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Projects\aee_digital_front\resources\"/>
    </mc:Choice>
  </mc:AlternateContent>
  <xr:revisionPtr revIDLastSave="0" documentId="13_ncr:1_{5B24415D-FCD2-4716-BDCD-EE4F3C042D12}" xr6:coauthVersionLast="47" xr6:coauthVersionMax="47" xr10:uidLastSave="{00000000-0000-0000-0000-000000000000}"/>
  <bookViews>
    <workbookView xWindow="1080" yWindow="1080" windowWidth="17280" windowHeight="8964" xr2:uid="{4FDCDEB8-F813-4EE9-A5A6-85D8A6CE6B91}"/>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X690" i="1" l="1"/>
  <c r="CU690" i="1"/>
  <c r="CN690" i="1"/>
  <c r="CM690" i="1"/>
  <c r="CL690" i="1"/>
  <c r="CK690" i="1"/>
  <c r="CJ690" i="1"/>
  <c r="CI690" i="1"/>
  <c r="CH690" i="1"/>
  <c r="CG690" i="1"/>
  <c r="CF690" i="1"/>
  <c r="CE690" i="1"/>
  <c r="CD690" i="1"/>
  <c r="CC690" i="1"/>
  <c r="CB690" i="1"/>
  <c r="CA690" i="1"/>
  <c r="BZ690" i="1"/>
  <c r="BY690" i="1"/>
  <c r="BX690" i="1"/>
  <c r="BW690" i="1"/>
  <c r="BV690" i="1"/>
  <c r="BU690" i="1"/>
  <c r="BT690" i="1"/>
  <c r="BS690" i="1"/>
  <c r="BR690" i="1"/>
  <c r="BQ690" i="1"/>
  <c r="BP690" i="1"/>
  <c r="BO690" i="1"/>
  <c r="BN690" i="1"/>
  <c r="BM690" i="1"/>
  <c r="BL690" i="1"/>
  <c r="BK690" i="1"/>
  <c r="BJ690" i="1"/>
  <c r="BI690" i="1"/>
  <c r="BH690" i="1"/>
  <c r="BG690" i="1"/>
  <c r="BF690" i="1"/>
  <c r="BE690" i="1"/>
  <c r="BD690" i="1"/>
  <c r="BC690" i="1"/>
  <c r="BB690" i="1"/>
  <c r="BA690" i="1"/>
  <c r="AZ690" i="1"/>
  <c r="AY690" i="1"/>
  <c r="AX690" i="1"/>
  <c r="AW690" i="1"/>
  <c r="AV690" i="1"/>
  <c r="AU690" i="1"/>
  <c r="AT690" i="1"/>
  <c r="AS690" i="1"/>
  <c r="AR690" i="1"/>
  <c r="AQ690" i="1"/>
  <c r="AP690" i="1"/>
  <c r="AO690" i="1"/>
  <c r="AN690" i="1"/>
  <c r="P690" i="1"/>
  <c r="O690" i="1"/>
  <c r="E690" i="1"/>
  <c r="CX689" i="1"/>
  <c r="CU689" i="1"/>
  <c r="CN689" i="1"/>
  <c r="CM689" i="1"/>
  <c r="CL689" i="1"/>
  <c r="CK689" i="1"/>
  <c r="CJ689" i="1"/>
  <c r="CI689" i="1"/>
  <c r="CH689" i="1"/>
  <c r="CG689" i="1"/>
  <c r="CF689" i="1"/>
  <c r="CE689" i="1"/>
  <c r="CD689" i="1"/>
  <c r="CC689" i="1"/>
  <c r="CB689" i="1"/>
  <c r="CA689" i="1"/>
  <c r="BZ689" i="1"/>
  <c r="BY689" i="1"/>
  <c r="BX689" i="1"/>
  <c r="BW689" i="1"/>
  <c r="BV689" i="1"/>
  <c r="BU689" i="1"/>
  <c r="BT689" i="1"/>
  <c r="BS689" i="1"/>
  <c r="BR689" i="1"/>
  <c r="BQ689" i="1"/>
  <c r="BP689" i="1"/>
  <c r="BO689" i="1"/>
  <c r="BN689" i="1"/>
  <c r="BM689" i="1"/>
  <c r="BL689" i="1"/>
  <c r="BK689" i="1"/>
  <c r="BJ689" i="1"/>
  <c r="BI689" i="1"/>
  <c r="BH689" i="1"/>
  <c r="BG689" i="1"/>
  <c r="BF689" i="1"/>
  <c r="BE689" i="1"/>
  <c r="BD689" i="1"/>
  <c r="BC689" i="1"/>
  <c r="BB689" i="1"/>
  <c r="BA689" i="1"/>
  <c r="AZ689" i="1"/>
  <c r="AY689" i="1"/>
  <c r="AX689" i="1"/>
  <c r="AW689" i="1"/>
  <c r="AV689" i="1"/>
  <c r="AU689" i="1"/>
  <c r="AT689" i="1"/>
  <c r="AS689" i="1"/>
  <c r="AR689" i="1"/>
  <c r="AQ689" i="1"/>
  <c r="AP689" i="1"/>
  <c r="AO689" i="1"/>
  <c r="AN689" i="1"/>
  <c r="P689" i="1"/>
  <c r="O689" i="1"/>
  <c r="E689" i="1"/>
  <c r="CX688" i="1"/>
  <c r="CU688" i="1"/>
  <c r="CN688" i="1"/>
  <c r="CM688" i="1"/>
  <c r="CL688" i="1"/>
  <c r="CK688" i="1"/>
  <c r="CJ688" i="1"/>
  <c r="CI688" i="1"/>
  <c r="CH688" i="1"/>
  <c r="CG688" i="1"/>
  <c r="CF688" i="1"/>
  <c r="CE688" i="1"/>
  <c r="CD688" i="1"/>
  <c r="CC688" i="1"/>
  <c r="CB688" i="1"/>
  <c r="CA688" i="1"/>
  <c r="BZ688" i="1"/>
  <c r="BY688" i="1"/>
  <c r="BX688" i="1"/>
  <c r="BW688" i="1"/>
  <c r="BV688" i="1"/>
  <c r="BU688" i="1"/>
  <c r="BT688" i="1"/>
  <c r="BS688" i="1"/>
  <c r="BR688" i="1"/>
  <c r="BQ688" i="1"/>
  <c r="BP688" i="1"/>
  <c r="BO688" i="1"/>
  <c r="BN688" i="1"/>
  <c r="BM688" i="1"/>
  <c r="BL688" i="1"/>
  <c r="BK688" i="1"/>
  <c r="BJ688" i="1"/>
  <c r="BI688" i="1"/>
  <c r="BH688" i="1"/>
  <c r="BG688" i="1"/>
  <c r="BF688" i="1"/>
  <c r="BE688" i="1"/>
  <c r="BD688" i="1"/>
  <c r="BC688" i="1"/>
  <c r="BB688" i="1"/>
  <c r="BA688" i="1"/>
  <c r="AZ688" i="1"/>
  <c r="AY688" i="1"/>
  <c r="AX688" i="1"/>
  <c r="AW688" i="1"/>
  <c r="AV688" i="1"/>
  <c r="AU688" i="1"/>
  <c r="AT688" i="1"/>
  <c r="AS688" i="1"/>
  <c r="AR688" i="1"/>
  <c r="AQ688" i="1"/>
  <c r="AP688" i="1"/>
  <c r="AO688" i="1"/>
  <c r="AN688" i="1"/>
  <c r="P688" i="1"/>
  <c r="O688" i="1"/>
  <c r="E688" i="1"/>
  <c r="CX687" i="1"/>
  <c r="CU687" i="1"/>
  <c r="CN687" i="1"/>
  <c r="CM687" i="1"/>
  <c r="CL687" i="1"/>
  <c r="CK687" i="1"/>
  <c r="CJ687" i="1"/>
  <c r="CI687" i="1"/>
  <c r="CH687" i="1"/>
  <c r="CG687" i="1"/>
  <c r="CF687" i="1"/>
  <c r="CE687" i="1"/>
  <c r="CD687" i="1"/>
  <c r="CC687" i="1"/>
  <c r="CB687" i="1"/>
  <c r="CA687" i="1"/>
  <c r="BZ687" i="1"/>
  <c r="BY687" i="1"/>
  <c r="BX687" i="1"/>
  <c r="BW687" i="1"/>
  <c r="BV687" i="1"/>
  <c r="BU687" i="1"/>
  <c r="BT687" i="1"/>
  <c r="BS687" i="1"/>
  <c r="BR687" i="1"/>
  <c r="BQ687" i="1"/>
  <c r="BP687" i="1"/>
  <c r="BO687" i="1"/>
  <c r="BN687" i="1"/>
  <c r="BM687" i="1"/>
  <c r="BL687" i="1"/>
  <c r="BK687" i="1"/>
  <c r="BJ687" i="1"/>
  <c r="BI687" i="1"/>
  <c r="BH687" i="1"/>
  <c r="BG687" i="1"/>
  <c r="BF687" i="1"/>
  <c r="BE687" i="1"/>
  <c r="BD687" i="1"/>
  <c r="BC687" i="1"/>
  <c r="BB687" i="1"/>
  <c r="BA687" i="1"/>
  <c r="AZ687" i="1"/>
  <c r="AY687" i="1"/>
  <c r="AX687" i="1"/>
  <c r="AW687" i="1"/>
  <c r="AV687" i="1"/>
  <c r="AU687" i="1"/>
  <c r="AT687" i="1"/>
  <c r="AS687" i="1"/>
  <c r="AR687" i="1"/>
  <c r="AQ687" i="1"/>
  <c r="AP687" i="1"/>
  <c r="AO687" i="1"/>
  <c r="AN687" i="1"/>
  <c r="P687" i="1"/>
  <c r="O687" i="1"/>
  <c r="E687" i="1"/>
  <c r="CX686" i="1"/>
  <c r="CU686" i="1"/>
  <c r="CN686" i="1"/>
  <c r="CM686" i="1"/>
  <c r="CL686" i="1"/>
  <c r="CK686" i="1"/>
  <c r="CJ686" i="1"/>
  <c r="CI686" i="1"/>
  <c r="CH686" i="1"/>
  <c r="CG686" i="1"/>
  <c r="CF686" i="1"/>
  <c r="CE686" i="1"/>
  <c r="CD686" i="1"/>
  <c r="CC686" i="1"/>
  <c r="CB686" i="1"/>
  <c r="CA686" i="1"/>
  <c r="BZ686" i="1"/>
  <c r="BY686" i="1"/>
  <c r="BX686" i="1"/>
  <c r="BW686" i="1"/>
  <c r="BV686" i="1"/>
  <c r="BU686" i="1"/>
  <c r="BT686" i="1"/>
  <c r="BS686" i="1"/>
  <c r="BR686" i="1"/>
  <c r="BQ686" i="1"/>
  <c r="BP686" i="1"/>
  <c r="BO686" i="1"/>
  <c r="BN686" i="1"/>
  <c r="BM686" i="1"/>
  <c r="BL686" i="1"/>
  <c r="BK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P686" i="1"/>
  <c r="O686" i="1"/>
  <c r="E686" i="1"/>
  <c r="CX685" i="1"/>
  <c r="CU685" i="1"/>
  <c r="CN685" i="1"/>
  <c r="CM685" i="1"/>
  <c r="CL685" i="1"/>
  <c r="CK685" i="1"/>
  <c r="CJ685" i="1"/>
  <c r="CI685" i="1"/>
  <c r="CH685" i="1"/>
  <c r="CG685" i="1"/>
  <c r="CF685" i="1"/>
  <c r="CE685" i="1"/>
  <c r="CD685" i="1"/>
  <c r="CC685" i="1"/>
  <c r="CB685" i="1"/>
  <c r="CA685" i="1"/>
  <c r="BZ685" i="1"/>
  <c r="BY685" i="1"/>
  <c r="BX685" i="1"/>
  <c r="BW685" i="1"/>
  <c r="BV685" i="1"/>
  <c r="BU685" i="1"/>
  <c r="BT685" i="1"/>
  <c r="BS685" i="1"/>
  <c r="BR685" i="1"/>
  <c r="BQ685" i="1"/>
  <c r="BP685" i="1"/>
  <c r="BO685" i="1"/>
  <c r="BN685" i="1"/>
  <c r="BM685" i="1"/>
  <c r="BL685" i="1"/>
  <c r="BK685" i="1"/>
  <c r="BJ685" i="1"/>
  <c r="BI685" i="1"/>
  <c r="BH685" i="1"/>
  <c r="BG685" i="1"/>
  <c r="BF685" i="1"/>
  <c r="BE685" i="1"/>
  <c r="BD685" i="1"/>
  <c r="BC685" i="1"/>
  <c r="BB685" i="1"/>
  <c r="BA685" i="1"/>
  <c r="AZ685" i="1"/>
  <c r="AY685" i="1"/>
  <c r="AX685" i="1"/>
  <c r="AW685" i="1"/>
  <c r="AV685" i="1"/>
  <c r="AU685" i="1"/>
  <c r="AT685" i="1"/>
  <c r="AS685" i="1"/>
  <c r="AR685" i="1"/>
  <c r="AQ685" i="1"/>
  <c r="AP685" i="1"/>
  <c r="AO685" i="1"/>
  <c r="AN685" i="1"/>
  <c r="P685" i="1"/>
  <c r="O685" i="1"/>
  <c r="E685" i="1"/>
  <c r="CX684" i="1"/>
  <c r="CU684" i="1"/>
  <c r="CN684" i="1"/>
  <c r="CM684" i="1"/>
  <c r="CL684" i="1"/>
  <c r="CK684" i="1"/>
  <c r="CJ684" i="1"/>
  <c r="CI684" i="1"/>
  <c r="CH684" i="1"/>
  <c r="CG684" i="1"/>
  <c r="CF684" i="1"/>
  <c r="CE684" i="1"/>
  <c r="CD684" i="1"/>
  <c r="CC684" i="1"/>
  <c r="CB684" i="1"/>
  <c r="CA684" i="1"/>
  <c r="BZ684" i="1"/>
  <c r="BY684" i="1"/>
  <c r="BX684" i="1"/>
  <c r="BW684" i="1"/>
  <c r="BV684" i="1"/>
  <c r="BU684" i="1"/>
  <c r="BT684" i="1"/>
  <c r="BS684" i="1"/>
  <c r="BR684" i="1"/>
  <c r="BQ684" i="1"/>
  <c r="BP684" i="1"/>
  <c r="BO684" i="1"/>
  <c r="BN684" i="1"/>
  <c r="BM684" i="1"/>
  <c r="BL684" i="1"/>
  <c r="BK684" i="1"/>
  <c r="BJ684" i="1"/>
  <c r="BI684" i="1"/>
  <c r="BH684" i="1"/>
  <c r="BG684" i="1"/>
  <c r="BF684" i="1"/>
  <c r="BE684" i="1"/>
  <c r="BD684" i="1"/>
  <c r="BC684" i="1"/>
  <c r="BB684" i="1"/>
  <c r="BA684" i="1"/>
  <c r="AZ684" i="1"/>
  <c r="AY684" i="1"/>
  <c r="AX684" i="1"/>
  <c r="AW684" i="1"/>
  <c r="AV684" i="1"/>
  <c r="AU684" i="1"/>
  <c r="AT684" i="1"/>
  <c r="AS684" i="1"/>
  <c r="AR684" i="1"/>
  <c r="AQ684" i="1"/>
  <c r="AP684" i="1"/>
  <c r="AO684" i="1"/>
  <c r="AN684" i="1"/>
  <c r="P684" i="1"/>
  <c r="O684" i="1"/>
  <c r="E684" i="1"/>
  <c r="CX683" i="1"/>
  <c r="CU683" i="1"/>
  <c r="CN683" i="1"/>
  <c r="CM683" i="1"/>
  <c r="CL683" i="1"/>
  <c r="CK683" i="1"/>
  <c r="CJ683" i="1"/>
  <c r="CI683" i="1"/>
  <c r="CH683" i="1"/>
  <c r="CG683" i="1"/>
  <c r="CF683" i="1"/>
  <c r="CE683" i="1"/>
  <c r="CD683" i="1"/>
  <c r="CC683" i="1"/>
  <c r="CB683" i="1"/>
  <c r="CA683" i="1"/>
  <c r="BZ683" i="1"/>
  <c r="BY683" i="1"/>
  <c r="BX683" i="1"/>
  <c r="BW683" i="1"/>
  <c r="BV683" i="1"/>
  <c r="BU683" i="1"/>
  <c r="BT683" i="1"/>
  <c r="BS683" i="1"/>
  <c r="BR683" i="1"/>
  <c r="BQ683" i="1"/>
  <c r="BP683" i="1"/>
  <c r="BO683" i="1"/>
  <c r="BN683" i="1"/>
  <c r="BM683" i="1"/>
  <c r="BL683" i="1"/>
  <c r="BK683" i="1"/>
  <c r="BJ683" i="1"/>
  <c r="BI683" i="1"/>
  <c r="BH683" i="1"/>
  <c r="BG683" i="1"/>
  <c r="BF683" i="1"/>
  <c r="BE683" i="1"/>
  <c r="BD683" i="1"/>
  <c r="BC683" i="1"/>
  <c r="BB683" i="1"/>
  <c r="BA683" i="1"/>
  <c r="AZ683" i="1"/>
  <c r="AY683" i="1"/>
  <c r="AX683" i="1"/>
  <c r="AW683" i="1"/>
  <c r="AV683" i="1"/>
  <c r="AU683" i="1"/>
  <c r="AT683" i="1"/>
  <c r="AS683" i="1"/>
  <c r="AR683" i="1"/>
  <c r="AQ683" i="1"/>
  <c r="AP683" i="1"/>
  <c r="AO683" i="1"/>
  <c r="AN683" i="1"/>
  <c r="P683" i="1"/>
  <c r="O683" i="1"/>
  <c r="E683" i="1"/>
  <c r="CX682" i="1"/>
  <c r="CU682" i="1"/>
  <c r="CN682" i="1"/>
  <c r="CM682" i="1"/>
  <c r="CL682" i="1"/>
  <c r="CK682" i="1"/>
  <c r="CJ682" i="1"/>
  <c r="CI682" i="1"/>
  <c r="CH682" i="1"/>
  <c r="CG682" i="1"/>
  <c r="CF682" i="1"/>
  <c r="CE682" i="1"/>
  <c r="CD682" i="1"/>
  <c r="CC682" i="1"/>
  <c r="CB682" i="1"/>
  <c r="CA682" i="1"/>
  <c r="BZ682" i="1"/>
  <c r="BY682" i="1"/>
  <c r="BX682" i="1"/>
  <c r="BW682" i="1"/>
  <c r="BV682" i="1"/>
  <c r="BU682" i="1"/>
  <c r="BT682" i="1"/>
  <c r="BS682" i="1"/>
  <c r="BR682" i="1"/>
  <c r="BQ682" i="1"/>
  <c r="BP682" i="1"/>
  <c r="BO682" i="1"/>
  <c r="BN682" i="1"/>
  <c r="BM682" i="1"/>
  <c r="BL682" i="1"/>
  <c r="BK682" i="1"/>
  <c r="BJ682" i="1"/>
  <c r="BI682" i="1"/>
  <c r="BH682" i="1"/>
  <c r="BG682" i="1"/>
  <c r="BF682" i="1"/>
  <c r="BE682" i="1"/>
  <c r="BD682" i="1"/>
  <c r="BC682" i="1"/>
  <c r="BB682" i="1"/>
  <c r="BA682" i="1"/>
  <c r="AZ682" i="1"/>
  <c r="AY682" i="1"/>
  <c r="AX682" i="1"/>
  <c r="AW682" i="1"/>
  <c r="AV682" i="1"/>
  <c r="AU682" i="1"/>
  <c r="AT682" i="1"/>
  <c r="AS682" i="1"/>
  <c r="AR682" i="1"/>
  <c r="AQ682" i="1"/>
  <c r="AP682" i="1"/>
  <c r="AO682" i="1"/>
  <c r="AN682" i="1"/>
  <c r="P682" i="1"/>
  <c r="O682" i="1"/>
  <c r="E682" i="1"/>
  <c r="CX681" i="1"/>
  <c r="CU681" i="1"/>
  <c r="CN681" i="1"/>
  <c r="CM681" i="1"/>
  <c r="CL681" i="1"/>
  <c r="CK681" i="1"/>
  <c r="CJ681" i="1"/>
  <c r="CI681" i="1"/>
  <c r="CH681" i="1"/>
  <c r="CG681" i="1"/>
  <c r="CF681" i="1"/>
  <c r="CE681" i="1"/>
  <c r="CD681" i="1"/>
  <c r="CC681" i="1"/>
  <c r="CB681" i="1"/>
  <c r="CA681" i="1"/>
  <c r="BZ681" i="1"/>
  <c r="BY681" i="1"/>
  <c r="BX681" i="1"/>
  <c r="BW681" i="1"/>
  <c r="BV681" i="1"/>
  <c r="BU681" i="1"/>
  <c r="BT681" i="1"/>
  <c r="BS681" i="1"/>
  <c r="BR681" i="1"/>
  <c r="BQ681" i="1"/>
  <c r="BP681" i="1"/>
  <c r="BO681" i="1"/>
  <c r="BN681" i="1"/>
  <c r="BM681" i="1"/>
  <c r="BL681" i="1"/>
  <c r="BK681" i="1"/>
  <c r="BJ681" i="1"/>
  <c r="BI681" i="1"/>
  <c r="BH681" i="1"/>
  <c r="BG681" i="1"/>
  <c r="BF681" i="1"/>
  <c r="BE681" i="1"/>
  <c r="BD681" i="1"/>
  <c r="BC681" i="1"/>
  <c r="BB681" i="1"/>
  <c r="BA681" i="1"/>
  <c r="AZ681" i="1"/>
  <c r="AY681" i="1"/>
  <c r="AX681" i="1"/>
  <c r="AW681" i="1"/>
  <c r="AV681" i="1"/>
  <c r="AU681" i="1"/>
  <c r="AT681" i="1"/>
  <c r="AS681" i="1"/>
  <c r="AR681" i="1"/>
  <c r="AQ681" i="1"/>
  <c r="AP681" i="1"/>
  <c r="AO681" i="1"/>
  <c r="AN681" i="1"/>
  <c r="P681" i="1"/>
  <c r="O681" i="1"/>
  <c r="E681" i="1"/>
  <c r="CX680" i="1"/>
  <c r="CU680" i="1"/>
  <c r="CN680" i="1"/>
  <c r="CM680" i="1"/>
  <c r="CL680" i="1"/>
  <c r="CK680" i="1"/>
  <c r="CJ680" i="1"/>
  <c r="CI680" i="1"/>
  <c r="CH680" i="1"/>
  <c r="CG680" i="1"/>
  <c r="CF680" i="1"/>
  <c r="CE680" i="1"/>
  <c r="CD680" i="1"/>
  <c r="CC680" i="1"/>
  <c r="CB680" i="1"/>
  <c r="CA680" i="1"/>
  <c r="BZ680" i="1"/>
  <c r="BY680" i="1"/>
  <c r="BX680" i="1"/>
  <c r="BW680" i="1"/>
  <c r="BV680" i="1"/>
  <c r="BU680" i="1"/>
  <c r="BT680" i="1"/>
  <c r="BS680" i="1"/>
  <c r="BR680" i="1"/>
  <c r="BQ680" i="1"/>
  <c r="BP680" i="1"/>
  <c r="BO680" i="1"/>
  <c r="BN680" i="1"/>
  <c r="BM680" i="1"/>
  <c r="BL680" i="1"/>
  <c r="BK680" i="1"/>
  <c r="BJ680" i="1"/>
  <c r="BI680" i="1"/>
  <c r="BH680" i="1"/>
  <c r="BG680" i="1"/>
  <c r="BF680" i="1"/>
  <c r="BE680" i="1"/>
  <c r="BD680" i="1"/>
  <c r="BC680" i="1"/>
  <c r="BB680" i="1"/>
  <c r="BA680" i="1"/>
  <c r="AZ680" i="1"/>
  <c r="AY680" i="1"/>
  <c r="AX680" i="1"/>
  <c r="AW680" i="1"/>
  <c r="AV680" i="1"/>
  <c r="AU680" i="1"/>
  <c r="AT680" i="1"/>
  <c r="AS680" i="1"/>
  <c r="AR680" i="1"/>
  <c r="AQ680" i="1"/>
  <c r="AP680" i="1"/>
  <c r="AO680" i="1"/>
  <c r="AN680" i="1"/>
  <c r="P680" i="1"/>
  <c r="O680" i="1"/>
  <c r="E680" i="1"/>
  <c r="CX679" i="1"/>
  <c r="CU679" i="1"/>
  <c r="CN679" i="1"/>
  <c r="CM679" i="1"/>
  <c r="CL679" i="1"/>
  <c r="CK679" i="1"/>
  <c r="CJ679" i="1"/>
  <c r="CI679" i="1"/>
  <c r="CH679" i="1"/>
  <c r="CG679" i="1"/>
  <c r="CF679" i="1"/>
  <c r="CE679" i="1"/>
  <c r="CD679" i="1"/>
  <c r="CC679" i="1"/>
  <c r="CB679" i="1"/>
  <c r="CA679" i="1"/>
  <c r="BZ679" i="1"/>
  <c r="BY679" i="1"/>
  <c r="BX679" i="1"/>
  <c r="BW679" i="1"/>
  <c r="BV679" i="1"/>
  <c r="BU679" i="1"/>
  <c r="BT679" i="1"/>
  <c r="BS679" i="1"/>
  <c r="BR679" i="1"/>
  <c r="BQ679" i="1"/>
  <c r="BP679" i="1"/>
  <c r="BO679" i="1"/>
  <c r="BN679" i="1"/>
  <c r="BM679" i="1"/>
  <c r="BL679" i="1"/>
  <c r="BK679" i="1"/>
  <c r="BJ679" i="1"/>
  <c r="BI679" i="1"/>
  <c r="BH679" i="1"/>
  <c r="BG679" i="1"/>
  <c r="BF679" i="1"/>
  <c r="BE679" i="1"/>
  <c r="BD679" i="1"/>
  <c r="BC679" i="1"/>
  <c r="BB679" i="1"/>
  <c r="BA679" i="1"/>
  <c r="AZ679" i="1"/>
  <c r="AY679" i="1"/>
  <c r="AX679" i="1"/>
  <c r="AW679" i="1"/>
  <c r="AV679" i="1"/>
  <c r="AU679" i="1"/>
  <c r="AT679" i="1"/>
  <c r="AS679" i="1"/>
  <c r="AR679" i="1"/>
  <c r="AQ679" i="1"/>
  <c r="AP679" i="1"/>
  <c r="AO679" i="1"/>
  <c r="AN679" i="1"/>
  <c r="P679" i="1"/>
  <c r="O679" i="1"/>
  <c r="E679" i="1"/>
  <c r="CX678" i="1"/>
  <c r="CU678" i="1"/>
  <c r="CN678" i="1"/>
  <c r="CM678" i="1"/>
  <c r="CL678" i="1"/>
  <c r="CK678" i="1"/>
  <c r="CJ678" i="1"/>
  <c r="CI678" i="1"/>
  <c r="CH678" i="1"/>
  <c r="CG678" i="1"/>
  <c r="CF678" i="1"/>
  <c r="CE678" i="1"/>
  <c r="CD678" i="1"/>
  <c r="CC678" i="1"/>
  <c r="CB678" i="1"/>
  <c r="CA678" i="1"/>
  <c r="BZ678" i="1"/>
  <c r="BY678" i="1"/>
  <c r="BX678" i="1"/>
  <c r="BW678" i="1"/>
  <c r="BV678" i="1"/>
  <c r="BU678" i="1"/>
  <c r="BT678" i="1"/>
  <c r="BS678" i="1"/>
  <c r="BR678" i="1"/>
  <c r="BQ678" i="1"/>
  <c r="BP678" i="1"/>
  <c r="BO678" i="1"/>
  <c r="BN678" i="1"/>
  <c r="BM678" i="1"/>
  <c r="BL678" i="1"/>
  <c r="BK678" i="1"/>
  <c r="BJ678" i="1"/>
  <c r="BI678" i="1"/>
  <c r="BH678" i="1"/>
  <c r="BG678" i="1"/>
  <c r="BF678" i="1"/>
  <c r="BE678" i="1"/>
  <c r="BD678" i="1"/>
  <c r="BC678" i="1"/>
  <c r="BB678" i="1"/>
  <c r="BA678" i="1"/>
  <c r="AZ678" i="1"/>
  <c r="AY678" i="1"/>
  <c r="AX678" i="1"/>
  <c r="AW678" i="1"/>
  <c r="AV678" i="1"/>
  <c r="AU678" i="1"/>
  <c r="AT678" i="1"/>
  <c r="AS678" i="1"/>
  <c r="AR678" i="1"/>
  <c r="AQ678" i="1"/>
  <c r="AP678" i="1"/>
  <c r="AO678" i="1"/>
  <c r="AN678" i="1"/>
  <c r="P678" i="1"/>
  <c r="O678" i="1"/>
  <c r="E678" i="1"/>
  <c r="CX677" i="1"/>
  <c r="CU677" i="1"/>
  <c r="CN677" i="1"/>
  <c r="CM677" i="1"/>
  <c r="CL677" i="1"/>
  <c r="CK677" i="1"/>
  <c r="CJ677" i="1"/>
  <c r="CI677" i="1"/>
  <c r="CH677" i="1"/>
  <c r="CG677" i="1"/>
  <c r="CF677" i="1"/>
  <c r="CE677" i="1"/>
  <c r="CD677" i="1"/>
  <c r="CC677" i="1"/>
  <c r="CB677" i="1"/>
  <c r="CA677" i="1"/>
  <c r="BZ677" i="1"/>
  <c r="BY677" i="1"/>
  <c r="BX677" i="1"/>
  <c r="BW677" i="1"/>
  <c r="BV677" i="1"/>
  <c r="BU677" i="1"/>
  <c r="BT677" i="1"/>
  <c r="BS677" i="1"/>
  <c r="BR677" i="1"/>
  <c r="BQ677" i="1"/>
  <c r="BP677" i="1"/>
  <c r="BO677" i="1"/>
  <c r="BN677" i="1"/>
  <c r="BM677" i="1"/>
  <c r="BL677" i="1"/>
  <c r="BK677" i="1"/>
  <c r="BJ677" i="1"/>
  <c r="BI677" i="1"/>
  <c r="BH677" i="1"/>
  <c r="BG677" i="1"/>
  <c r="BF677" i="1"/>
  <c r="BE677" i="1"/>
  <c r="BD677" i="1"/>
  <c r="BC677" i="1"/>
  <c r="BB677" i="1"/>
  <c r="BA677" i="1"/>
  <c r="AZ677" i="1"/>
  <c r="AY677" i="1"/>
  <c r="AX677" i="1"/>
  <c r="AW677" i="1"/>
  <c r="AV677" i="1"/>
  <c r="AU677" i="1"/>
  <c r="AT677" i="1"/>
  <c r="AS677" i="1"/>
  <c r="AR677" i="1"/>
  <c r="AQ677" i="1"/>
  <c r="AP677" i="1"/>
  <c r="AO677" i="1"/>
  <c r="AN677" i="1"/>
  <c r="P677" i="1"/>
  <c r="O677" i="1"/>
  <c r="E677" i="1"/>
  <c r="CX676" i="1"/>
  <c r="CU676" i="1"/>
  <c r="CN676" i="1"/>
  <c r="CM676" i="1"/>
  <c r="CL676" i="1"/>
  <c r="CK676" i="1"/>
  <c r="CJ676" i="1"/>
  <c r="CI676" i="1"/>
  <c r="CH676" i="1"/>
  <c r="CG676" i="1"/>
  <c r="CF676" i="1"/>
  <c r="CE676" i="1"/>
  <c r="CD676" i="1"/>
  <c r="CC676" i="1"/>
  <c r="CB676" i="1"/>
  <c r="CA676" i="1"/>
  <c r="BZ676" i="1"/>
  <c r="BY676" i="1"/>
  <c r="BX676" i="1"/>
  <c r="BW676" i="1"/>
  <c r="BV676" i="1"/>
  <c r="BU676" i="1"/>
  <c r="BT676" i="1"/>
  <c r="BS676" i="1"/>
  <c r="BR676" i="1"/>
  <c r="BQ676" i="1"/>
  <c r="BP676" i="1"/>
  <c r="BO676" i="1"/>
  <c r="BN676" i="1"/>
  <c r="BM676" i="1"/>
  <c r="BL676" i="1"/>
  <c r="BK676" i="1"/>
  <c r="BJ676" i="1"/>
  <c r="BI676" i="1"/>
  <c r="BH676" i="1"/>
  <c r="BG676" i="1"/>
  <c r="BF676" i="1"/>
  <c r="BE676" i="1"/>
  <c r="BD676" i="1"/>
  <c r="BC676" i="1"/>
  <c r="BB676" i="1"/>
  <c r="BA676" i="1"/>
  <c r="AZ676" i="1"/>
  <c r="AY676" i="1"/>
  <c r="AX676" i="1"/>
  <c r="AW676" i="1"/>
  <c r="AV676" i="1"/>
  <c r="AU676" i="1"/>
  <c r="AT676" i="1"/>
  <c r="AS676" i="1"/>
  <c r="AR676" i="1"/>
  <c r="AQ676" i="1"/>
  <c r="AP676" i="1"/>
  <c r="AO676" i="1"/>
  <c r="AN676" i="1"/>
  <c r="P676" i="1"/>
  <c r="O676" i="1"/>
  <c r="E676" i="1"/>
  <c r="CX675" i="1"/>
  <c r="CU675" i="1"/>
  <c r="CN675" i="1"/>
  <c r="CM675" i="1"/>
  <c r="CL675" i="1"/>
  <c r="CK675" i="1"/>
  <c r="CJ675" i="1"/>
  <c r="CI675" i="1"/>
  <c r="CH675" i="1"/>
  <c r="CG675" i="1"/>
  <c r="CF675" i="1"/>
  <c r="CE675" i="1"/>
  <c r="CD675" i="1"/>
  <c r="CC675" i="1"/>
  <c r="CB675" i="1"/>
  <c r="CA675" i="1"/>
  <c r="BZ675" i="1"/>
  <c r="BY675" i="1"/>
  <c r="BX675" i="1"/>
  <c r="BW675" i="1"/>
  <c r="BV675" i="1"/>
  <c r="BU675" i="1"/>
  <c r="BT675" i="1"/>
  <c r="BS675" i="1"/>
  <c r="BR675" i="1"/>
  <c r="BQ675" i="1"/>
  <c r="BP675" i="1"/>
  <c r="BO675" i="1"/>
  <c r="BN675" i="1"/>
  <c r="BM675" i="1"/>
  <c r="BL675" i="1"/>
  <c r="BK675" i="1"/>
  <c r="BJ675" i="1"/>
  <c r="BI675" i="1"/>
  <c r="BH675" i="1"/>
  <c r="BG675" i="1"/>
  <c r="BF675" i="1"/>
  <c r="BE675" i="1"/>
  <c r="BD675" i="1"/>
  <c r="BC675" i="1"/>
  <c r="BB675" i="1"/>
  <c r="BA675" i="1"/>
  <c r="AZ675" i="1"/>
  <c r="AY675" i="1"/>
  <c r="AX675" i="1"/>
  <c r="AW675" i="1"/>
  <c r="AV675" i="1"/>
  <c r="AU675" i="1"/>
  <c r="AT675" i="1"/>
  <c r="AS675" i="1"/>
  <c r="AR675" i="1"/>
  <c r="AQ675" i="1"/>
  <c r="AP675" i="1"/>
  <c r="AO675" i="1"/>
  <c r="AN675" i="1"/>
  <c r="P675" i="1"/>
  <c r="O675" i="1"/>
  <c r="E675" i="1"/>
  <c r="CX674" i="1"/>
  <c r="CU674" i="1"/>
  <c r="CN674" i="1"/>
  <c r="CM674" i="1"/>
  <c r="CL674" i="1"/>
  <c r="CK674" i="1"/>
  <c r="CJ674" i="1"/>
  <c r="CI674" i="1"/>
  <c r="CH674" i="1"/>
  <c r="CG674" i="1"/>
  <c r="CF674" i="1"/>
  <c r="CE674" i="1"/>
  <c r="CD674" i="1"/>
  <c r="CC674" i="1"/>
  <c r="CB674" i="1"/>
  <c r="CA674" i="1"/>
  <c r="BZ674" i="1"/>
  <c r="BY674" i="1"/>
  <c r="BX674" i="1"/>
  <c r="BW674" i="1"/>
  <c r="BV674" i="1"/>
  <c r="BU674" i="1"/>
  <c r="BT674" i="1"/>
  <c r="BS674" i="1"/>
  <c r="BR674" i="1"/>
  <c r="BQ674" i="1"/>
  <c r="BP674" i="1"/>
  <c r="BO674" i="1"/>
  <c r="BN674" i="1"/>
  <c r="BM674" i="1"/>
  <c r="BL674" i="1"/>
  <c r="BK674" i="1"/>
  <c r="BJ674" i="1"/>
  <c r="BI674" i="1"/>
  <c r="BH674" i="1"/>
  <c r="BG674" i="1"/>
  <c r="BF674" i="1"/>
  <c r="BE674" i="1"/>
  <c r="BD674" i="1"/>
  <c r="BC674" i="1"/>
  <c r="BB674" i="1"/>
  <c r="BA674" i="1"/>
  <c r="AZ674" i="1"/>
  <c r="AY674" i="1"/>
  <c r="AX674" i="1"/>
  <c r="AW674" i="1"/>
  <c r="AV674" i="1"/>
  <c r="AU674" i="1"/>
  <c r="AT674" i="1"/>
  <c r="AS674" i="1"/>
  <c r="AR674" i="1"/>
  <c r="AQ674" i="1"/>
  <c r="AP674" i="1"/>
  <c r="AO674" i="1"/>
  <c r="AN674" i="1"/>
  <c r="P674" i="1"/>
  <c r="O674" i="1"/>
  <c r="E674" i="1"/>
  <c r="CX673" i="1"/>
  <c r="CU673" i="1"/>
  <c r="CN673" i="1"/>
  <c r="CM673" i="1"/>
  <c r="CL673" i="1"/>
  <c r="CK673" i="1"/>
  <c r="CJ673" i="1"/>
  <c r="CI673" i="1"/>
  <c r="CH673" i="1"/>
  <c r="CG673" i="1"/>
  <c r="CF673" i="1"/>
  <c r="CE673" i="1"/>
  <c r="CD673" i="1"/>
  <c r="CC673" i="1"/>
  <c r="CB673" i="1"/>
  <c r="CA673" i="1"/>
  <c r="BZ673" i="1"/>
  <c r="BY673" i="1"/>
  <c r="BX673" i="1"/>
  <c r="BW673" i="1"/>
  <c r="BV673" i="1"/>
  <c r="BU673" i="1"/>
  <c r="BT673" i="1"/>
  <c r="BS673" i="1"/>
  <c r="BR673" i="1"/>
  <c r="BQ673" i="1"/>
  <c r="BP673" i="1"/>
  <c r="BO673" i="1"/>
  <c r="BN673" i="1"/>
  <c r="BM673" i="1"/>
  <c r="BL673" i="1"/>
  <c r="BK673" i="1"/>
  <c r="BJ673" i="1"/>
  <c r="BI673" i="1"/>
  <c r="BH673" i="1"/>
  <c r="BG673" i="1"/>
  <c r="BF673" i="1"/>
  <c r="BE673" i="1"/>
  <c r="BD673" i="1"/>
  <c r="BC673" i="1"/>
  <c r="BB673" i="1"/>
  <c r="BA673" i="1"/>
  <c r="AZ673" i="1"/>
  <c r="AY673" i="1"/>
  <c r="AX673" i="1"/>
  <c r="AW673" i="1"/>
  <c r="AV673" i="1"/>
  <c r="AU673" i="1"/>
  <c r="AT673" i="1"/>
  <c r="AS673" i="1"/>
  <c r="AR673" i="1"/>
  <c r="AQ673" i="1"/>
  <c r="AP673" i="1"/>
  <c r="AO673" i="1"/>
  <c r="AN673" i="1"/>
  <c r="P673" i="1"/>
  <c r="O673" i="1"/>
  <c r="E673" i="1"/>
  <c r="CX672" i="1"/>
  <c r="CU672" i="1"/>
  <c r="CN672" i="1"/>
  <c r="CM672" i="1"/>
  <c r="CL672" i="1"/>
  <c r="CK672" i="1"/>
  <c r="CJ672" i="1"/>
  <c r="CI672" i="1"/>
  <c r="CH672" i="1"/>
  <c r="CG672" i="1"/>
  <c r="CF672" i="1"/>
  <c r="CE672" i="1"/>
  <c r="CD672" i="1"/>
  <c r="CC672" i="1"/>
  <c r="CB672" i="1"/>
  <c r="CA672" i="1"/>
  <c r="BZ672" i="1"/>
  <c r="BY672" i="1"/>
  <c r="BX672" i="1"/>
  <c r="BW672" i="1"/>
  <c r="BV672" i="1"/>
  <c r="BU672" i="1"/>
  <c r="BT672" i="1"/>
  <c r="BS672" i="1"/>
  <c r="BR672" i="1"/>
  <c r="BQ672" i="1"/>
  <c r="BP672" i="1"/>
  <c r="BO672" i="1"/>
  <c r="BN672" i="1"/>
  <c r="BM672" i="1"/>
  <c r="BL672" i="1"/>
  <c r="BK672" i="1"/>
  <c r="BJ672" i="1"/>
  <c r="BI672" i="1"/>
  <c r="BH672" i="1"/>
  <c r="BG672" i="1"/>
  <c r="BF672" i="1"/>
  <c r="BE672" i="1"/>
  <c r="BD672" i="1"/>
  <c r="BC672" i="1"/>
  <c r="BB672" i="1"/>
  <c r="BA672" i="1"/>
  <c r="AZ672" i="1"/>
  <c r="AY672" i="1"/>
  <c r="AX672" i="1"/>
  <c r="AW672" i="1"/>
  <c r="AV672" i="1"/>
  <c r="AU672" i="1"/>
  <c r="AT672" i="1"/>
  <c r="AS672" i="1"/>
  <c r="AR672" i="1"/>
  <c r="AQ672" i="1"/>
  <c r="AP672" i="1"/>
  <c r="AO672" i="1"/>
  <c r="AN672" i="1"/>
  <c r="P672" i="1"/>
  <c r="O672" i="1"/>
  <c r="E672" i="1"/>
  <c r="CX671" i="1"/>
  <c r="CU671" i="1"/>
  <c r="CN671" i="1"/>
  <c r="CM671" i="1"/>
  <c r="CL671" i="1"/>
  <c r="CK671" i="1"/>
  <c r="CJ671" i="1"/>
  <c r="CI671" i="1"/>
  <c r="CH671" i="1"/>
  <c r="CG671" i="1"/>
  <c r="CF671" i="1"/>
  <c r="CE671" i="1"/>
  <c r="CD671" i="1"/>
  <c r="CC671" i="1"/>
  <c r="CB671" i="1"/>
  <c r="CA671" i="1"/>
  <c r="BZ671" i="1"/>
  <c r="BY671" i="1"/>
  <c r="BX671" i="1"/>
  <c r="BW671" i="1"/>
  <c r="BV671" i="1"/>
  <c r="BU671" i="1"/>
  <c r="BT671" i="1"/>
  <c r="BS671" i="1"/>
  <c r="BR671" i="1"/>
  <c r="BQ671" i="1"/>
  <c r="BP671" i="1"/>
  <c r="BO671" i="1"/>
  <c r="BN671" i="1"/>
  <c r="BM671" i="1"/>
  <c r="BL671" i="1"/>
  <c r="BK671" i="1"/>
  <c r="BJ671" i="1"/>
  <c r="BI671" i="1"/>
  <c r="BH671" i="1"/>
  <c r="BG671" i="1"/>
  <c r="BF671" i="1"/>
  <c r="BE671" i="1"/>
  <c r="BD671" i="1"/>
  <c r="BC671" i="1"/>
  <c r="BB671" i="1"/>
  <c r="BA671" i="1"/>
  <c r="AZ671" i="1"/>
  <c r="AY671" i="1"/>
  <c r="AX671" i="1"/>
  <c r="AW671" i="1"/>
  <c r="AV671" i="1"/>
  <c r="AU671" i="1"/>
  <c r="AT671" i="1"/>
  <c r="AS671" i="1"/>
  <c r="AR671" i="1"/>
  <c r="AQ671" i="1"/>
  <c r="AP671" i="1"/>
  <c r="AO671" i="1"/>
  <c r="AN671" i="1"/>
  <c r="P671" i="1"/>
  <c r="O671" i="1"/>
  <c r="E671" i="1"/>
  <c r="CX670" i="1"/>
  <c r="CU670" i="1"/>
  <c r="CN670" i="1"/>
  <c r="CM670" i="1"/>
  <c r="CL670" i="1"/>
  <c r="CK670" i="1"/>
  <c r="CJ670" i="1"/>
  <c r="CI670" i="1"/>
  <c r="CH670" i="1"/>
  <c r="CG670" i="1"/>
  <c r="CF670" i="1"/>
  <c r="CE670" i="1"/>
  <c r="CD670" i="1"/>
  <c r="CC670" i="1"/>
  <c r="CB670" i="1"/>
  <c r="CA670" i="1"/>
  <c r="BZ670" i="1"/>
  <c r="BY670" i="1"/>
  <c r="BX670" i="1"/>
  <c r="BW670" i="1"/>
  <c r="BV670" i="1"/>
  <c r="BU670" i="1"/>
  <c r="BT670" i="1"/>
  <c r="BS670" i="1"/>
  <c r="BR670" i="1"/>
  <c r="BQ670" i="1"/>
  <c r="BP670" i="1"/>
  <c r="BO670" i="1"/>
  <c r="BN670" i="1"/>
  <c r="BM670" i="1"/>
  <c r="BL670" i="1"/>
  <c r="BK670" i="1"/>
  <c r="BJ670" i="1"/>
  <c r="BI670" i="1"/>
  <c r="BH670" i="1"/>
  <c r="BG670" i="1"/>
  <c r="BF670" i="1"/>
  <c r="BE670" i="1"/>
  <c r="BD670" i="1"/>
  <c r="BC670" i="1"/>
  <c r="BB670" i="1"/>
  <c r="BA670" i="1"/>
  <c r="AZ670" i="1"/>
  <c r="AY670" i="1"/>
  <c r="AX670" i="1"/>
  <c r="AW670" i="1"/>
  <c r="AV670" i="1"/>
  <c r="AU670" i="1"/>
  <c r="AT670" i="1"/>
  <c r="AS670" i="1"/>
  <c r="AR670" i="1"/>
  <c r="AQ670" i="1"/>
  <c r="AP670" i="1"/>
  <c r="AO670" i="1"/>
  <c r="AN670" i="1"/>
  <c r="P670" i="1"/>
  <c r="O670" i="1"/>
  <c r="E670" i="1"/>
  <c r="CX669" i="1"/>
  <c r="CU669" i="1"/>
  <c r="CN669" i="1"/>
  <c r="CM669" i="1"/>
  <c r="CL669" i="1"/>
  <c r="CK669" i="1"/>
  <c r="CJ669" i="1"/>
  <c r="CI669" i="1"/>
  <c r="CH669" i="1"/>
  <c r="CG669" i="1"/>
  <c r="CF669" i="1"/>
  <c r="CE669" i="1"/>
  <c r="CD669" i="1"/>
  <c r="CC669" i="1"/>
  <c r="CB669" i="1"/>
  <c r="CA669" i="1"/>
  <c r="BZ669" i="1"/>
  <c r="BY669" i="1"/>
  <c r="BX669" i="1"/>
  <c r="BW669" i="1"/>
  <c r="BV669" i="1"/>
  <c r="BU669" i="1"/>
  <c r="BT669" i="1"/>
  <c r="BS669" i="1"/>
  <c r="BR669" i="1"/>
  <c r="BQ669" i="1"/>
  <c r="BP669" i="1"/>
  <c r="BO669" i="1"/>
  <c r="BN669" i="1"/>
  <c r="BM669" i="1"/>
  <c r="BL669" i="1"/>
  <c r="BK669" i="1"/>
  <c r="BJ669" i="1"/>
  <c r="BI669" i="1"/>
  <c r="BH669" i="1"/>
  <c r="BG669" i="1"/>
  <c r="BF669" i="1"/>
  <c r="BE669" i="1"/>
  <c r="BD669" i="1"/>
  <c r="BC669" i="1"/>
  <c r="BB669" i="1"/>
  <c r="BA669" i="1"/>
  <c r="AZ669" i="1"/>
  <c r="AY669" i="1"/>
  <c r="AX669" i="1"/>
  <c r="AW669" i="1"/>
  <c r="AV669" i="1"/>
  <c r="AU669" i="1"/>
  <c r="AT669" i="1"/>
  <c r="AS669" i="1"/>
  <c r="AR669" i="1"/>
  <c r="AQ669" i="1"/>
  <c r="AP669" i="1"/>
  <c r="AO669" i="1"/>
  <c r="AN669" i="1"/>
  <c r="P669" i="1"/>
  <c r="O669" i="1"/>
  <c r="E669" i="1"/>
  <c r="CX668" i="1"/>
  <c r="CU668" i="1"/>
  <c r="CN668" i="1"/>
  <c r="CM668" i="1"/>
  <c r="CL668" i="1"/>
  <c r="CK668" i="1"/>
  <c r="CJ668" i="1"/>
  <c r="CI668" i="1"/>
  <c r="CH668" i="1"/>
  <c r="CG668" i="1"/>
  <c r="CF668" i="1"/>
  <c r="CE668" i="1"/>
  <c r="CD668" i="1"/>
  <c r="CC668" i="1"/>
  <c r="CB668" i="1"/>
  <c r="CA668" i="1"/>
  <c r="BZ668" i="1"/>
  <c r="BY668" i="1"/>
  <c r="BX668" i="1"/>
  <c r="BW668" i="1"/>
  <c r="BV668" i="1"/>
  <c r="BU668" i="1"/>
  <c r="BT668" i="1"/>
  <c r="BS668" i="1"/>
  <c r="BR668" i="1"/>
  <c r="BQ668" i="1"/>
  <c r="BP668" i="1"/>
  <c r="BO668" i="1"/>
  <c r="BN668" i="1"/>
  <c r="BM668" i="1"/>
  <c r="BL668" i="1"/>
  <c r="BK668" i="1"/>
  <c r="BJ668" i="1"/>
  <c r="BI668" i="1"/>
  <c r="BH668" i="1"/>
  <c r="BG668" i="1"/>
  <c r="BF668" i="1"/>
  <c r="BE668" i="1"/>
  <c r="BD668" i="1"/>
  <c r="BC668" i="1"/>
  <c r="BB668" i="1"/>
  <c r="BA668" i="1"/>
  <c r="AZ668" i="1"/>
  <c r="AY668" i="1"/>
  <c r="AX668" i="1"/>
  <c r="AW668" i="1"/>
  <c r="AV668" i="1"/>
  <c r="AU668" i="1"/>
  <c r="AT668" i="1"/>
  <c r="AS668" i="1"/>
  <c r="AR668" i="1"/>
  <c r="AQ668" i="1"/>
  <c r="AP668" i="1"/>
  <c r="AO668" i="1"/>
  <c r="AN668" i="1"/>
  <c r="P668" i="1"/>
  <c r="O668" i="1"/>
  <c r="E668" i="1"/>
  <c r="CX667" i="1"/>
  <c r="CU667" i="1"/>
  <c r="CN667" i="1"/>
  <c r="CM667" i="1"/>
  <c r="CL667" i="1"/>
  <c r="CK667" i="1"/>
  <c r="CJ667" i="1"/>
  <c r="CI667" i="1"/>
  <c r="CH667" i="1"/>
  <c r="CG667" i="1"/>
  <c r="CF667" i="1"/>
  <c r="CE667" i="1"/>
  <c r="CD667" i="1"/>
  <c r="CC667" i="1"/>
  <c r="CB667" i="1"/>
  <c r="CA667" i="1"/>
  <c r="BZ667" i="1"/>
  <c r="BY667" i="1"/>
  <c r="BX667" i="1"/>
  <c r="BW667" i="1"/>
  <c r="BV667" i="1"/>
  <c r="BU667" i="1"/>
  <c r="BT667" i="1"/>
  <c r="BS667" i="1"/>
  <c r="BR667" i="1"/>
  <c r="BQ667" i="1"/>
  <c r="BP667" i="1"/>
  <c r="BO667" i="1"/>
  <c r="BN667" i="1"/>
  <c r="BM667" i="1"/>
  <c r="BL667" i="1"/>
  <c r="BK667" i="1"/>
  <c r="BJ667" i="1"/>
  <c r="BI667" i="1"/>
  <c r="BH667" i="1"/>
  <c r="BG667" i="1"/>
  <c r="BF667" i="1"/>
  <c r="BE667" i="1"/>
  <c r="BD667" i="1"/>
  <c r="BC667" i="1"/>
  <c r="BB667" i="1"/>
  <c r="BA667" i="1"/>
  <c r="AZ667" i="1"/>
  <c r="AY667" i="1"/>
  <c r="AX667" i="1"/>
  <c r="AW667" i="1"/>
  <c r="AV667" i="1"/>
  <c r="AU667" i="1"/>
  <c r="AT667" i="1"/>
  <c r="AS667" i="1"/>
  <c r="AR667" i="1"/>
  <c r="AQ667" i="1"/>
  <c r="AP667" i="1"/>
  <c r="AO667" i="1"/>
  <c r="AN667" i="1"/>
  <c r="P667" i="1"/>
  <c r="O667" i="1"/>
  <c r="E667" i="1"/>
  <c r="CX666" i="1"/>
  <c r="CU666" i="1"/>
  <c r="CN666" i="1"/>
  <c r="CM666" i="1"/>
  <c r="CL666" i="1"/>
  <c r="CK666" i="1"/>
  <c r="CJ666" i="1"/>
  <c r="CI666" i="1"/>
  <c r="CH666" i="1"/>
  <c r="CG666" i="1"/>
  <c r="CF666" i="1"/>
  <c r="CE666" i="1"/>
  <c r="CD666" i="1"/>
  <c r="CC666" i="1"/>
  <c r="CB666" i="1"/>
  <c r="CA666" i="1"/>
  <c r="BZ666" i="1"/>
  <c r="BY666" i="1"/>
  <c r="BX666" i="1"/>
  <c r="BW666" i="1"/>
  <c r="BV666" i="1"/>
  <c r="BU666" i="1"/>
  <c r="BT666" i="1"/>
  <c r="BS666" i="1"/>
  <c r="BR666" i="1"/>
  <c r="BQ666" i="1"/>
  <c r="BP666" i="1"/>
  <c r="BO666" i="1"/>
  <c r="BN666" i="1"/>
  <c r="BM666" i="1"/>
  <c r="BL666" i="1"/>
  <c r="BK666" i="1"/>
  <c r="BJ666" i="1"/>
  <c r="BI666" i="1"/>
  <c r="BH666" i="1"/>
  <c r="BG666" i="1"/>
  <c r="BF666" i="1"/>
  <c r="BE666" i="1"/>
  <c r="BD666" i="1"/>
  <c r="BC666" i="1"/>
  <c r="BB666" i="1"/>
  <c r="BA666" i="1"/>
  <c r="AZ666" i="1"/>
  <c r="AY666" i="1"/>
  <c r="AX666" i="1"/>
  <c r="AW666" i="1"/>
  <c r="AV666" i="1"/>
  <c r="AU666" i="1"/>
  <c r="AT666" i="1"/>
  <c r="AS666" i="1"/>
  <c r="AR666" i="1"/>
  <c r="AQ666" i="1"/>
  <c r="AP666" i="1"/>
  <c r="AO666" i="1"/>
  <c r="AN666" i="1"/>
  <c r="P666" i="1"/>
  <c r="O666" i="1"/>
  <c r="E666" i="1"/>
  <c r="CX665" i="1"/>
  <c r="CU665" i="1"/>
  <c r="CN665" i="1"/>
  <c r="CM665" i="1"/>
  <c r="CL665" i="1"/>
  <c r="CK665" i="1"/>
  <c r="CJ665" i="1"/>
  <c r="CI665" i="1"/>
  <c r="CH665" i="1"/>
  <c r="CG665" i="1"/>
  <c r="CF665" i="1"/>
  <c r="CE665" i="1"/>
  <c r="CD665" i="1"/>
  <c r="CC665" i="1"/>
  <c r="CB665" i="1"/>
  <c r="CA665" i="1"/>
  <c r="BZ665" i="1"/>
  <c r="BY665" i="1"/>
  <c r="BX665" i="1"/>
  <c r="BW665" i="1"/>
  <c r="BV665" i="1"/>
  <c r="BU665" i="1"/>
  <c r="BT665" i="1"/>
  <c r="BS665" i="1"/>
  <c r="BR665" i="1"/>
  <c r="BQ665" i="1"/>
  <c r="BP665" i="1"/>
  <c r="BO665" i="1"/>
  <c r="BN665" i="1"/>
  <c r="BM665" i="1"/>
  <c r="BL665" i="1"/>
  <c r="BK665" i="1"/>
  <c r="BJ665" i="1"/>
  <c r="BI665" i="1"/>
  <c r="BH665" i="1"/>
  <c r="BG665" i="1"/>
  <c r="BF665" i="1"/>
  <c r="BE665" i="1"/>
  <c r="BD665" i="1"/>
  <c r="BC665" i="1"/>
  <c r="BB665" i="1"/>
  <c r="BA665" i="1"/>
  <c r="AZ665" i="1"/>
  <c r="AY665" i="1"/>
  <c r="AX665" i="1"/>
  <c r="AW665" i="1"/>
  <c r="AV665" i="1"/>
  <c r="AU665" i="1"/>
  <c r="AT665" i="1"/>
  <c r="AS665" i="1"/>
  <c r="AR665" i="1"/>
  <c r="AQ665" i="1"/>
  <c r="AP665" i="1"/>
  <c r="AO665" i="1"/>
  <c r="AN665" i="1"/>
  <c r="P665" i="1"/>
  <c r="O665" i="1"/>
  <c r="E665" i="1"/>
  <c r="CX664" i="1"/>
  <c r="CU664" i="1"/>
  <c r="CN664" i="1"/>
  <c r="CM664" i="1"/>
  <c r="CL664" i="1"/>
  <c r="CK664" i="1"/>
  <c r="CJ664" i="1"/>
  <c r="CI664" i="1"/>
  <c r="CH664" i="1"/>
  <c r="CG664" i="1"/>
  <c r="CF664" i="1"/>
  <c r="CE664" i="1"/>
  <c r="CD664" i="1"/>
  <c r="CC664" i="1"/>
  <c r="CB664" i="1"/>
  <c r="CA664" i="1"/>
  <c r="BZ664" i="1"/>
  <c r="BY664" i="1"/>
  <c r="BX664" i="1"/>
  <c r="BW664" i="1"/>
  <c r="BV664" i="1"/>
  <c r="BU664" i="1"/>
  <c r="BT664" i="1"/>
  <c r="BS664" i="1"/>
  <c r="BR664" i="1"/>
  <c r="BQ664" i="1"/>
  <c r="BP664" i="1"/>
  <c r="BO664" i="1"/>
  <c r="BN664" i="1"/>
  <c r="BM664" i="1"/>
  <c r="BL664" i="1"/>
  <c r="BK664" i="1"/>
  <c r="BJ664" i="1"/>
  <c r="BI664" i="1"/>
  <c r="BH664" i="1"/>
  <c r="BG664" i="1"/>
  <c r="BF664" i="1"/>
  <c r="BE664" i="1"/>
  <c r="BD664" i="1"/>
  <c r="BC664" i="1"/>
  <c r="BB664" i="1"/>
  <c r="BA664" i="1"/>
  <c r="AZ664" i="1"/>
  <c r="AY664" i="1"/>
  <c r="AX664" i="1"/>
  <c r="AW664" i="1"/>
  <c r="AV664" i="1"/>
  <c r="AU664" i="1"/>
  <c r="AT664" i="1"/>
  <c r="AS664" i="1"/>
  <c r="AR664" i="1"/>
  <c r="AQ664" i="1"/>
  <c r="AP664" i="1"/>
  <c r="AO664" i="1"/>
  <c r="AN664" i="1"/>
  <c r="P664" i="1"/>
  <c r="O664" i="1"/>
  <c r="E664" i="1"/>
  <c r="CX663" i="1"/>
  <c r="CU663" i="1"/>
  <c r="CN663" i="1"/>
  <c r="CM663" i="1"/>
  <c r="CL663" i="1"/>
  <c r="CK663" i="1"/>
  <c r="CJ663" i="1"/>
  <c r="CI663" i="1"/>
  <c r="CH663" i="1"/>
  <c r="CG663" i="1"/>
  <c r="CF663" i="1"/>
  <c r="CE663" i="1"/>
  <c r="CD663" i="1"/>
  <c r="CC663" i="1"/>
  <c r="CB663" i="1"/>
  <c r="CA663" i="1"/>
  <c r="BZ663" i="1"/>
  <c r="BY663" i="1"/>
  <c r="BX663" i="1"/>
  <c r="BW663" i="1"/>
  <c r="BV663" i="1"/>
  <c r="BU663" i="1"/>
  <c r="BT663" i="1"/>
  <c r="BS663" i="1"/>
  <c r="BR663" i="1"/>
  <c r="BQ663" i="1"/>
  <c r="BP663" i="1"/>
  <c r="BO663" i="1"/>
  <c r="BN663" i="1"/>
  <c r="BM663" i="1"/>
  <c r="BL663" i="1"/>
  <c r="BK663" i="1"/>
  <c r="BJ663" i="1"/>
  <c r="BI663" i="1"/>
  <c r="BH663" i="1"/>
  <c r="BG663" i="1"/>
  <c r="BF663" i="1"/>
  <c r="BE663" i="1"/>
  <c r="BD663" i="1"/>
  <c r="BC663" i="1"/>
  <c r="BB663" i="1"/>
  <c r="BA663" i="1"/>
  <c r="AZ663" i="1"/>
  <c r="AY663" i="1"/>
  <c r="AX663" i="1"/>
  <c r="AW663" i="1"/>
  <c r="AV663" i="1"/>
  <c r="AU663" i="1"/>
  <c r="AT663" i="1"/>
  <c r="AS663" i="1"/>
  <c r="AR663" i="1"/>
  <c r="AQ663" i="1"/>
  <c r="AP663" i="1"/>
  <c r="AO663" i="1"/>
  <c r="AN663" i="1"/>
  <c r="P663" i="1"/>
  <c r="O663" i="1"/>
  <c r="E663" i="1"/>
  <c r="CX662" i="1"/>
  <c r="CU662" i="1"/>
  <c r="CN662" i="1"/>
  <c r="CM662" i="1"/>
  <c r="CL662" i="1"/>
  <c r="CK662" i="1"/>
  <c r="CJ662" i="1"/>
  <c r="CI662" i="1"/>
  <c r="CH662" i="1"/>
  <c r="CG662" i="1"/>
  <c r="CF662" i="1"/>
  <c r="CE662" i="1"/>
  <c r="CD662" i="1"/>
  <c r="CC662" i="1"/>
  <c r="CB662" i="1"/>
  <c r="CA662" i="1"/>
  <c r="BZ662" i="1"/>
  <c r="BY662" i="1"/>
  <c r="BX662" i="1"/>
  <c r="BW662" i="1"/>
  <c r="BV662" i="1"/>
  <c r="BU662" i="1"/>
  <c r="BT662" i="1"/>
  <c r="BS662" i="1"/>
  <c r="BR662" i="1"/>
  <c r="BQ662" i="1"/>
  <c r="BP662" i="1"/>
  <c r="BO662" i="1"/>
  <c r="BN662" i="1"/>
  <c r="BM662" i="1"/>
  <c r="BL662" i="1"/>
  <c r="BK662" i="1"/>
  <c r="BJ662" i="1"/>
  <c r="BI662" i="1"/>
  <c r="BH662" i="1"/>
  <c r="BG662" i="1"/>
  <c r="BF662" i="1"/>
  <c r="BE662" i="1"/>
  <c r="BD662" i="1"/>
  <c r="BC662" i="1"/>
  <c r="BB662" i="1"/>
  <c r="BA662" i="1"/>
  <c r="AZ662" i="1"/>
  <c r="AY662" i="1"/>
  <c r="AX662" i="1"/>
  <c r="AW662" i="1"/>
  <c r="AV662" i="1"/>
  <c r="AU662" i="1"/>
  <c r="AT662" i="1"/>
  <c r="AS662" i="1"/>
  <c r="AR662" i="1"/>
  <c r="AQ662" i="1"/>
  <c r="AP662" i="1"/>
  <c r="AO662" i="1"/>
  <c r="AN662" i="1"/>
  <c r="P662" i="1"/>
  <c r="O662" i="1"/>
  <c r="E662" i="1"/>
  <c r="CX661" i="1"/>
  <c r="CU661" i="1"/>
  <c r="CN661" i="1"/>
  <c r="CM661" i="1"/>
  <c r="CL661" i="1"/>
  <c r="CK661" i="1"/>
  <c r="CJ661" i="1"/>
  <c r="CI661" i="1"/>
  <c r="CH661" i="1"/>
  <c r="CG661" i="1"/>
  <c r="CF661" i="1"/>
  <c r="CE661" i="1"/>
  <c r="CD661" i="1"/>
  <c r="CC661" i="1"/>
  <c r="CB661" i="1"/>
  <c r="CA661" i="1"/>
  <c r="BZ661" i="1"/>
  <c r="BY661" i="1"/>
  <c r="BX661" i="1"/>
  <c r="BW661" i="1"/>
  <c r="BV661" i="1"/>
  <c r="BU661" i="1"/>
  <c r="BT661" i="1"/>
  <c r="BS661" i="1"/>
  <c r="BR661" i="1"/>
  <c r="BQ661" i="1"/>
  <c r="BP661" i="1"/>
  <c r="BO661" i="1"/>
  <c r="BN661" i="1"/>
  <c r="BM661" i="1"/>
  <c r="BL661" i="1"/>
  <c r="BK661" i="1"/>
  <c r="BJ661" i="1"/>
  <c r="BI661" i="1"/>
  <c r="BH661" i="1"/>
  <c r="BG661" i="1"/>
  <c r="BF661" i="1"/>
  <c r="BE661" i="1"/>
  <c r="BD661" i="1"/>
  <c r="BC661" i="1"/>
  <c r="BB661" i="1"/>
  <c r="BA661" i="1"/>
  <c r="AZ661" i="1"/>
  <c r="AY661" i="1"/>
  <c r="AX661" i="1"/>
  <c r="AW661" i="1"/>
  <c r="AV661" i="1"/>
  <c r="AU661" i="1"/>
  <c r="AT661" i="1"/>
  <c r="AS661" i="1"/>
  <c r="AR661" i="1"/>
  <c r="AQ661" i="1"/>
  <c r="AP661" i="1"/>
  <c r="AO661" i="1"/>
  <c r="AN661" i="1"/>
  <c r="P661" i="1"/>
  <c r="O661" i="1"/>
  <c r="E661" i="1"/>
  <c r="CX660" i="1"/>
  <c r="CU660" i="1"/>
  <c r="CN660" i="1"/>
  <c r="CM660" i="1"/>
  <c r="CL660" i="1"/>
  <c r="CK660" i="1"/>
  <c r="CJ660" i="1"/>
  <c r="CI660" i="1"/>
  <c r="CH660" i="1"/>
  <c r="CG660" i="1"/>
  <c r="CF660" i="1"/>
  <c r="CE660" i="1"/>
  <c r="CD660" i="1"/>
  <c r="CC660" i="1"/>
  <c r="CB660" i="1"/>
  <c r="CA660" i="1"/>
  <c r="BZ660" i="1"/>
  <c r="BY660" i="1"/>
  <c r="BX660" i="1"/>
  <c r="BW660" i="1"/>
  <c r="BV660" i="1"/>
  <c r="BU660" i="1"/>
  <c r="BT660" i="1"/>
  <c r="BS660" i="1"/>
  <c r="BR660" i="1"/>
  <c r="BQ660" i="1"/>
  <c r="BP660" i="1"/>
  <c r="BO660" i="1"/>
  <c r="BN660" i="1"/>
  <c r="BM660" i="1"/>
  <c r="BL660" i="1"/>
  <c r="BK660" i="1"/>
  <c r="BJ660" i="1"/>
  <c r="BI660" i="1"/>
  <c r="BH660" i="1"/>
  <c r="BG660" i="1"/>
  <c r="BF660" i="1"/>
  <c r="BE660" i="1"/>
  <c r="BD660" i="1"/>
  <c r="BC660" i="1"/>
  <c r="BB660" i="1"/>
  <c r="BA660" i="1"/>
  <c r="AZ660" i="1"/>
  <c r="AY660" i="1"/>
  <c r="AX660" i="1"/>
  <c r="AW660" i="1"/>
  <c r="AV660" i="1"/>
  <c r="AU660" i="1"/>
  <c r="AT660" i="1"/>
  <c r="AS660" i="1"/>
  <c r="AR660" i="1"/>
  <c r="AQ660" i="1"/>
  <c r="AP660" i="1"/>
  <c r="AO660" i="1"/>
  <c r="AN660" i="1"/>
  <c r="P660" i="1"/>
  <c r="O660" i="1"/>
  <c r="E660" i="1"/>
  <c r="CX659" i="1"/>
  <c r="CU659" i="1"/>
  <c r="CN659" i="1"/>
  <c r="CM659" i="1"/>
  <c r="CL659" i="1"/>
  <c r="CK659" i="1"/>
  <c r="CJ659" i="1"/>
  <c r="CI659" i="1"/>
  <c r="CH659" i="1"/>
  <c r="CG659" i="1"/>
  <c r="CF659" i="1"/>
  <c r="CE659" i="1"/>
  <c r="CD659" i="1"/>
  <c r="CC659" i="1"/>
  <c r="CB659" i="1"/>
  <c r="CA659" i="1"/>
  <c r="BZ659" i="1"/>
  <c r="BY659" i="1"/>
  <c r="BX659" i="1"/>
  <c r="BW659" i="1"/>
  <c r="BV659" i="1"/>
  <c r="BU659" i="1"/>
  <c r="BT659" i="1"/>
  <c r="BS659" i="1"/>
  <c r="BR659" i="1"/>
  <c r="BQ659" i="1"/>
  <c r="BP659" i="1"/>
  <c r="BO659" i="1"/>
  <c r="BN659" i="1"/>
  <c r="BM659" i="1"/>
  <c r="BL659" i="1"/>
  <c r="BK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P659" i="1"/>
  <c r="O659" i="1"/>
  <c r="E659" i="1"/>
  <c r="CX658" i="1"/>
  <c r="CU658" i="1"/>
  <c r="CN658" i="1"/>
  <c r="CM658" i="1"/>
  <c r="CL658" i="1"/>
  <c r="CK658" i="1"/>
  <c r="CJ658" i="1"/>
  <c r="CI658" i="1"/>
  <c r="CH658" i="1"/>
  <c r="CG658" i="1"/>
  <c r="CF658" i="1"/>
  <c r="CE658" i="1"/>
  <c r="CD658" i="1"/>
  <c r="CC658" i="1"/>
  <c r="CB658" i="1"/>
  <c r="CA658" i="1"/>
  <c r="BZ658" i="1"/>
  <c r="BY658" i="1"/>
  <c r="BX658" i="1"/>
  <c r="BW658" i="1"/>
  <c r="BV658" i="1"/>
  <c r="BU658" i="1"/>
  <c r="BT658" i="1"/>
  <c r="BS658" i="1"/>
  <c r="BR658" i="1"/>
  <c r="BQ658" i="1"/>
  <c r="BP658" i="1"/>
  <c r="BO658" i="1"/>
  <c r="BN658" i="1"/>
  <c r="BM658" i="1"/>
  <c r="BL658" i="1"/>
  <c r="BK658" i="1"/>
  <c r="BJ658" i="1"/>
  <c r="BI658" i="1"/>
  <c r="BH658" i="1"/>
  <c r="BG658" i="1"/>
  <c r="BF658" i="1"/>
  <c r="BE658" i="1"/>
  <c r="BD658" i="1"/>
  <c r="BC658" i="1"/>
  <c r="BB658" i="1"/>
  <c r="BA658" i="1"/>
  <c r="AZ658" i="1"/>
  <c r="AY658" i="1"/>
  <c r="AX658" i="1"/>
  <c r="AW658" i="1"/>
  <c r="AV658" i="1"/>
  <c r="AU658" i="1"/>
  <c r="AT658" i="1"/>
  <c r="AS658" i="1"/>
  <c r="AR658" i="1"/>
  <c r="AQ658" i="1"/>
  <c r="AP658" i="1"/>
  <c r="AO658" i="1"/>
  <c r="AN658" i="1"/>
  <c r="P658" i="1"/>
  <c r="O658" i="1"/>
  <c r="E658" i="1"/>
  <c r="CX657" i="1"/>
  <c r="CU657" i="1"/>
  <c r="CN657" i="1"/>
  <c r="CM657" i="1"/>
  <c r="CL657" i="1"/>
  <c r="CK657" i="1"/>
  <c r="CJ657" i="1"/>
  <c r="CI657" i="1"/>
  <c r="CH657" i="1"/>
  <c r="CG657" i="1"/>
  <c r="CF657" i="1"/>
  <c r="CE657" i="1"/>
  <c r="CD657" i="1"/>
  <c r="CC657" i="1"/>
  <c r="CB657" i="1"/>
  <c r="CA657" i="1"/>
  <c r="BZ657" i="1"/>
  <c r="BY657" i="1"/>
  <c r="BX657" i="1"/>
  <c r="BW657" i="1"/>
  <c r="BV657" i="1"/>
  <c r="BU657" i="1"/>
  <c r="BT657" i="1"/>
  <c r="BS657" i="1"/>
  <c r="BR657" i="1"/>
  <c r="BQ657" i="1"/>
  <c r="BP657" i="1"/>
  <c r="BO657" i="1"/>
  <c r="BN657" i="1"/>
  <c r="BM657" i="1"/>
  <c r="BL657" i="1"/>
  <c r="BK657" i="1"/>
  <c r="BJ657" i="1"/>
  <c r="BI657" i="1"/>
  <c r="BH657" i="1"/>
  <c r="BG657" i="1"/>
  <c r="BF657" i="1"/>
  <c r="BE657" i="1"/>
  <c r="BD657" i="1"/>
  <c r="BC657" i="1"/>
  <c r="BB657" i="1"/>
  <c r="BA657" i="1"/>
  <c r="AZ657" i="1"/>
  <c r="AY657" i="1"/>
  <c r="AX657" i="1"/>
  <c r="AW657" i="1"/>
  <c r="AV657" i="1"/>
  <c r="AU657" i="1"/>
  <c r="AT657" i="1"/>
  <c r="AS657" i="1"/>
  <c r="AR657" i="1"/>
  <c r="AQ657" i="1"/>
  <c r="AP657" i="1"/>
  <c r="AO657" i="1"/>
  <c r="AN657" i="1"/>
  <c r="P657" i="1"/>
  <c r="O657" i="1"/>
  <c r="E657" i="1"/>
  <c r="CX656" i="1"/>
  <c r="CU656" i="1"/>
  <c r="CN656" i="1"/>
  <c r="CM656" i="1"/>
  <c r="CL656" i="1"/>
  <c r="CK656" i="1"/>
  <c r="CJ656" i="1"/>
  <c r="CI656" i="1"/>
  <c r="CH656" i="1"/>
  <c r="CG656" i="1"/>
  <c r="CF656" i="1"/>
  <c r="CE656" i="1"/>
  <c r="CD656" i="1"/>
  <c r="CC656" i="1"/>
  <c r="CB656" i="1"/>
  <c r="CA656" i="1"/>
  <c r="BZ656" i="1"/>
  <c r="BY656" i="1"/>
  <c r="BX656" i="1"/>
  <c r="BW656" i="1"/>
  <c r="BV656" i="1"/>
  <c r="BU656" i="1"/>
  <c r="BT656" i="1"/>
  <c r="BS656" i="1"/>
  <c r="BR656" i="1"/>
  <c r="BQ656" i="1"/>
  <c r="BP656" i="1"/>
  <c r="BO656" i="1"/>
  <c r="BN656" i="1"/>
  <c r="BM656" i="1"/>
  <c r="BL656" i="1"/>
  <c r="BK656" i="1"/>
  <c r="BJ656" i="1"/>
  <c r="BI656" i="1"/>
  <c r="BH656" i="1"/>
  <c r="BG656" i="1"/>
  <c r="BF656" i="1"/>
  <c r="BE656" i="1"/>
  <c r="BD656" i="1"/>
  <c r="BC656" i="1"/>
  <c r="BB656" i="1"/>
  <c r="BA656" i="1"/>
  <c r="AZ656" i="1"/>
  <c r="AY656" i="1"/>
  <c r="AX656" i="1"/>
  <c r="AW656" i="1"/>
  <c r="AV656" i="1"/>
  <c r="AU656" i="1"/>
  <c r="AT656" i="1"/>
  <c r="AS656" i="1"/>
  <c r="AR656" i="1"/>
  <c r="AQ656" i="1"/>
  <c r="AP656" i="1"/>
  <c r="AO656" i="1"/>
  <c r="AN656" i="1"/>
  <c r="P656" i="1"/>
  <c r="O656" i="1"/>
  <c r="E656" i="1"/>
  <c r="CX655" i="1"/>
  <c r="CU655" i="1"/>
  <c r="CN655" i="1"/>
  <c r="CM655" i="1"/>
  <c r="CL655" i="1"/>
  <c r="CK655" i="1"/>
  <c r="CJ655" i="1"/>
  <c r="CI655" i="1"/>
  <c r="CH655" i="1"/>
  <c r="CG655" i="1"/>
  <c r="CF655" i="1"/>
  <c r="CE655" i="1"/>
  <c r="CD655" i="1"/>
  <c r="CC655" i="1"/>
  <c r="CB655" i="1"/>
  <c r="CA655" i="1"/>
  <c r="BZ655" i="1"/>
  <c r="BY655" i="1"/>
  <c r="BX655" i="1"/>
  <c r="BW655" i="1"/>
  <c r="BV655" i="1"/>
  <c r="BU655" i="1"/>
  <c r="BT655" i="1"/>
  <c r="BS655" i="1"/>
  <c r="BR655" i="1"/>
  <c r="BQ655" i="1"/>
  <c r="BP655" i="1"/>
  <c r="BO655" i="1"/>
  <c r="BN655" i="1"/>
  <c r="BM655" i="1"/>
  <c r="BL655" i="1"/>
  <c r="BK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P655" i="1"/>
  <c r="O655" i="1"/>
  <c r="E655" i="1"/>
  <c r="CX654" i="1"/>
  <c r="CU654" i="1"/>
  <c r="CN654" i="1"/>
  <c r="CM654" i="1"/>
  <c r="CL654" i="1"/>
  <c r="CK654" i="1"/>
  <c r="CJ654" i="1"/>
  <c r="CI654" i="1"/>
  <c r="CH654" i="1"/>
  <c r="CG654" i="1"/>
  <c r="CF654" i="1"/>
  <c r="CE654" i="1"/>
  <c r="CD654" i="1"/>
  <c r="CC654" i="1"/>
  <c r="CB654" i="1"/>
  <c r="CA654" i="1"/>
  <c r="BZ654" i="1"/>
  <c r="BY654" i="1"/>
  <c r="BX654" i="1"/>
  <c r="BW654" i="1"/>
  <c r="BV654" i="1"/>
  <c r="BU654" i="1"/>
  <c r="BT654" i="1"/>
  <c r="BS654" i="1"/>
  <c r="BR654" i="1"/>
  <c r="BQ654" i="1"/>
  <c r="BP654" i="1"/>
  <c r="BO654" i="1"/>
  <c r="BN654" i="1"/>
  <c r="BM654" i="1"/>
  <c r="BL654" i="1"/>
  <c r="BK654" i="1"/>
  <c r="BJ654" i="1"/>
  <c r="BI654" i="1"/>
  <c r="BH654" i="1"/>
  <c r="BG654" i="1"/>
  <c r="BF654" i="1"/>
  <c r="BE654" i="1"/>
  <c r="BD654" i="1"/>
  <c r="BC654" i="1"/>
  <c r="BB654" i="1"/>
  <c r="BA654" i="1"/>
  <c r="AZ654" i="1"/>
  <c r="AY654" i="1"/>
  <c r="AX654" i="1"/>
  <c r="AW654" i="1"/>
  <c r="AV654" i="1"/>
  <c r="AU654" i="1"/>
  <c r="AT654" i="1"/>
  <c r="AS654" i="1"/>
  <c r="AR654" i="1"/>
  <c r="AQ654" i="1"/>
  <c r="AP654" i="1"/>
  <c r="AO654" i="1"/>
  <c r="AN654" i="1"/>
  <c r="P654" i="1"/>
  <c r="O654" i="1"/>
  <c r="E654" i="1"/>
  <c r="CX653" i="1"/>
  <c r="CU653" i="1"/>
  <c r="CN653" i="1"/>
  <c r="CM653" i="1"/>
  <c r="CL653" i="1"/>
  <c r="CK653" i="1"/>
  <c r="CJ653" i="1"/>
  <c r="CI653" i="1"/>
  <c r="CH653" i="1"/>
  <c r="CG653" i="1"/>
  <c r="CF653" i="1"/>
  <c r="CE653" i="1"/>
  <c r="CD653" i="1"/>
  <c r="CC653" i="1"/>
  <c r="CB653" i="1"/>
  <c r="CA653" i="1"/>
  <c r="BZ653" i="1"/>
  <c r="BY653" i="1"/>
  <c r="BX653" i="1"/>
  <c r="BW653" i="1"/>
  <c r="BV653" i="1"/>
  <c r="BU653" i="1"/>
  <c r="BT653" i="1"/>
  <c r="BS653" i="1"/>
  <c r="BR653" i="1"/>
  <c r="BQ653" i="1"/>
  <c r="BP653" i="1"/>
  <c r="BO653" i="1"/>
  <c r="BN653" i="1"/>
  <c r="BM653" i="1"/>
  <c r="BL653" i="1"/>
  <c r="BK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P653" i="1"/>
  <c r="O653" i="1"/>
  <c r="E653" i="1"/>
  <c r="CX652" i="1"/>
  <c r="CU652" i="1"/>
  <c r="CN652" i="1"/>
  <c r="CM652" i="1"/>
  <c r="CL652" i="1"/>
  <c r="CK652" i="1"/>
  <c r="CJ652" i="1"/>
  <c r="CI652" i="1"/>
  <c r="CH652" i="1"/>
  <c r="CG652" i="1"/>
  <c r="CF652" i="1"/>
  <c r="CE652" i="1"/>
  <c r="CD652" i="1"/>
  <c r="CC652" i="1"/>
  <c r="CB652" i="1"/>
  <c r="CA652" i="1"/>
  <c r="BZ652" i="1"/>
  <c r="BY652" i="1"/>
  <c r="BX652" i="1"/>
  <c r="BW652" i="1"/>
  <c r="BV652" i="1"/>
  <c r="BU652" i="1"/>
  <c r="BT652" i="1"/>
  <c r="BS652" i="1"/>
  <c r="BR652" i="1"/>
  <c r="BQ652" i="1"/>
  <c r="BP652" i="1"/>
  <c r="BO652" i="1"/>
  <c r="BN652" i="1"/>
  <c r="BM652" i="1"/>
  <c r="BL652" i="1"/>
  <c r="BK652" i="1"/>
  <c r="BJ652" i="1"/>
  <c r="BI652" i="1"/>
  <c r="BH652" i="1"/>
  <c r="BG652" i="1"/>
  <c r="BF652" i="1"/>
  <c r="BE652" i="1"/>
  <c r="BD652" i="1"/>
  <c r="BC652" i="1"/>
  <c r="BB652" i="1"/>
  <c r="BA652" i="1"/>
  <c r="AZ652" i="1"/>
  <c r="AY652" i="1"/>
  <c r="AX652" i="1"/>
  <c r="AW652" i="1"/>
  <c r="AV652" i="1"/>
  <c r="AU652" i="1"/>
  <c r="AT652" i="1"/>
  <c r="AS652" i="1"/>
  <c r="AR652" i="1"/>
  <c r="AQ652" i="1"/>
  <c r="AP652" i="1"/>
  <c r="AO652" i="1"/>
  <c r="AN652" i="1"/>
  <c r="P652" i="1"/>
  <c r="O652" i="1"/>
  <c r="E652" i="1"/>
  <c r="CX651" i="1"/>
  <c r="CU651" i="1"/>
  <c r="CN651" i="1"/>
  <c r="CM651" i="1"/>
  <c r="CL651" i="1"/>
  <c r="CK651" i="1"/>
  <c r="CJ651" i="1"/>
  <c r="CI651" i="1"/>
  <c r="CH651" i="1"/>
  <c r="CG651" i="1"/>
  <c r="CF651" i="1"/>
  <c r="CE651" i="1"/>
  <c r="CD651" i="1"/>
  <c r="CC651" i="1"/>
  <c r="CB651" i="1"/>
  <c r="CA651" i="1"/>
  <c r="BZ651" i="1"/>
  <c r="BY651" i="1"/>
  <c r="BX651" i="1"/>
  <c r="BW651" i="1"/>
  <c r="BV651" i="1"/>
  <c r="BU651" i="1"/>
  <c r="BT651" i="1"/>
  <c r="BS651" i="1"/>
  <c r="BR651" i="1"/>
  <c r="BQ651" i="1"/>
  <c r="BP651" i="1"/>
  <c r="BO651" i="1"/>
  <c r="BN651" i="1"/>
  <c r="BM651" i="1"/>
  <c r="BL651" i="1"/>
  <c r="BK651" i="1"/>
  <c r="BJ651" i="1"/>
  <c r="BI651" i="1"/>
  <c r="BH651" i="1"/>
  <c r="BG651" i="1"/>
  <c r="BF651" i="1"/>
  <c r="BE651" i="1"/>
  <c r="BD651" i="1"/>
  <c r="BC651" i="1"/>
  <c r="BB651" i="1"/>
  <c r="BA651" i="1"/>
  <c r="AZ651" i="1"/>
  <c r="AY651" i="1"/>
  <c r="AX651" i="1"/>
  <c r="AW651" i="1"/>
  <c r="AV651" i="1"/>
  <c r="AU651" i="1"/>
  <c r="AT651" i="1"/>
  <c r="AS651" i="1"/>
  <c r="AR651" i="1"/>
  <c r="AQ651" i="1"/>
  <c r="AP651" i="1"/>
  <c r="AO651" i="1"/>
  <c r="AN651" i="1"/>
  <c r="P651" i="1"/>
  <c r="O651" i="1"/>
  <c r="E651" i="1"/>
  <c r="CX650" i="1"/>
  <c r="CU650" i="1"/>
  <c r="CN650" i="1"/>
  <c r="CM650" i="1"/>
  <c r="CL650" i="1"/>
  <c r="CK650" i="1"/>
  <c r="CJ650" i="1"/>
  <c r="CI650" i="1"/>
  <c r="CH650" i="1"/>
  <c r="CG650" i="1"/>
  <c r="CF650" i="1"/>
  <c r="CE650" i="1"/>
  <c r="CD650" i="1"/>
  <c r="CC650" i="1"/>
  <c r="CB650" i="1"/>
  <c r="CA650" i="1"/>
  <c r="BZ650" i="1"/>
  <c r="BY650" i="1"/>
  <c r="BX650" i="1"/>
  <c r="BW650" i="1"/>
  <c r="BV650" i="1"/>
  <c r="BU650" i="1"/>
  <c r="BT650" i="1"/>
  <c r="BS650" i="1"/>
  <c r="BR650" i="1"/>
  <c r="BQ650" i="1"/>
  <c r="BP650" i="1"/>
  <c r="BO650" i="1"/>
  <c r="BN650" i="1"/>
  <c r="BM650" i="1"/>
  <c r="BL650" i="1"/>
  <c r="BK650" i="1"/>
  <c r="BJ650" i="1"/>
  <c r="BI650" i="1"/>
  <c r="BH650" i="1"/>
  <c r="BG650" i="1"/>
  <c r="BF650" i="1"/>
  <c r="BE650" i="1"/>
  <c r="BD650" i="1"/>
  <c r="BC650" i="1"/>
  <c r="BB650" i="1"/>
  <c r="BA650" i="1"/>
  <c r="AZ650" i="1"/>
  <c r="AY650" i="1"/>
  <c r="AX650" i="1"/>
  <c r="AW650" i="1"/>
  <c r="AV650" i="1"/>
  <c r="AU650" i="1"/>
  <c r="AT650" i="1"/>
  <c r="AS650" i="1"/>
  <c r="AR650" i="1"/>
  <c r="AQ650" i="1"/>
  <c r="AP650" i="1"/>
  <c r="AO650" i="1"/>
  <c r="AN650" i="1"/>
  <c r="P650" i="1"/>
  <c r="O650" i="1"/>
  <c r="E650" i="1"/>
  <c r="CX649" i="1"/>
  <c r="CU649" i="1"/>
  <c r="CN649" i="1"/>
  <c r="CM649" i="1"/>
  <c r="CL649" i="1"/>
  <c r="CK649" i="1"/>
  <c r="CJ649" i="1"/>
  <c r="CI649" i="1"/>
  <c r="CH649" i="1"/>
  <c r="CG649" i="1"/>
  <c r="CF649" i="1"/>
  <c r="CE649" i="1"/>
  <c r="CD649" i="1"/>
  <c r="CC649" i="1"/>
  <c r="CB649" i="1"/>
  <c r="CA649" i="1"/>
  <c r="BZ649" i="1"/>
  <c r="BY649" i="1"/>
  <c r="BX649" i="1"/>
  <c r="BW649" i="1"/>
  <c r="BV649" i="1"/>
  <c r="BU649" i="1"/>
  <c r="BT649" i="1"/>
  <c r="BS649" i="1"/>
  <c r="BR649" i="1"/>
  <c r="BQ649" i="1"/>
  <c r="BP649" i="1"/>
  <c r="BO649" i="1"/>
  <c r="BN649" i="1"/>
  <c r="BM649" i="1"/>
  <c r="BL649" i="1"/>
  <c r="BK649" i="1"/>
  <c r="BJ649" i="1"/>
  <c r="BI649" i="1"/>
  <c r="BH649" i="1"/>
  <c r="BG649" i="1"/>
  <c r="BF649" i="1"/>
  <c r="BE649" i="1"/>
  <c r="BD649" i="1"/>
  <c r="BC649" i="1"/>
  <c r="BB649" i="1"/>
  <c r="BA649" i="1"/>
  <c r="AZ649" i="1"/>
  <c r="AY649" i="1"/>
  <c r="AX649" i="1"/>
  <c r="AW649" i="1"/>
  <c r="AV649" i="1"/>
  <c r="AU649" i="1"/>
  <c r="AT649" i="1"/>
  <c r="AS649" i="1"/>
  <c r="AR649" i="1"/>
  <c r="AQ649" i="1"/>
  <c r="AP649" i="1"/>
  <c r="AO649" i="1"/>
  <c r="AN649" i="1"/>
  <c r="P649" i="1"/>
  <c r="O649" i="1"/>
  <c r="E649" i="1"/>
  <c r="CX648" i="1"/>
  <c r="CU648" i="1"/>
  <c r="CN648" i="1"/>
  <c r="CM648" i="1"/>
  <c r="CL648" i="1"/>
  <c r="CK648" i="1"/>
  <c r="CJ648" i="1"/>
  <c r="CI648" i="1"/>
  <c r="CH648" i="1"/>
  <c r="CG648" i="1"/>
  <c r="CF648" i="1"/>
  <c r="CE648" i="1"/>
  <c r="CD648" i="1"/>
  <c r="CC648" i="1"/>
  <c r="CB648" i="1"/>
  <c r="CA648" i="1"/>
  <c r="BZ648" i="1"/>
  <c r="BY648" i="1"/>
  <c r="BX648" i="1"/>
  <c r="BW648" i="1"/>
  <c r="BV648" i="1"/>
  <c r="BU648" i="1"/>
  <c r="BT648" i="1"/>
  <c r="BS648" i="1"/>
  <c r="BR648" i="1"/>
  <c r="BQ648" i="1"/>
  <c r="BP648" i="1"/>
  <c r="BO648" i="1"/>
  <c r="BN648" i="1"/>
  <c r="BM648" i="1"/>
  <c r="BL648" i="1"/>
  <c r="BK648" i="1"/>
  <c r="BJ648" i="1"/>
  <c r="BI648" i="1"/>
  <c r="BH648" i="1"/>
  <c r="BG648" i="1"/>
  <c r="BF648" i="1"/>
  <c r="BE648" i="1"/>
  <c r="BD648" i="1"/>
  <c r="BC648" i="1"/>
  <c r="BB648" i="1"/>
  <c r="BA648" i="1"/>
  <c r="AZ648" i="1"/>
  <c r="AY648" i="1"/>
  <c r="AX648" i="1"/>
  <c r="AW648" i="1"/>
  <c r="AV648" i="1"/>
  <c r="AU648" i="1"/>
  <c r="AT648" i="1"/>
  <c r="AS648" i="1"/>
  <c r="AR648" i="1"/>
  <c r="AQ648" i="1"/>
  <c r="AP648" i="1"/>
  <c r="AO648" i="1"/>
  <c r="AN648" i="1"/>
  <c r="P648" i="1"/>
  <c r="O648" i="1"/>
  <c r="E648" i="1"/>
  <c r="CX647" i="1"/>
  <c r="CU647" i="1"/>
  <c r="CN647" i="1"/>
  <c r="CM647" i="1"/>
  <c r="CL647" i="1"/>
  <c r="CK647" i="1"/>
  <c r="CJ647" i="1"/>
  <c r="CI647" i="1"/>
  <c r="CH647" i="1"/>
  <c r="CG647" i="1"/>
  <c r="CF647" i="1"/>
  <c r="CE647" i="1"/>
  <c r="CD647" i="1"/>
  <c r="CC647" i="1"/>
  <c r="CB647" i="1"/>
  <c r="CA647" i="1"/>
  <c r="BZ647" i="1"/>
  <c r="BY647" i="1"/>
  <c r="BX647" i="1"/>
  <c r="BW647" i="1"/>
  <c r="BV647" i="1"/>
  <c r="BU647" i="1"/>
  <c r="BT647" i="1"/>
  <c r="BS647" i="1"/>
  <c r="BR647" i="1"/>
  <c r="BQ647" i="1"/>
  <c r="BP647" i="1"/>
  <c r="BO647" i="1"/>
  <c r="BN647" i="1"/>
  <c r="BM647" i="1"/>
  <c r="BL647" i="1"/>
  <c r="BK647" i="1"/>
  <c r="BJ647" i="1"/>
  <c r="BI647" i="1"/>
  <c r="BH647" i="1"/>
  <c r="BG647" i="1"/>
  <c r="BF647" i="1"/>
  <c r="BE647" i="1"/>
  <c r="BD647" i="1"/>
  <c r="BC647" i="1"/>
  <c r="BB647" i="1"/>
  <c r="BA647" i="1"/>
  <c r="AZ647" i="1"/>
  <c r="AY647" i="1"/>
  <c r="AX647" i="1"/>
  <c r="AW647" i="1"/>
  <c r="AV647" i="1"/>
  <c r="AU647" i="1"/>
  <c r="AT647" i="1"/>
  <c r="AS647" i="1"/>
  <c r="AR647" i="1"/>
  <c r="AQ647" i="1"/>
  <c r="AP647" i="1"/>
  <c r="AO647" i="1"/>
  <c r="AN647" i="1"/>
  <c r="P647" i="1"/>
  <c r="O647" i="1"/>
  <c r="E647" i="1"/>
  <c r="CX646" i="1"/>
  <c r="CU646" i="1"/>
  <c r="CN646" i="1"/>
  <c r="CM646" i="1"/>
  <c r="CL646" i="1"/>
  <c r="CK646" i="1"/>
  <c r="CJ646" i="1"/>
  <c r="CI646" i="1"/>
  <c r="CH646" i="1"/>
  <c r="CG646" i="1"/>
  <c r="CF646" i="1"/>
  <c r="CE646" i="1"/>
  <c r="CD646" i="1"/>
  <c r="CC646" i="1"/>
  <c r="CB646" i="1"/>
  <c r="CA646" i="1"/>
  <c r="BZ646" i="1"/>
  <c r="BY646" i="1"/>
  <c r="BX646" i="1"/>
  <c r="BW646" i="1"/>
  <c r="BV646" i="1"/>
  <c r="BU646" i="1"/>
  <c r="BT646" i="1"/>
  <c r="BS646" i="1"/>
  <c r="BR646" i="1"/>
  <c r="BQ646" i="1"/>
  <c r="BP646" i="1"/>
  <c r="BO646" i="1"/>
  <c r="BN646" i="1"/>
  <c r="BM646" i="1"/>
  <c r="BL646" i="1"/>
  <c r="BK646" i="1"/>
  <c r="BJ646" i="1"/>
  <c r="BI646" i="1"/>
  <c r="BH646" i="1"/>
  <c r="BG646" i="1"/>
  <c r="BF646" i="1"/>
  <c r="BE646" i="1"/>
  <c r="BD646" i="1"/>
  <c r="BC646" i="1"/>
  <c r="BB646" i="1"/>
  <c r="BA646" i="1"/>
  <c r="AZ646" i="1"/>
  <c r="AY646" i="1"/>
  <c r="AX646" i="1"/>
  <c r="AW646" i="1"/>
  <c r="AV646" i="1"/>
  <c r="AU646" i="1"/>
  <c r="AT646" i="1"/>
  <c r="AS646" i="1"/>
  <c r="AR646" i="1"/>
  <c r="AQ646" i="1"/>
  <c r="AP646" i="1"/>
  <c r="AO646" i="1"/>
  <c r="AN646" i="1"/>
  <c r="P646" i="1"/>
  <c r="O646" i="1"/>
  <c r="E646" i="1"/>
  <c r="CX645" i="1"/>
  <c r="CU645" i="1"/>
  <c r="CN645" i="1"/>
  <c r="CM645" i="1"/>
  <c r="CL645" i="1"/>
  <c r="CK645" i="1"/>
  <c r="CJ645" i="1"/>
  <c r="CI645" i="1"/>
  <c r="CH645" i="1"/>
  <c r="CG645" i="1"/>
  <c r="CF645" i="1"/>
  <c r="CE645" i="1"/>
  <c r="CD645" i="1"/>
  <c r="CC645" i="1"/>
  <c r="CB645" i="1"/>
  <c r="CA645" i="1"/>
  <c r="BZ645" i="1"/>
  <c r="BY645" i="1"/>
  <c r="BX645" i="1"/>
  <c r="BW645" i="1"/>
  <c r="BV645" i="1"/>
  <c r="BU645" i="1"/>
  <c r="BT645" i="1"/>
  <c r="BS645" i="1"/>
  <c r="BR645" i="1"/>
  <c r="BQ645" i="1"/>
  <c r="BP645" i="1"/>
  <c r="BO645" i="1"/>
  <c r="BN645" i="1"/>
  <c r="BM645" i="1"/>
  <c r="BL645" i="1"/>
  <c r="BK645" i="1"/>
  <c r="BJ645" i="1"/>
  <c r="BI645" i="1"/>
  <c r="BH645" i="1"/>
  <c r="BG645" i="1"/>
  <c r="BF645" i="1"/>
  <c r="BE645" i="1"/>
  <c r="BD645" i="1"/>
  <c r="BC645" i="1"/>
  <c r="BB645" i="1"/>
  <c r="BA645" i="1"/>
  <c r="AZ645" i="1"/>
  <c r="AY645" i="1"/>
  <c r="AX645" i="1"/>
  <c r="AW645" i="1"/>
  <c r="AV645" i="1"/>
  <c r="AU645" i="1"/>
  <c r="AT645" i="1"/>
  <c r="AS645" i="1"/>
  <c r="AR645" i="1"/>
  <c r="AQ645" i="1"/>
  <c r="AP645" i="1"/>
  <c r="AO645" i="1"/>
  <c r="AN645" i="1"/>
  <c r="P645" i="1"/>
  <c r="O645" i="1"/>
  <c r="E645" i="1"/>
  <c r="CX644" i="1"/>
  <c r="CU644" i="1"/>
  <c r="CN644" i="1"/>
  <c r="CM644" i="1"/>
  <c r="CL644" i="1"/>
  <c r="CK644" i="1"/>
  <c r="CJ644" i="1"/>
  <c r="CI644" i="1"/>
  <c r="CH644" i="1"/>
  <c r="CG644" i="1"/>
  <c r="CF644" i="1"/>
  <c r="CE644" i="1"/>
  <c r="CD644" i="1"/>
  <c r="CC644" i="1"/>
  <c r="CB644" i="1"/>
  <c r="CA644" i="1"/>
  <c r="BZ644" i="1"/>
  <c r="BY644" i="1"/>
  <c r="BX644" i="1"/>
  <c r="BW644" i="1"/>
  <c r="BV644" i="1"/>
  <c r="BU644" i="1"/>
  <c r="BT644" i="1"/>
  <c r="BS644" i="1"/>
  <c r="BR644" i="1"/>
  <c r="BQ644" i="1"/>
  <c r="BP644" i="1"/>
  <c r="BO644" i="1"/>
  <c r="BN644" i="1"/>
  <c r="BM644" i="1"/>
  <c r="BL644" i="1"/>
  <c r="BK644" i="1"/>
  <c r="BJ644" i="1"/>
  <c r="BI644" i="1"/>
  <c r="BH644" i="1"/>
  <c r="BG644" i="1"/>
  <c r="BF644" i="1"/>
  <c r="BE644" i="1"/>
  <c r="BD644" i="1"/>
  <c r="BC644" i="1"/>
  <c r="BB644" i="1"/>
  <c r="BA644" i="1"/>
  <c r="AZ644" i="1"/>
  <c r="AY644" i="1"/>
  <c r="AX644" i="1"/>
  <c r="AW644" i="1"/>
  <c r="AV644" i="1"/>
  <c r="AU644" i="1"/>
  <c r="AT644" i="1"/>
  <c r="AS644" i="1"/>
  <c r="AR644" i="1"/>
  <c r="AQ644" i="1"/>
  <c r="AP644" i="1"/>
  <c r="AO644" i="1"/>
  <c r="AN644" i="1"/>
  <c r="P644" i="1"/>
  <c r="O644" i="1"/>
  <c r="E644" i="1"/>
  <c r="CX643" i="1"/>
  <c r="CU643" i="1"/>
  <c r="CN643" i="1"/>
  <c r="CM643" i="1"/>
  <c r="CL643" i="1"/>
  <c r="CK643" i="1"/>
  <c r="CJ643" i="1"/>
  <c r="CI643" i="1"/>
  <c r="CH643" i="1"/>
  <c r="CG643" i="1"/>
  <c r="CF643" i="1"/>
  <c r="CE643" i="1"/>
  <c r="CD643" i="1"/>
  <c r="CC643" i="1"/>
  <c r="CB643" i="1"/>
  <c r="CA643" i="1"/>
  <c r="BZ643" i="1"/>
  <c r="BY643" i="1"/>
  <c r="BX643" i="1"/>
  <c r="BW643" i="1"/>
  <c r="BV643" i="1"/>
  <c r="BU643" i="1"/>
  <c r="BT643" i="1"/>
  <c r="BS643" i="1"/>
  <c r="BR643" i="1"/>
  <c r="BQ643" i="1"/>
  <c r="BP643" i="1"/>
  <c r="BO643" i="1"/>
  <c r="BN643" i="1"/>
  <c r="BM643" i="1"/>
  <c r="BL643" i="1"/>
  <c r="BK643" i="1"/>
  <c r="BJ643" i="1"/>
  <c r="BI643" i="1"/>
  <c r="BH643" i="1"/>
  <c r="BG643" i="1"/>
  <c r="BF643" i="1"/>
  <c r="BE643" i="1"/>
  <c r="BD643" i="1"/>
  <c r="BC643" i="1"/>
  <c r="BB643" i="1"/>
  <c r="BA643" i="1"/>
  <c r="AZ643" i="1"/>
  <c r="AY643" i="1"/>
  <c r="AX643" i="1"/>
  <c r="AW643" i="1"/>
  <c r="AV643" i="1"/>
  <c r="AU643" i="1"/>
  <c r="AT643" i="1"/>
  <c r="AS643" i="1"/>
  <c r="AR643" i="1"/>
  <c r="AQ643" i="1"/>
  <c r="AP643" i="1"/>
  <c r="AO643" i="1"/>
  <c r="AN643" i="1"/>
  <c r="P643" i="1"/>
  <c r="O643" i="1"/>
  <c r="E643" i="1"/>
  <c r="CX642" i="1"/>
  <c r="CU642" i="1"/>
  <c r="CN642" i="1"/>
  <c r="CM642" i="1"/>
  <c r="CL642" i="1"/>
  <c r="CK642" i="1"/>
  <c r="CJ642" i="1"/>
  <c r="CI642" i="1"/>
  <c r="CH642" i="1"/>
  <c r="CG642" i="1"/>
  <c r="CF642" i="1"/>
  <c r="CE642" i="1"/>
  <c r="CD642" i="1"/>
  <c r="CC642" i="1"/>
  <c r="CB642" i="1"/>
  <c r="CA642" i="1"/>
  <c r="BZ642" i="1"/>
  <c r="BY642" i="1"/>
  <c r="BX642" i="1"/>
  <c r="BW642" i="1"/>
  <c r="BV642" i="1"/>
  <c r="BU642" i="1"/>
  <c r="BT642" i="1"/>
  <c r="BS642" i="1"/>
  <c r="BR642" i="1"/>
  <c r="BQ642" i="1"/>
  <c r="BP642" i="1"/>
  <c r="BO642" i="1"/>
  <c r="BN642" i="1"/>
  <c r="BM642" i="1"/>
  <c r="BL642" i="1"/>
  <c r="BK642" i="1"/>
  <c r="BJ642" i="1"/>
  <c r="BI642" i="1"/>
  <c r="BH642" i="1"/>
  <c r="BG642" i="1"/>
  <c r="BF642" i="1"/>
  <c r="BE642" i="1"/>
  <c r="BD642" i="1"/>
  <c r="BC642" i="1"/>
  <c r="BB642" i="1"/>
  <c r="BA642" i="1"/>
  <c r="AZ642" i="1"/>
  <c r="AY642" i="1"/>
  <c r="AX642" i="1"/>
  <c r="AW642" i="1"/>
  <c r="AV642" i="1"/>
  <c r="AU642" i="1"/>
  <c r="AT642" i="1"/>
  <c r="AS642" i="1"/>
  <c r="AR642" i="1"/>
  <c r="AQ642" i="1"/>
  <c r="AP642" i="1"/>
  <c r="AO642" i="1"/>
  <c r="AN642" i="1"/>
  <c r="P642" i="1"/>
  <c r="O642" i="1"/>
  <c r="E642" i="1"/>
  <c r="CX641" i="1"/>
  <c r="CU641" i="1"/>
  <c r="CN641" i="1"/>
  <c r="CM641" i="1"/>
  <c r="CL641" i="1"/>
  <c r="CK641" i="1"/>
  <c r="CJ641" i="1"/>
  <c r="CI641" i="1"/>
  <c r="CH641" i="1"/>
  <c r="CG641" i="1"/>
  <c r="CF641" i="1"/>
  <c r="CE641" i="1"/>
  <c r="CD641" i="1"/>
  <c r="CC641" i="1"/>
  <c r="CB641" i="1"/>
  <c r="CA641" i="1"/>
  <c r="BZ641" i="1"/>
  <c r="BY641" i="1"/>
  <c r="BX641" i="1"/>
  <c r="BW641" i="1"/>
  <c r="BV641" i="1"/>
  <c r="BU641" i="1"/>
  <c r="BT641" i="1"/>
  <c r="BS641" i="1"/>
  <c r="BR641" i="1"/>
  <c r="BQ641" i="1"/>
  <c r="BP641" i="1"/>
  <c r="BO641" i="1"/>
  <c r="BN641" i="1"/>
  <c r="BM641" i="1"/>
  <c r="BL641" i="1"/>
  <c r="BK641" i="1"/>
  <c r="BJ641" i="1"/>
  <c r="BI641" i="1"/>
  <c r="BH641" i="1"/>
  <c r="BG641" i="1"/>
  <c r="BF641" i="1"/>
  <c r="BE641" i="1"/>
  <c r="BD641" i="1"/>
  <c r="BC641" i="1"/>
  <c r="BB641" i="1"/>
  <c r="BA641" i="1"/>
  <c r="AZ641" i="1"/>
  <c r="AY641" i="1"/>
  <c r="AX641" i="1"/>
  <c r="AW641" i="1"/>
  <c r="AV641" i="1"/>
  <c r="AU641" i="1"/>
  <c r="AT641" i="1"/>
  <c r="AS641" i="1"/>
  <c r="AR641" i="1"/>
  <c r="AQ641" i="1"/>
  <c r="AP641" i="1"/>
  <c r="AO641" i="1"/>
  <c r="AN641" i="1"/>
  <c r="P641" i="1"/>
  <c r="O641" i="1"/>
  <c r="E641" i="1"/>
  <c r="CX640" i="1"/>
  <c r="CU640" i="1"/>
  <c r="CN640" i="1"/>
  <c r="CM640" i="1"/>
  <c r="CL640" i="1"/>
  <c r="CK640" i="1"/>
  <c r="CJ640" i="1"/>
  <c r="CI640" i="1"/>
  <c r="CH640" i="1"/>
  <c r="CG640" i="1"/>
  <c r="CF640" i="1"/>
  <c r="CE640" i="1"/>
  <c r="CD640" i="1"/>
  <c r="CC640" i="1"/>
  <c r="CB640" i="1"/>
  <c r="CA640" i="1"/>
  <c r="BZ640" i="1"/>
  <c r="BY640" i="1"/>
  <c r="BX640" i="1"/>
  <c r="BW640" i="1"/>
  <c r="BV640" i="1"/>
  <c r="BU640" i="1"/>
  <c r="BT640" i="1"/>
  <c r="BS640" i="1"/>
  <c r="BR640" i="1"/>
  <c r="BQ640" i="1"/>
  <c r="BP640" i="1"/>
  <c r="BO640" i="1"/>
  <c r="BN640" i="1"/>
  <c r="BM640" i="1"/>
  <c r="BL640" i="1"/>
  <c r="BK640" i="1"/>
  <c r="BJ640" i="1"/>
  <c r="BI640" i="1"/>
  <c r="BH640" i="1"/>
  <c r="BG640" i="1"/>
  <c r="BF640" i="1"/>
  <c r="BE640" i="1"/>
  <c r="BD640" i="1"/>
  <c r="BC640" i="1"/>
  <c r="BB640" i="1"/>
  <c r="BA640" i="1"/>
  <c r="AZ640" i="1"/>
  <c r="AY640" i="1"/>
  <c r="AX640" i="1"/>
  <c r="AW640" i="1"/>
  <c r="AV640" i="1"/>
  <c r="AU640" i="1"/>
  <c r="AT640" i="1"/>
  <c r="AS640" i="1"/>
  <c r="AR640" i="1"/>
  <c r="AQ640" i="1"/>
  <c r="AP640" i="1"/>
  <c r="AO640" i="1"/>
  <c r="AN640" i="1"/>
  <c r="P640" i="1"/>
  <c r="O640" i="1"/>
  <c r="E640" i="1"/>
  <c r="CX639" i="1"/>
  <c r="CU639" i="1"/>
  <c r="CN639" i="1"/>
  <c r="CM639" i="1"/>
  <c r="CL639" i="1"/>
  <c r="CK639" i="1"/>
  <c r="CJ639" i="1"/>
  <c r="CI639" i="1"/>
  <c r="CH639" i="1"/>
  <c r="CG639" i="1"/>
  <c r="CF639" i="1"/>
  <c r="CE639" i="1"/>
  <c r="CD639" i="1"/>
  <c r="CC639" i="1"/>
  <c r="CB639" i="1"/>
  <c r="CA639" i="1"/>
  <c r="BZ639" i="1"/>
  <c r="BY639" i="1"/>
  <c r="BX639" i="1"/>
  <c r="BW639" i="1"/>
  <c r="BV639" i="1"/>
  <c r="BU639" i="1"/>
  <c r="BT639" i="1"/>
  <c r="BS639" i="1"/>
  <c r="BR639" i="1"/>
  <c r="BQ639" i="1"/>
  <c r="BP639" i="1"/>
  <c r="BO639" i="1"/>
  <c r="BN639" i="1"/>
  <c r="BM639" i="1"/>
  <c r="BL639" i="1"/>
  <c r="BK639" i="1"/>
  <c r="BJ639" i="1"/>
  <c r="BI639" i="1"/>
  <c r="BH639" i="1"/>
  <c r="BG639" i="1"/>
  <c r="BF639" i="1"/>
  <c r="BE639" i="1"/>
  <c r="BD639" i="1"/>
  <c r="BC639" i="1"/>
  <c r="BB639" i="1"/>
  <c r="BA639" i="1"/>
  <c r="AZ639" i="1"/>
  <c r="AY639" i="1"/>
  <c r="AX639" i="1"/>
  <c r="AW639" i="1"/>
  <c r="AV639" i="1"/>
  <c r="AU639" i="1"/>
  <c r="AT639" i="1"/>
  <c r="AS639" i="1"/>
  <c r="AR639" i="1"/>
  <c r="AQ639" i="1"/>
  <c r="AP639" i="1"/>
  <c r="AO639" i="1"/>
  <c r="AN639" i="1"/>
  <c r="P639" i="1"/>
  <c r="O639" i="1"/>
  <c r="E639" i="1"/>
  <c r="CX638" i="1"/>
  <c r="CU638" i="1"/>
  <c r="CN638" i="1"/>
  <c r="CM638" i="1"/>
  <c r="CL638" i="1"/>
  <c r="CK638" i="1"/>
  <c r="CJ638" i="1"/>
  <c r="CI638" i="1"/>
  <c r="CH638" i="1"/>
  <c r="CG638" i="1"/>
  <c r="CF638" i="1"/>
  <c r="CE638" i="1"/>
  <c r="CD638" i="1"/>
  <c r="CC638" i="1"/>
  <c r="CB638" i="1"/>
  <c r="CA638" i="1"/>
  <c r="BZ638" i="1"/>
  <c r="BY638" i="1"/>
  <c r="BX638" i="1"/>
  <c r="BW638" i="1"/>
  <c r="BV638" i="1"/>
  <c r="BU638" i="1"/>
  <c r="BT638" i="1"/>
  <c r="BS638" i="1"/>
  <c r="BR638" i="1"/>
  <c r="BQ638" i="1"/>
  <c r="BP638" i="1"/>
  <c r="BO638" i="1"/>
  <c r="BN638" i="1"/>
  <c r="BM638" i="1"/>
  <c r="BL638" i="1"/>
  <c r="BK638" i="1"/>
  <c r="BJ638" i="1"/>
  <c r="BI638" i="1"/>
  <c r="BH638" i="1"/>
  <c r="BG638" i="1"/>
  <c r="BF638" i="1"/>
  <c r="BE638" i="1"/>
  <c r="BD638" i="1"/>
  <c r="BC638" i="1"/>
  <c r="BB638" i="1"/>
  <c r="BA638" i="1"/>
  <c r="AZ638" i="1"/>
  <c r="AY638" i="1"/>
  <c r="AX638" i="1"/>
  <c r="AW638" i="1"/>
  <c r="AV638" i="1"/>
  <c r="AU638" i="1"/>
  <c r="AT638" i="1"/>
  <c r="AS638" i="1"/>
  <c r="AR638" i="1"/>
  <c r="AQ638" i="1"/>
  <c r="AP638" i="1"/>
  <c r="AO638" i="1"/>
  <c r="AN638" i="1"/>
  <c r="P638" i="1"/>
  <c r="O638" i="1"/>
  <c r="E638" i="1"/>
  <c r="CX637" i="1"/>
  <c r="CU637" i="1"/>
  <c r="CN637" i="1"/>
  <c r="CM637" i="1"/>
  <c r="CL637" i="1"/>
  <c r="CK637" i="1"/>
  <c r="CJ637" i="1"/>
  <c r="CI637" i="1"/>
  <c r="CH637" i="1"/>
  <c r="CG637" i="1"/>
  <c r="CF637" i="1"/>
  <c r="CE637" i="1"/>
  <c r="CD637" i="1"/>
  <c r="CC637" i="1"/>
  <c r="CB637" i="1"/>
  <c r="CA637" i="1"/>
  <c r="BZ637" i="1"/>
  <c r="BY637" i="1"/>
  <c r="BX637" i="1"/>
  <c r="BW637" i="1"/>
  <c r="BV637" i="1"/>
  <c r="BU637" i="1"/>
  <c r="BT637" i="1"/>
  <c r="BS637" i="1"/>
  <c r="BR637" i="1"/>
  <c r="BQ637" i="1"/>
  <c r="BP637" i="1"/>
  <c r="BO637" i="1"/>
  <c r="BN637" i="1"/>
  <c r="BM637" i="1"/>
  <c r="BL637" i="1"/>
  <c r="BK637" i="1"/>
  <c r="BJ637" i="1"/>
  <c r="BI637" i="1"/>
  <c r="BH637" i="1"/>
  <c r="BG637" i="1"/>
  <c r="BF637" i="1"/>
  <c r="BE637" i="1"/>
  <c r="BD637" i="1"/>
  <c r="BC637" i="1"/>
  <c r="BB637" i="1"/>
  <c r="BA637" i="1"/>
  <c r="AZ637" i="1"/>
  <c r="AY637" i="1"/>
  <c r="AX637" i="1"/>
  <c r="AW637" i="1"/>
  <c r="AV637" i="1"/>
  <c r="AU637" i="1"/>
  <c r="AT637" i="1"/>
  <c r="AS637" i="1"/>
  <c r="AR637" i="1"/>
  <c r="AQ637" i="1"/>
  <c r="AP637" i="1"/>
  <c r="AO637" i="1"/>
  <c r="AN637" i="1"/>
  <c r="P637" i="1"/>
  <c r="O637" i="1"/>
  <c r="E637" i="1"/>
  <c r="CX636" i="1"/>
  <c r="CU636" i="1"/>
  <c r="CN636" i="1"/>
  <c r="CM636" i="1"/>
  <c r="CL636" i="1"/>
  <c r="CK636" i="1"/>
  <c r="CJ636" i="1"/>
  <c r="CI636" i="1"/>
  <c r="CH636" i="1"/>
  <c r="CG636" i="1"/>
  <c r="CF636" i="1"/>
  <c r="CE636" i="1"/>
  <c r="CD636" i="1"/>
  <c r="CC636" i="1"/>
  <c r="CB636" i="1"/>
  <c r="CA636" i="1"/>
  <c r="BZ636" i="1"/>
  <c r="BY636" i="1"/>
  <c r="BX636" i="1"/>
  <c r="BW636" i="1"/>
  <c r="BV636" i="1"/>
  <c r="BU636" i="1"/>
  <c r="BT636" i="1"/>
  <c r="BS636" i="1"/>
  <c r="BR636" i="1"/>
  <c r="BQ636" i="1"/>
  <c r="BP636" i="1"/>
  <c r="BO636" i="1"/>
  <c r="BN636" i="1"/>
  <c r="BM636" i="1"/>
  <c r="BL636" i="1"/>
  <c r="BK636" i="1"/>
  <c r="BJ636" i="1"/>
  <c r="BI636" i="1"/>
  <c r="BH636" i="1"/>
  <c r="BG636" i="1"/>
  <c r="BF636" i="1"/>
  <c r="BE636" i="1"/>
  <c r="BD636" i="1"/>
  <c r="BC636" i="1"/>
  <c r="BB636" i="1"/>
  <c r="BA636" i="1"/>
  <c r="AZ636" i="1"/>
  <c r="AY636" i="1"/>
  <c r="AX636" i="1"/>
  <c r="AW636" i="1"/>
  <c r="AV636" i="1"/>
  <c r="AU636" i="1"/>
  <c r="AT636" i="1"/>
  <c r="AS636" i="1"/>
  <c r="AR636" i="1"/>
  <c r="AQ636" i="1"/>
  <c r="AP636" i="1"/>
  <c r="AO636" i="1"/>
  <c r="AN636" i="1"/>
  <c r="P636" i="1"/>
  <c r="O636" i="1"/>
  <c r="E636" i="1"/>
  <c r="CX635" i="1"/>
  <c r="CU635" i="1"/>
  <c r="CN635" i="1"/>
  <c r="CM635" i="1"/>
  <c r="CL635" i="1"/>
  <c r="CK635" i="1"/>
  <c r="CJ635" i="1"/>
  <c r="CI635" i="1"/>
  <c r="CH635" i="1"/>
  <c r="CG635" i="1"/>
  <c r="CF635" i="1"/>
  <c r="CE635" i="1"/>
  <c r="CD635" i="1"/>
  <c r="CC635" i="1"/>
  <c r="CB635" i="1"/>
  <c r="CA635" i="1"/>
  <c r="BZ635" i="1"/>
  <c r="BY635" i="1"/>
  <c r="BX635" i="1"/>
  <c r="BW635" i="1"/>
  <c r="BV635" i="1"/>
  <c r="BU635" i="1"/>
  <c r="BT635" i="1"/>
  <c r="BS635" i="1"/>
  <c r="BR635" i="1"/>
  <c r="BQ635" i="1"/>
  <c r="BP635" i="1"/>
  <c r="BO635" i="1"/>
  <c r="BN635" i="1"/>
  <c r="BM635" i="1"/>
  <c r="BL635" i="1"/>
  <c r="BK635" i="1"/>
  <c r="BJ635" i="1"/>
  <c r="BI635" i="1"/>
  <c r="BH635" i="1"/>
  <c r="BG635" i="1"/>
  <c r="BF635" i="1"/>
  <c r="BE635" i="1"/>
  <c r="BD635" i="1"/>
  <c r="BC635" i="1"/>
  <c r="BB635" i="1"/>
  <c r="BA635" i="1"/>
  <c r="AZ635" i="1"/>
  <c r="AY635" i="1"/>
  <c r="AX635" i="1"/>
  <c r="AW635" i="1"/>
  <c r="AV635" i="1"/>
  <c r="AU635" i="1"/>
  <c r="AT635" i="1"/>
  <c r="AS635" i="1"/>
  <c r="AR635" i="1"/>
  <c r="AQ635" i="1"/>
  <c r="AP635" i="1"/>
  <c r="AO635" i="1"/>
  <c r="AN635" i="1"/>
  <c r="P635" i="1"/>
  <c r="O635" i="1"/>
  <c r="E635" i="1"/>
  <c r="CX634" i="1"/>
  <c r="CU634" i="1"/>
  <c r="CN634" i="1"/>
  <c r="CM634" i="1"/>
  <c r="CL634" i="1"/>
  <c r="CK634" i="1"/>
  <c r="CJ634" i="1"/>
  <c r="CI634" i="1"/>
  <c r="CH634" i="1"/>
  <c r="CG634" i="1"/>
  <c r="CF634" i="1"/>
  <c r="CE634" i="1"/>
  <c r="CD634" i="1"/>
  <c r="CC634" i="1"/>
  <c r="CB634" i="1"/>
  <c r="CA634" i="1"/>
  <c r="BZ634" i="1"/>
  <c r="BY634" i="1"/>
  <c r="BX634" i="1"/>
  <c r="BW634" i="1"/>
  <c r="BV634" i="1"/>
  <c r="BU634" i="1"/>
  <c r="BT634" i="1"/>
  <c r="BS634" i="1"/>
  <c r="BR634" i="1"/>
  <c r="BQ634" i="1"/>
  <c r="BP634" i="1"/>
  <c r="BO634" i="1"/>
  <c r="BN634" i="1"/>
  <c r="BM634" i="1"/>
  <c r="BL634" i="1"/>
  <c r="BK634" i="1"/>
  <c r="BJ634" i="1"/>
  <c r="BI634" i="1"/>
  <c r="BH634" i="1"/>
  <c r="BG634" i="1"/>
  <c r="BF634" i="1"/>
  <c r="BE634" i="1"/>
  <c r="BD634" i="1"/>
  <c r="BC634" i="1"/>
  <c r="BB634" i="1"/>
  <c r="BA634" i="1"/>
  <c r="AZ634" i="1"/>
  <c r="AY634" i="1"/>
  <c r="AX634" i="1"/>
  <c r="AW634" i="1"/>
  <c r="AV634" i="1"/>
  <c r="AU634" i="1"/>
  <c r="AT634" i="1"/>
  <c r="AS634" i="1"/>
  <c r="AR634" i="1"/>
  <c r="AQ634" i="1"/>
  <c r="AP634" i="1"/>
  <c r="AO634" i="1"/>
  <c r="AN634" i="1"/>
  <c r="P634" i="1"/>
  <c r="O634" i="1"/>
  <c r="E634" i="1"/>
  <c r="CX633" i="1"/>
  <c r="CU633" i="1"/>
  <c r="CN633" i="1"/>
  <c r="CM633" i="1"/>
  <c r="CL633" i="1"/>
  <c r="CK633" i="1"/>
  <c r="CJ633" i="1"/>
  <c r="CI633" i="1"/>
  <c r="CH633" i="1"/>
  <c r="CG633" i="1"/>
  <c r="CF633" i="1"/>
  <c r="CE633" i="1"/>
  <c r="CD633" i="1"/>
  <c r="CC633" i="1"/>
  <c r="CB633" i="1"/>
  <c r="CA633" i="1"/>
  <c r="BZ633" i="1"/>
  <c r="BY633" i="1"/>
  <c r="BX633" i="1"/>
  <c r="BW633" i="1"/>
  <c r="BV633" i="1"/>
  <c r="BU633" i="1"/>
  <c r="BT633" i="1"/>
  <c r="BS633" i="1"/>
  <c r="BR633" i="1"/>
  <c r="BQ633" i="1"/>
  <c r="BP633" i="1"/>
  <c r="BO633" i="1"/>
  <c r="BN633" i="1"/>
  <c r="BM633" i="1"/>
  <c r="BL633" i="1"/>
  <c r="BK633" i="1"/>
  <c r="BJ633" i="1"/>
  <c r="BI633" i="1"/>
  <c r="BH633" i="1"/>
  <c r="BG633" i="1"/>
  <c r="BF633" i="1"/>
  <c r="BE633" i="1"/>
  <c r="BD633" i="1"/>
  <c r="BC633" i="1"/>
  <c r="BB633" i="1"/>
  <c r="BA633" i="1"/>
  <c r="AZ633" i="1"/>
  <c r="AY633" i="1"/>
  <c r="AX633" i="1"/>
  <c r="AW633" i="1"/>
  <c r="AV633" i="1"/>
  <c r="AU633" i="1"/>
  <c r="AT633" i="1"/>
  <c r="AS633" i="1"/>
  <c r="AR633" i="1"/>
  <c r="AQ633" i="1"/>
  <c r="AP633" i="1"/>
  <c r="AO633" i="1"/>
  <c r="AN633" i="1"/>
  <c r="P633" i="1"/>
  <c r="O633" i="1"/>
  <c r="E633" i="1"/>
  <c r="CX632" i="1"/>
  <c r="CU632" i="1"/>
  <c r="CN632" i="1"/>
  <c r="CM632" i="1"/>
  <c r="CL632" i="1"/>
  <c r="CK632" i="1"/>
  <c r="CJ632" i="1"/>
  <c r="CI632" i="1"/>
  <c r="CH632" i="1"/>
  <c r="CG632" i="1"/>
  <c r="CF632" i="1"/>
  <c r="CE632" i="1"/>
  <c r="CD632" i="1"/>
  <c r="CC632" i="1"/>
  <c r="CB632" i="1"/>
  <c r="CA632" i="1"/>
  <c r="BZ632" i="1"/>
  <c r="BY632" i="1"/>
  <c r="BX632" i="1"/>
  <c r="BW632" i="1"/>
  <c r="BV632" i="1"/>
  <c r="BU632" i="1"/>
  <c r="BT632" i="1"/>
  <c r="BS632" i="1"/>
  <c r="BR632" i="1"/>
  <c r="BQ632" i="1"/>
  <c r="BP632" i="1"/>
  <c r="BO632" i="1"/>
  <c r="BN632" i="1"/>
  <c r="BM632" i="1"/>
  <c r="BL632" i="1"/>
  <c r="BK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P632" i="1"/>
  <c r="O632" i="1"/>
  <c r="E632" i="1"/>
  <c r="CX631" i="1"/>
  <c r="CU631" i="1"/>
  <c r="CN631" i="1"/>
  <c r="CM631" i="1"/>
  <c r="CL631" i="1"/>
  <c r="CK631" i="1"/>
  <c r="CJ631" i="1"/>
  <c r="CI631" i="1"/>
  <c r="CH631" i="1"/>
  <c r="CG631" i="1"/>
  <c r="CF631" i="1"/>
  <c r="CE631" i="1"/>
  <c r="CD631" i="1"/>
  <c r="CC631" i="1"/>
  <c r="CB631" i="1"/>
  <c r="CA631" i="1"/>
  <c r="BZ631" i="1"/>
  <c r="BY631" i="1"/>
  <c r="BX631" i="1"/>
  <c r="BW631" i="1"/>
  <c r="BV631" i="1"/>
  <c r="BU631" i="1"/>
  <c r="BT631" i="1"/>
  <c r="BS631" i="1"/>
  <c r="BR631" i="1"/>
  <c r="BQ631" i="1"/>
  <c r="BP631" i="1"/>
  <c r="BO631" i="1"/>
  <c r="BN631" i="1"/>
  <c r="BM631" i="1"/>
  <c r="BL631" i="1"/>
  <c r="BK631" i="1"/>
  <c r="BJ631" i="1"/>
  <c r="BI631" i="1"/>
  <c r="BH631" i="1"/>
  <c r="BG631" i="1"/>
  <c r="BF631" i="1"/>
  <c r="BE631" i="1"/>
  <c r="BD631" i="1"/>
  <c r="BC631" i="1"/>
  <c r="BB631" i="1"/>
  <c r="BA631" i="1"/>
  <c r="AZ631" i="1"/>
  <c r="AY631" i="1"/>
  <c r="AX631" i="1"/>
  <c r="AW631" i="1"/>
  <c r="AV631" i="1"/>
  <c r="AU631" i="1"/>
  <c r="AT631" i="1"/>
  <c r="AS631" i="1"/>
  <c r="AR631" i="1"/>
  <c r="AQ631" i="1"/>
  <c r="AP631" i="1"/>
  <c r="AO631" i="1"/>
  <c r="AN631" i="1"/>
  <c r="P631" i="1"/>
  <c r="O631" i="1"/>
  <c r="E631" i="1"/>
  <c r="CX630" i="1"/>
  <c r="CU630" i="1"/>
  <c r="CN630" i="1"/>
  <c r="CM630" i="1"/>
  <c r="CL630" i="1"/>
  <c r="CK630" i="1"/>
  <c r="CJ630" i="1"/>
  <c r="CI630" i="1"/>
  <c r="CH630" i="1"/>
  <c r="CG630" i="1"/>
  <c r="CF630" i="1"/>
  <c r="CE630" i="1"/>
  <c r="CD630" i="1"/>
  <c r="CC630" i="1"/>
  <c r="CB630" i="1"/>
  <c r="CA630" i="1"/>
  <c r="BZ630" i="1"/>
  <c r="BY630" i="1"/>
  <c r="BX630" i="1"/>
  <c r="BW630" i="1"/>
  <c r="BV630" i="1"/>
  <c r="BU630" i="1"/>
  <c r="BT630" i="1"/>
  <c r="BS630" i="1"/>
  <c r="BR630" i="1"/>
  <c r="BQ630" i="1"/>
  <c r="BP630" i="1"/>
  <c r="BO630" i="1"/>
  <c r="BN630" i="1"/>
  <c r="BM630" i="1"/>
  <c r="BL630" i="1"/>
  <c r="BK630" i="1"/>
  <c r="BJ630" i="1"/>
  <c r="BI630" i="1"/>
  <c r="BH630" i="1"/>
  <c r="BG630" i="1"/>
  <c r="BF630" i="1"/>
  <c r="BE630" i="1"/>
  <c r="BD630" i="1"/>
  <c r="BC630" i="1"/>
  <c r="BB630" i="1"/>
  <c r="BA630" i="1"/>
  <c r="AZ630" i="1"/>
  <c r="AY630" i="1"/>
  <c r="AX630" i="1"/>
  <c r="AW630" i="1"/>
  <c r="AV630" i="1"/>
  <c r="AU630" i="1"/>
  <c r="AT630" i="1"/>
  <c r="AS630" i="1"/>
  <c r="AR630" i="1"/>
  <c r="AQ630" i="1"/>
  <c r="AP630" i="1"/>
  <c r="AO630" i="1"/>
  <c r="AN630" i="1"/>
  <c r="P630" i="1"/>
  <c r="O630" i="1"/>
  <c r="E630" i="1"/>
  <c r="CX629" i="1"/>
  <c r="CU629" i="1"/>
  <c r="CN629" i="1"/>
  <c r="CM629" i="1"/>
  <c r="CL629" i="1"/>
  <c r="CK629" i="1"/>
  <c r="CJ629" i="1"/>
  <c r="CI629" i="1"/>
  <c r="CH629" i="1"/>
  <c r="CG629" i="1"/>
  <c r="CF629" i="1"/>
  <c r="CE629" i="1"/>
  <c r="CD629" i="1"/>
  <c r="CC629" i="1"/>
  <c r="CB629" i="1"/>
  <c r="CA629" i="1"/>
  <c r="BZ629" i="1"/>
  <c r="BY629" i="1"/>
  <c r="BX629" i="1"/>
  <c r="BW629" i="1"/>
  <c r="BV629" i="1"/>
  <c r="BU629" i="1"/>
  <c r="BT629" i="1"/>
  <c r="BS629" i="1"/>
  <c r="BR629" i="1"/>
  <c r="BQ629" i="1"/>
  <c r="BP629" i="1"/>
  <c r="BO629" i="1"/>
  <c r="BN629" i="1"/>
  <c r="BM629" i="1"/>
  <c r="BL629" i="1"/>
  <c r="BK629" i="1"/>
  <c r="BJ629" i="1"/>
  <c r="BI629" i="1"/>
  <c r="BH629" i="1"/>
  <c r="BG629" i="1"/>
  <c r="BF629" i="1"/>
  <c r="BE629" i="1"/>
  <c r="BD629" i="1"/>
  <c r="BC629" i="1"/>
  <c r="BB629" i="1"/>
  <c r="BA629" i="1"/>
  <c r="AZ629" i="1"/>
  <c r="AY629" i="1"/>
  <c r="AX629" i="1"/>
  <c r="AW629" i="1"/>
  <c r="AV629" i="1"/>
  <c r="AU629" i="1"/>
  <c r="AT629" i="1"/>
  <c r="AS629" i="1"/>
  <c r="AR629" i="1"/>
  <c r="AQ629" i="1"/>
  <c r="AP629" i="1"/>
  <c r="AO629" i="1"/>
  <c r="AN629" i="1"/>
  <c r="P629" i="1"/>
  <c r="O629" i="1"/>
  <c r="E629" i="1"/>
  <c r="CX628" i="1"/>
  <c r="CU628" i="1"/>
  <c r="CN628" i="1"/>
  <c r="CM628" i="1"/>
  <c r="CL628" i="1"/>
  <c r="CK628" i="1"/>
  <c r="CJ628" i="1"/>
  <c r="CI628" i="1"/>
  <c r="CH628" i="1"/>
  <c r="CG628" i="1"/>
  <c r="CF628" i="1"/>
  <c r="CE628" i="1"/>
  <c r="CD628" i="1"/>
  <c r="CC628" i="1"/>
  <c r="CB628" i="1"/>
  <c r="CA628" i="1"/>
  <c r="BZ628" i="1"/>
  <c r="BY628" i="1"/>
  <c r="BX628" i="1"/>
  <c r="BW628" i="1"/>
  <c r="BV628" i="1"/>
  <c r="BU628" i="1"/>
  <c r="BT628" i="1"/>
  <c r="BS628" i="1"/>
  <c r="BR628" i="1"/>
  <c r="BQ628" i="1"/>
  <c r="BP628" i="1"/>
  <c r="BO628" i="1"/>
  <c r="BN628" i="1"/>
  <c r="BM628" i="1"/>
  <c r="BL628" i="1"/>
  <c r="BK628" i="1"/>
  <c r="BJ628" i="1"/>
  <c r="BI628" i="1"/>
  <c r="BH628" i="1"/>
  <c r="BG628" i="1"/>
  <c r="BF628" i="1"/>
  <c r="BE628" i="1"/>
  <c r="BD628" i="1"/>
  <c r="BC628" i="1"/>
  <c r="BB628" i="1"/>
  <c r="BA628" i="1"/>
  <c r="AZ628" i="1"/>
  <c r="AY628" i="1"/>
  <c r="AX628" i="1"/>
  <c r="AW628" i="1"/>
  <c r="AV628" i="1"/>
  <c r="AU628" i="1"/>
  <c r="AT628" i="1"/>
  <c r="AS628" i="1"/>
  <c r="AR628" i="1"/>
  <c r="AQ628" i="1"/>
  <c r="AP628" i="1"/>
  <c r="AO628" i="1"/>
  <c r="AN628" i="1"/>
  <c r="P628" i="1"/>
  <c r="O628" i="1"/>
  <c r="E628" i="1"/>
  <c r="CX627" i="1"/>
  <c r="CU627" i="1"/>
  <c r="CN627" i="1"/>
  <c r="CM627" i="1"/>
  <c r="CL627" i="1"/>
  <c r="CK627" i="1"/>
  <c r="CJ627" i="1"/>
  <c r="CI627" i="1"/>
  <c r="CH627" i="1"/>
  <c r="CG627" i="1"/>
  <c r="CF627" i="1"/>
  <c r="CE627" i="1"/>
  <c r="CD627" i="1"/>
  <c r="CC627" i="1"/>
  <c r="CB627" i="1"/>
  <c r="CA627" i="1"/>
  <c r="BZ627" i="1"/>
  <c r="BY627" i="1"/>
  <c r="BX627" i="1"/>
  <c r="BW627" i="1"/>
  <c r="BV627" i="1"/>
  <c r="BU627" i="1"/>
  <c r="BT627" i="1"/>
  <c r="BS627" i="1"/>
  <c r="BR627" i="1"/>
  <c r="BQ627" i="1"/>
  <c r="BP627" i="1"/>
  <c r="BO627" i="1"/>
  <c r="BN627" i="1"/>
  <c r="BM627" i="1"/>
  <c r="BL627" i="1"/>
  <c r="BK627" i="1"/>
  <c r="BJ627" i="1"/>
  <c r="BI627" i="1"/>
  <c r="BH627" i="1"/>
  <c r="BG627" i="1"/>
  <c r="BF627" i="1"/>
  <c r="BE627" i="1"/>
  <c r="BD627" i="1"/>
  <c r="BC627" i="1"/>
  <c r="BB627" i="1"/>
  <c r="BA627" i="1"/>
  <c r="AZ627" i="1"/>
  <c r="AY627" i="1"/>
  <c r="AX627" i="1"/>
  <c r="AW627" i="1"/>
  <c r="AV627" i="1"/>
  <c r="AU627" i="1"/>
  <c r="AT627" i="1"/>
  <c r="AS627" i="1"/>
  <c r="AR627" i="1"/>
  <c r="AQ627" i="1"/>
  <c r="AP627" i="1"/>
  <c r="AO627" i="1"/>
  <c r="AN627" i="1"/>
  <c r="P627" i="1"/>
  <c r="O627" i="1"/>
  <c r="E627" i="1"/>
  <c r="CX626" i="1"/>
  <c r="CU626" i="1"/>
  <c r="CN626" i="1"/>
  <c r="CM626" i="1"/>
  <c r="CL626" i="1"/>
  <c r="CK626" i="1"/>
  <c r="CJ626" i="1"/>
  <c r="CI626" i="1"/>
  <c r="CH626" i="1"/>
  <c r="CG626" i="1"/>
  <c r="CF626" i="1"/>
  <c r="CE626" i="1"/>
  <c r="CD626" i="1"/>
  <c r="CC626" i="1"/>
  <c r="CB626" i="1"/>
  <c r="CA626" i="1"/>
  <c r="BZ626" i="1"/>
  <c r="BY626" i="1"/>
  <c r="BX626" i="1"/>
  <c r="BW626" i="1"/>
  <c r="BV626" i="1"/>
  <c r="BU626" i="1"/>
  <c r="BT626" i="1"/>
  <c r="BS626" i="1"/>
  <c r="BR626" i="1"/>
  <c r="BQ626" i="1"/>
  <c r="BP626" i="1"/>
  <c r="BO626" i="1"/>
  <c r="BN626" i="1"/>
  <c r="BM626" i="1"/>
  <c r="BL626" i="1"/>
  <c r="BK626" i="1"/>
  <c r="BJ626" i="1"/>
  <c r="BI626" i="1"/>
  <c r="BH626" i="1"/>
  <c r="BG626" i="1"/>
  <c r="BF626" i="1"/>
  <c r="BE626" i="1"/>
  <c r="BD626" i="1"/>
  <c r="BC626" i="1"/>
  <c r="BB626" i="1"/>
  <c r="BA626" i="1"/>
  <c r="AZ626" i="1"/>
  <c r="AY626" i="1"/>
  <c r="AX626" i="1"/>
  <c r="AW626" i="1"/>
  <c r="AV626" i="1"/>
  <c r="AU626" i="1"/>
  <c r="AT626" i="1"/>
  <c r="AS626" i="1"/>
  <c r="AR626" i="1"/>
  <c r="AQ626" i="1"/>
  <c r="AP626" i="1"/>
  <c r="AO626" i="1"/>
  <c r="AN626" i="1"/>
  <c r="P626" i="1"/>
  <c r="O626" i="1"/>
  <c r="E626" i="1"/>
  <c r="CX625" i="1"/>
  <c r="CU625" i="1"/>
  <c r="CN625" i="1"/>
  <c r="CM625" i="1"/>
  <c r="CL625" i="1"/>
  <c r="CK625" i="1"/>
  <c r="CJ625" i="1"/>
  <c r="CI625" i="1"/>
  <c r="CH625" i="1"/>
  <c r="CG625" i="1"/>
  <c r="CF625" i="1"/>
  <c r="CE625" i="1"/>
  <c r="CD625" i="1"/>
  <c r="CC625" i="1"/>
  <c r="CB625" i="1"/>
  <c r="CA625" i="1"/>
  <c r="BZ625" i="1"/>
  <c r="BY625" i="1"/>
  <c r="BX625" i="1"/>
  <c r="BW625" i="1"/>
  <c r="BV625" i="1"/>
  <c r="BU625" i="1"/>
  <c r="BT625" i="1"/>
  <c r="BS625" i="1"/>
  <c r="BR625" i="1"/>
  <c r="BQ625" i="1"/>
  <c r="BP625" i="1"/>
  <c r="BO625" i="1"/>
  <c r="BN625" i="1"/>
  <c r="BM625" i="1"/>
  <c r="BL625" i="1"/>
  <c r="BK625" i="1"/>
  <c r="BJ625" i="1"/>
  <c r="BI625" i="1"/>
  <c r="BH625" i="1"/>
  <c r="BG625" i="1"/>
  <c r="BF625" i="1"/>
  <c r="BE625" i="1"/>
  <c r="BD625" i="1"/>
  <c r="BC625" i="1"/>
  <c r="BB625" i="1"/>
  <c r="BA625" i="1"/>
  <c r="AZ625" i="1"/>
  <c r="AY625" i="1"/>
  <c r="AX625" i="1"/>
  <c r="AW625" i="1"/>
  <c r="AV625" i="1"/>
  <c r="AU625" i="1"/>
  <c r="AT625" i="1"/>
  <c r="AS625" i="1"/>
  <c r="AR625" i="1"/>
  <c r="AQ625" i="1"/>
  <c r="AP625" i="1"/>
  <c r="AO625" i="1"/>
  <c r="AN625" i="1"/>
  <c r="P625" i="1"/>
  <c r="O625" i="1"/>
  <c r="E625" i="1"/>
  <c r="CX624" i="1"/>
  <c r="CU624" i="1"/>
  <c r="CN624" i="1"/>
  <c r="CM624" i="1"/>
  <c r="CL624" i="1"/>
  <c r="CK624" i="1"/>
  <c r="CJ624" i="1"/>
  <c r="CI624" i="1"/>
  <c r="CH624" i="1"/>
  <c r="CG624" i="1"/>
  <c r="CF624" i="1"/>
  <c r="CE624" i="1"/>
  <c r="CD624" i="1"/>
  <c r="CC624" i="1"/>
  <c r="CB624" i="1"/>
  <c r="CA624" i="1"/>
  <c r="BZ624" i="1"/>
  <c r="BY624" i="1"/>
  <c r="BX624" i="1"/>
  <c r="BW624" i="1"/>
  <c r="BV624" i="1"/>
  <c r="BU624" i="1"/>
  <c r="BT624" i="1"/>
  <c r="BS624" i="1"/>
  <c r="BR624" i="1"/>
  <c r="BQ624" i="1"/>
  <c r="BP624" i="1"/>
  <c r="BO624" i="1"/>
  <c r="BN624" i="1"/>
  <c r="BM624" i="1"/>
  <c r="BL624" i="1"/>
  <c r="BK624" i="1"/>
  <c r="BJ624" i="1"/>
  <c r="BI624" i="1"/>
  <c r="BH624" i="1"/>
  <c r="BG624" i="1"/>
  <c r="BF624" i="1"/>
  <c r="BE624" i="1"/>
  <c r="BD624" i="1"/>
  <c r="BC624" i="1"/>
  <c r="BB624" i="1"/>
  <c r="BA624" i="1"/>
  <c r="AZ624" i="1"/>
  <c r="AY624" i="1"/>
  <c r="AX624" i="1"/>
  <c r="AW624" i="1"/>
  <c r="AV624" i="1"/>
  <c r="AU624" i="1"/>
  <c r="AT624" i="1"/>
  <c r="AS624" i="1"/>
  <c r="AR624" i="1"/>
  <c r="AQ624" i="1"/>
  <c r="AP624" i="1"/>
  <c r="AO624" i="1"/>
  <c r="AN624" i="1"/>
  <c r="P624" i="1"/>
  <c r="O624" i="1"/>
  <c r="E624" i="1"/>
  <c r="CX623" i="1"/>
  <c r="CU623" i="1"/>
  <c r="CN623" i="1"/>
  <c r="CM623" i="1"/>
  <c r="CL623" i="1"/>
  <c r="CK623" i="1"/>
  <c r="CJ623" i="1"/>
  <c r="CI623" i="1"/>
  <c r="CH623" i="1"/>
  <c r="CG623" i="1"/>
  <c r="CF623" i="1"/>
  <c r="CE623" i="1"/>
  <c r="CD623" i="1"/>
  <c r="CC623" i="1"/>
  <c r="CB623" i="1"/>
  <c r="CA623" i="1"/>
  <c r="BZ623" i="1"/>
  <c r="BY623" i="1"/>
  <c r="BX623" i="1"/>
  <c r="BW623" i="1"/>
  <c r="BV623" i="1"/>
  <c r="BU623" i="1"/>
  <c r="BT623" i="1"/>
  <c r="BS623" i="1"/>
  <c r="BR623" i="1"/>
  <c r="BQ623" i="1"/>
  <c r="BP623" i="1"/>
  <c r="BO623" i="1"/>
  <c r="BN623" i="1"/>
  <c r="BM623" i="1"/>
  <c r="BL623" i="1"/>
  <c r="BK623" i="1"/>
  <c r="BJ623" i="1"/>
  <c r="BI623" i="1"/>
  <c r="BH623" i="1"/>
  <c r="BG623" i="1"/>
  <c r="BF623" i="1"/>
  <c r="BE623" i="1"/>
  <c r="BD623" i="1"/>
  <c r="BC623" i="1"/>
  <c r="BB623" i="1"/>
  <c r="BA623" i="1"/>
  <c r="AZ623" i="1"/>
  <c r="AY623" i="1"/>
  <c r="AX623" i="1"/>
  <c r="AW623" i="1"/>
  <c r="AV623" i="1"/>
  <c r="AU623" i="1"/>
  <c r="AT623" i="1"/>
  <c r="AS623" i="1"/>
  <c r="AR623" i="1"/>
  <c r="AQ623" i="1"/>
  <c r="AP623" i="1"/>
  <c r="AO623" i="1"/>
  <c r="AN623" i="1"/>
  <c r="P623" i="1"/>
  <c r="O623" i="1"/>
  <c r="E623" i="1"/>
  <c r="CX622" i="1"/>
  <c r="CU622" i="1"/>
  <c r="CN622" i="1"/>
  <c r="CM622" i="1"/>
  <c r="CL622" i="1"/>
  <c r="CK622" i="1"/>
  <c r="CJ622" i="1"/>
  <c r="CI622" i="1"/>
  <c r="CH622" i="1"/>
  <c r="CG622" i="1"/>
  <c r="CF622" i="1"/>
  <c r="CE622" i="1"/>
  <c r="CD622" i="1"/>
  <c r="CC622" i="1"/>
  <c r="CB622" i="1"/>
  <c r="CA622" i="1"/>
  <c r="BZ622" i="1"/>
  <c r="BY622" i="1"/>
  <c r="BX622" i="1"/>
  <c r="BW622" i="1"/>
  <c r="BV622" i="1"/>
  <c r="BU622" i="1"/>
  <c r="BT622" i="1"/>
  <c r="BS622" i="1"/>
  <c r="BR622" i="1"/>
  <c r="BQ622" i="1"/>
  <c r="BP622" i="1"/>
  <c r="BO622" i="1"/>
  <c r="BN622" i="1"/>
  <c r="BM622" i="1"/>
  <c r="BL622" i="1"/>
  <c r="BK622" i="1"/>
  <c r="BJ622" i="1"/>
  <c r="BI622" i="1"/>
  <c r="BH622" i="1"/>
  <c r="BG622" i="1"/>
  <c r="BF622" i="1"/>
  <c r="BE622" i="1"/>
  <c r="BD622" i="1"/>
  <c r="BC622" i="1"/>
  <c r="BB622" i="1"/>
  <c r="BA622" i="1"/>
  <c r="AZ622" i="1"/>
  <c r="AY622" i="1"/>
  <c r="AX622" i="1"/>
  <c r="AW622" i="1"/>
  <c r="AV622" i="1"/>
  <c r="AU622" i="1"/>
  <c r="AT622" i="1"/>
  <c r="AS622" i="1"/>
  <c r="AR622" i="1"/>
  <c r="AQ622" i="1"/>
  <c r="AP622" i="1"/>
  <c r="AO622" i="1"/>
  <c r="AN622" i="1"/>
  <c r="P622" i="1"/>
  <c r="O622" i="1"/>
  <c r="E622" i="1"/>
  <c r="CX621" i="1"/>
  <c r="CU621" i="1"/>
  <c r="CN621" i="1"/>
  <c r="CM621" i="1"/>
  <c r="CL621" i="1"/>
  <c r="CK621" i="1"/>
  <c r="CJ621" i="1"/>
  <c r="CI621" i="1"/>
  <c r="CH621" i="1"/>
  <c r="CG621" i="1"/>
  <c r="CF621" i="1"/>
  <c r="CE621" i="1"/>
  <c r="CD621" i="1"/>
  <c r="CC621" i="1"/>
  <c r="CB621" i="1"/>
  <c r="CA621" i="1"/>
  <c r="BZ621" i="1"/>
  <c r="BY621" i="1"/>
  <c r="BX621" i="1"/>
  <c r="BW621" i="1"/>
  <c r="BV621" i="1"/>
  <c r="BU621" i="1"/>
  <c r="BT621" i="1"/>
  <c r="BS621" i="1"/>
  <c r="BR621" i="1"/>
  <c r="BQ621" i="1"/>
  <c r="BP621" i="1"/>
  <c r="BO621" i="1"/>
  <c r="BN621" i="1"/>
  <c r="BM621" i="1"/>
  <c r="BL621" i="1"/>
  <c r="BK621" i="1"/>
  <c r="BJ621" i="1"/>
  <c r="BI621" i="1"/>
  <c r="BH621" i="1"/>
  <c r="BG621" i="1"/>
  <c r="BF621" i="1"/>
  <c r="BE621" i="1"/>
  <c r="BD621" i="1"/>
  <c r="BC621" i="1"/>
  <c r="BB621" i="1"/>
  <c r="BA621" i="1"/>
  <c r="AZ621" i="1"/>
  <c r="AY621" i="1"/>
  <c r="AX621" i="1"/>
  <c r="AW621" i="1"/>
  <c r="AV621" i="1"/>
  <c r="AU621" i="1"/>
  <c r="AT621" i="1"/>
  <c r="AS621" i="1"/>
  <c r="AR621" i="1"/>
  <c r="AQ621" i="1"/>
  <c r="AP621" i="1"/>
  <c r="AO621" i="1"/>
  <c r="AN621" i="1"/>
  <c r="P621" i="1"/>
  <c r="O621" i="1"/>
  <c r="E621" i="1"/>
  <c r="CX620" i="1"/>
  <c r="CU620" i="1"/>
  <c r="CN620" i="1"/>
  <c r="CM620" i="1"/>
  <c r="CL620" i="1"/>
  <c r="CK620" i="1"/>
  <c r="CJ620" i="1"/>
  <c r="CI620" i="1"/>
  <c r="CH620" i="1"/>
  <c r="CG620" i="1"/>
  <c r="CF620" i="1"/>
  <c r="CE620" i="1"/>
  <c r="CD620" i="1"/>
  <c r="CC620" i="1"/>
  <c r="CB620" i="1"/>
  <c r="CA620" i="1"/>
  <c r="BZ620" i="1"/>
  <c r="BY620" i="1"/>
  <c r="BX620" i="1"/>
  <c r="BW620" i="1"/>
  <c r="BV620" i="1"/>
  <c r="BU620" i="1"/>
  <c r="BT620" i="1"/>
  <c r="BS620" i="1"/>
  <c r="BR620" i="1"/>
  <c r="BQ620" i="1"/>
  <c r="BP620" i="1"/>
  <c r="BO620" i="1"/>
  <c r="BN620" i="1"/>
  <c r="BM620" i="1"/>
  <c r="BL620" i="1"/>
  <c r="BK620" i="1"/>
  <c r="BJ620" i="1"/>
  <c r="BI620" i="1"/>
  <c r="BH620" i="1"/>
  <c r="BG620" i="1"/>
  <c r="BF620" i="1"/>
  <c r="BE620" i="1"/>
  <c r="BD620" i="1"/>
  <c r="BC620" i="1"/>
  <c r="BB620" i="1"/>
  <c r="BA620" i="1"/>
  <c r="AZ620" i="1"/>
  <c r="AY620" i="1"/>
  <c r="AX620" i="1"/>
  <c r="AW620" i="1"/>
  <c r="AV620" i="1"/>
  <c r="AU620" i="1"/>
  <c r="AT620" i="1"/>
  <c r="AS620" i="1"/>
  <c r="AR620" i="1"/>
  <c r="AQ620" i="1"/>
  <c r="AP620" i="1"/>
  <c r="AO620" i="1"/>
  <c r="AN620" i="1"/>
  <c r="P620" i="1"/>
  <c r="O620" i="1"/>
  <c r="E620" i="1"/>
  <c r="CX619" i="1"/>
  <c r="CU619" i="1"/>
  <c r="CN619" i="1"/>
  <c r="CM619" i="1"/>
  <c r="CL619" i="1"/>
  <c r="CK619" i="1"/>
  <c r="CJ619" i="1"/>
  <c r="CI619" i="1"/>
  <c r="CH619" i="1"/>
  <c r="CG619" i="1"/>
  <c r="CF619" i="1"/>
  <c r="CE619" i="1"/>
  <c r="CD619" i="1"/>
  <c r="CC619" i="1"/>
  <c r="CB619" i="1"/>
  <c r="CA619" i="1"/>
  <c r="BZ619" i="1"/>
  <c r="BY619" i="1"/>
  <c r="BX619" i="1"/>
  <c r="BW619" i="1"/>
  <c r="BV619" i="1"/>
  <c r="BU619" i="1"/>
  <c r="BT619" i="1"/>
  <c r="BS619" i="1"/>
  <c r="BR619" i="1"/>
  <c r="BQ619" i="1"/>
  <c r="BP619" i="1"/>
  <c r="BO619" i="1"/>
  <c r="BN619" i="1"/>
  <c r="BM619" i="1"/>
  <c r="BL619" i="1"/>
  <c r="BK619" i="1"/>
  <c r="BJ619" i="1"/>
  <c r="BI619" i="1"/>
  <c r="BH619" i="1"/>
  <c r="BG619" i="1"/>
  <c r="BF619" i="1"/>
  <c r="BE619" i="1"/>
  <c r="BD619" i="1"/>
  <c r="BC619" i="1"/>
  <c r="BB619" i="1"/>
  <c r="BA619" i="1"/>
  <c r="AZ619" i="1"/>
  <c r="AY619" i="1"/>
  <c r="AX619" i="1"/>
  <c r="AW619" i="1"/>
  <c r="AV619" i="1"/>
  <c r="AU619" i="1"/>
  <c r="AT619" i="1"/>
  <c r="AS619" i="1"/>
  <c r="AR619" i="1"/>
  <c r="AQ619" i="1"/>
  <c r="AP619" i="1"/>
  <c r="AO619" i="1"/>
  <c r="AN619" i="1"/>
  <c r="P619" i="1"/>
  <c r="O619" i="1"/>
  <c r="E619" i="1"/>
  <c r="CX618" i="1"/>
  <c r="CU618" i="1"/>
  <c r="CN618" i="1"/>
  <c r="CM618" i="1"/>
  <c r="CL618" i="1"/>
  <c r="CK618" i="1"/>
  <c r="CJ618" i="1"/>
  <c r="CI618" i="1"/>
  <c r="CH618" i="1"/>
  <c r="CG618" i="1"/>
  <c r="CF618" i="1"/>
  <c r="CE618" i="1"/>
  <c r="CD618" i="1"/>
  <c r="CC618" i="1"/>
  <c r="CB618" i="1"/>
  <c r="CA618" i="1"/>
  <c r="BZ618" i="1"/>
  <c r="BY618" i="1"/>
  <c r="BX618" i="1"/>
  <c r="BW618" i="1"/>
  <c r="BV618" i="1"/>
  <c r="BU618" i="1"/>
  <c r="BT618" i="1"/>
  <c r="BS618" i="1"/>
  <c r="BR618" i="1"/>
  <c r="BQ618" i="1"/>
  <c r="BP618" i="1"/>
  <c r="BO618" i="1"/>
  <c r="BN618" i="1"/>
  <c r="BM618" i="1"/>
  <c r="BL618" i="1"/>
  <c r="BK618" i="1"/>
  <c r="BJ618" i="1"/>
  <c r="BI618" i="1"/>
  <c r="BH618" i="1"/>
  <c r="BG618" i="1"/>
  <c r="BF618" i="1"/>
  <c r="BE618" i="1"/>
  <c r="BD618" i="1"/>
  <c r="BC618" i="1"/>
  <c r="BB618" i="1"/>
  <c r="BA618" i="1"/>
  <c r="AZ618" i="1"/>
  <c r="AY618" i="1"/>
  <c r="AX618" i="1"/>
  <c r="AW618" i="1"/>
  <c r="AV618" i="1"/>
  <c r="AU618" i="1"/>
  <c r="AT618" i="1"/>
  <c r="AS618" i="1"/>
  <c r="AR618" i="1"/>
  <c r="AQ618" i="1"/>
  <c r="AP618" i="1"/>
  <c r="AO618" i="1"/>
  <c r="AN618" i="1"/>
  <c r="P618" i="1"/>
  <c r="O618" i="1"/>
  <c r="E618" i="1"/>
  <c r="CX617" i="1"/>
  <c r="CU617" i="1"/>
  <c r="CN617" i="1"/>
  <c r="CM617" i="1"/>
  <c r="CL617" i="1"/>
  <c r="CK617" i="1"/>
  <c r="CJ617" i="1"/>
  <c r="CI617" i="1"/>
  <c r="CH617" i="1"/>
  <c r="CG617" i="1"/>
  <c r="CF617" i="1"/>
  <c r="CE617" i="1"/>
  <c r="CD617" i="1"/>
  <c r="CC617" i="1"/>
  <c r="CB617" i="1"/>
  <c r="CA617" i="1"/>
  <c r="BZ617" i="1"/>
  <c r="BY617" i="1"/>
  <c r="BX617" i="1"/>
  <c r="BW617" i="1"/>
  <c r="BV617" i="1"/>
  <c r="BU617" i="1"/>
  <c r="BT617" i="1"/>
  <c r="BS617" i="1"/>
  <c r="BR617" i="1"/>
  <c r="BQ617" i="1"/>
  <c r="BP617" i="1"/>
  <c r="BO617" i="1"/>
  <c r="BN617" i="1"/>
  <c r="BM617" i="1"/>
  <c r="BL617" i="1"/>
  <c r="BK617" i="1"/>
  <c r="BJ617" i="1"/>
  <c r="BI617" i="1"/>
  <c r="BH617" i="1"/>
  <c r="BG617" i="1"/>
  <c r="BF617" i="1"/>
  <c r="BE617" i="1"/>
  <c r="BD617" i="1"/>
  <c r="BC617" i="1"/>
  <c r="BB617" i="1"/>
  <c r="BA617" i="1"/>
  <c r="AZ617" i="1"/>
  <c r="AY617" i="1"/>
  <c r="AX617" i="1"/>
  <c r="AW617" i="1"/>
  <c r="AV617" i="1"/>
  <c r="AU617" i="1"/>
  <c r="AT617" i="1"/>
  <c r="AS617" i="1"/>
  <c r="AR617" i="1"/>
  <c r="AQ617" i="1"/>
  <c r="AP617" i="1"/>
  <c r="AO617" i="1"/>
  <c r="AN617" i="1"/>
  <c r="P617" i="1"/>
  <c r="O617" i="1"/>
  <c r="E617" i="1"/>
  <c r="CX616" i="1"/>
  <c r="CU616" i="1"/>
  <c r="CN616" i="1"/>
  <c r="CM616" i="1"/>
  <c r="CL616" i="1"/>
  <c r="CK616" i="1"/>
  <c r="CJ616" i="1"/>
  <c r="CI616" i="1"/>
  <c r="CH616" i="1"/>
  <c r="CG616" i="1"/>
  <c r="CF616" i="1"/>
  <c r="CE616" i="1"/>
  <c r="CD616" i="1"/>
  <c r="CC616" i="1"/>
  <c r="CB616" i="1"/>
  <c r="CA616" i="1"/>
  <c r="BZ616" i="1"/>
  <c r="BY616" i="1"/>
  <c r="BX616" i="1"/>
  <c r="BW616" i="1"/>
  <c r="BV616" i="1"/>
  <c r="BU616" i="1"/>
  <c r="BT616" i="1"/>
  <c r="BS616" i="1"/>
  <c r="BR616" i="1"/>
  <c r="BQ616" i="1"/>
  <c r="BP616" i="1"/>
  <c r="BO616" i="1"/>
  <c r="BN616" i="1"/>
  <c r="BM616" i="1"/>
  <c r="BL616" i="1"/>
  <c r="BK616" i="1"/>
  <c r="BJ616" i="1"/>
  <c r="BI616" i="1"/>
  <c r="BH616" i="1"/>
  <c r="BG616" i="1"/>
  <c r="BF616" i="1"/>
  <c r="BE616" i="1"/>
  <c r="BD616" i="1"/>
  <c r="BC616" i="1"/>
  <c r="BB616" i="1"/>
  <c r="BA616" i="1"/>
  <c r="AZ616" i="1"/>
  <c r="AY616" i="1"/>
  <c r="AX616" i="1"/>
  <c r="AW616" i="1"/>
  <c r="AV616" i="1"/>
  <c r="AU616" i="1"/>
  <c r="AT616" i="1"/>
  <c r="AS616" i="1"/>
  <c r="AR616" i="1"/>
  <c r="AQ616" i="1"/>
  <c r="AP616" i="1"/>
  <c r="AO616" i="1"/>
  <c r="AN616" i="1"/>
  <c r="P616" i="1"/>
  <c r="O616" i="1"/>
  <c r="E616" i="1"/>
  <c r="CX615" i="1"/>
  <c r="CU615" i="1"/>
  <c r="CN615" i="1"/>
  <c r="CM615" i="1"/>
  <c r="CL615" i="1"/>
  <c r="CK615" i="1"/>
  <c r="CJ615" i="1"/>
  <c r="CI615" i="1"/>
  <c r="CH615" i="1"/>
  <c r="CG615" i="1"/>
  <c r="CF615" i="1"/>
  <c r="CE615" i="1"/>
  <c r="CD615" i="1"/>
  <c r="CC615" i="1"/>
  <c r="CB615" i="1"/>
  <c r="CA615" i="1"/>
  <c r="BZ615" i="1"/>
  <c r="BY615" i="1"/>
  <c r="BX615" i="1"/>
  <c r="BW615" i="1"/>
  <c r="BV615" i="1"/>
  <c r="BU615" i="1"/>
  <c r="BT615" i="1"/>
  <c r="BS615" i="1"/>
  <c r="BR615" i="1"/>
  <c r="BQ615" i="1"/>
  <c r="BP615" i="1"/>
  <c r="BO615" i="1"/>
  <c r="BN615" i="1"/>
  <c r="BM615" i="1"/>
  <c r="BL615" i="1"/>
  <c r="BK615" i="1"/>
  <c r="BJ615" i="1"/>
  <c r="BI615" i="1"/>
  <c r="BH615" i="1"/>
  <c r="BG615" i="1"/>
  <c r="BF615" i="1"/>
  <c r="BE615" i="1"/>
  <c r="BD615" i="1"/>
  <c r="BC615" i="1"/>
  <c r="BB615" i="1"/>
  <c r="BA615" i="1"/>
  <c r="AZ615" i="1"/>
  <c r="AY615" i="1"/>
  <c r="AX615" i="1"/>
  <c r="AW615" i="1"/>
  <c r="AV615" i="1"/>
  <c r="AU615" i="1"/>
  <c r="AT615" i="1"/>
  <c r="AS615" i="1"/>
  <c r="AR615" i="1"/>
  <c r="AQ615" i="1"/>
  <c r="AP615" i="1"/>
  <c r="AO615" i="1"/>
  <c r="AN615" i="1"/>
  <c r="P615" i="1"/>
  <c r="O615" i="1"/>
  <c r="E615" i="1"/>
  <c r="CX614" i="1"/>
  <c r="CU614" i="1"/>
  <c r="CN614" i="1"/>
  <c r="CM614" i="1"/>
  <c r="CL614" i="1"/>
  <c r="CK614" i="1"/>
  <c r="CJ614" i="1"/>
  <c r="CI614" i="1"/>
  <c r="CH614" i="1"/>
  <c r="CG614" i="1"/>
  <c r="CF614" i="1"/>
  <c r="CE614" i="1"/>
  <c r="CD614" i="1"/>
  <c r="CC614" i="1"/>
  <c r="CB614" i="1"/>
  <c r="CA614" i="1"/>
  <c r="BZ614" i="1"/>
  <c r="BY614" i="1"/>
  <c r="BX614" i="1"/>
  <c r="BW614" i="1"/>
  <c r="BV614" i="1"/>
  <c r="BU614" i="1"/>
  <c r="BT614" i="1"/>
  <c r="BS614" i="1"/>
  <c r="BR614" i="1"/>
  <c r="BQ614" i="1"/>
  <c r="BP614" i="1"/>
  <c r="BO614" i="1"/>
  <c r="BN614" i="1"/>
  <c r="BM614" i="1"/>
  <c r="BL614" i="1"/>
  <c r="BK614" i="1"/>
  <c r="BJ614" i="1"/>
  <c r="BI614" i="1"/>
  <c r="BH614" i="1"/>
  <c r="BG614" i="1"/>
  <c r="BF614" i="1"/>
  <c r="BE614" i="1"/>
  <c r="BD614" i="1"/>
  <c r="BC614" i="1"/>
  <c r="BB614" i="1"/>
  <c r="BA614" i="1"/>
  <c r="AZ614" i="1"/>
  <c r="AY614" i="1"/>
  <c r="AX614" i="1"/>
  <c r="AW614" i="1"/>
  <c r="AV614" i="1"/>
  <c r="AU614" i="1"/>
  <c r="AT614" i="1"/>
  <c r="AS614" i="1"/>
  <c r="AR614" i="1"/>
  <c r="AQ614" i="1"/>
  <c r="AP614" i="1"/>
  <c r="AO614" i="1"/>
  <c r="AN614" i="1"/>
  <c r="P614" i="1"/>
  <c r="O614" i="1"/>
  <c r="E614" i="1"/>
  <c r="CX613" i="1"/>
  <c r="CU613" i="1"/>
  <c r="CN613" i="1"/>
  <c r="CM613" i="1"/>
  <c r="CL613" i="1"/>
  <c r="CK613" i="1"/>
  <c r="CJ613" i="1"/>
  <c r="CI613" i="1"/>
  <c r="CH613" i="1"/>
  <c r="CG613" i="1"/>
  <c r="CF613" i="1"/>
  <c r="CE613" i="1"/>
  <c r="CD613" i="1"/>
  <c r="CC613" i="1"/>
  <c r="CB613" i="1"/>
  <c r="CA613" i="1"/>
  <c r="BZ613" i="1"/>
  <c r="BY613" i="1"/>
  <c r="BX613" i="1"/>
  <c r="BW613" i="1"/>
  <c r="BV613" i="1"/>
  <c r="BU613" i="1"/>
  <c r="BT613" i="1"/>
  <c r="BS613" i="1"/>
  <c r="BR613" i="1"/>
  <c r="BQ613" i="1"/>
  <c r="BP613" i="1"/>
  <c r="BO613" i="1"/>
  <c r="BN613" i="1"/>
  <c r="BM613" i="1"/>
  <c r="BL613" i="1"/>
  <c r="BK613" i="1"/>
  <c r="BJ613" i="1"/>
  <c r="BI613" i="1"/>
  <c r="BH613" i="1"/>
  <c r="BG613" i="1"/>
  <c r="BF613" i="1"/>
  <c r="BE613" i="1"/>
  <c r="BD613" i="1"/>
  <c r="BC613" i="1"/>
  <c r="BB613" i="1"/>
  <c r="BA613" i="1"/>
  <c r="AZ613" i="1"/>
  <c r="AY613" i="1"/>
  <c r="AX613" i="1"/>
  <c r="AW613" i="1"/>
  <c r="AV613" i="1"/>
  <c r="AU613" i="1"/>
  <c r="AT613" i="1"/>
  <c r="AS613" i="1"/>
  <c r="AR613" i="1"/>
  <c r="AQ613" i="1"/>
  <c r="AP613" i="1"/>
  <c r="AO613" i="1"/>
  <c r="AN613" i="1"/>
  <c r="P613" i="1"/>
  <c r="O613" i="1"/>
  <c r="E613" i="1"/>
  <c r="CX612" i="1"/>
  <c r="CU612" i="1"/>
  <c r="CN612" i="1"/>
  <c r="CM612" i="1"/>
  <c r="CL612" i="1"/>
  <c r="CK612" i="1"/>
  <c r="CJ612" i="1"/>
  <c r="CI612" i="1"/>
  <c r="CH612" i="1"/>
  <c r="CG612" i="1"/>
  <c r="CF612" i="1"/>
  <c r="CE612" i="1"/>
  <c r="CD612" i="1"/>
  <c r="CC612" i="1"/>
  <c r="CB612" i="1"/>
  <c r="CA612" i="1"/>
  <c r="BZ612" i="1"/>
  <c r="BY612" i="1"/>
  <c r="BX612" i="1"/>
  <c r="BW612" i="1"/>
  <c r="BV612" i="1"/>
  <c r="BU612" i="1"/>
  <c r="BT612" i="1"/>
  <c r="BS612" i="1"/>
  <c r="BR612" i="1"/>
  <c r="BQ612" i="1"/>
  <c r="BP612" i="1"/>
  <c r="BO612" i="1"/>
  <c r="BN612" i="1"/>
  <c r="BM612" i="1"/>
  <c r="BL612" i="1"/>
  <c r="BK612" i="1"/>
  <c r="BJ612" i="1"/>
  <c r="BI612" i="1"/>
  <c r="BH612" i="1"/>
  <c r="BG612" i="1"/>
  <c r="BF612" i="1"/>
  <c r="BE612" i="1"/>
  <c r="BD612" i="1"/>
  <c r="BC612" i="1"/>
  <c r="BB612" i="1"/>
  <c r="BA612" i="1"/>
  <c r="AZ612" i="1"/>
  <c r="AY612" i="1"/>
  <c r="AX612" i="1"/>
  <c r="AW612" i="1"/>
  <c r="AV612" i="1"/>
  <c r="AU612" i="1"/>
  <c r="AT612" i="1"/>
  <c r="AS612" i="1"/>
  <c r="AR612" i="1"/>
  <c r="AQ612" i="1"/>
  <c r="AP612" i="1"/>
  <c r="AO612" i="1"/>
  <c r="AN612" i="1"/>
  <c r="P612" i="1"/>
  <c r="O612" i="1"/>
  <c r="E612" i="1"/>
  <c r="CX611" i="1"/>
  <c r="CU611" i="1"/>
  <c r="CN611" i="1"/>
  <c r="CM611" i="1"/>
  <c r="CL611" i="1"/>
  <c r="CK611" i="1"/>
  <c r="CJ611" i="1"/>
  <c r="CI611" i="1"/>
  <c r="CH611" i="1"/>
  <c r="CG611" i="1"/>
  <c r="CF611" i="1"/>
  <c r="CE611" i="1"/>
  <c r="CD611" i="1"/>
  <c r="CC611" i="1"/>
  <c r="CB611" i="1"/>
  <c r="CA611" i="1"/>
  <c r="BZ611" i="1"/>
  <c r="BY611" i="1"/>
  <c r="BX611" i="1"/>
  <c r="BW611" i="1"/>
  <c r="BV611" i="1"/>
  <c r="BU611" i="1"/>
  <c r="BT611" i="1"/>
  <c r="BS611" i="1"/>
  <c r="BR611" i="1"/>
  <c r="BQ611" i="1"/>
  <c r="BP611" i="1"/>
  <c r="BO611" i="1"/>
  <c r="BN611" i="1"/>
  <c r="BM611" i="1"/>
  <c r="BL611" i="1"/>
  <c r="BK611" i="1"/>
  <c r="BJ611" i="1"/>
  <c r="BI611" i="1"/>
  <c r="BH611" i="1"/>
  <c r="BG611" i="1"/>
  <c r="BF611" i="1"/>
  <c r="BE611" i="1"/>
  <c r="BD611" i="1"/>
  <c r="BC611" i="1"/>
  <c r="BB611" i="1"/>
  <c r="BA611" i="1"/>
  <c r="AZ611" i="1"/>
  <c r="AY611" i="1"/>
  <c r="AX611" i="1"/>
  <c r="AW611" i="1"/>
  <c r="AV611" i="1"/>
  <c r="AU611" i="1"/>
  <c r="AT611" i="1"/>
  <c r="AS611" i="1"/>
  <c r="AR611" i="1"/>
  <c r="AQ611" i="1"/>
  <c r="AP611" i="1"/>
  <c r="AO611" i="1"/>
  <c r="AN611" i="1"/>
  <c r="P611" i="1"/>
  <c r="O611" i="1"/>
  <c r="E611" i="1"/>
  <c r="CX610" i="1"/>
  <c r="CU610" i="1"/>
  <c r="CN610" i="1"/>
  <c r="CM610" i="1"/>
  <c r="CL610" i="1"/>
  <c r="CK610" i="1"/>
  <c r="CJ610" i="1"/>
  <c r="CI610" i="1"/>
  <c r="CH610" i="1"/>
  <c r="CG610" i="1"/>
  <c r="CF610" i="1"/>
  <c r="CE610" i="1"/>
  <c r="CD610" i="1"/>
  <c r="CC610" i="1"/>
  <c r="CB610" i="1"/>
  <c r="CA610" i="1"/>
  <c r="BZ610" i="1"/>
  <c r="BY610" i="1"/>
  <c r="BX610" i="1"/>
  <c r="BW610" i="1"/>
  <c r="BV610" i="1"/>
  <c r="BU610" i="1"/>
  <c r="BT610" i="1"/>
  <c r="BS610" i="1"/>
  <c r="BR610" i="1"/>
  <c r="BQ610" i="1"/>
  <c r="BP610" i="1"/>
  <c r="BO610" i="1"/>
  <c r="BN610" i="1"/>
  <c r="BM610" i="1"/>
  <c r="BL610" i="1"/>
  <c r="BK610" i="1"/>
  <c r="BJ610" i="1"/>
  <c r="BI610" i="1"/>
  <c r="BH610" i="1"/>
  <c r="BG610" i="1"/>
  <c r="BF610" i="1"/>
  <c r="BE610" i="1"/>
  <c r="BD610" i="1"/>
  <c r="BC610" i="1"/>
  <c r="BB610" i="1"/>
  <c r="BA610" i="1"/>
  <c r="AZ610" i="1"/>
  <c r="AY610" i="1"/>
  <c r="AX610" i="1"/>
  <c r="AW610" i="1"/>
  <c r="AV610" i="1"/>
  <c r="AU610" i="1"/>
  <c r="AT610" i="1"/>
  <c r="AS610" i="1"/>
  <c r="AR610" i="1"/>
  <c r="AQ610" i="1"/>
  <c r="AP610" i="1"/>
  <c r="AO610" i="1"/>
  <c r="AN610" i="1"/>
  <c r="P610" i="1"/>
  <c r="O610" i="1"/>
  <c r="E610" i="1"/>
  <c r="CX609" i="1"/>
  <c r="CU609" i="1"/>
  <c r="CN609" i="1"/>
  <c r="CM609" i="1"/>
  <c r="CL609" i="1"/>
  <c r="CK609" i="1"/>
  <c r="CJ609" i="1"/>
  <c r="CI609" i="1"/>
  <c r="CH609" i="1"/>
  <c r="CG609" i="1"/>
  <c r="CF609" i="1"/>
  <c r="CE609" i="1"/>
  <c r="CD609" i="1"/>
  <c r="CC609" i="1"/>
  <c r="CB609" i="1"/>
  <c r="CA609" i="1"/>
  <c r="BZ609" i="1"/>
  <c r="BY609" i="1"/>
  <c r="BX609" i="1"/>
  <c r="BW609" i="1"/>
  <c r="BV609" i="1"/>
  <c r="BU609" i="1"/>
  <c r="BT609" i="1"/>
  <c r="BS609" i="1"/>
  <c r="BR609" i="1"/>
  <c r="BQ609" i="1"/>
  <c r="BP609" i="1"/>
  <c r="BO609" i="1"/>
  <c r="BN609" i="1"/>
  <c r="BM609" i="1"/>
  <c r="BL609" i="1"/>
  <c r="BK609" i="1"/>
  <c r="BJ609" i="1"/>
  <c r="BI609" i="1"/>
  <c r="BH609" i="1"/>
  <c r="BG609" i="1"/>
  <c r="BF609" i="1"/>
  <c r="BE609" i="1"/>
  <c r="BD609" i="1"/>
  <c r="BC609" i="1"/>
  <c r="BB609" i="1"/>
  <c r="BA609" i="1"/>
  <c r="AZ609" i="1"/>
  <c r="AY609" i="1"/>
  <c r="AX609" i="1"/>
  <c r="AW609" i="1"/>
  <c r="AV609" i="1"/>
  <c r="AU609" i="1"/>
  <c r="AT609" i="1"/>
  <c r="AS609" i="1"/>
  <c r="AR609" i="1"/>
  <c r="AQ609" i="1"/>
  <c r="AP609" i="1"/>
  <c r="AO609" i="1"/>
  <c r="AN609" i="1"/>
  <c r="P609" i="1"/>
  <c r="O609" i="1"/>
  <c r="E609" i="1"/>
  <c r="CX608" i="1"/>
  <c r="CU608" i="1"/>
  <c r="CN608" i="1"/>
  <c r="CM608" i="1"/>
  <c r="CL608" i="1"/>
  <c r="CK608" i="1"/>
  <c r="CJ608" i="1"/>
  <c r="CI608" i="1"/>
  <c r="CH608" i="1"/>
  <c r="CG608" i="1"/>
  <c r="CF608" i="1"/>
  <c r="CE608" i="1"/>
  <c r="CD608" i="1"/>
  <c r="CC608" i="1"/>
  <c r="CB608" i="1"/>
  <c r="CA608" i="1"/>
  <c r="BZ608" i="1"/>
  <c r="BY608" i="1"/>
  <c r="BX608" i="1"/>
  <c r="BW608" i="1"/>
  <c r="BV608" i="1"/>
  <c r="BU608" i="1"/>
  <c r="BT608" i="1"/>
  <c r="BS608" i="1"/>
  <c r="BR608" i="1"/>
  <c r="BQ608" i="1"/>
  <c r="BP608" i="1"/>
  <c r="BO608" i="1"/>
  <c r="BN608" i="1"/>
  <c r="BM608" i="1"/>
  <c r="BL608" i="1"/>
  <c r="BK608" i="1"/>
  <c r="BJ608" i="1"/>
  <c r="BI608" i="1"/>
  <c r="BH608" i="1"/>
  <c r="BG608" i="1"/>
  <c r="BF608" i="1"/>
  <c r="BE608" i="1"/>
  <c r="BD608" i="1"/>
  <c r="BC608" i="1"/>
  <c r="BB608" i="1"/>
  <c r="BA608" i="1"/>
  <c r="AZ608" i="1"/>
  <c r="AY608" i="1"/>
  <c r="AX608" i="1"/>
  <c r="AW608" i="1"/>
  <c r="AV608" i="1"/>
  <c r="AU608" i="1"/>
  <c r="AT608" i="1"/>
  <c r="AS608" i="1"/>
  <c r="AR608" i="1"/>
  <c r="AQ608" i="1"/>
  <c r="AP608" i="1"/>
  <c r="AO608" i="1"/>
  <c r="AN608" i="1"/>
  <c r="P608" i="1"/>
  <c r="O608" i="1"/>
  <c r="E608" i="1"/>
  <c r="CX607" i="1"/>
  <c r="CU607" i="1"/>
  <c r="CN607" i="1"/>
  <c r="CM607" i="1"/>
  <c r="CL607" i="1"/>
  <c r="CK607" i="1"/>
  <c r="CJ607" i="1"/>
  <c r="CI607" i="1"/>
  <c r="CH607" i="1"/>
  <c r="CG607" i="1"/>
  <c r="CF607" i="1"/>
  <c r="CE607" i="1"/>
  <c r="CD607" i="1"/>
  <c r="CC607" i="1"/>
  <c r="CB607" i="1"/>
  <c r="CA607" i="1"/>
  <c r="BZ607" i="1"/>
  <c r="BY607" i="1"/>
  <c r="BX607" i="1"/>
  <c r="BW607" i="1"/>
  <c r="BV607" i="1"/>
  <c r="BU607" i="1"/>
  <c r="BT607" i="1"/>
  <c r="BS607" i="1"/>
  <c r="BR607" i="1"/>
  <c r="BQ607" i="1"/>
  <c r="BP607" i="1"/>
  <c r="BO607" i="1"/>
  <c r="BN607" i="1"/>
  <c r="BM607" i="1"/>
  <c r="BL607" i="1"/>
  <c r="BK607" i="1"/>
  <c r="BJ607" i="1"/>
  <c r="BI607" i="1"/>
  <c r="BH607" i="1"/>
  <c r="BG607" i="1"/>
  <c r="BF607" i="1"/>
  <c r="BE607" i="1"/>
  <c r="BD607" i="1"/>
  <c r="BC607" i="1"/>
  <c r="BB607" i="1"/>
  <c r="BA607" i="1"/>
  <c r="AZ607" i="1"/>
  <c r="AY607" i="1"/>
  <c r="AX607" i="1"/>
  <c r="AW607" i="1"/>
  <c r="AV607" i="1"/>
  <c r="AU607" i="1"/>
  <c r="AT607" i="1"/>
  <c r="AS607" i="1"/>
  <c r="AR607" i="1"/>
  <c r="AQ607" i="1"/>
  <c r="AP607" i="1"/>
  <c r="AO607" i="1"/>
  <c r="AN607" i="1"/>
  <c r="P607" i="1"/>
  <c r="O607" i="1"/>
  <c r="E607" i="1"/>
  <c r="CX606" i="1"/>
  <c r="CU606" i="1"/>
  <c r="CN606" i="1"/>
  <c r="CM606" i="1"/>
  <c r="CL606" i="1"/>
  <c r="CK606" i="1"/>
  <c r="CJ606" i="1"/>
  <c r="CI606" i="1"/>
  <c r="CH606" i="1"/>
  <c r="CG606" i="1"/>
  <c r="CF606" i="1"/>
  <c r="CE606" i="1"/>
  <c r="CD606" i="1"/>
  <c r="CC606" i="1"/>
  <c r="CB606" i="1"/>
  <c r="CA606" i="1"/>
  <c r="BZ606" i="1"/>
  <c r="BY606" i="1"/>
  <c r="BX606" i="1"/>
  <c r="BW606" i="1"/>
  <c r="BV606" i="1"/>
  <c r="BU606" i="1"/>
  <c r="BT606" i="1"/>
  <c r="BS606" i="1"/>
  <c r="BR606" i="1"/>
  <c r="BQ606" i="1"/>
  <c r="BP606" i="1"/>
  <c r="BO606" i="1"/>
  <c r="BN606" i="1"/>
  <c r="BM606" i="1"/>
  <c r="BL606" i="1"/>
  <c r="BK606" i="1"/>
  <c r="BJ606" i="1"/>
  <c r="BI606" i="1"/>
  <c r="BH606" i="1"/>
  <c r="BG606" i="1"/>
  <c r="BF606" i="1"/>
  <c r="BE606" i="1"/>
  <c r="BD606" i="1"/>
  <c r="BC606" i="1"/>
  <c r="BB606" i="1"/>
  <c r="BA606" i="1"/>
  <c r="AZ606" i="1"/>
  <c r="AY606" i="1"/>
  <c r="AX606" i="1"/>
  <c r="AW606" i="1"/>
  <c r="AV606" i="1"/>
  <c r="AU606" i="1"/>
  <c r="AT606" i="1"/>
  <c r="AS606" i="1"/>
  <c r="AR606" i="1"/>
  <c r="AQ606" i="1"/>
  <c r="AP606" i="1"/>
  <c r="AO606" i="1"/>
  <c r="AN606" i="1"/>
  <c r="P606" i="1"/>
  <c r="O606" i="1"/>
  <c r="E606" i="1"/>
  <c r="CX605" i="1"/>
  <c r="CU605" i="1"/>
  <c r="CN605" i="1"/>
  <c r="CM605" i="1"/>
  <c r="CL605" i="1"/>
  <c r="CK605" i="1"/>
  <c r="CJ605" i="1"/>
  <c r="CI605" i="1"/>
  <c r="CH605" i="1"/>
  <c r="CG605" i="1"/>
  <c r="CF605" i="1"/>
  <c r="CE605" i="1"/>
  <c r="CD605" i="1"/>
  <c r="CC605" i="1"/>
  <c r="CB605" i="1"/>
  <c r="CA605" i="1"/>
  <c r="BZ605" i="1"/>
  <c r="BY605" i="1"/>
  <c r="BX605" i="1"/>
  <c r="BW605" i="1"/>
  <c r="BV605" i="1"/>
  <c r="BU605" i="1"/>
  <c r="BT605" i="1"/>
  <c r="BS605" i="1"/>
  <c r="BR605" i="1"/>
  <c r="BQ605" i="1"/>
  <c r="BP605" i="1"/>
  <c r="BO605" i="1"/>
  <c r="BN605" i="1"/>
  <c r="BM605" i="1"/>
  <c r="BL605" i="1"/>
  <c r="BK605" i="1"/>
  <c r="BJ605" i="1"/>
  <c r="BI605" i="1"/>
  <c r="BH605" i="1"/>
  <c r="BG605" i="1"/>
  <c r="BF605" i="1"/>
  <c r="BE605" i="1"/>
  <c r="BD605" i="1"/>
  <c r="BC605" i="1"/>
  <c r="BB605" i="1"/>
  <c r="BA605" i="1"/>
  <c r="AZ605" i="1"/>
  <c r="AY605" i="1"/>
  <c r="AX605" i="1"/>
  <c r="AW605" i="1"/>
  <c r="AV605" i="1"/>
  <c r="AU605" i="1"/>
  <c r="AT605" i="1"/>
  <c r="AS605" i="1"/>
  <c r="AR605" i="1"/>
  <c r="AQ605" i="1"/>
  <c r="AP605" i="1"/>
  <c r="AO605" i="1"/>
  <c r="AN605" i="1"/>
  <c r="P605" i="1"/>
  <c r="O605" i="1"/>
  <c r="E605" i="1"/>
  <c r="CX604" i="1"/>
  <c r="CU604" i="1"/>
  <c r="CN604" i="1"/>
  <c r="CM604" i="1"/>
  <c r="CL604" i="1"/>
  <c r="CK604" i="1"/>
  <c r="CJ604" i="1"/>
  <c r="CI604" i="1"/>
  <c r="CH604" i="1"/>
  <c r="CG604" i="1"/>
  <c r="CF604" i="1"/>
  <c r="CE604" i="1"/>
  <c r="CD604" i="1"/>
  <c r="CC604" i="1"/>
  <c r="CB604" i="1"/>
  <c r="CA604" i="1"/>
  <c r="BZ604" i="1"/>
  <c r="BY604" i="1"/>
  <c r="BX604" i="1"/>
  <c r="BW604" i="1"/>
  <c r="BV604" i="1"/>
  <c r="BU604" i="1"/>
  <c r="BT604" i="1"/>
  <c r="BS604" i="1"/>
  <c r="BR604" i="1"/>
  <c r="BQ604" i="1"/>
  <c r="BP604" i="1"/>
  <c r="BO604" i="1"/>
  <c r="BN604" i="1"/>
  <c r="BM604" i="1"/>
  <c r="BL604" i="1"/>
  <c r="BK604" i="1"/>
  <c r="BJ604" i="1"/>
  <c r="BI604" i="1"/>
  <c r="BH604" i="1"/>
  <c r="BG604" i="1"/>
  <c r="BF604" i="1"/>
  <c r="BE604" i="1"/>
  <c r="BD604" i="1"/>
  <c r="BC604" i="1"/>
  <c r="BB604" i="1"/>
  <c r="BA604" i="1"/>
  <c r="AZ604" i="1"/>
  <c r="AY604" i="1"/>
  <c r="AX604" i="1"/>
  <c r="AW604" i="1"/>
  <c r="AV604" i="1"/>
  <c r="AU604" i="1"/>
  <c r="AT604" i="1"/>
  <c r="AS604" i="1"/>
  <c r="AR604" i="1"/>
  <c r="AQ604" i="1"/>
  <c r="AP604" i="1"/>
  <c r="AO604" i="1"/>
  <c r="AN604" i="1"/>
  <c r="P604" i="1"/>
  <c r="O604" i="1"/>
  <c r="E604" i="1"/>
  <c r="CX603" i="1"/>
  <c r="CU603" i="1"/>
  <c r="CN603" i="1"/>
  <c r="CM603" i="1"/>
  <c r="CL603" i="1"/>
  <c r="CK603" i="1"/>
  <c r="CJ603" i="1"/>
  <c r="CI603" i="1"/>
  <c r="CH603" i="1"/>
  <c r="CG603" i="1"/>
  <c r="CF603" i="1"/>
  <c r="CE603" i="1"/>
  <c r="CD603" i="1"/>
  <c r="CC603" i="1"/>
  <c r="CB603" i="1"/>
  <c r="CA603" i="1"/>
  <c r="BZ603" i="1"/>
  <c r="BY603" i="1"/>
  <c r="BX603" i="1"/>
  <c r="BW603" i="1"/>
  <c r="BV603" i="1"/>
  <c r="BU603" i="1"/>
  <c r="BT603" i="1"/>
  <c r="BS603" i="1"/>
  <c r="BR603" i="1"/>
  <c r="BQ603" i="1"/>
  <c r="BP603" i="1"/>
  <c r="BO603" i="1"/>
  <c r="BN603" i="1"/>
  <c r="BM603" i="1"/>
  <c r="BL603" i="1"/>
  <c r="BK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P603" i="1"/>
  <c r="O603" i="1"/>
  <c r="E603" i="1"/>
  <c r="CX602" i="1"/>
  <c r="CU602" i="1"/>
  <c r="CN602" i="1"/>
  <c r="CM602" i="1"/>
  <c r="CL602" i="1"/>
  <c r="CK602" i="1"/>
  <c r="CJ602" i="1"/>
  <c r="CI602" i="1"/>
  <c r="CH602" i="1"/>
  <c r="CG602" i="1"/>
  <c r="CF602" i="1"/>
  <c r="CE602" i="1"/>
  <c r="CD602" i="1"/>
  <c r="CC602" i="1"/>
  <c r="CB602" i="1"/>
  <c r="CA602" i="1"/>
  <c r="BZ602" i="1"/>
  <c r="BY602" i="1"/>
  <c r="BX602" i="1"/>
  <c r="BW602" i="1"/>
  <c r="BV602" i="1"/>
  <c r="BU602" i="1"/>
  <c r="BT602" i="1"/>
  <c r="BS602" i="1"/>
  <c r="BR602" i="1"/>
  <c r="BQ602" i="1"/>
  <c r="BP602" i="1"/>
  <c r="BO602" i="1"/>
  <c r="BN602" i="1"/>
  <c r="BM602" i="1"/>
  <c r="BL602" i="1"/>
  <c r="BK602" i="1"/>
  <c r="BJ602" i="1"/>
  <c r="BI602" i="1"/>
  <c r="BH602" i="1"/>
  <c r="BG602" i="1"/>
  <c r="BF602" i="1"/>
  <c r="BE602" i="1"/>
  <c r="BD602" i="1"/>
  <c r="BC602" i="1"/>
  <c r="BB602" i="1"/>
  <c r="BA602" i="1"/>
  <c r="AZ602" i="1"/>
  <c r="AY602" i="1"/>
  <c r="AX602" i="1"/>
  <c r="AW602" i="1"/>
  <c r="AV602" i="1"/>
  <c r="AU602" i="1"/>
  <c r="AT602" i="1"/>
  <c r="AS602" i="1"/>
  <c r="AR602" i="1"/>
  <c r="AQ602" i="1"/>
  <c r="AP602" i="1"/>
  <c r="AO602" i="1"/>
  <c r="AN602" i="1"/>
  <c r="P602" i="1"/>
  <c r="O602" i="1"/>
  <c r="E602" i="1"/>
  <c r="CX601" i="1"/>
  <c r="CU601" i="1"/>
  <c r="CN601" i="1"/>
  <c r="CM601" i="1"/>
  <c r="CL601" i="1"/>
  <c r="CK601" i="1"/>
  <c r="CJ601" i="1"/>
  <c r="CI601" i="1"/>
  <c r="CH601" i="1"/>
  <c r="CG601" i="1"/>
  <c r="CF601" i="1"/>
  <c r="CE601" i="1"/>
  <c r="CD601" i="1"/>
  <c r="CC601" i="1"/>
  <c r="CB601" i="1"/>
  <c r="CA601" i="1"/>
  <c r="BZ601" i="1"/>
  <c r="BY601" i="1"/>
  <c r="BX601" i="1"/>
  <c r="BW601" i="1"/>
  <c r="BV601" i="1"/>
  <c r="BU601" i="1"/>
  <c r="BT601" i="1"/>
  <c r="BS601" i="1"/>
  <c r="BR601" i="1"/>
  <c r="BQ601" i="1"/>
  <c r="BP601" i="1"/>
  <c r="BO601" i="1"/>
  <c r="BN601" i="1"/>
  <c r="BM601" i="1"/>
  <c r="BL601" i="1"/>
  <c r="BK601" i="1"/>
  <c r="BJ601" i="1"/>
  <c r="BI601" i="1"/>
  <c r="BH601" i="1"/>
  <c r="BG601" i="1"/>
  <c r="BF601" i="1"/>
  <c r="BE601" i="1"/>
  <c r="BD601" i="1"/>
  <c r="BC601" i="1"/>
  <c r="BB601" i="1"/>
  <c r="BA601" i="1"/>
  <c r="AZ601" i="1"/>
  <c r="AY601" i="1"/>
  <c r="AX601" i="1"/>
  <c r="AW601" i="1"/>
  <c r="AV601" i="1"/>
  <c r="AU601" i="1"/>
  <c r="AT601" i="1"/>
  <c r="AS601" i="1"/>
  <c r="AR601" i="1"/>
  <c r="AQ601" i="1"/>
  <c r="AP601" i="1"/>
  <c r="AO601" i="1"/>
  <c r="AN601" i="1"/>
  <c r="P601" i="1"/>
  <c r="O601" i="1"/>
  <c r="E601" i="1"/>
  <c r="CX600" i="1"/>
  <c r="CU600" i="1"/>
  <c r="CN600" i="1"/>
  <c r="CM600" i="1"/>
  <c r="CL600" i="1"/>
  <c r="CK600" i="1"/>
  <c r="CJ600" i="1"/>
  <c r="CI600" i="1"/>
  <c r="CH600" i="1"/>
  <c r="CG600" i="1"/>
  <c r="CF600" i="1"/>
  <c r="CE600" i="1"/>
  <c r="CD600" i="1"/>
  <c r="CC600" i="1"/>
  <c r="CB600" i="1"/>
  <c r="CA600" i="1"/>
  <c r="BZ600" i="1"/>
  <c r="BY600" i="1"/>
  <c r="BX600" i="1"/>
  <c r="BW600" i="1"/>
  <c r="BV600" i="1"/>
  <c r="BU600" i="1"/>
  <c r="BT600" i="1"/>
  <c r="BS600" i="1"/>
  <c r="BR600" i="1"/>
  <c r="BQ600" i="1"/>
  <c r="BP600" i="1"/>
  <c r="BO600" i="1"/>
  <c r="BN600" i="1"/>
  <c r="BM600" i="1"/>
  <c r="BL600" i="1"/>
  <c r="BK600" i="1"/>
  <c r="BJ600" i="1"/>
  <c r="BI600" i="1"/>
  <c r="BH600" i="1"/>
  <c r="BG600" i="1"/>
  <c r="BF600" i="1"/>
  <c r="BE600" i="1"/>
  <c r="BD600" i="1"/>
  <c r="BC600" i="1"/>
  <c r="BB600" i="1"/>
  <c r="BA600" i="1"/>
  <c r="AZ600" i="1"/>
  <c r="AY600" i="1"/>
  <c r="AX600" i="1"/>
  <c r="AW600" i="1"/>
  <c r="AV600" i="1"/>
  <c r="AU600" i="1"/>
  <c r="AT600" i="1"/>
  <c r="AS600" i="1"/>
  <c r="AR600" i="1"/>
  <c r="AQ600" i="1"/>
  <c r="AP600" i="1"/>
  <c r="AO600" i="1"/>
  <c r="AN600" i="1"/>
  <c r="P600" i="1"/>
  <c r="O600" i="1"/>
  <c r="E600" i="1"/>
  <c r="CX599" i="1"/>
  <c r="CU599" i="1"/>
  <c r="CN599" i="1"/>
  <c r="CM599" i="1"/>
  <c r="CL599" i="1"/>
  <c r="CK599" i="1"/>
  <c r="CJ599" i="1"/>
  <c r="CI599" i="1"/>
  <c r="CH599" i="1"/>
  <c r="CG599" i="1"/>
  <c r="CF599" i="1"/>
  <c r="CE599" i="1"/>
  <c r="CD599" i="1"/>
  <c r="CC599" i="1"/>
  <c r="CB599" i="1"/>
  <c r="CA599" i="1"/>
  <c r="BZ599" i="1"/>
  <c r="BY599" i="1"/>
  <c r="BX599" i="1"/>
  <c r="BW599" i="1"/>
  <c r="BV599" i="1"/>
  <c r="BU599" i="1"/>
  <c r="BT599" i="1"/>
  <c r="BS599" i="1"/>
  <c r="BR599" i="1"/>
  <c r="BQ599" i="1"/>
  <c r="BP599" i="1"/>
  <c r="BO599" i="1"/>
  <c r="BN599" i="1"/>
  <c r="BM599" i="1"/>
  <c r="BL599" i="1"/>
  <c r="BK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P599" i="1"/>
  <c r="O599" i="1"/>
  <c r="E599" i="1"/>
  <c r="CX598" i="1"/>
  <c r="CU598" i="1"/>
  <c r="CN598" i="1"/>
  <c r="CM598" i="1"/>
  <c r="CL598" i="1"/>
  <c r="CK598" i="1"/>
  <c r="CJ598" i="1"/>
  <c r="CI598" i="1"/>
  <c r="CH598" i="1"/>
  <c r="CG598" i="1"/>
  <c r="CF598" i="1"/>
  <c r="CE598" i="1"/>
  <c r="CD598" i="1"/>
  <c r="CC598" i="1"/>
  <c r="CB598" i="1"/>
  <c r="CA598" i="1"/>
  <c r="BZ598" i="1"/>
  <c r="BY598" i="1"/>
  <c r="BX598" i="1"/>
  <c r="BW598" i="1"/>
  <c r="BV598" i="1"/>
  <c r="BU598" i="1"/>
  <c r="BT598" i="1"/>
  <c r="BS598" i="1"/>
  <c r="BR598" i="1"/>
  <c r="BQ598" i="1"/>
  <c r="BP598" i="1"/>
  <c r="BO598" i="1"/>
  <c r="BN598" i="1"/>
  <c r="BM598" i="1"/>
  <c r="BL598" i="1"/>
  <c r="BK598" i="1"/>
  <c r="BJ598" i="1"/>
  <c r="BI598" i="1"/>
  <c r="BH598" i="1"/>
  <c r="BG598" i="1"/>
  <c r="BF598" i="1"/>
  <c r="BE598" i="1"/>
  <c r="BD598" i="1"/>
  <c r="BC598" i="1"/>
  <c r="BB598" i="1"/>
  <c r="BA598" i="1"/>
  <c r="AZ598" i="1"/>
  <c r="AY598" i="1"/>
  <c r="AX598" i="1"/>
  <c r="AW598" i="1"/>
  <c r="AV598" i="1"/>
  <c r="AU598" i="1"/>
  <c r="AT598" i="1"/>
  <c r="AS598" i="1"/>
  <c r="AR598" i="1"/>
  <c r="AQ598" i="1"/>
  <c r="AP598" i="1"/>
  <c r="AO598" i="1"/>
  <c r="AN598" i="1"/>
  <c r="P598" i="1"/>
  <c r="O598" i="1"/>
  <c r="E598" i="1"/>
  <c r="CX597" i="1"/>
  <c r="CU597" i="1"/>
  <c r="CN597" i="1"/>
  <c r="CM597" i="1"/>
  <c r="CL597" i="1"/>
  <c r="CK597" i="1"/>
  <c r="CJ597" i="1"/>
  <c r="CI597" i="1"/>
  <c r="CH597" i="1"/>
  <c r="CG597" i="1"/>
  <c r="CF597" i="1"/>
  <c r="CE597" i="1"/>
  <c r="CD597" i="1"/>
  <c r="CC597" i="1"/>
  <c r="CB597" i="1"/>
  <c r="CA597" i="1"/>
  <c r="BZ597" i="1"/>
  <c r="BY597" i="1"/>
  <c r="BX597" i="1"/>
  <c r="BW597" i="1"/>
  <c r="BV597" i="1"/>
  <c r="BU597" i="1"/>
  <c r="BT597" i="1"/>
  <c r="BS597" i="1"/>
  <c r="BR597" i="1"/>
  <c r="BQ597" i="1"/>
  <c r="BP597" i="1"/>
  <c r="BO597" i="1"/>
  <c r="BN597" i="1"/>
  <c r="BM597" i="1"/>
  <c r="BL597" i="1"/>
  <c r="BK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P597" i="1"/>
  <c r="O597" i="1"/>
  <c r="E597" i="1"/>
  <c r="CX596" i="1"/>
  <c r="CU596" i="1"/>
  <c r="CN596" i="1"/>
  <c r="CM596" i="1"/>
  <c r="CL596" i="1"/>
  <c r="CK596" i="1"/>
  <c r="CJ596" i="1"/>
  <c r="CI596" i="1"/>
  <c r="CH596" i="1"/>
  <c r="CG596" i="1"/>
  <c r="CF596" i="1"/>
  <c r="CE596" i="1"/>
  <c r="CD596" i="1"/>
  <c r="CC596" i="1"/>
  <c r="CB596" i="1"/>
  <c r="CA596" i="1"/>
  <c r="BZ596" i="1"/>
  <c r="BY596" i="1"/>
  <c r="BX596" i="1"/>
  <c r="BW596" i="1"/>
  <c r="BV596" i="1"/>
  <c r="BU596" i="1"/>
  <c r="BT596" i="1"/>
  <c r="BS596" i="1"/>
  <c r="BR596" i="1"/>
  <c r="BQ596" i="1"/>
  <c r="BP596" i="1"/>
  <c r="BO596" i="1"/>
  <c r="BN596" i="1"/>
  <c r="BM596" i="1"/>
  <c r="BL596" i="1"/>
  <c r="BK596" i="1"/>
  <c r="BJ596" i="1"/>
  <c r="BI596" i="1"/>
  <c r="BH596" i="1"/>
  <c r="BG596" i="1"/>
  <c r="BF596" i="1"/>
  <c r="BE596" i="1"/>
  <c r="BD596" i="1"/>
  <c r="BC596" i="1"/>
  <c r="BB596" i="1"/>
  <c r="BA596" i="1"/>
  <c r="AZ596" i="1"/>
  <c r="AY596" i="1"/>
  <c r="AX596" i="1"/>
  <c r="AW596" i="1"/>
  <c r="AV596" i="1"/>
  <c r="AU596" i="1"/>
  <c r="AT596" i="1"/>
  <c r="AS596" i="1"/>
  <c r="AR596" i="1"/>
  <c r="AQ596" i="1"/>
  <c r="AP596" i="1"/>
  <c r="AO596" i="1"/>
  <c r="AN596" i="1"/>
  <c r="P596" i="1"/>
  <c r="O596" i="1"/>
  <c r="E596" i="1"/>
  <c r="CX595" i="1"/>
  <c r="CU595" i="1"/>
  <c r="CN595" i="1"/>
  <c r="CM595" i="1"/>
  <c r="CL595" i="1"/>
  <c r="CK595" i="1"/>
  <c r="CJ595" i="1"/>
  <c r="CI595" i="1"/>
  <c r="CH595" i="1"/>
  <c r="CG595" i="1"/>
  <c r="CF595" i="1"/>
  <c r="CE595" i="1"/>
  <c r="CD595" i="1"/>
  <c r="CC595" i="1"/>
  <c r="CB595" i="1"/>
  <c r="CA595" i="1"/>
  <c r="BZ595" i="1"/>
  <c r="BY595" i="1"/>
  <c r="BX595" i="1"/>
  <c r="BW595" i="1"/>
  <c r="BV595" i="1"/>
  <c r="BU595" i="1"/>
  <c r="BT595" i="1"/>
  <c r="BS595" i="1"/>
  <c r="BR595" i="1"/>
  <c r="BQ595" i="1"/>
  <c r="BP595" i="1"/>
  <c r="BO595" i="1"/>
  <c r="BN595" i="1"/>
  <c r="BM595" i="1"/>
  <c r="BL595" i="1"/>
  <c r="BK595" i="1"/>
  <c r="BJ595" i="1"/>
  <c r="BI595" i="1"/>
  <c r="BH595" i="1"/>
  <c r="BG595" i="1"/>
  <c r="BF595" i="1"/>
  <c r="BE595" i="1"/>
  <c r="BD595" i="1"/>
  <c r="BC595" i="1"/>
  <c r="BB595" i="1"/>
  <c r="BA595" i="1"/>
  <c r="AZ595" i="1"/>
  <c r="AY595" i="1"/>
  <c r="AX595" i="1"/>
  <c r="AW595" i="1"/>
  <c r="AV595" i="1"/>
  <c r="AU595" i="1"/>
  <c r="AT595" i="1"/>
  <c r="AS595" i="1"/>
  <c r="AR595" i="1"/>
  <c r="AQ595" i="1"/>
  <c r="AP595" i="1"/>
  <c r="AO595" i="1"/>
  <c r="AN595" i="1"/>
  <c r="P595" i="1"/>
  <c r="O595" i="1"/>
  <c r="E595" i="1"/>
  <c r="CX594" i="1"/>
  <c r="CU594" i="1"/>
  <c r="CN594" i="1"/>
  <c r="CM594" i="1"/>
  <c r="CL594" i="1"/>
  <c r="CK594" i="1"/>
  <c r="CJ594" i="1"/>
  <c r="CI594" i="1"/>
  <c r="CH594" i="1"/>
  <c r="CG594" i="1"/>
  <c r="CF594" i="1"/>
  <c r="CE594" i="1"/>
  <c r="CD594" i="1"/>
  <c r="CC594" i="1"/>
  <c r="CB594" i="1"/>
  <c r="CA594" i="1"/>
  <c r="BZ594" i="1"/>
  <c r="BY594" i="1"/>
  <c r="BX594" i="1"/>
  <c r="BW594" i="1"/>
  <c r="BV594" i="1"/>
  <c r="BU594" i="1"/>
  <c r="BT594" i="1"/>
  <c r="BS594" i="1"/>
  <c r="BR594" i="1"/>
  <c r="BQ594" i="1"/>
  <c r="BP594" i="1"/>
  <c r="BO594" i="1"/>
  <c r="BN594" i="1"/>
  <c r="BM594" i="1"/>
  <c r="BL594" i="1"/>
  <c r="BK594" i="1"/>
  <c r="BJ594" i="1"/>
  <c r="BI594" i="1"/>
  <c r="BH594" i="1"/>
  <c r="BG594" i="1"/>
  <c r="BF594" i="1"/>
  <c r="BE594" i="1"/>
  <c r="BD594" i="1"/>
  <c r="BC594" i="1"/>
  <c r="BB594" i="1"/>
  <c r="BA594" i="1"/>
  <c r="AZ594" i="1"/>
  <c r="AY594" i="1"/>
  <c r="AX594" i="1"/>
  <c r="AW594" i="1"/>
  <c r="AV594" i="1"/>
  <c r="AU594" i="1"/>
  <c r="AT594" i="1"/>
  <c r="AS594" i="1"/>
  <c r="AR594" i="1"/>
  <c r="AQ594" i="1"/>
  <c r="AP594" i="1"/>
  <c r="AO594" i="1"/>
  <c r="AN594" i="1"/>
  <c r="P594" i="1"/>
  <c r="O594" i="1"/>
  <c r="E594" i="1"/>
  <c r="CX593" i="1"/>
  <c r="CU593" i="1"/>
  <c r="CN593" i="1"/>
  <c r="CM593" i="1"/>
  <c r="CL593" i="1"/>
  <c r="CK593" i="1"/>
  <c r="CJ593" i="1"/>
  <c r="CI593" i="1"/>
  <c r="CH593" i="1"/>
  <c r="CG593" i="1"/>
  <c r="CF593" i="1"/>
  <c r="CE593" i="1"/>
  <c r="CD593" i="1"/>
  <c r="CC593" i="1"/>
  <c r="CB593" i="1"/>
  <c r="CA593" i="1"/>
  <c r="BZ593" i="1"/>
  <c r="BY593" i="1"/>
  <c r="BX593" i="1"/>
  <c r="BW593" i="1"/>
  <c r="BV593" i="1"/>
  <c r="BU593" i="1"/>
  <c r="BT593" i="1"/>
  <c r="BS593" i="1"/>
  <c r="BR593" i="1"/>
  <c r="BQ593" i="1"/>
  <c r="BP593" i="1"/>
  <c r="BO593" i="1"/>
  <c r="BN593" i="1"/>
  <c r="BM593" i="1"/>
  <c r="BL593" i="1"/>
  <c r="BK593" i="1"/>
  <c r="BJ593" i="1"/>
  <c r="BI593" i="1"/>
  <c r="BH593" i="1"/>
  <c r="BG593" i="1"/>
  <c r="BF593" i="1"/>
  <c r="BE593" i="1"/>
  <c r="BD593" i="1"/>
  <c r="BC593" i="1"/>
  <c r="BB593" i="1"/>
  <c r="BA593" i="1"/>
  <c r="AZ593" i="1"/>
  <c r="AY593" i="1"/>
  <c r="AX593" i="1"/>
  <c r="AW593" i="1"/>
  <c r="AV593" i="1"/>
  <c r="AU593" i="1"/>
  <c r="AT593" i="1"/>
  <c r="AS593" i="1"/>
  <c r="AR593" i="1"/>
  <c r="AQ593" i="1"/>
  <c r="AP593" i="1"/>
  <c r="AO593" i="1"/>
  <c r="AN593" i="1"/>
  <c r="P593" i="1"/>
  <c r="O593" i="1"/>
  <c r="E593" i="1"/>
  <c r="CX592" i="1"/>
  <c r="CU592" i="1"/>
  <c r="CN592" i="1"/>
  <c r="CM592" i="1"/>
  <c r="CL592" i="1"/>
  <c r="CK592" i="1"/>
  <c r="CJ592" i="1"/>
  <c r="CI592" i="1"/>
  <c r="CH592" i="1"/>
  <c r="CG592" i="1"/>
  <c r="CF592" i="1"/>
  <c r="CE592" i="1"/>
  <c r="CD592" i="1"/>
  <c r="CC592" i="1"/>
  <c r="CB592" i="1"/>
  <c r="CA592" i="1"/>
  <c r="BZ592" i="1"/>
  <c r="BY592" i="1"/>
  <c r="BX592" i="1"/>
  <c r="BW592" i="1"/>
  <c r="BV592" i="1"/>
  <c r="BU592" i="1"/>
  <c r="BT592" i="1"/>
  <c r="BS592" i="1"/>
  <c r="BR592" i="1"/>
  <c r="BQ592" i="1"/>
  <c r="BP592" i="1"/>
  <c r="BO592" i="1"/>
  <c r="BN592" i="1"/>
  <c r="BM592" i="1"/>
  <c r="BL592" i="1"/>
  <c r="BK592" i="1"/>
  <c r="BJ592" i="1"/>
  <c r="BI592" i="1"/>
  <c r="BH592" i="1"/>
  <c r="BG592" i="1"/>
  <c r="BF592" i="1"/>
  <c r="BE592" i="1"/>
  <c r="BD592" i="1"/>
  <c r="BC592" i="1"/>
  <c r="BB592" i="1"/>
  <c r="BA592" i="1"/>
  <c r="AZ592" i="1"/>
  <c r="AY592" i="1"/>
  <c r="AX592" i="1"/>
  <c r="AW592" i="1"/>
  <c r="AV592" i="1"/>
  <c r="AU592" i="1"/>
  <c r="AT592" i="1"/>
  <c r="AS592" i="1"/>
  <c r="AR592" i="1"/>
  <c r="AQ592" i="1"/>
  <c r="AP592" i="1"/>
  <c r="AO592" i="1"/>
  <c r="AN592" i="1"/>
  <c r="P592" i="1"/>
  <c r="O592" i="1"/>
  <c r="E592" i="1"/>
  <c r="CX591" i="1"/>
  <c r="CU591" i="1"/>
  <c r="CN591" i="1"/>
  <c r="CM591" i="1"/>
  <c r="CL591" i="1"/>
  <c r="CK591" i="1"/>
  <c r="CJ591" i="1"/>
  <c r="CI591" i="1"/>
  <c r="CH591" i="1"/>
  <c r="CG591" i="1"/>
  <c r="CF591" i="1"/>
  <c r="CE591" i="1"/>
  <c r="CD591" i="1"/>
  <c r="CC591" i="1"/>
  <c r="CB591" i="1"/>
  <c r="CA591" i="1"/>
  <c r="BZ591" i="1"/>
  <c r="BY591" i="1"/>
  <c r="BX591" i="1"/>
  <c r="BW591" i="1"/>
  <c r="BV591" i="1"/>
  <c r="BU591" i="1"/>
  <c r="BT591" i="1"/>
  <c r="BS591" i="1"/>
  <c r="BR591" i="1"/>
  <c r="BQ591" i="1"/>
  <c r="BP591" i="1"/>
  <c r="BO591" i="1"/>
  <c r="BN591" i="1"/>
  <c r="BM591" i="1"/>
  <c r="BL591" i="1"/>
  <c r="BK591" i="1"/>
  <c r="BJ591" i="1"/>
  <c r="BI591" i="1"/>
  <c r="BH591" i="1"/>
  <c r="BG591" i="1"/>
  <c r="BF591" i="1"/>
  <c r="BE591" i="1"/>
  <c r="BD591" i="1"/>
  <c r="BC591" i="1"/>
  <c r="BB591" i="1"/>
  <c r="BA591" i="1"/>
  <c r="AZ591" i="1"/>
  <c r="AY591" i="1"/>
  <c r="AX591" i="1"/>
  <c r="AW591" i="1"/>
  <c r="AV591" i="1"/>
  <c r="AU591" i="1"/>
  <c r="AT591" i="1"/>
  <c r="AS591" i="1"/>
  <c r="AR591" i="1"/>
  <c r="AQ591" i="1"/>
  <c r="AP591" i="1"/>
  <c r="AO591" i="1"/>
  <c r="AN591" i="1"/>
  <c r="P591" i="1"/>
  <c r="O591" i="1"/>
  <c r="E591" i="1"/>
  <c r="CX590" i="1"/>
  <c r="CU590" i="1"/>
  <c r="CN590" i="1"/>
  <c r="CM590" i="1"/>
  <c r="CL590" i="1"/>
  <c r="CK590" i="1"/>
  <c r="CJ590" i="1"/>
  <c r="CI590" i="1"/>
  <c r="CH590" i="1"/>
  <c r="CG590" i="1"/>
  <c r="CF590" i="1"/>
  <c r="CE590" i="1"/>
  <c r="CD590" i="1"/>
  <c r="CC590" i="1"/>
  <c r="CB590" i="1"/>
  <c r="CA590" i="1"/>
  <c r="BZ590" i="1"/>
  <c r="BY590" i="1"/>
  <c r="BX590" i="1"/>
  <c r="BW590" i="1"/>
  <c r="BV590" i="1"/>
  <c r="BU590" i="1"/>
  <c r="BT590" i="1"/>
  <c r="BS590" i="1"/>
  <c r="BR590" i="1"/>
  <c r="BQ590" i="1"/>
  <c r="BP590" i="1"/>
  <c r="BO590" i="1"/>
  <c r="BN590" i="1"/>
  <c r="BM590" i="1"/>
  <c r="BL590" i="1"/>
  <c r="BK590" i="1"/>
  <c r="BJ590" i="1"/>
  <c r="BI590" i="1"/>
  <c r="BH590" i="1"/>
  <c r="BG590" i="1"/>
  <c r="BF590" i="1"/>
  <c r="BE590" i="1"/>
  <c r="BD590" i="1"/>
  <c r="BC590" i="1"/>
  <c r="BB590" i="1"/>
  <c r="BA590" i="1"/>
  <c r="AZ590" i="1"/>
  <c r="AY590" i="1"/>
  <c r="AX590" i="1"/>
  <c r="AW590" i="1"/>
  <c r="AV590" i="1"/>
  <c r="AU590" i="1"/>
  <c r="AT590" i="1"/>
  <c r="AS590" i="1"/>
  <c r="AR590" i="1"/>
  <c r="AQ590" i="1"/>
  <c r="AP590" i="1"/>
  <c r="AO590" i="1"/>
  <c r="AN590" i="1"/>
  <c r="P590" i="1"/>
  <c r="O590" i="1"/>
  <c r="E590" i="1"/>
  <c r="CX589" i="1"/>
  <c r="CU589" i="1"/>
  <c r="CN589" i="1"/>
  <c r="CM589" i="1"/>
  <c r="CL589" i="1"/>
  <c r="CK589" i="1"/>
  <c r="CJ589" i="1"/>
  <c r="CI589" i="1"/>
  <c r="CH589" i="1"/>
  <c r="CG589" i="1"/>
  <c r="CF589" i="1"/>
  <c r="CE589" i="1"/>
  <c r="CD589" i="1"/>
  <c r="CC589" i="1"/>
  <c r="CB589" i="1"/>
  <c r="CA589" i="1"/>
  <c r="BZ589" i="1"/>
  <c r="BY589" i="1"/>
  <c r="BX589" i="1"/>
  <c r="BW589" i="1"/>
  <c r="BV589" i="1"/>
  <c r="BU589" i="1"/>
  <c r="BT589" i="1"/>
  <c r="BS589" i="1"/>
  <c r="BR589" i="1"/>
  <c r="BQ589" i="1"/>
  <c r="BP589" i="1"/>
  <c r="BO589" i="1"/>
  <c r="BN589" i="1"/>
  <c r="BM589" i="1"/>
  <c r="BL589" i="1"/>
  <c r="BK589" i="1"/>
  <c r="BJ589" i="1"/>
  <c r="BI589" i="1"/>
  <c r="BH589" i="1"/>
  <c r="BG589" i="1"/>
  <c r="BF589" i="1"/>
  <c r="BE589" i="1"/>
  <c r="BD589" i="1"/>
  <c r="BC589" i="1"/>
  <c r="BB589" i="1"/>
  <c r="BA589" i="1"/>
  <c r="AZ589" i="1"/>
  <c r="AY589" i="1"/>
  <c r="AX589" i="1"/>
  <c r="AW589" i="1"/>
  <c r="AV589" i="1"/>
  <c r="AU589" i="1"/>
  <c r="AT589" i="1"/>
  <c r="AS589" i="1"/>
  <c r="AR589" i="1"/>
  <c r="AQ589" i="1"/>
  <c r="AP589" i="1"/>
  <c r="AO589" i="1"/>
  <c r="AN589" i="1"/>
  <c r="P589" i="1"/>
  <c r="O589" i="1"/>
  <c r="E589" i="1"/>
  <c r="CX588" i="1"/>
  <c r="CU588" i="1"/>
  <c r="CN588" i="1"/>
  <c r="CM588" i="1"/>
  <c r="CL588" i="1"/>
  <c r="CK588" i="1"/>
  <c r="CJ588" i="1"/>
  <c r="CI588" i="1"/>
  <c r="CH588" i="1"/>
  <c r="CG588" i="1"/>
  <c r="CF588" i="1"/>
  <c r="CE588" i="1"/>
  <c r="CD588" i="1"/>
  <c r="CC588" i="1"/>
  <c r="CB588" i="1"/>
  <c r="CA588" i="1"/>
  <c r="BZ588" i="1"/>
  <c r="BY588" i="1"/>
  <c r="BX588" i="1"/>
  <c r="BW588" i="1"/>
  <c r="BV588" i="1"/>
  <c r="BU588" i="1"/>
  <c r="BT588" i="1"/>
  <c r="BS588" i="1"/>
  <c r="BR588" i="1"/>
  <c r="BQ588" i="1"/>
  <c r="BP588" i="1"/>
  <c r="BO588" i="1"/>
  <c r="BN588" i="1"/>
  <c r="BM588" i="1"/>
  <c r="BL588" i="1"/>
  <c r="BK588" i="1"/>
  <c r="BJ588" i="1"/>
  <c r="BI588" i="1"/>
  <c r="BH588" i="1"/>
  <c r="BG588" i="1"/>
  <c r="BF588" i="1"/>
  <c r="BE588" i="1"/>
  <c r="BD588" i="1"/>
  <c r="BC588" i="1"/>
  <c r="BB588" i="1"/>
  <c r="BA588" i="1"/>
  <c r="AZ588" i="1"/>
  <c r="AY588" i="1"/>
  <c r="AX588" i="1"/>
  <c r="AW588" i="1"/>
  <c r="AV588" i="1"/>
  <c r="AU588" i="1"/>
  <c r="AT588" i="1"/>
  <c r="AS588" i="1"/>
  <c r="AR588" i="1"/>
  <c r="AQ588" i="1"/>
  <c r="AP588" i="1"/>
  <c r="AO588" i="1"/>
  <c r="AN588" i="1"/>
  <c r="P588" i="1"/>
  <c r="O588" i="1"/>
  <c r="E588" i="1"/>
  <c r="CX587" i="1"/>
  <c r="CU587" i="1"/>
  <c r="CN587" i="1"/>
  <c r="CM587" i="1"/>
  <c r="CL587" i="1"/>
  <c r="CK587" i="1"/>
  <c r="CJ587" i="1"/>
  <c r="CI587" i="1"/>
  <c r="CH587" i="1"/>
  <c r="CG587" i="1"/>
  <c r="CF587" i="1"/>
  <c r="CE587" i="1"/>
  <c r="CD587" i="1"/>
  <c r="CC587" i="1"/>
  <c r="CB587" i="1"/>
  <c r="CA587" i="1"/>
  <c r="BZ587" i="1"/>
  <c r="BY587" i="1"/>
  <c r="BX587" i="1"/>
  <c r="BW587" i="1"/>
  <c r="BV587" i="1"/>
  <c r="BU587" i="1"/>
  <c r="BT587" i="1"/>
  <c r="BS587" i="1"/>
  <c r="BR587" i="1"/>
  <c r="BQ587" i="1"/>
  <c r="BP587" i="1"/>
  <c r="BO587" i="1"/>
  <c r="BN587" i="1"/>
  <c r="BM587" i="1"/>
  <c r="BL587" i="1"/>
  <c r="BK587" i="1"/>
  <c r="BJ587" i="1"/>
  <c r="BI587" i="1"/>
  <c r="BH587" i="1"/>
  <c r="BG587" i="1"/>
  <c r="BF587" i="1"/>
  <c r="BE587" i="1"/>
  <c r="BD587" i="1"/>
  <c r="BC587" i="1"/>
  <c r="BB587" i="1"/>
  <c r="BA587" i="1"/>
  <c r="AZ587" i="1"/>
  <c r="AY587" i="1"/>
  <c r="AX587" i="1"/>
  <c r="AW587" i="1"/>
  <c r="AV587" i="1"/>
  <c r="AU587" i="1"/>
  <c r="AT587" i="1"/>
  <c r="AS587" i="1"/>
  <c r="AR587" i="1"/>
  <c r="AQ587" i="1"/>
  <c r="AP587" i="1"/>
  <c r="AO587" i="1"/>
  <c r="AN587" i="1"/>
  <c r="P587" i="1"/>
  <c r="O587" i="1"/>
  <c r="E587" i="1"/>
  <c r="CX586" i="1"/>
  <c r="CU586" i="1"/>
  <c r="CN586" i="1"/>
  <c r="CM586" i="1"/>
  <c r="CL586" i="1"/>
  <c r="CK586" i="1"/>
  <c r="CJ586" i="1"/>
  <c r="CI586" i="1"/>
  <c r="CH586" i="1"/>
  <c r="CG586" i="1"/>
  <c r="CF586" i="1"/>
  <c r="CE586" i="1"/>
  <c r="CD586" i="1"/>
  <c r="CC586" i="1"/>
  <c r="CB586" i="1"/>
  <c r="CA586" i="1"/>
  <c r="BZ586" i="1"/>
  <c r="BY586" i="1"/>
  <c r="BX586" i="1"/>
  <c r="BW586" i="1"/>
  <c r="BV586" i="1"/>
  <c r="BU586" i="1"/>
  <c r="BT586" i="1"/>
  <c r="BS586" i="1"/>
  <c r="BR586" i="1"/>
  <c r="BQ586" i="1"/>
  <c r="BP586" i="1"/>
  <c r="BO586" i="1"/>
  <c r="BN586" i="1"/>
  <c r="BM586" i="1"/>
  <c r="BL586" i="1"/>
  <c r="BK586" i="1"/>
  <c r="BJ586" i="1"/>
  <c r="BI586" i="1"/>
  <c r="BH586" i="1"/>
  <c r="BG586" i="1"/>
  <c r="BF586" i="1"/>
  <c r="BE586" i="1"/>
  <c r="BD586" i="1"/>
  <c r="BC586" i="1"/>
  <c r="BB586" i="1"/>
  <c r="BA586" i="1"/>
  <c r="AZ586" i="1"/>
  <c r="AY586" i="1"/>
  <c r="AX586" i="1"/>
  <c r="AW586" i="1"/>
  <c r="AV586" i="1"/>
  <c r="AU586" i="1"/>
  <c r="AT586" i="1"/>
  <c r="AS586" i="1"/>
  <c r="AR586" i="1"/>
  <c r="AQ586" i="1"/>
  <c r="AP586" i="1"/>
  <c r="AO586" i="1"/>
  <c r="AN586" i="1"/>
  <c r="P586" i="1"/>
  <c r="O586" i="1"/>
  <c r="E586" i="1"/>
  <c r="CX585" i="1"/>
  <c r="CU585" i="1"/>
  <c r="CN585" i="1"/>
  <c r="CM585" i="1"/>
  <c r="CL585" i="1"/>
  <c r="CK585" i="1"/>
  <c r="CJ585" i="1"/>
  <c r="CI585" i="1"/>
  <c r="CH585" i="1"/>
  <c r="CG585" i="1"/>
  <c r="CF585" i="1"/>
  <c r="CE585" i="1"/>
  <c r="CD585" i="1"/>
  <c r="CC585" i="1"/>
  <c r="CB585" i="1"/>
  <c r="CA585" i="1"/>
  <c r="BZ585" i="1"/>
  <c r="BY585" i="1"/>
  <c r="BX585" i="1"/>
  <c r="BW585" i="1"/>
  <c r="BV585" i="1"/>
  <c r="BU585" i="1"/>
  <c r="BT585" i="1"/>
  <c r="BS585" i="1"/>
  <c r="BR585" i="1"/>
  <c r="BQ585" i="1"/>
  <c r="BP585" i="1"/>
  <c r="BO585" i="1"/>
  <c r="BN585" i="1"/>
  <c r="BM585" i="1"/>
  <c r="BL585" i="1"/>
  <c r="BK585" i="1"/>
  <c r="BJ585" i="1"/>
  <c r="BI585" i="1"/>
  <c r="BH585" i="1"/>
  <c r="BG585" i="1"/>
  <c r="BF585" i="1"/>
  <c r="BE585" i="1"/>
  <c r="BD585" i="1"/>
  <c r="BC585" i="1"/>
  <c r="BB585" i="1"/>
  <c r="BA585" i="1"/>
  <c r="AZ585" i="1"/>
  <c r="AY585" i="1"/>
  <c r="AX585" i="1"/>
  <c r="AW585" i="1"/>
  <c r="AV585" i="1"/>
  <c r="AU585" i="1"/>
  <c r="AT585" i="1"/>
  <c r="AS585" i="1"/>
  <c r="AR585" i="1"/>
  <c r="AQ585" i="1"/>
  <c r="AP585" i="1"/>
  <c r="AO585" i="1"/>
  <c r="AN585" i="1"/>
  <c r="P585" i="1"/>
  <c r="O585" i="1"/>
  <c r="E585" i="1"/>
  <c r="CX584" i="1"/>
  <c r="CU584" i="1"/>
  <c r="CN584" i="1"/>
  <c r="CM584" i="1"/>
  <c r="CL584" i="1"/>
  <c r="CK584" i="1"/>
  <c r="CJ584" i="1"/>
  <c r="CI584" i="1"/>
  <c r="CH584" i="1"/>
  <c r="CG584" i="1"/>
  <c r="CF584" i="1"/>
  <c r="CE584" i="1"/>
  <c r="CD584" i="1"/>
  <c r="CC584" i="1"/>
  <c r="CB584" i="1"/>
  <c r="CA584" i="1"/>
  <c r="BZ584" i="1"/>
  <c r="BY584" i="1"/>
  <c r="BX584" i="1"/>
  <c r="BW584" i="1"/>
  <c r="BV584" i="1"/>
  <c r="BU584" i="1"/>
  <c r="BT584" i="1"/>
  <c r="BS584" i="1"/>
  <c r="BR584" i="1"/>
  <c r="BQ584" i="1"/>
  <c r="BP584" i="1"/>
  <c r="BO584" i="1"/>
  <c r="BN584" i="1"/>
  <c r="BM584" i="1"/>
  <c r="BL584" i="1"/>
  <c r="BK584" i="1"/>
  <c r="BJ584" i="1"/>
  <c r="BI584" i="1"/>
  <c r="BH584" i="1"/>
  <c r="BG584" i="1"/>
  <c r="BF584" i="1"/>
  <c r="BE584" i="1"/>
  <c r="BD584" i="1"/>
  <c r="BC584" i="1"/>
  <c r="BB584" i="1"/>
  <c r="BA584" i="1"/>
  <c r="AZ584" i="1"/>
  <c r="AY584" i="1"/>
  <c r="AX584" i="1"/>
  <c r="AW584" i="1"/>
  <c r="AV584" i="1"/>
  <c r="AU584" i="1"/>
  <c r="AT584" i="1"/>
  <c r="AS584" i="1"/>
  <c r="AR584" i="1"/>
  <c r="AQ584" i="1"/>
  <c r="AP584" i="1"/>
  <c r="AO584" i="1"/>
  <c r="AN584" i="1"/>
  <c r="P584" i="1"/>
  <c r="O584" i="1"/>
  <c r="E584" i="1"/>
  <c r="CX583" i="1"/>
  <c r="CU583" i="1"/>
  <c r="CN583" i="1"/>
  <c r="CM583" i="1"/>
  <c r="CL583" i="1"/>
  <c r="CK583" i="1"/>
  <c r="CJ583" i="1"/>
  <c r="CI583" i="1"/>
  <c r="CH583" i="1"/>
  <c r="CG583" i="1"/>
  <c r="CF583" i="1"/>
  <c r="CE583" i="1"/>
  <c r="CD583" i="1"/>
  <c r="CC583" i="1"/>
  <c r="CB583" i="1"/>
  <c r="CA583" i="1"/>
  <c r="BZ583" i="1"/>
  <c r="BY583" i="1"/>
  <c r="BX583" i="1"/>
  <c r="BW583" i="1"/>
  <c r="BV583" i="1"/>
  <c r="BU583" i="1"/>
  <c r="BT583" i="1"/>
  <c r="BS583" i="1"/>
  <c r="BR583" i="1"/>
  <c r="BQ583" i="1"/>
  <c r="BP583" i="1"/>
  <c r="BO583" i="1"/>
  <c r="BN583" i="1"/>
  <c r="BM583" i="1"/>
  <c r="BL583" i="1"/>
  <c r="BK583" i="1"/>
  <c r="BJ583" i="1"/>
  <c r="BI583" i="1"/>
  <c r="BH583" i="1"/>
  <c r="BG583" i="1"/>
  <c r="BF583" i="1"/>
  <c r="BE583" i="1"/>
  <c r="BD583" i="1"/>
  <c r="BC583" i="1"/>
  <c r="BB583" i="1"/>
  <c r="BA583" i="1"/>
  <c r="AZ583" i="1"/>
  <c r="AY583" i="1"/>
  <c r="AX583" i="1"/>
  <c r="AW583" i="1"/>
  <c r="AV583" i="1"/>
  <c r="AU583" i="1"/>
  <c r="AT583" i="1"/>
  <c r="AS583" i="1"/>
  <c r="AR583" i="1"/>
  <c r="AQ583" i="1"/>
  <c r="AP583" i="1"/>
  <c r="AO583" i="1"/>
  <c r="AN583" i="1"/>
  <c r="P583" i="1"/>
  <c r="O583" i="1"/>
  <c r="E583" i="1"/>
  <c r="CX582" i="1"/>
  <c r="CU582" i="1"/>
  <c r="CN582" i="1"/>
  <c r="CM582" i="1"/>
  <c r="CL582" i="1"/>
  <c r="CK582" i="1"/>
  <c r="CJ582" i="1"/>
  <c r="CI582" i="1"/>
  <c r="CH582" i="1"/>
  <c r="CG582" i="1"/>
  <c r="CF582" i="1"/>
  <c r="CE582" i="1"/>
  <c r="CD582" i="1"/>
  <c r="CC582" i="1"/>
  <c r="CB582" i="1"/>
  <c r="CA582" i="1"/>
  <c r="BZ582" i="1"/>
  <c r="BY582" i="1"/>
  <c r="BX582" i="1"/>
  <c r="BW582" i="1"/>
  <c r="BV582" i="1"/>
  <c r="BU582" i="1"/>
  <c r="BT582" i="1"/>
  <c r="BS582" i="1"/>
  <c r="BR582" i="1"/>
  <c r="BQ582" i="1"/>
  <c r="BP582" i="1"/>
  <c r="BO582" i="1"/>
  <c r="BN582" i="1"/>
  <c r="BM582" i="1"/>
  <c r="BL582" i="1"/>
  <c r="BK582" i="1"/>
  <c r="BJ582" i="1"/>
  <c r="BI582" i="1"/>
  <c r="BH582" i="1"/>
  <c r="BG582" i="1"/>
  <c r="BF582" i="1"/>
  <c r="BE582" i="1"/>
  <c r="BD582" i="1"/>
  <c r="BC582" i="1"/>
  <c r="BB582" i="1"/>
  <c r="BA582" i="1"/>
  <c r="AZ582" i="1"/>
  <c r="AY582" i="1"/>
  <c r="AX582" i="1"/>
  <c r="AW582" i="1"/>
  <c r="AV582" i="1"/>
  <c r="AU582" i="1"/>
  <c r="AT582" i="1"/>
  <c r="AS582" i="1"/>
  <c r="AR582" i="1"/>
  <c r="AQ582" i="1"/>
  <c r="AP582" i="1"/>
  <c r="AO582" i="1"/>
  <c r="AN582" i="1"/>
  <c r="P582" i="1"/>
  <c r="O582" i="1"/>
  <c r="E582" i="1"/>
  <c r="CX581" i="1"/>
  <c r="CU581" i="1"/>
  <c r="CN581" i="1"/>
  <c r="CM581" i="1"/>
  <c r="CL581" i="1"/>
  <c r="CK581" i="1"/>
  <c r="CJ581" i="1"/>
  <c r="CI581" i="1"/>
  <c r="CH581" i="1"/>
  <c r="CG581" i="1"/>
  <c r="CF581" i="1"/>
  <c r="CE581" i="1"/>
  <c r="CD581" i="1"/>
  <c r="CC581" i="1"/>
  <c r="CB581" i="1"/>
  <c r="CA581" i="1"/>
  <c r="BZ581" i="1"/>
  <c r="BY581" i="1"/>
  <c r="BX581" i="1"/>
  <c r="BW581" i="1"/>
  <c r="BV581" i="1"/>
  <c r="BU581" i="1"/>
  <c r="BT581" i="1"/>
  <c r="BS581" i="1"/>
  <c r="BR581" i="1"/>
  <c r="BQ581" i="1"/>
  <c r="BP581" i="1"/>
  <c r="BO581" i="1"/>
  <c r="BN581" i="1"/>
  <c r="BM581" i="1"/>
  <c r="BL581" i="1"/>
  <c r="BK581" i="1"/>
  <c r="BJ581" i="1"/>
  <c r="BI581" i="1"/>
  <c r="BH581" i="1"/>
  <c r="BG581" i="1"/>
  <c r="BF581" i="1"/>
  <c r="BE581" i="1"/>
  <c r="BD581" i="1"/>
  <c r="BC581" i="1"/>
  <c r="BB581" i="1"/>
  <c r="BA581" i="1"/>
  <c r="AZ581" i="1"/>
  <c r="AY581" i="1"/>
  <c r="AX581" i="1"/>
  <c r="AW581" i="1"/>
  <c r="AV581" i="1"/>
  <c r="AU581" i="1"/>
  <c r="AT581" i="1"/>
  <c r="AS581" i="1"/>
  <c r="AR581" i="1"/>
  <c r="AQ581" i="1"/>
  <c r="AP581" i="1"/>
  <c r="AO581" i="1"/>
  <c r="AN581" i="1"/>
  <c r="P581" i="1"/>
  <c r="O581" i="1"/>
  <c r="E581" i="1"/>
  <c r="CX580" i="1"/>
  <c r="CU580" i="1"/>
  <c r="CN580" i="1"/>
  <c r="CM580" i="1"/>
  <c r="CL580" i="1"/>
  <c r="CK580" i="1"/>
  <c r="CJ580" i="1"/>
  <c r="CI580" i="1"/>
  <c r="CH580" i="1"/>
  <c r="CG580" i="1"/>
  <c r="CF580" i="1"/>
  <c r="CE580" i="1"/>
  <c r="CD580" i="1"/>
  <c r="CC580" i="1"/>
  <c r="CB580" i="1"/>
  <c r="CA580" i="1"/>
  <c r="BZ580" i="1"/>
  <c r="BY580" i="1"/>
  <c r="BX580" i="1"/>
  <c r="BW580" i="1"/>
  <c r="BV580" i="1"/>
  <c r="BU580" i="1"/>
  <c r="BT580" i="1"/>
  <c r="BS580" i="1"/>
  <c r="BR580" i="1"/>
  <c r="BQ580" i="1"/>
  <c r="BP580" i="1"/>
  <c r="BO580" i="1"/>
  <c r="BN580" i="1"/>
  <c r="BM580" i="1"/>
  <c r="BL580" i="1"/>
  <c r="BK580" i="1"/>
  <c r="BJ580" i="1"/>
  <c r="BI580" i="1"/>
  <c r="BH580" i="1"/>
  <c r="BG580" i="1"/>
  <c r="BF580" i="1"/>
  <c r="BE580" i="1"/>
  <c r="BD580" i="1"/>
  <c r="BC580" i="1"/>
  <c r="BB580" i="1"/>
  <c r="BA580" i="1"/>
  <c r="AZ580" i="1"/>
  <c r="AY580" i="1"/>
  <c r="AX580" i="1"/>
  <c r="AW580" i="1"/>
  <c r="AV580" i="1"/>
  <c r="AU580" i="1"/>
  <c r="AT580" i="1"/>
  <c r="AS580" i="1"/>
  <c r="AR580" i="1"/>
  <c r="AQ580" i="1"/>
  <c r="AP580" i="1"/>
  <c r="AO580" i="1"/>
  <c r="AN580" i="1"/>
  <c r="P580" i="1"/>
  <c r="O580" i="1"/>
  <c r="E580" i="1"/>
  <c r="CX579" i="1"/>
  <c r="CU579" i="1"/>
  <c r="CN579" i="1"/>
  <c r="CM579" i="1"/>
  <c r="CL579" i="1"/>
  <c r="CK579" i="1"/>
  <c r="CJ579" i="1"/>
  <c r="CI579" i="1"/>
  <c r="CH579" i="1"/>
  <c r="CG579" i="1"/>
  <c r="CF579" i="1"/>
  <c r="CE579" i="1"/>
  <c r="CD579" i="1"/>
  <c r="CC579" i="1"/>
  <c r="CB579" i="1"/>
  <c r="CA579" i="1"/>
  <c r="BZ579" i="1"/>
  <c r="BY579" i="1"/>
  <c r="BX579" i="1"/>
  <c r="BW579" i="1"/>
  <c r="BV579" i="1"/>
  <c r="BU579" i="1"/>
  <c r="BT579" i="1"/>
  <c r="BS579" i="1"/>
  <c r="BR579" i="1"/>
  <c r="BQ579" i="1"/>
  <c r="BP579" i="1"/>
  <c r="BO579" i="1"/>
  <c r="BN579" i="1"/>
  <c r="BM579" i="1"/>
  <c r="BL579" i="1"/>
  <c r="BK579" i="1"/>
  <c r="BJ579" i="1"/>
  <c r="BI579" i="1"/>
  <c r="BH579" i="1"/>
  <c r="BG579" i="1"/>
  <c r="BF579" i="1"/>
  <c r="BE579" i="1"/>
  <c r="BD579" i="1"/>
  <c r="BC579" i="1"/>
  <c r="BB579" i="1"/>
  <c r="BA579" i="1"/>
  <c r="AZ579" i="1"/>
  <c r="AY579" i="1"/>
  <c r="AX579" i="1"/>
  <c r="AW579" i="1"/>
  <c r="AV579" i="1"/>
  <c r="AU579" i="1"/>
  <c r="AT579" i="1"/>
  <c r="AS579" i="1"/>
  <c r="AR579" i="1"/>
  <c r="AQ579" i="1"/>
  <c r="AP579" i="1"/>
  <c r="AO579" i="1"/>
  <c r="AN579" i="1"/>
  <c r="P579" i="1"/>
  <c r="O579" i="1"/>
  <c r="E579" i="1"/>
  <c r="CX578" i="1"/>
  <c r="CU578" i="1"/>
  <c r="CN578" i="1"/>
  <c r="CM578" i="1"/>
  <c r="CL578" i="1"/>
  <c r="CK578" i="1"/>
  <c r="CJ578" i="1"/>
  <c r="CI578" i="1"/>
  <c r="CH578" i="1"/>
  <c r="CG578" i="1"/>
  <c r="CF578" i="1"/>
  <c r="CE578" i="1"/>
  <c r="CD578" i="1"/>
  <c r="CC578" i="1"/>
  <c r="CB578" i="1"/>
  <c r="CA578" i="1"/>
  <c r="BZ578" i="1"/>
  <c r="BY578" i="1"/>
  <c r="BX578" i="1"/>
  <c r="BW578" i="1"/>
  <c r="BV578" i="1"/>
  <c r="BU578" i="1"/>
  <c r="BT578" i="1"/>
  <c r="BS578" i="1"/>
  <c r="BR578" i="1"/>
  <c r="BQ578" i="1"/>
  <c r="BP578" i="1"/>
  <c r="BO578" i="1"/>
  <c r="BN578" i="1"/>
  <c r="BM578" i="1"/>
  <c r="BL578" i="1"/>
  <c r="BK578" i="1"/>
  <c r="BJ578" i="1"/>
  <c r="BI578" i="1"/>
  <c r="BH578" i="1"/>
  <c r="BG578" i="1"/>
  <c r="BF578" i="1"/>
  <c r="BE578" i="1"/>
  <c r="BD578" i="1"/>
  <c r="BC578" i="1"/>
  <c r="BB578" i="1"/>
  <c r="BA578" i="1"/>
  <c r="AZ578" i="1"/>
  <c r="AY578" i="1"/>
  <c r="AX578" i="1"/>
  <c r="AW578" i="1"/>
  <c r="AV578" i="1"/>
  <c r="AU578" i="1"/>
  <c r="AT578" i="1"/>
  <c r="AS578" i="1"/>
  <c r="AR578" i="1"/>
  <c r="AQ578" i="1"/>
  <c r="AP578" i="1"/>
  <c r="AO578" i="1"/>
  <c r="AN578" i="1"/>
  <c r="P578" i="1"/>
  <c r="O578" i="1"/>
  <c r="E578" i="1"/>
  <c r="CX577" i="1"/>
  <c r="CU577" i="1"/>
  <c r="CN577" i="1"/>
  <c r="CM577" i="1"/>
  <c r="CL577" i="1"/>
  <c r="CK577" i="1"/>
  <c r="CJ577" i="1"/>
  <c r="CI577" i="1"/>
  <c r="CH577" i="1"/>
  <c r="CG577" i="1"/>
  <c r="CF577" i="1"/>
  <c r="CE577" i="1"/>
  <c r="CD577" i="1"/>
  <c r="CC577" i="1"/>
  <c r="CB577" i="1"/>
  <c r="CA577" i="1"/>
  <c r="BZ577" i="1"/>
  <c r="BY577" i="1"/>
  <c r="BX577" i="1"/>
  <c r="BW577" i="1"/>
  <c r="BV577" i="1"/>
  <c r="BU577" i="1"/>
  <c r="BT577" i="1"/>
  <c r="BS577" i="1"/>
  <c r="BR577" i="1"/>
  <c r="BQ577" i="1"/>
  <c r="BP577" i="1"/>
  <c r="BO577" i="1"/>
  <c r="BN577" i="1"/>
  <c r="BM577" i="1"/>
  <c r="BL577" i="1"/>
  <c r="BK577" i="1"/>
  <c r="BJ577" i="1"/>
  <c r="BI577" i="1"/>
  <c r="BH577" i="1"/>
  <c r="BG577" i="1"/>
  <c r="BF577" i="1"/>
  <c r="BE577" i="1"/>
  <c r="BD577" i="1"/>
  <c r="BC577" i="1"/>
  <c r="BB577" i="1"/>
  <c r="BA577" i="1"/>
  <c r="AZ577" i="1"/>
  <c r="AY577" i="1"/>
  <c r="AX577" i="1"/>
  <c r="AW577" i="1"/>
  <c r="AV577" i="1"/>
  <c r="AU577" i="1"/>
  <c r="AT577" i="1"/>
  <c r="AS577" i="1"/>
  <c r="AR577" i="1"/>
  <c r="AQ577" i="1"/>
  <c r="AP577" i="1"/>
  <c r="AO577" i="1"/>
  <c r="AN577" i="1"/>
  <c r="P577" i="1"/>
  <c r="O577" i="1"/>
  <c r="E577" i="1"/>
  <c r="CX576" i="1"/>
  <c r="CU576" i="1"/>
  <c r="CN576" i="1"/>
  <c r="CM576" i="1"/>
  <c r="CL576" i="1"/>
  <c r="CK576" i="1"/>
  <c r="CJ576" i="1"/>
  <c r="CI576" i="1"/>
  <c r="CH576" i="1"/>
  <c r="CG576" i="1"/>
  <c r="CF576" i="1"/>
  <c r="CE576" i="1"/>
  <c r="CD576" i="1"/>
  <c r="CC576" i="1"/>
  <c r="CB576" i="1"/>
  <c r="CA576" i="1"/>
  <c r="BZ576" i="1"/>
  <c r="BY576" i="1"/>
  <c r="BX576" i="1"/>
  <c r="BW576" i="1"/>
  <c r="BV576" i="1"/>
  <c r="BU576" i="1"/>
  <c r="BT576" i="1"/>
  <c r="BS576" i="1"/>
  <c r="BR576" i="1"/>
  <c r="BQ576" i="1"/>
  <c r="BP576" i="1"/>
  <c r="BO576" i="1"/>
  <c r="BN576" i="1"/>
  <c r="BM576" i="1"/>
  <c r="BL576" i="1"/>
  <c r="BK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P576" i="1"/>
  <c r="O576" i="1"/>
  <c r="E576" i="1"/>
  <c r="CX575" i="1"/>
  <c r="CU575" i="1"/>
  <c r="CN575" i="1"/>
  <c r="CM575" i="1"/>
  <c r="CL575" i="1"/>
  <c r="CK575" i="1"/>
  <c r="CJ575" i="1"/>
  <c r="CI575" i="1"/>
  <c r="CH575" i="1"/>
  <c r="CG575" i="1"/>
  <c r="CF575" i="1"/>
  <c r="CE575" i="1"/>
  <c r="CD575" i="1"/>
  <c r="CC575" i="1"/>
  <c r="CB575" i="1"/>
  <c r="CA575" i="1"/>
  <c r="BZ575" i="1"/>
  <c r="BY575" i="1"/>
  <c r="BX575" i="1"/>
  <c r="BW575" i="1"/>
  <c r="BV575" i="1"/>
  <c r="BU575" i="1"/>
  <c r="BT575" i="1"/>
  <c r="BS575" i="1"/>
  <c r="BR575" i="1"/>
  <c r="BQ575" i="1"/>
  <c r="BP575" i="1"/>
  <c r="BO575" i="1"/>
  <c r="BN575" i="1"/>
  <c r="BM575" i="1"/>
  <c r="BL575" i="1"/>
  <c r="BK575" i="1"/>
  <c r="BJ575" i="1"/>
  <c r="BI575" i="1"/>
  <c r="BH575" i="1"/>
  <c r="BG575" i="1"/>
  <c r="BF575" i="1"/>
  <c r="BE575" i="1"/>
  <c r="BD575" i="1"/>
  <c r="BC575" i="1"/>
  <c r="BB575" i="1"/>
  <c r="BA575" i="1"/>
  <c r="AZ575" i="1"/>
  <c r="AY575" i="1"/>
  <c r="AX575" i="1"/>
  <c r="AW575" i="1"/>
  <c r="AV575" i="1"/>
  <c r="AU575" i="1"/>
  <c r="AT575" i="1"/>
  <c r="AS575" i="1"/>
  <c r="AR575" i="1"/>
  <c r="AQ575" i="1"/>
  <c r="AP575" i="1"/>
  <c r="AO575" i="1"/>
  <c r="AN575" i="1"/>
  <c r="P575" i="1"/>
  <c r="O575" i="1"/>
  <c r="E575" i="1"/>
  <c r="CX574" i="1"/>
  <c r="CU574" i="1"/>
  <c r="CN574" i="1"/>
  <c r="CM574" i="1"/>
  <c r="CL574" i="1"/>
  <c r="CK574" i="1"/>
  <c r="CJ574" i="1"/>
  <c r="CI574" i="1"/>
  <c r="CH574" i="1"/>
  <c r="CG574" i="1"/>
  <c r="CF574" i="1"/>
  <c r="CE574" i="1"/>
  <c r="CD574" i="1"/>
  <c r="CC574" i="1"/>
  <c r="CB574" i="1"/>
  <c r="CA574" i="1"/>
  <c r="BZ574" i="1"/>
  <c r="BY574" i="1"/>
  <c r="BX574" i="1"/>
  <c r="BW574" i="1"/>
  <c r="BV574" i="1"/>
  <c r="BU574" i="1"/>
  <c r="BT574" i="1"/>
  <c r="BS574" i="1"/>
  <c r="BR574" i="1"/>
  <c r="BQ574" i="1"/>
  <c r="BP574" i="1"/>
  <c r="BO574" i="1"/>
  <c r="BN574" i="1"/>
  <c r="BM574" i="1"/>
  <c r="BL574" i="1"/>
  <c r="BK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P574" i="1"/>
  <c r="O574" i="1"/>
  <c r="E574" i="1"/>
  <c r="CX573" i="1"/>
  <c r="CU573" i="1"/>
  <c r="CN573" i="1"/>
  <c r="CM573" i="1"/>
  <c r="CL573" i="1"/>
  <c r="CK573" i="1"/>
  <c r="CJ573" i="1"/>
  <c r="CI573" i="1"/>
  <c r="CH573" i="1"/>
  <c r="CG573" i="1"/>
  <c r="CF573" i="1"/>
  <c r="CE573" i="1"/>
  <c r="CD573" i="1"/>
  <c r="CC573" i="1"/>
  <c r="CB573" i="1"/>
  <c r="CA573" i="1"/>
  <c r="BZ573" i="1"/>
  <c r="BY573" i="1"/>
  <c r="BX573" i="1"/>
  <c r="BW573" i="1"/>
  <c r="BV573" i="1"/>
  <c r="BU573" i="1"/>
  <c r="BT573" i="1"/>
  <c r="BS573" i="1"/>
  <c r="BR573" i="1"/>
  <c r="BQ573" i="1"/>
  <c r="BP573" i="1"/>
  <c r="BO573" i="1"/>
  <c r="BN573" i="1"/>
  <c r="BM573" i="1"/>
  <c r="BL573" i="1"/>
  <c r="BK573" i="1"/>
  <c r="BJ573" i="1"/>
  <c r="BI573" i="1"/>
  <c r="BH573" i="1"/>
  <c r="BG573" i="1"/>
  <c r="BF573" i="1"/>
  <c r="BE573" i="1"/>
  <c r="BD573" i="1"/>
  <c r="BC573" i="1"/>
  <c r="BB573" i="1"/>
  <c r="BA573" i="1"/>
  <c r="AZ573" i="1"/>
  <c r="AY573" i="1"/>
  <c r="AX573" i="1"/>
  <c r="AW573" i="1"/>
  <c r="AV573" i="1"/>
  <c r="AU573" i="1"/>
  <c r="AT573" i="1"/>
  <c r="AS573" i="1"/>
  <c r="AR573" i="1"/>
  <c r="AQ573" i="1"/>
  <c r="AP573" i="1"/>
  <c r="AO573" i="1"/>
  <c r="AN573" i="1"/>
  <c r="P573" i="1"/>
  <c r="O573" i="1"/>
  <c r="E573" i="1"/>
  <c r="CX572" i="1"/>
  <c r="CU572" i="1"/>
  <c r="CN572" i="1"/>
  <c r="CM572" i="1"/>
  <c r="CL572" i="1"/>
  <c r="CK572" i="1"/>
  <c r="CJ572" i="1"/>
  <c r="CI572" i="1"/>
  <c r="CH572" i="1"/>
  <c r="CG572" i="1"/>
  <c r="CF572" i="1"/>
  <c r="CE572" i="1"/>
  <c r="CD572" i="1"/>
  <c r="CC572" i="1"/>
  <c r="CB572" i="1"/>
  <c r="CA572" i="1"/>
  <c r="BZ572" i="1"/>
  <c r="BY572" i="1"/>
  <c r="BX572" i="1"/>
  <c r="BW572" i="1"/>
  <c r="BV572" i="1"/>
  <c r="BU572" i="1"/>
  <c r="BT572" i="1"/>
  <c r="BS572" i="1"/>
  <c r="BR572" i="1"/>
  <c r="BQ572" i="1"/>
  <c r="BP572" i="1"/>
  <c r="BO572" i="1"/>
  <c r="BN572" i="1"/>
  <c r="BM572" i="1"/>
  <c r="BL572" i="1"/>
  <c r="BK572" i="1"/>
  <c r="BJ572" i="1"/>
  <c r="BI572" i="1"/>
  <c r="BH572" i="1"/>
  <c r="BG572" i="1"/>
  <c r="BF572" i="1"/>
  <c r="BE572" i="1"/>
  <c r="BD572" i="1"/>
  <c r="BC572" i="1"/>
  <c r="BB572" i="1"/>
  <c r="BA572" i="1"/>
  <c r="AZ572" i="1"/>
  <c r="AY572" i="1"/>
  <c r="AX572" i="1"/>
  <c r="AW572" i="1"/>
  <c r="AV572" i="1"/>
  <c r="AU572" i="1"/>
  <c r="AT572" i="1"/>
  <c r="AS572" i="1"/>
  <c r="AR572" i="1"/>
  <c r="AQ572" i="1"/>
  <c r="AP572" i="1"/>
  <c r="AO572" i="1"/>
  <c r="AN572" i="1"/>
  <c r="P572" i="1"/>
  <c r="O572" i="1"/>
  <c r="E572" i="1"/>
  <c r="CX571" i="1"/>
  <c r="CU571" i="1"/>
  <c r="CN571" i="1"/>
  <c r="CM571" i="1"/>
  <c r="CL571" i="1"/>
  <c r="CK571" i="1"/>
  <c r="CJ571" i="1"/>
  <c r="CI571" i="1"/>
  <c r="CH571" i="1"/>
  <c r="CG571" i="1"/>
  <c r="CF571" i="1"/>
  <c r="CE571" i="1"/>
  <c r="CD571" i="1"/>
  <c r="CC571" i="1"/>
  <c r="CB571" i="1"/>
  <c r="CA571" i="1"/>
  <c r="BZ571" i="1"/>
  <c r="BY571" i="1"/>
  <c r="BX571" i="1"/>
  <c r="BW571" i="1"/>
  <c r="BV571" i="1"/>
  <c r="BU571" i="1"/>
  <c r="BT571" i="1"/>
  <c r="BS571" i="1"/>
  <c r="BR571" i="1"/>
  <c r="BQ571" i="1"/>
  <c r="BP571" i="1"/>
  <c r="BO571" i="1"/>
  <c r="BN571" i="1"/>
  <c r="BM571" i="1"/>
  <c r="BL571" i="1"/>
  <c r="BK571" i="1"/>
  <c r="BJ571" i="1"/>
  <c r="BI571" i="1"/>
  <c r="BH571" i="1"/>
  <c r="BG571" i="1"/>
  <c r="BF571" i="1"/>
  <c r="BE571" i="1"/>
  <c r="BD571" i="1"/>
  <c r="BC571" i="1"/>
  <c r="BB571" i="1"/>
  <c r="BA571" i="1"/>
  <c r="AZ571" i="1"/>
  <c r="AY571" i="1"/>
  <c r="AX571" i="1"/>
  <c r="AW571" i="1"/>
  <c r="AV571" i="1"/>
  <c r="AU571" i="1"/>
  <c r="AT571" i="1"/>
  <c r="AS571" i="1"/>
  <c r="AR571" i="1"/>
  <c r="AQ571" i="1"/>
  <c r="AP571" i="1"/>
  <c r="AO571" i="1"/>
  <c r="AN571" i="1"/>
  <c r="P571" i="1"/>
  <c r="O571" i="1"/>
  <c r="E571" i="1"/>
  <c r="CX570" i="1"/>
  <c r="CU570" i="1"/>
  <c r="CN570" i="1"/>
  <c r="CM570" i="1"/>
  <c r="CL570" i="1"/>
  <c r="CK570" i="1"/>
  <c r="CJ570" i="1"/>
  <c r="CI570" i="1"/>
  <c r="CH570" i="1"/>
  <c r="CG570" i="1"/>
  <c r="CF570" i="1"/>
  <c r="CE570" i="1"/>
  <c r="CD570" i="1"/>
  <c r="CC570" i="1"/>
  <c r="CB570" i="1"/>
  <c r="CA570" i="1"/>
  <c r="BZ570" i="1"/>
  <c r="BY570" i="1"/>
  <c r="BX570" i="1"/>
  <c r="BW570" i="1"/>
  <c r="BV570" i="1"/>
  <c r="BU570" i="1"/>
  <c r="BT570" i="1"/>
  <c r="BS570" i="1"/>
  <c r="BR570" i="1"/>
  <c r="BQ570" i="1"/>
  <c r="BP570" i="1"/>
  <c r="BO570" i="1"/>
  <c r="BN570" i="1"/>
  <c r="BM570" i="1"/>
  <c r="BL570" i="1"/>
  <c r="BK570" i="1"/>
  <c r="BJ570" i="1"/>
  <c r="BI570" i="1"/>
  <c r="BH570" i="1"/>
  <c r="BG570" i="1"/>
  <c r="BF570" i="1"/>
  <c r="BE570" i="1"/>
  <c r="BD570" i="1"/>
  <c r="BC570" i="1"/>
  <c r="BB570" i="1"/>
  <c r="BA570" i="1"/>
  <c r="AZ570" i="1"/>
  <c r="AY570" i="1"/>
  <c r="AX570" i="1"/>
  <c r="AW570" i="1"/>
  <c r="AV570" i="1"/>
  <c r="AU570" i="1"/>
  <c r="AT570" i="1"/>
  <c r="AS570" i="1"/>
  <c r="AR570" i="1"/>
  <c r="AQ570" i="1"/>
  <c r="AP570" i="1"/>
  <c r="AO570" i="1"/>
  <c r="AN570" i="1"/>
  <c r="P570" i="1"/>
  <c r="O570" i="1"/>
  <c r="E570" i="1"/>
  <c r="CX569" i="1"/>
  <c r="CU569" i="1"/>
  <c r="CN569" i="1"/>
  <c r="CM569" i="1"/>
  <c r="CL569" i="1"/>
  <c r="CK569" i="1"/>
  <c r="CJ569" i="1"/>
  <c r="CI569" i="1"/>
  <c r="CH569" i="1"/>
  <c r="CG569" i="1"/>
  <c r="CF569" i="1"/>
  <c r="CE569" i="1"/>
  <c r="CD569" i="1"/>
  <c r="CC569" i="1"/>
  <c r="CB569" i="1"/>
  <c r="CA569" i="1"/>
  <c r="BZ569" i="1"/>
  <c r="BY569" i="1"/>
  <c r="BX569" i="1"/>
  <c r="BW569" i="1"/>
  <c r="BV569" i="1"/>
  <c r="BU569" i="1"/>
  <c r="BT569" i="1"/>
  <c r="BS569" i="1"/>
  <c r="BR569" i="1"/>
  <c r="BQ569" i="1"/>
  <c r="BP569" i="1"/>
  <c r="BO569" i="1"/>
  <c r="BN569" i="1"/>
  <c r="BM569" i="1"/>
  <c r="BL569" i="1"/>
  <c r="BK569" i="1"/>
  <c r="BJ569" i="1"/>
  <c r="BI569" i="1"/>
  <c r="BH569" i="1"/>
  <c r="BG569" i="1"/>
  <c r="BF569" i="1"/>
  <c r="BE569" i="1"/>
  <c r="BD569" i="1"/>
  <c r="BC569" i="1"/>
  <c r="BB569" i="1"/>
  <c r="BA569" i="1"/>
  <c r="AZ569" i="1"/>
  <c r="AY569" i="1"/>
  <c r="AX569" i="1"/>
  <c r="AW569" i="1"/>
  <c r="AV569" i="1"/>
  <c r="AU569" i="1"/>
  <c r="AT569" i="1"/>
  <c r="AS569" i="1"/>
  <c r="AR569" i="1"/>
  <c r="AQ569" i="1"/>
  <c r="AP569" i="1"/>
  <c r="AO569" i="1"/>
  <c r="AN569" i="1"/>
  <c r="P569" i="1"/>
  <c r="O569" i="1"/>
  <c r="E569" i="1"/>
  <c r="CX568" i="1"/>
  <c r="CU568" i="1"/>
  <c r="CN568" i="1"/>
  <c r="CM568" i="1"/>
  <c r="CL568" i="1"/>
  <c r="CK568" i="1"/>
  <c r="CJ568" i="1"/>
  <c r="CI568" i="1"/>
  <c r="CH568" i="1"/>
  <c r="CG568" i="1"/>
  <c r="CF568" i="1"/>
  <c r="CE568" i="1"/>
  <c r="CD568" i="1"/>
  <c r="CC568" i="1"/>
  <c r="CB568" i="1"/>
  <c r="CA568" i="1"/>
  <c r="BZ568" i="1"/>
  <c r="BY568" i="1"/>
  <c r="BX568" i="1"/>
  <c r="BW568" i="1"/>
  <c r="BV568" i="1"/>
  <c r="BU568" i="1"/>
  <c r="BT568" i="1"/>
  <c r="BS568" i="1"/>
  <c r="BR568" i="1"/>
  <c r="BQ568" i="1"/>
  <c r="BP568" i="1"/>
  <c r="BO568" i="1"/>
  <c r="BN568" i="1"/>
  <c r="BM568" i="1"/>
  <c r="BL568" i="1"/>
  <c r="BK568" i="1"/>
  <c r="BJ568" i="1"/>
  <c r="BI568" i="1"/>
  <c r="BH568" i="1"/>
  <c r="BG568" i="1"/>
  <c r="BF568" i="1"/>
  <c r="BE568" i="1"/>
  <c r="BD568" i="1"/>
  <c r="BC568" i="1"/>
  <c r="BB568" i="1"/>
  <c r="BA568" i="1"/>
  <c r="AZ568" i="1"/>
  <c r="AY568" i="1"/>
  <c r="AX568" i="1"/>
  <c r="AW568" i="1"/>
  <c r="AV568" i="1"/>
  <c r="AU568" i="1"/>
  <c r="AT568" i="1"/>
  <c r="AS568" i="1"/>
  <c r="AR568" i="1"/>
  <c r="AQ568" i="1"/>
  <c r="AP568" i="1"/>
  <c r="AO568" i="1"/>
  <c r="AN568" i="1"/>
  <c r="P568" i="1"/>
  <c r="O568" i="1"/>
  <c r="E568" i="1"/>
  <c r="CX567" i="1"/>
  <c r="CU567" i="1"/>
  <c r="CN567" i="1"/>
  <c r="CM567" i="1"/>
  <c r="CL567" i="1"/>
  <c r="CK567" i="1"/>
  <c r="CJ567" i="1"/>
  <c r="CI567" i="1"/>
  <c r="CH567" i="1"/>
  <c r="CG567" i="1"/>
  <c r="CF567" i="1"/>
  <c r="CE567" i="1"/>
  <c r="CD567" i="1"/>
  <c r="CC567" i="1"/>
  <c r="CB567" i="1"/>
  <c r="CA567" i="1"/>
  <c r="BZ567" i="1"/>
  <c r="BY567" i="1"/>
  <c r="BX567" i="1"/>
  <c r="BW567" i="1"/>
  <c r="BV567" i="1"/>
  <c r="BU567" i="1"/>
  <c r="BT567" i="1"/>
  <c r="BS567" i="1"/>
  <c r="BR567" i="1"/>
  <c r="BQ567" i="1"/>
  <c r="BP567" i="1"/>
  <c r="BO567" i="1"/>
  <c r="BN567" i="1"/>
  <c r="BM567" i="1"/>
  <c r="BL567" i="1"/>
  <c r="BK567" i="1"/>
  <c r="BJ567" i="1"/>
  <c r="BI567" i="1"/>
  <c r="BH567" i="1"/>
  <c r="BG567" i="1"/>
  <c r="BF567" i="1"/>
  <c r="BE567" i="1"/>
  <c r="BD567" i="1"/>
  <c r="BC567" i="1"/>
  <c r="BB567" i="1"/>
  <c r="BA567" i="1"/>
  <c r="AZ567" i="1"/>
  <c r="AY567" i="1"/>
  <c r="AX567" i="1"/>
  <c r="AW567" i="1"/>
  <c r="AV567" i="1"/>
  <c r="AU567" i="1"/>
  <c r="AT567" i="1"/>
  <c r="AS567" i="1"/>
  <c r="AR567" i="1"/>
  <c r="AQ567" i="1"/>
  <c r="AP567" i="1"/>
  <c r="AO567" i="1"/>
  <c r="AN567" i="1"/>
  <c r="P567" i="1"/>
  <c r="O567" i="1"/>
  <c r="E567" i="1"/>
  <c r="CX566" i="1"/>
  <c r="CU566" i="1"/>
  <c r="CN566" i="1"/>
  <c r="CM566" i="1"/>
  <c r="CL566" i="1"/>
  <c r="CK566" i="1"/>
  <c r="CJ566" i="1"/>
  <c r="CI566" i="1"/>
  <c r="CH566" i="1"/>
  <c r="CG566" i="1"/>
  <c r="CF566" i="1"/>
  <c r="CE566" i="1"/>
  <c r="CD566" i="1"/>
  <c r="CC566" i="1"/>
  <c r="CB566" i="1"/>
  <c r="CA566" i="1"/>
  <c r="BZ566" i="1"/>
  <c r="BY566" i="1"/>
  <c r="BX566" i="1"/>
  <c r="BW566" i="1"/>
  <c r="BV566" i="1"/>
  <c r="BU566" i="1"/>
  <c r="BT566" i="1"/>
  <c r="BS566" i="1"/>
  <c r="BR566" i="1"/>
  <c r="BQ566" i="1"/>
  <c r="BP566" i="1"/>
  <c r="BO566" i="1"/>
  <c r="BN566" i="1"/>
  <c r="BM566" i="1"/>
  <c r="BL566" i="1"/>
  <c r="BK566" i="1"/>
  <c r="BJ566" i="1"/>
  <c r="BI566" i="1"/>
  <c r="BH566" i="1"/>
  <c r="BG566" i="1"/>
  <c r="BF566" i="1"/>
  <c r="BE566" i="1"/>
  <c r="BD566" i="1"/>
  <c r="BC566" i="1"/>
  <c r="BB566" i="1"/>
  <c r="BA566" i="1"/>
  <c r="AZ566" i="1"/>
  <c r="AY566" i="1"/>
  <c r="AX566" i="1"/>
  <c r="AW566" i="1"/>
  <c r="AV566" i="1"/>
  <c r="AU566" i="1"/>
  <c r="AT566" i="1"/>
  <c r="AS566" i="1"/>
  <c r="AR566" i="1"/>
  <c r="AQ566" i="1"/>
  <c r="AP566" i="1"/>
  <c r="AO566" i="1"/>
  <c r="AN566" i="1"/>
  <c r="P566" i="1"/>
  <c r="O566" i="1"/>
  <c r="E566" i="1"/>
  <c r="CX565" i="1"/>
  <c r="CU565" i="1"/>
  <c r="CN565" i="1"/>
  <c r="CM565" i="1"/>
  <c r="CL565" i="1"/>
  <c r="CK565" i="1"/>
  <c r="CJ565" i="1"/>
  <c r="CI565" i="1"/>
  <c r="CH565" i="1"/>
  <c r="CG565" i="1"/>
  <c r="CF565" i="1"/>
  <c r="CE565" i="1"/>
  <c r="CD565" i="1"/>
  <c r="CC565" i="1"/>
  <c r="CB565" i="1"/>
  <c r="CA565" i="1"/>
  <c r="BZ565" i="1"/>
  <c r="BY565" i="1"/>
  <c r="BX565" i="1"/>
  <c r="BW565" i="1"/>
  <c r="BV565" i="1"/>
  <c r="BU565" i="1"/>
  <c r="BT565" i="1"/>
  <c r="BS565" i="1"/>
  <c r="BR565" i="1"/>
  <c r="BQ565" i="1"/>
  <c r="BP565" i="1"/>
  <c r="BO565" i="1"/>
  <c r="BN565" i="1"/>
  <c r="BM565" i="1"/>
  <c r="BL565" i="1"/>
  <c r="BK565" i="1"/>
  <c r="BJ565" i="1"/>
  <c r="BI565" i="1"/>
  <c r="BH565" i="1"/>
  <c r="BG565" i="1"/>
  <c r="BF565" i="1"/>
  <c r="BE565" i="1"/>
  <c r="BD565" i="1"/>
  <c r="BC565" i="1"/>
  <c r="BB565" i="1"/>
  <c r="BA565" i="1"/>
  <c r="AZ565" i="1"/>
  <c r="AY565" i="1"/>
  <c r="AX565" i="1"/>
  <c r="AW565" i="1"/>
  <c r="AV565" i="1"/>
  <c r="AU565" i="1"/>
  <c r="AT565" i="1"/>
  <c r="AS565" i="1"/>
  <c r="AR565" i="1"/>
  <c r="AQ565" i="1"/>
  <c r="AP565" i="1"/>
  <c r="AO565" i="1"/>
  <c r="AN565" i="1"/>
  <c r="P565" i="1"/>
  <c r="O565" i="1"/>
  <c r="E565" i="1"/>
  <c r="CX564" i="1"/>
  <c r="CU564" i="1"/>
  <c r="CN564" i="1"/>
  <c r="CM564" i="1"/>
  <c r="CL564" i="1"/>
  <c r="CK564" i="1"/>
  <c r="CJ564" i="1"/>
  <c r="CI564" i="1"/>
  <c r="CH564" i="1"/>
  <c r="CG564" i="1"/>
  <c r="CF564" i="1"/>
  <c r="CE564" i="1"/>
  <c r="CD564" i="1"/>
  <c r="CC564" i="1"/>
  <c r="CB564" i="1"/>
  <c r="CA564" i="1"/>
  <c r="BZ564" i="1"/>
  <c r="BY564" i="1"/>
  <c r="BX564" i="1"/>
  <c r="BW564" i="1"/>
  <c r="BV564" i="1"/>
  <c r="BU564" i="1"/>
  <c r="BT564" i="1"/>
  <c r="BS564" i="1"/>
  <c r="BR564" i="1"/>
  <c r="BQ564" i="1"/>
  <c r="BP564" i="1"/>
  <c r="BO564" i="1"/>
  <c r="BN564" i="1"/>
  <c r="BM564" i="1"/>
  <c r="BL564" i="1"/>
  <c r="BK564" i="1"/>
  <c r="BJ564" i="1"/>
  <c r="BI564" i="1"/>
  <c r="BH564" i="1"/>
  <c r="BG564" i="1"/>
  <c r="BF564" i="1"/>
  <c r="BE564" i="1"/>
  <c r="BD564" i="1"/>
  <c r="BC564" i="1"/>
  <c r="BB564" i="1"/>
  <c r="BA564" i="1"/>
  <c r="AZ564" i="1"/>
  <c r="AY564" i="1"/>
  <c r="AX564" i="1"/>
  <c r="AW564" i="1"/>
  <c r="AV564" i="1"/>
  <c r="AU564" i="1"/>
  <c r="AT564" i="1"/>
  <c r="AS564" i="1"/>
  <c r="AR564" i="1"/>
  <c r="AQ564" i="1"/>
  <c r="AP564" i="1"/>
  <c r="AO564" i="1"/>
  <c r="AN564" i="1"/>
  <c r="P564" i="1"/>
  <c r="O564" i="1"/>
  <c r="E564" i="1"/>
  <c r="CX563" i="1"/>
  <c r="CU563" i="1"/>
  <c r="CN563" i="1"/>
  <c r="CM563" i="1"/>
  <c r="CL563" i="1"/>
  <c r="CK563" i="1"/>
  <c r="CJ563" i="1"/>
  <c r="CI563" i="1"/>
  <c r="CH563" i="1"/>
  <c r="CG563" i="1"/>
  <c r="CF563" i="1"/>
  <c r="CE563" i="1"/>
  <c r="CD563" i="1"/>
  <c r="CC563" i="1"/>
  <c r="CB563" i="1"/>
  <c r="CA563" i="1"/>
  <c r="BZ563" i="1"/>
  <c r="BY563" i="1"/>
  <c r="BX563" i="1"/>
  <c r="BW563" i="1"/>
  <c r="BV563" i="1"/>
  <c r="BU563" i="1"/>
  <c r="BT563" i="1"/>
  <c r="BS563" i="1"/>
  <c r="BR563" i="1"/>
  <c r="BQ563" i="1"/>
  <c r="BP563" i="1"/>
  <c r="BO563" i="1"/>
  <c r="BN563" i="1"/>
  <c r="BM563" i="1"/>
  <c r="BL563" i="1"/>
  <c r="BK563" i="1"/>
  <c r="BJ563" i="1"/>
  <c r="BI563" i="1"/>
  <c r="BH563" i="1"/>
  <c r="BG563" i="1"/>
  <c r="BF563" i="1"/>
  <c r="BE563" i="1"/>
  <c r="BD563" i="1"/>
  <c r="BC563" i="1"/>
  <c r="BB563" i="1"/>
  <c r="BA563" i="1"/>
  <c r="AZ563" i="1"/>
  <c r="AY563" i="1"/>
  <c r="AX563" i="1"/>
  <c r="AW563" i="1"/>
  <c r="AV563" i="1"/>
  <c r="AU563" i="1"/>
  <c r="AT563" i="1"/>
  <c r="AS563" i="1"/>
  <c r="AR563" i="1"/>
  <c r="AQ563" i="1"/>
  <c r="AP563" i="1"/>
  <c r="AO563" i="1"/>
  <c r="AN563" i="1"/>
  <c r="P563" i="1"/>
  <c r="O563" i="1"/>
  <c r="E563" i="1"/>
  <c r="CX562" i="1"/>
  <c r="CU562" i="1"/>
  <c r="CN562" i="1"/>
  <c r="CM562" i="1"/>
  <c r="CL562" i="1"/>
  <c r="CK562" i="1"/>
  <c r="CJ562" i="1"/>
  <c r="CI562" i="1"/>
  <c r="CH562" i="1"/>
  <c r="CG562" i="1"/>
  <c r="CF562" i="1"/>
  <c r="CE562" i="1"/>
  <c r="CD562" i="1"/>
  <c r="CC562" i="1"/>
  <c r="CB562" i="1"/>
  <c r="CA562" i="1"/>
  <c r="BZ562" i="1"/>
  <c r="BY562" i="1"/>
  <c r="BX562" i="1"/>
  <c r="BW562" i="1"/>
  <c r="BV562" i="1"/>
  <c r="BU562" i="1"/>
  <c r="BT562" i="1"/>
  <c r="BS562" i="1"/>
  <c r="BR562" i="1"/>
  <c r="BQ562" i="1"/>
  <c r="BP562" i="1"/>
  <c r="BO562" i="1"/>
  <c r="BN562" i="1"/>
  <c r="BM562" i="1"/>
  <c r="BL562" i="1"/>
  <c r="BK562" i="1"/>
  <c r="BJ562" i="1"/>
  <c r="BI562" i="1"/>
  <c r="BH562" i="1"/>
  <c r="BG562" i="1"/>
  <c r="BF562" i="1"/>
  <c r="BE562" i="1"/>
  <c r="BD562" i="1"/>
  <c r="BC562" i="1"/>
  <c r="BB562" i="1"/>
  <c r="BA562" i="1"/>
  <c r="AZ562" i="1"/>
  <c r="AY562" i="1"/>
  <c r="AX562" i="1"/>
  <c r="AW562" i="1"/>
  <c r="AV562" i="1"/>
  <c r="AU562" i="1"/>
  <c r="AT562" i="1"/>
  <c r="AS562" i="1"/>
  <c r="AR562" i="1"/>
  <c r="AQ562" i="1"/>
  <c r="AP562" i="1"/>
  <c r="AO562" i="1"/>
  <c r="AN562" i="1"/>
  <c r="P562" i="1"/>
  <c r="O562" i="1"/>
  <c r="E562" i="1"/>
  <c r="CX561" i="1"/>
  <c r="CU561" i="1"/>
  <c r="CN561" i="1"/>
  <c r="CM561" i="1"/>
  <c r="CL561" i="1"/>
  <c r="CK561" i="1"/>
  <c r="CJ561" i="1"/>
  <c r="CI561" i="1"/>
  <c r="CH561" i="1"/>
  <c r="CG561" i="1"/>
  <c r="CF561" i="1"/>
  <c r="CE561" i="1"/>
  <c r="CD561" i="1"/>
  <c r="CC561" i="1"/>
  <c r="CB561" i="1"/>
  <c r="CA561" i="1"/>
  <c r="BZ561" i="1"/>
  <c r="BY561" i="1"/>
  <c r="BX561" i="1"/>
  <c r="BW561" i="1"/>
  <c r="BV561" i="1"/>
  <c r="BU561" i="1"/>
  <c r="BT561" i="1"/>
  <c r="BS561" i="1"/>
  <c r="BR561" i="1"/>
  <c r="BQ561" i="1"/>
  <c r="BP561" i="1"/>
  <c r="BO561" i="1"/>
  <c r="BN561" i="1"/>
  <c r="BM561" i="1"/>
  <c r="BL561" i="1"/>
  <c r="BK561" i="1"/>
  <c r="BJ561" i="1"/>
  <c r="BI561" i="1"/>
  <c r="BH561" i="1"/>
  <c r="BG561" i="1"/>
  <c r="BF561" i="1"/>
  <c r="BE561" i="1"/>
  <c r="BD561" i="1"/>
  <c r="BC561" i="1"/>
  <c r="BB561" i="1"/>
  <c r="BA561" i="1"/>
  <c r="AZ561" i="1"/>
  <c r="AY561" i="1"/>
  <c r="AX561" i="1"/>
  <c r="AW561" i="1"/>
  <c r="AV561" i="1"/>
  <c r="AU561" i="1"/>
  <c r="AT561" i="1"/>
  <c r="AS561" i="1"/>
  <c r="AR561" i="1"/>
  <c r="AQ561" i="1"/>
  <c r="AP561" i="1"/>
  <c r="AO561" i="1"/>
  <c r="AN561" i="1"/>
  <c r="P561" i="1"/>
  <c r="O561" i="1"/>
  <c r="E561" i="1"/>
  <c r="CX560" i="1"/>
  <c r="CU560" i="1"/>
  <c r="CN560" i="1"/>
  <c r="CM560" i="1"/>
  <c r="CL560" i="1"/>
  <c r="CK560" i="1"/>
  <c r="CJ560" i="1"/>
  <c r="CI560" i="1"/>
  <c r="CH560" i="1"/>
  <c r="CG560" i="1"/>
  <c r="CF560" i="1"/>
  <c r="CE560" i="1"/>
  <c r="CD560" i="1"/>
  <c r="CC560" i="1"/>
  <c r="CB560" i="1"/>
  <c r="CA560" i="1"/>
  <c r="BZ560" i="1"/>
  <c r="BY560" i="1"/>
  <c r="BX560" i="1"/>
  <c r="BW560" i="1"/>
  <c r="BV560" i="1"/>
  <c r="BU560" i="1"/>
  <c r="BT560" i="1"/>
  <c r="BS560" i="1"/>
  <c r="BR560" i="1"/>
  <c r="BQ560" i="1"/>
  <c r="BP560" i="1"/>
  <c r="BO560" i="1"/>
  <c r="BN560" i="1"/>
  <c r="BM560" i="1"/>
  <c r="BL560" i="1"/>
  <c r="BK560" i="1"/>
  <c r="BJ560" i="1"/>
  <c r="BI560" i="1"/>
  <c r="BH560" i="1"/>
  <c r="BG560" i="1"/>
  <c r="BF560" i="1"/>
  <c r="BE560" i="1"/>
  <c r="BD560" i="1"/>
  <c r="BC560" i="1"/>
  <c r="BB560" i="1"/>
  <c r="BA560" i="1"/>
  <c r="AZ560" i="1"/>
  <c r="AY560" i="1"/>
  <c r="AX560" i="1"/>
  <c r="AW560" i="1"/>
  <c r="AV560" i="1"/>
  <c r="AU560" i="1"/>
  <c r="AT560" i="1"/>
  <c r="AS560" i="1"/>
  <c r="AR560" i="1"/>
  <c r="AQ560" i="1"/>
  <c r="AP560" i="1"/>
  <c r="AO560" i="1"/>
  <c r="AN560" i="1"/>
  <c r="P560" i="1"/>
  <c r="O560" i="1"/>
  <c r="E560" i="1"/>
  <c r="CX559" i="1"/>
  <c r="CU559" i="1"/>
  <c r="CN559" i="1"/>
  <c r="CM559" i="1"/>
  <c r="CL559" i="1"/>
  <c r="CK559" i="1"/>
  <c r="CJ559" i="1"/>
  <c r="CI559" i="1"/>
  <c r="CH559" i="1"/>
  <c r="CG559" i="1"/>
  <c r="CF559" i="1"/>
  <c r="CE559" i="1"/>
  <c r="CD559" i="1"/>
  <c r="CC559" i="1"/>
  <c r="CB559" i="1"/>
  <c r="CA559" i="1"/>
  <c r="BZ559" i="1"/>
  <c r="BY559" i="1"/>
  <c r="BX559" i="1"/>
  <c r="BW559" i="1"/>
  <c r="BV559" i="1"/>
  <c r="BU559" i="1"/>
  <c r="BT559" i="1"/>
  <c r="BS559" i="1"/>
  <c r="BR559" i="1"/>
  <c r="BQ559" i="1"/>
  <c r="BP559" i="1"/>
  <c r="BO559" i="1"/>
  <c r="BN559" i="1"/>
  <c r="BM559" i="1"/>
  <c r="BL559" i="1"/>
  <c r="BK559" i="1"/>
  <c r="BJ559" i="1"/>
  <c r="BI559" i="1"/>
  <c r="BH559" i="1"/>
  <c r="BG559" i="1"/>
  <c r="BF559" i="1"/>
  <c r="BE559" i="1"/>
  <c r="BD559" i="1"/>
  <c r="BC559" i="1"/>
  <c r="BB559" i="1"/>
  <c r="BA559" i="1"/>
  <c r="AZ559" i="1"/>
  <c r="AY559" i="1"/>
  <c r="AX559" i="1"/>
  <c r="AW559" i="1"/>
  <c r="AV559" i="1"/>
  <c r="AU559" i="1"/>
  <c r="AT559" i="1"/>
  <c r="AS559" i="1"/>
  <c r="AR559" i="1"/>
  <c r="AQ559" i="1"/>
  <c r="AP559" i="1"/>
  <c r="AO559" i="1"/>
  <c r="AN559" i="1"/>
  <c r="P559" i="1"/>
  <c r="O559" i="1"/>
  <c r="E559" i="1"/>
  <c r="CX558" i="1"/>
  <c r="CU558" i="1"/>
  <c r="CN558" i="1"/>
  <c r="CM558" i="1"/>
  <c r="CL558" i="1"/>
  <c r="CK558" i="1"/>
  <c r="CJ558" i="1"/>
  <c r="CI558" i="1"/>
  <c r="CH558" i="1"/>
  <c r="CG558" i="1"/>
  <c r="CF558" i="1"/>
  <c r="CE558" i="1"/>
  <c r="CD558" i="1"/>
  <c r="CC558" i="1"/>
  <c r="CB558" i="1"/>
  <c r="CA558" i="1"/>
  <c r="BZ558" i="1"/>
  <c r="BY558" i="1"/>
  <c r="BX558" i="1"/>
  <c r="BW558" i="1"/>
  <c r="BV558" i="1"/>
  <c r="BU558" i="1"/>
  <c r="BT558" i="1"/>
  <c r="BS558" i="1"/>
  <c r="BR558" i="1"/>
  <c r="BQ558" i="1"/>
  <c r="BP558" i="1"/>
  <c r="BO558" i="1"/>
  <c r="BN558" i="1"/>
  <c r="BM558" i="1"/>
  <c r="BL558" i="1"/>
  <c r="BK558" i="1"/>
  <c r="BJ558" i="1"/>
  <c r="BI558" i="1"/>
  <c r="BH558" i="1"/>
  <c r="BG558" i="1"/>
  <c r="BF558" i="1"/>
  <c r="BE558" i="1"/>
  <c r="BD558" i="1"/>
  <c r="BC558" i="1"/>
  <c r="BB558" i="1"/>
  <c r="BA558" i="1"/>
  <c r="AZ558" i="1"/>
  <c r="AY558" i="1"/>
  <c r="AX558" i="1"/>
  <c r="AW558" i="1"/>
  <c r="AV558" i="1"/>
  <c r="AU558" i="1"/>
  <c r="AT558" i="1"/>
  <c r="AS558" i="1"/>
  <c r="AR558" i="1"/>
  <c r="AQ558" i="1"/>
  <c r="AP558" i="1"/>
  <c r="AO558" i="1"/>
  <c r="AN558" i="1"/>
  <c r="P558" i="1"/>
  <c r="O558" i="1"/>
  <c r="E558" i="1"/>
  <c r="CX557" i="1"/>
  <c r="CU557" i="1"/>
  <c r="CN557" i="1"/>
  <c r="CM557" i="1"/>
  <c r="CL557" i="1"/>
  <c r="CK557" i="1"/>
  <c r="CJ557" i="1"/>
  <c r="CI557" i="1"/>
  <c r="CH557" i="1"/>
  <c r="CG557" i="1"/>
  <c r="CF557" i="1"/>
  <c r="CE557" i="1"/>
  <c r="CD557" i="1"/>
  <c r="CC557" i="1"/>
  <c r="CB557" i="1"/>
  <c r="CA557" i="1"/>
  <c r="BZ557" i="1"/>
  <c r="BY557" i="1"/>
  <c r="BX557" i="1"/>
  <c r="BW557" i="1"/>
  <c r="BV557" i="1"/>
  <c r="BU557" i="1"/>
  <c r="BT557" i="1"/>
  <c r="BS557" i="1"/>
  <c r="BR557" i="1"/>
  <c r="BQ557" i="1"/>
  <c r="BP557" i="1"/>
  <c r="BO557" i="1"/>
  <c r="BN557" i="1"/>
  <c r="BM557" i="1"/>
  <c r="BL557" i="1"/>
  <c r="BK557" i="1"/>
  <c r="BJ557" i="1"/>
  <c r="BI557" i="1"/>
  <c r="BH557" i="1"/>
  <c r="BG557" i="1"/>
  <c r="BF557" i="1"/>
  <c r="BE557" i="1"/>
  <c r="BD557" i="1"/>
  <c r="BC557" i="1"/>
  <c r="BB557" i="1"/>
  <c r="BA557" i="1"/>
  <c r="AZ557" i="1"/>
  <c r="AY557" i="1"/>
  <c r="AX557" i="1"/>
  <c r="AW557" i="1"/>
  <c r="AV557" i="1"/>
  <c r="AU557" i="1"/>
  <c r="AT557" i="1"/>
  <c r="AS557" i="1"/>
  <c r="AR557" i="1"/>
  <c r="AQ557" i="1"/>
  <c r="AP557" i="1"/>
  <c r="AO557" i="1"/>
  <c r="AN557" i="1"/>
  <c r="P557" i="1"/>
  <c r="O557" i="1"/>
  <c r="E557" i="1"/>
  <c r="CX556" i="1"/>
  <c r="CU556" i="1"/>
  <c r="CN556" i="1"/>
  <c r="CM556" i="1"/>
  <c r="CL556" i="1"/>
  <c r="CK556" i="1"/>
  <c r="CJ556" i="1"/>
  <c r="CI556" i="1"/>
  <c r="CH556" i="1"/>
  <c r="CG556" i="1"/>
  <c r="CF556" i="1"/>
  <c r="CE556" i="1"/>
  <c r="CD556" i="1"/>
  <c r="CC556" i="1"/>
  <c r="CB556" i="1"/>
  <c r="CA556" i="1"/>
  <c r="BZ556" i="1"/>
  <c r="BY556" i="1"/>
  <c r="BX556" i="1"/>
  <c r="BW556" i="1"/>
  <c r="BV556" i="1"/>
  <c r="BU556" i="1"/>
  <c r="BT556" i="1"/>
  <c r="BS556" i="1"/>
  <c r="BR556" i="1"/>
  <c r="BQ556" i="1"/>
  <c r="BP556" i="1"/>
  <c r="BO556" i="1"/>
  <c r="BN556" i="1"/>
  <c r="BM556" i="1"/>
  <c r="BL556" i="1"/>
  <c r="BK556" i="1"/>
  <c r="BJ556" i="1"/>
  <c r="BI556" i="1"/>
  <c r="BH556" i="1"/>
  <c r="BG556" i="1"/>
  <c r="BF556" i="1"/>
  <c r="BE556" i="1"/>
  <c r="BD556" i="1"/>
  <c r="BC556" i="1"/>
  <c r="BB556" i="1"/>
  <c r="BA556" i="1"/>
  <c r="AZ556" i="1"/>
  <c r="AY556" i="1"/>
  <c r="AX556" i="1"/>
  <c r="AW556" i="1"/>
  <c r="AV556" i="1"/>
  <c r="AU556" i="1"/>
  <c r="AT556" i="1"/>
  <c r="AS556" i="1"/>
  <c r="AR556" i="1"/>
  <c r="AQ556" i="1"/>
  <c r="AP556" i="1"/>
  <c r="AO556" i="1"/>
  <c r="AN556" i="1"/>
  <c r="P556" i="1"/>
  <c r="O556" i="1"/>
  <c r="E556" i="1"/>
  <c r="CX555" i="1"/>
  <c r="CU555" i="1"/>
  <c r="CN555" i="1"/>
  <c r="CM555" i="1"/>
  <c r="CL555" i="1"/>
  <c r="CK555" i="1"/>
  <c r="CJ555" i="1"/>
  <c r="CI555" i="1"/>
  <c r="CH555" i="1"/>
  <c r="CG555" i="1"/>
  <c r="CF555" i="1"/>
  <c r="CE555" i="1"/>
  <c r="CD555" i="1"/>
  <c r="CC555" i="1"/>
  <c r="CB555" i="1"/>
  <c r="CA555" i="1"/>
  <c r="BZ555" i="1"/>
  <c r="BY555" i="1"/>
  <c r="BX555" i="1"/>
  <c r="BW555" i="1"/>
  <c r="BV555" i="1"/>
  <c r="BU555" i="1"/>
  <c r="BT555" i="1"/>
  <c r="BS555" i="1"/>
  <c r="BR555" i="1"/>
  <c r="BQ555" i="1"/>
  <c r="BP555" i="1"/>
  <c r="BO555" i="1"/>
  <c r="BN555" i="1"/>
  <c r="BM555" i="1"/>
  <c r="BL555" i="1"/>
  <c r="BK555" i="1"/>
  <c r="BJ555" i="1"/>
  <c r="BI555" i="1"/>
  <c r="BH555" i="1"/>
  <c r="BG555" i="1"/>
  <c r="BF555" i="1"/>
  <c r="BE555" i="1"/>
  <c r="BD555" i="1"/>
  <c r="BC555" i="1"/>
  <c r="BB555" i="1"/>
  <c r="BA555" i="1"/>
  <c r="AZ555" i="1"/>
  <c r="AY555" i="1"/>
  <c r="AX555" i="1"/>
  <c r="AW555" i="1"/>
  <c r="AV555" i="1"/>
  <c r="AU555" i="1"/>
  <c r="AT555" i="1"/>
  <c r="AS555" i="1"/>
  <c r="AR555" i="1"/>
  <c r="AQ555" i="1"/>
  <c r="AP555" i="1"/>
  <c r="AO555" i="1"/>
  <c r="AN555" i="1"/>
  <c r="P555" i="1"/>
  <c r="O555" i="1"/>
  <c r="E555" i="1"/>
  <c r="CX554" i="1"/>
  <c r="CU554" i="1"/>
  <c r="CN554" i="1"/>
  <c r="CM554" i="1"/>
  <c r="CL554" i="1"/>
  <c r="CK554" i="1"/>
  <c r="CJ554" i="1"/>
  <c r="CI554" i="1"/>
  <c r="CH554" i="1"/>
  <c r="CG554" i="1"/>
  <c r="CF554" i="1"/>
  <c r="CE554" i="1"/>
  <c r="CD554" i="1"/>
  <c r="CC554" i="1"/>
  <c r="CB554" i="1"/>
  <c r="CA554" i="1"/>
  <c r="BZ554" i="1"/>
  <c r="BY554" i="1"/>
  <c r="BX554" i="1"/>
  <c r="BW554" i="1"/>
  <c r="BV554" i="1"/>
  <c r="BU554" i="1"/>
  <c r="BT554" i="1"/>
  <c r="BS554" i="1"/>
  <c r="BR554" i="1"/>
  <c r="BQ554" i="1"/>
  <c r="BP554" i="1"/>
  <c r="BO554" i="1"/>
  <c r="BN554" i="1"/>
  <c r="BM554" i="1"/>
  <c r="BL554" i="1"/>
  <c r="BK554" i="1"/>
  <c r="BJ554" i="1"/>
  <c r="BI554" i="1"/>
  <c r="BH554" i="1"/>
  <c r="BG554" i="1"/>
  <c r="BF554" i="1"/>
  <c r="BE554" i="1"/>
  <c r="BD554" i="1"/>
  <c r="BC554" i="1"/>
  <c r="BB554" i="1"/>
  <c r="BA554" i="1"/>
  <c r="AZ554" i="1"/>
  <c r="AY554" i="1"/>
  <c r="AX554" i="1"/>
  <c r="AW554" i="1"/>
  <c r="AV554" i="1"/>
  <c r="AU554" i="1"/>
  <c r="AT554" i="1"/>
  <c r="AS554" i="1"/>
  <c r="AR554" i="1"/>
  <c r="AQ554" i="1"/>
  <c r="AP554" i="1"/>
  <c r="AO554" i="1"/>
  <c r="AN554" i="1"/>
  <c r="P554" i="1"/>
  <c r="O554" i="1"/>
  <c r="E554" i="1"/>
  <c r="CX553" i="1"/>
  <c r="CU553" i="1"/>
  <c r="CN553" i="1"/>
  <c r="CM553" i="1"/>
  <c r="CL553" i="1"/>
  <c r="CK553" i="1"/>
  <c r="CJ553" i="1"/>
  <c r="CI553" i="1"/>
  <c r="CH553" i="1"/>
  <c r="CG553" i="1"/>
  <c r="CF553" i="1"/>
  <c r="CE553" i="1"/>
  <c r="CD553" i="1"/>
  <c r="CC553" i="1"/>
  <c r="CB553" i="1"/>
  <c r="CA553" i="1"/>
  <c r="BZ553" i="1"/>
  <c r="BY553" i="1"/>
  <c r="BX553" i="1"/>
  <c r="BW553" i="1"/>
  <c r="BV553" i="1"/>
  <c r="BU553" i="1"/>
  <c r="BT553" i="1"/>
  <c r="BS553" i="1"/>
  <c r="BR553" i="1"/>
  <c r="BQ553" i="1"/>
  <c r="BP553" i="1"/>
  <c r="BO553" i="1"/>
  <c r="BN553" i="1"/>
  <c r="BM553" i="1"/>
  <c r="BL553" i="1"/>
  <c r="BK553" i="1"/>
  <c r="BJ553" i="1"/>
  <c r="BI553" i="1"/>
  <c r="BH553" i="1"/>
  <c r="BG553" i="1"/>
  <c r="BF553" i="1"/>
  <c r="BE553" i="1"/>
  <c r="BD553" i="1"/>
  <c r="BC553" i="1"/>
  <c r="BB553" i="1"/>
  <c r="BA553" i="1"/>
  <c r="AZ553" i="1"/>
  <c r="AY553" i="1"/>
  <c r="AX553" i="1"/>
  <c r="AW553" i="1"/>
  <c r="AV553" i="1"/>
  <c r="AU553" i="1"/>
  <c r="AT553" i="1"/>
  <c r="AS553" i="1"/>
  <c r="AR553" i="1"/>
  <c r="AQ553" i="1"/>
  <c r="AP553" i="1"/>
  <c r="AO553" i="1"/>
  <c r="AN553" i="1"/>
  <c r="P553" i="1"/>
  <c r="O553" i="1"/>
  <c r="E553" i="1"/>
  <c r="CX552" i="1"/>
  <c r="CU552" i="1"/>
  <c r="CN552" i="1"/>
  <c r="CM552" i="1"/>
  <c r="CL552" i="1"/>
  <c r="CK552" i="1"/>
  <c r="CJ552" i="1"/>
  <c r="CI552" i="1"/>
  <c r="CH552" i="1"/>
  <c r="CG552" i="1"/>
  <c r="CF552" i="1"/>
  <c r="CE552" i="1"/>
  <c r="CD552" i="1"/>
  <c r="CC552" i="1"/>
  <c r="CB552" i="1"/>
  <c r="CA552" i="1"/>
  <c r="BZ552" i="1"/>
  <c r="BY552" i="1"/>
  <c r="BX552" i="1"/>
  <c r="BW552" i="1"/>
  <c r="BV552" i="1"/>
  <c r="BU552" i="1"/>
  <c r="BT552" i="1"/>
  <c r="BS552" i="1"/>
  <c r="BR552" i="1"/>
  <c r="BQ552" i="1"/>
  <c r="BP552" i="1"/>
  <c r="BO552" i="1"/>
  <c r="BN552" i="1"/>
  <c r="BM552" i="1"/>
  <c r="BL552" i="1"/>
  <c r="BK552" i="1"/>
  <c r="BJ552" i="1"/>
  <c r="BI552" i="1"/>
  <c r="BH552" i="1"/>
  <c r="BG552" i="1"/>
  <c r="BF552" i="1"/>
  <c r="BE552" i="1"/>
  <c r="BD552" i="1"/>
  <c r="BC552" i="1"/>
  <c r="BB552" i="1"/>
  <c r="BA552" i="1"/>
  <c r="AZ552" i="1"/>
  <c r="AY552" i="1"/>
  <c r="AX552" i="1"/>
  <c r="AW552" i="1"/>
  <c r="AV552" i="1"/>
  <c r="AU552" i="1"/>
  <c r="AT552" i="1"/>
  <c r="AS552" i="1"/>
  <c r="AR552" i="1"/>
  <c r="AQ552" i="1"/>
  <c r="AP552" i="1"/>
  <c r="AO552" i="1"/>
  <c r="AN552" i="1"/>
  <c r="P552" i="1"/>
  <c r="O552" i="1"/>
  <c r="E552" i="1"/>
  <c r="CX551" i="1"/>
  <c r="CU551" i="1"/>
  <c r="CN551" i="1"/>
  <c r="CM551" i="1"/>
  <c r="CL551" i="1"/>
  <c r="CK551" i="1"/>
  <c r="CJ551" i="1"/>
  <c r="CI551" i="1"/>
  <c r="CH551" i="1"/>
  <c r="CG551" i="1"/>
  <c r="CF551" i="1"/>
  <c r="CE551" i="1"/>
  <c r="CD551" i="1"/>
  <c r="CC551" i="1"/>
  <c r="CB551" i="1"/>
  <c r="CA551" i="1"/>
  <c r="BZ551" i="1"/>
  <c r="BY551" i="1"/>
  <c r="BX551" i="1"/>
  <c r="BW551" i="1"/>
  <c r="BV551" i="1"/>
  <c r="BU551" i="1"/>
  <c r="BT551" i="1"/>
  <c r="BS551" i="1"/>
  <c r="BR551" i="1"/>
  <c r="BQ551" i="1"/>
  <c r="BP551" i="1"/>
  <c r="BO551" i="1"/>
  <c r="BN551" i="1"/>
  <c r="BM551" i="1"/>
  <c r="BL551" i="1"/>
  <c r="BK551" i="1"/>
  <c r="BJ551" i="1"/>
  <c r="BI551" i="1"/>
  <c r="BH551" i="1"/>
  <c r="BG551" i="1"/>
  <c r="BF551" i="1"/>
  <c r="BE551" i="1"/>
  <c r="BD551" i="1"/>
  <c r="BC551" i="1"/>
  <c r="BB551" i="1"/>
  <c r="BA551" i="1"/>
  <c r="AZ551" i="1"/>
  <c r="AY551" i="1"/>
  <c r="AX551" i="1"/>
  <c r="AW551" i="1"/>
  <c r="AV551" i="1"/>
  <c r="AU551" i="1"/>
  <c r="AT551" i="1"/>
  <c r="AS551" i="1"/>
  <c r="AR551" i="1"/>
  <c r="AQ551" i="1"/>
  <c r="AP551" i="1"/>
  <c r="AO551" i="1"/>
  <c r="AN551" i="1"/>
  <c r="P551" i="1"/>
  <c r="O551" i="1"/>
  <c r="E551" i="1"/>
  <c r="CX550" i="1"/>
  <c r="CU550" i="1"/>
  <c r="CN550" i="1"/>
  <c r="CM550" i="1"/>
  <c r="CL550" i="1"/>
  <c r="CK550" i="1"/>
  <c r="CJ550" i="1"/>
  <c r="CI550" i="1"/>
  <c r="CH550" i="1"/>
  <c r="CG550" i="1"/>
  <c r="CF550" i="1"/>
  <c r="CE550" i="1"/>
  <c r="CD550" i="1"/>
  <c r="CC550" i="1"/>
  <c r="CB550" i="1"/>
  <c r="CA550" i="1"/>
  <c r="BZ550" i="1"/>
  <c r="BY550" i="1"/>
  <c r="BX550" i="1"/>
  <c r="BW550" i="1"/>
  <c r="BV550" i="1"/>
  <c r="BU550" i="1"/>
  <c r="BT550" i="1"/>
  <c r="BS550" i="1"/>
  <c r="BR550" i="1"/>
  <c r="BQ550" i="1"/>
  <c r="BP550" i="1"/>
  <c r="BO550" i="1"/>
  <c r="BN550" i="1"/>
  <c r="BM550" i="1"/>
  <c r="BL550" i="1"/>
  <c r="BK550" i="1"/>
  <c r="BJ550" i="1"/>
  <c r="BI550" i="1"/>
  <c r="BH550" i="1"/>
  <c r="BG550" i="1"/>
  <c r="BF550" i="1"/>
  <c r="BE550" i="1"/>
  <c r="BD550" i="1"/>
  <c r="BC550" i="1"/>
  <c r="BB550" i="1"/>
  <c r="BA550" i="1"/>
  <c r="AZ550" i="1"/>
  <c r="AY550" i="1"/>
  <c r="AX550" i="1"/>
  <c r="AW550" i="1"/>
  <c r="AV550" i="1"/>
  <c r="AU550" i="1"/>
  <c r="AT550" i="1"/>
  <c r="AS550" i="1"/>
  <c r="AR550" i="1"/>
  <c r="AQ550" i="1"/>
  <c r="AP550" i="1"/>
  <c r="AO550" i="1"/>
  <c r="AN550" i="1"/>
  <c r="P550" i="1"/>
  <c r="O550" i="1"/>
  <c r="E550" i="1"/>
  <c r="CX549" i="1"/>
  <c r="CU549" i="1"/>
  <c r="CN549" i="1"/>
  <c r="CM549" i="1"/>
  <c r="CL549" i="1"/>
  <c r="CK549" i="1"/>
  <c r="CJ549" i="1"/>
  <c r="CI549" i="1"/>
  <c r="CH549" i="1"/>
  <c r="CG549" i="1"/>
  <c r="CF549" i="1"/>
  <c r="CE549" i="1"/>
  <c r="CD549" i="1"/>
  <c r="CC549" i="1"/>
  <c r="CB549" i="1"/>
  <c r="CA549" i="1"/>
  <c r="BZ549" i="1"/>
  <c r="BY549" i="1"/>
  <c r="BX549" i="1"/>
  <c r="BW549" i="1"/>
  <c r="BV549" i="1"/>
  <c r="BU549" i="1"/>
  <c r="BT549" i="1"/>
  <c r="BS549" i="1"/>
  <c r="BR549" i="1"/>
  <c r="BQ549" i="1"/>
  <c r="BP549" i="1"/>
  <c r="BO549" i="1"/>
  <c r="BN549" i="1"/>
  <c r="BM549" i="1"/>
  <c r="BL549" i="1"/>
  <c r="BK549" i="1"/>
  <c r="BJ549" i="1"/>
  <c r="BI549" i="1"/>
  <c r="BH549" i="1"/>
  <c r="BG549" i="1"/>
  <c r="BF549" i="1"/>
  <c r="BE549" i="1"/>
  <c r="BD549" i="1"/>
  <c r="BC549" i="1"/>
  <c r="BB549" i="1"/>
  <c r="BA549" i="1"/>
  <c r="AZ549" i="1"/>
  <c r="AY549" i="1"/>
  <c r="AX549" i="1"/>
  <c r="AW549" i="1"/>
  <c r="AV549" i="1"/>
  <c r="AU549" i="1"/>
  <c r="AT549" i="1"/>
  <c r="AS549" i="1"/>
  <c r="AR549" i="1"/>
  <c r="AQ549" i="1"/>
  <c r="AP549" i="1"/>
  <c r="AO549" i="1"/>
  <c r="AN549" i="1"/>
  <c r="P549" i="1"/>
  <c r="O549" i="1"/>
  <c r="E549" i="1"/>
  <c r="CX548" i="1"/>
  <c r="CU548" i="1"/>
  <c r="CN548" i="1"/>
  <c r="CM548" i="1"/>
  <c r="CL548" i="1"/>
  <c r="CK548" i="1"/>
  <c r="CJ548" i="1"/>
  <c r="CI548" i="1"/>
  <c r="CH548" i="1"/>
  <c r="CG548" i="1"/>
  <c r="CF548" i="1"/>
  <c r="CE548" i="1"/>
  <c r="CD548" i="1"/>
  <c r="CC548" i="1"/>
  <c r="CB548" i="1"/>
  <c r="CA548" i="1"/>
  <c r="BZ548" i="1"/>
  <c r="BY548" i="1"/>
  <c r="BX548" i="1"/>
  <c r="BW548" i="1"/>
  <c r="BV548" i="1"/>
  <c r="BU548" i="1"/>
  <c r="BT548" i="1"/>
  <c r="BS548" i="1"/>
  <c r="BR548" i="1"/>
  <c r="BQ548" i="1"/>
  <c r="BP548" i="1"/>
  <c r="BO548" i="1"/>
  <c r="BN548" i="1"/>
  <c r="BM548" i="1"/>
  <c r="BL548" i="1"/>
  <c r="BK548" i="1"/>
  <c r="BJ548" i="1"/>
  <c r="BI548" i="1"/>
  <c r="BH548" i="1"/>
  <c r="BG548" i="1"/>
  <c r="BF548" i="1"/>
  <c r="BE548" i="1"/>
  <c r="BD548" i="1"/>
  <c r="BC548" i="1"/>
  <c r="BB548" i="1"/>
  <c r="BA548" i="1"/>
  <c r="AZ548" i="1"/>
  <c r="AY548" i="1"/>
  <c r="AX548" i="1"/>
  <c r="AW548" i="1"/>
  <c r="AV548" i="1"/>
  <c r="AU548" i="1"/>
  <c r="AT548" i="1"/>
  <c r="AS548" i="1"/>
  <c r="AR548" i="1"/>
  <c r="AQ548" i="1"/>
  <c r="AP548" i="1"/>
  <c r="AO548" i="1"/>
  <c r="AN548" i="1"/>
  <c r="P548" i="1"/>
  <c r="O548" i="1"/>
  <c r="E548" i="1"/>
  <c r="CX547" i="1"/>
  <c r="CU547" i="1"/>
  <c r="CN547" i="1"/>
  <c r="CM547" i="1"/>
  <c r="CL547" i="1"/>
  <c r="CK547" i="1"/>
  <c r="CJ547" i="1"/>
  <c r="CI547" i="1"/>
  <c r="CH547" i="1"/>
  <c r="CG547" i="1"/>
  <c r="CF547" i="1"/>
  <c r="CE547" i="1"/>
  <c r="CD547" i="1"/>
  <c r="CC547" i="1"/>
  <c r="CB547" i="1"/>
  <c r="CA547" i="1"/>
  <c r="BZ547" i="1"/>
  <c r="BY547" i="1"/>
  <c r="BX547" i="1"/>
  <c r="BW547" i="1"/>
  <c r="BV547" i="1"/>
  <c r="BU547" i="1"/>
  <c r="BT547" i="1"/>
  <c r="BS547" i="1"/>
  <c r="BR547" i="1"/>
  <c r="BQ547" i="1"/>
  <c r="BP547" i="1"/>
  <c r="BO547" i="1"/>
  <c r="BN547" i="1"/>
  <c r="BM547" i="1"/>
  <c r="BL547" i="1"/>
  <c r="BK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P547" i="1"/>
  <c r="O547" i="1"/>
  <c r="E547" i="1"/>
  <c r="CX546" i="1"/>
  <c r="CU546" i="1"/>
  <c r="CN546" i="1"/>
  <c r="CM546" i="1"/>
  <c r="CL546" i="1"/>
  <c r="CK546" i="1"/>
  <c r="CJ546" i="1"/>
  <c r="CI546" i="1"/>
  <c r="CH546" i="1"/>
  <c r="CG546" i="1"/>
  <c r="CF546" i="1"/>
  <c r="CE546" i="1"/>
  <c r="CD546" i="1"/>
  <c r="CC546" i="1"/>
  <c r="CB546" i="1"/>
  <c r="CA546" i="1"/>
  <c r="BZ546" i="1"/>
  <c r="BY546" i="1"/>
  <c r="BX546" i="1"/>
  <c r="BW546" i="1"/>
  <c r="BV546" i="1"/>
  <c r="BU546" i="1"/>
  <c r="BT546" i="1"/>
  <c r="BS546" i="1"/>
  <c r="BR546" i="1"/>
  <c r="BQ546" i="1"/>
  <c r="BP546" i="1"/>
  <c r="BO546" i="1"/>
  <c r="BN546" i="1"/>
  <c r="BM546" i="1"/>
  <c r="BL546" i="1"/>
  <c r="BK546" i="1"/>
  <c r="BJ546" i="1"/>
  <c r="BI546" i="1"/>
  <c r="BH546" i="1"/>
  <c r="BG546" i="1"/>
  <c r="BF546" i="1"/>
  <c r="BE546" i="1"/>
  <c r="BD546" i="1"/>
  <c r="BC546" i="1"/>
  <c r="BB546" i="1"/>
  <c r="BA546" i="1"/>
  <c r="AZ546" i="1"/>
  <c r="AY546" i="1"/>
  <c r="AX546" i="1"/>
  <c r="AW546" i="1"/>
  <c r="AV546" i="1"/>
  <c r="AU546" i="1"/>
  <c r="AT546" i="1"/>
  <c r="AS546" i="1"/>
  <c r="AR546" i="1"/>
  <c r="AQ546" i="1"/>
  <c r="AP546" i="1"/>
  <c r="AO546" i="1"/>
  <c r="AN546" i="1"/>
  <c r="P546" i="1"/>
  <c r="O546" i="1"/>
  <c r="E546" i="1"/>
  <c r="CX545" i="1"/>
  <c r="CU545" i="1"/>
  <c r="CN545" i="1"/>
  <c r="CM545" i="1"/>
  <c r="CL545" i="1"/>
  <c r="CK545" i="1"/>
  <c r="CJ545" i="1"/>
  <c r="CI545" i="1"/>
  <c r="CH545" i="1"/>
  <c r="CG545" i="1"/>
  <c r="CF545" i="1"/>
  <c r="CE545" i="1"/>
  <c r="CD545" i="1"/>
  <c r="CC545" i="1"/>
  <c r="CB545" i="1"/>
  <c r="CA545" i="1"/>
  <c r="BZ545" i="1"/>
  <c r="BY545" i="1"/>
  <c r="BX545" i="1"/>
  <c r="BW545" i="1"/>
  <c r="BV545" i="1"/>
  <c r="BU545" i="1"/>
  <c r="BT545" i="1"/>
  <c r="BS545" i="1"/>
  <c r="BR545" i="1"/>
  <c r="BQ545" i="1"/>
  <c r="BP545" i="1"/>
  <c r="BO545" i="1"/>
  <c r="BN545" i="1"/>
  <c r="BM545" i="1"/>
  <c r="BL545" i="1"/>
  <c r="BK545" i="1"/>
  <c r="BJ545" i="1"/>
  <c r="BI545" i="1"/>
  <c r="BH545" i="1"/>
  <c r="BG545" i="1"/>
  <c r="BF545" i="1"/>
  <c r="BE545" i="1"/>
  <c r="BD545" i="1"/>
  <c r="BC545" i="1"/>
  <c r="BB545" i="1"/>
  <c r="BA545" i="1"/>
  <c r="AZ545" i="1"/>
  <c r="AY545" i="1"/>
  <c r="AX545" i="1"/>
  <c r="AW545" i="1"/>
  <c r="AV545" i="1"/>
  <c r="AU545" i="1"/>
  <c r="AT545" i="1"/>
  <c r="AS545" i="1"/>
  <c r="AR545" i="1"/>
  <c r="AQ545" i="1"/>
  <c r="AP545" i="1"/>
  <c r="AO545" i="1"/>
  <c r="AN545" i="1"/>
  <c r="P545" i="1"/>
  <c r="O545" i="1"/>
  <c r="E545" i="1"/>
  <c r="CX544" i="1"/>
  <c r="CU544" i="1"/>
  <c r="CN544" i="1"/>
  <c r="CM544" i="1"/>
  <c r="CL544" i="1"/>
  <c r="CK544" i="1"/>
  <c r="CJ544" i="1"/>
  <c r="CI544" i="1"/>
  <c r="CH544" i="1"/>
  <c r="CG544" i="1"/>
  <c r="CF544" i="1"/>
  <c r="CE544" i="1"/>
  <c r="CD544" i="1"/>
  <c r="CC544" i="1"/>
  <c r="CB544" i="1"/>
  <c r="CA544" i="1"/>
  <c r="BZ544" i="1"/>
  <c r="BY544" i="1"/>
  <c r="BX544" i="1"/>
  <c r="BW544" i="1"/>
  <c r="BV544" i="1"/>
  <c r="BU544" i="1"/>
  <c r="BT544" i="1"/>
  <c r="BS544" i="1"/>
  <c r="BR544" i="1"/>
  <c r="BQ544" i="1"/>
  <c r="BP544" i="1"/>
  <c r="BO544" i="1"/>
  <c r="BN544" i="1"/>
  <c r="BM544" i="1"/>
  <c r="BL544" i="1"/>
  <c r="BK544" i="1"/>
  <c r="BJ544" i="1"/>
  <c r="BI544" i="1"/>
  <c r="BH544" i="1"/>
  <c r="BG544" i="1"/>
  <c r="BF544" i="1"/>
  <c r="BE544" i="1"/>
  <c r="BD544" i="1"/>
  <c r="BC544" i="1"/>
  <c r="BB544" i="1"/>
  <c r="BA544" i="1"/>
  <c r="AZ544" i="1"/>
  <c r="AY544" i="1"/>
  <c r="AX544" i="1"/>
  <c r="AW544" i="1"/>
  <c r="AV544" i="1"/>
  <c r="AU544" i="1"/>
  <c r="AT544" i="1"/>
  <c r="AS544" i="1"/>
  <c r="AR544" i="1"/>
  <c r="AQ544" i="1"/>
  <c r="AP544" i="1"/>
  <c r="AO544" i="1"/>
  <c r="AN544" i="1"/>
  <c r="P544" i="1"/>
  <c r="O544" i="1"/>
  <c r="E544" i="1"/>
  <c r="CX543" i="1"/>
  <c r="CU543" i="1"/>
  <c r="CN543" i="1"/>
  <c r="CM543" i="1"/>
  <c r="CL543" i="1"/>
  <c r="CK543" i="1"/>
  <c r="CJ543" i="1"/>
  <c r="CI543" i="1"/>
  <c r="CH543" i="1"/>
  <c r="CG543" i="1"/>
  <c r="CF543" i="1"/>
  <c r="CE543" i="1"/>
  <c r="CD543" i="1"/>
  <c r="CC543" i="1"/>
  <c r="CB543" i="1"/>
  <c r="CA543" i="1"/>
  <c r="BZ543" i="1"/>
  <c r="BY543" i="1"/>
  <c r="BX543" i="1"/>
  <c r="BW543" i="1"/>
  <c r="BV543" i="1"/>
  <c r="BU543" i="1"/>
  <c r="BT543" i="1"/>
  <c r="BS543" i="1"/>
  <c r="BR543" i="1"/>
  <c r="BQ543" i="1"/>
  <c r="BP543" i="1"/>
  <c r="BO543" i="1"/>
  <c r="BN543" i="1"/>
  <c r="BM543" i="1"/>
  <c r="BL543" i="1"/>
  <c r="BK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P543" i="1"/>
  <c r="O543" i="1"/>
  <c r="E543" i="1"/>
  <c r="CX542" i="1"/>
  <c r="CU542" i="1"/>
  <c r="CN542" i="1"/>
  <c r="CM542" i="1"/>
  <c r="CL542" i="1"/>
  <c r="CK542" i="1"/>
  <c r="CJ542" i="1"/>
  <c r="CI542" i="1"/>
  <c r="CH542" i="1"/>
  <c r="CG542" i="1"/>
  <c r="CF542" i="1"/>
  <c r="CE542" i="1"/>
  <c r="CD542" i="1"/>
  <c r="CC542" i="1"/>
  <c r="CB542" i="1"/>
  <c r="CA542" i="1"/>
  <c r="BZ542" i="1"/>
  <c r="BY542" i="1"/>
  <c r="BX542" i="1"/>
  <c r="BW542" i="1"/>
  <c r="BV542" i="1"/>
  <c r="BU542" i="1"/>
  <c r="BT542" i="1"/>
  <c r="BS542" i="1"/>
  <c r="BR542" i="1"/>
  <c r="BQ542" i="1"/>
  <c r="BP542" i="1"/>
  <c r="BO542" i="1"/>
  <c r="BN542" i="1"/>
  <c r="BM542" i="1"/>
  <c r="BL542" i="1"/>
  <c r="BK542" i="1"/>
  <c r="BJ542" i="1"/>
  <c r="BI542" i="1"/>
  <c r="BH542" i="1"/>
  <c r="BG542" i="1"/>
  <c r="BF542" i="1"/>
  <c r="BE542" i="1"/>
  <c r="BD542" i="1"/>
  <c r="BC542" i="1"/>
  <c r="BB542" i="1"/>
  <c r="BA542" i="1"/>
  <c r="AZ542" i="1"/>
  <c r="AY542" i="1"/>
  <c r="AX542" i="1"/>
  <c r="AW542" i="1"/>
  <c r="AV542" i="1"/>
  <c r="AU542" i="1"/>
  <c r="AT542" i="1"/>
  <c r="AS542" i="1"/>
  <c r="AR542" i="1"/>
  <c r="AQ542" i="1"/>
  <c r="AP542" i="1"/>
  <c r="AO542" i="1"/>
  <c r="AN542" i="1"/>
  <c r="P542" i="1"/>
  <c r="O542" i="1"/>
  <c r="E542" i="1"/>
  <c r="CX541" i="1"/>
  <c r="CU541" i="1"/>
  <c r="CN541" i="1"/>
  <c r="CM541" i="1"/>
  <c r="CL541" i="1"/>
  <c r="CK541" i="1"/>
  <c r="CJ541" i="1"/>
  <c r="CI541" i="1"/>
  <c r="CH541" i="1"/>
  <c r="CG541" i="1"/>
  <c r="CF541" i="1"/>
  <c r="CE541" i="1"/>
  <c r="CD541" i="1"/>
  <c r="CC541" i="1"/>
  <c r="CB541" i="1"/>
  <c r="CA541" i="1"/>
  <c r="BZ541" i="1"/>
  <c r="BY541" i="1"/>
  <c r="BX541" i="1"/>
  <c r="BW541" i="1"/>
  <c r="BV541" i="1"/>
  <c r="BU541" i="1"/>
  <c r="BT541" i="1"/>
  <c r="BS541" i="1"/>
  <c r="BR541" i="1"/>
  <c r="BQ541" i="1"/>
  <c r="BP541" i="1"/>
  <c r="BO541" i="1"/>
  <c r="BN541" i="1"/>
  <c r="BM541" i="1"/>
  <c r="BL541" i="1"/>
  <c r="BK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P541" i="1"/>
  <c r="O541" i="1"/>
  <c r="E541" i="1"/>
  <c r="CX540" i="1"/>
  <c r="CU540" i="1"/>
  <c r="CN540" i="1"/>
  <c r="CM540" i="1"/>
  <c r="CL540" i="1"/>
  <c r="CK540" i="1"/>
  <c r="CJ540" i="1"/>
  <c r="CI540" i="1"/>
  <c r="CH540" i="1"/>
  <c r="CG540" i="1"/>
  <c r="CF540" i="1"/>
  <c r="CE540" i="1"/>
  <c r="CD540" i="1"/>
  <c r="CC540" i="1"/>
  <c r="CB540" i="1"/>
  <c r="CA540" i="1"/>
  <c r="BZ540" i="1"/>
  <c r="BY540" i="1"/>
  <c r="BX540" i="1"/>
  <c r="BW540" i="1"/>
  <c r="BV540" i="1"/>
  <c r="BU540" i="1"/>
  <c r="BT540" i="1"/>
  <c r="BS540" i="1"/>
  <c r="BR540" i="1"/>
  <c r="BQ540" i="1"/>
  <c r="BP540" i="1"/>
  <c r="BO540" i="1"/>
  <c r="BN540" i="1"/>
  <c r="BM540" i="1"/>
  <c r="BL540" i="1"/>
  <c r="BK540" i="1"/>
  <c r="BJ540" i="1"/>
  <c r="BI540" i="1"/>
  <c r="BH540" i="1"/>
  <c r="BG540" i="1"/>
  <c r="BF540" i="1"/>
  <c r="BE540" i="1"/>
  <c r="BD540" i="1"/>
  <c r="BC540" i="1"/>
  <c r="BB540" i="1"/>
  <c r="BA540" i="1"/>
  <c r="AZ540" i="1"/>
  <c r="AY540" i="1"/>
  <c r="AX540" i="1"/>
  <c r="AW540" i="1"/>
  <c r="AV540" i="1"/>
  <c r="AU540" i="1"/>
  <c r="AT540" i="1"/>
  <c r="AS540" i="1"/>
  <c r="AR540" i="1"/>
  <c r="AQ540" i="1"/>
  <c r="AP540" i="1"/>
  <c r="AO540" i="1"/>
  <c r="AN540" i="1"/>
  <c r="P540" i="1"/>
  <c r="O540" i="1"/>
  <c r="E540" i="1"/>
  <c r="CX539" i="1"/>
  <c r="CU539" i="1"/>
  <c r="CN539" i="1"/>
  <c r="CM539" i="1"/>
  <c r="CL539" i="1"/>
  <c r="CK539" i="1"/>
  <c r="CJ539" i="1"/>
  <c r="CI539" i="1"/>
  <c r="CH539" i="1"/>
  <c r="CG539" i="1"/>
  <c r="CF539" i="1"/>
  <c r="CE539" i="1"/>
  <c r="CD539" i="1"/>
  <c r="CC539" i="1"/>
  <c r="CB539" i="1"/>
  <c r="CA539" i="1"/>
  <c r="BZ539" i="1"/>
  <c r="BY539" i="1"/>
  <c r="BX539" i="1"/>
  <c r="BW539" i="1"/>
  <c r="BV539" i="1"/>
  <c r="BU539" i="1"/>
  <c r="BT539" i="1"/>
  <c r="BS539" i="1"/>
  <c r="BR539" i="1"/>
  <c r="BQ539" i="1"/>
  <c r="BP539" i="1"/>
  <c r="BO539" i="1"/>
  <c r="BN539" i="1"/>
  <c r="BM539" i="1"/>
  <c r="BL539" i="1"/>
  <c r="BK539" i="1"/>
  <c r="BJ539" i="1"/>
  <c r="BI539" i="1"/>
  <c r="BH539" i="1"/>
  <c r="BG539" i="1"/>
  <c r="BF539" i="1"/>
  <c r="BE539" i="1"/>
  <c r="BD539" i="1"/>
  <c r="BC539" i="1"/>
  <c r="BB539" i="1"/>
  <c r="BA539" i="1"/>
  <c r="AZ539" i="1"/>
  <c r="AY539" i="1"/>
  <c r="AX539" i="1"/>
  <c r="AW539" i="1"/>
  <c r="AV539" i="1"/>
  <c r="AU539" i="1"/>
  <c r="AT539" i="1"/>
  <c r="AS539" i="1"/>
  <c r="AR539" i="1"/>
  <c r="AQ539" i="1"/>
  <c r="AP539" i="1"/>
  <c r="AO539" i="1"/>
  <c r="AN539" i="1"/>
  <c r="P539" i="1"/>
  <c r="O539" i="1"/>
  <c r="E539" i="1"/>
  <c r="CX538" i="1"/>
  <c r="CU538" i="1"/>
  <c r="CN538" i="1"/>
  <c r="CM538" i="1"/>
  <c r="CL538" i="1"/>
  <c r="CK538" i="1"/>
  <c r="CJ538" i="1"/>
  <c r="CI538" i="1"/>
  <c r="CH538" i="1"/>
  <c r="CG538" i="1"/>
  <c r="CF538" i="1"/>
  <c r="CE538" i="1"/>
  <c r="CD538" i="1"/>
  <c r="CC538" i="1"/>
  <c r="CB538" i="1"/>
  <c r="CA538" i="1"/>
  <c r="BZ538" i="1"/>
  <c r="BY538" i="1"/>
  <c r="BX538" i="1"/>
  <c r="BW538" i="1"/>
  <c r="BV538" i="1"/>
  <c r="BU538" i="1"/>
  <c r="BT538" i="1"/>
  <c r="BS538" i="1"/>
  <c r="BR538" i="1"/>
  <c r="BQ538" i="1"/>
  <c r="BP538" i="1"/>
  <c r="BO538" i="1"/>
  <c r="BN538" i="1"/>
  <c r="BM538" i="1"/>
  <c r="BL538" i="1"/>
  <c r="BK538" i="1"/>
  <c r="BJ538" i="1"/>
  <c r="BI538" i="1"/>
  <c r="BH538" i="1"/>
  <c r="BG538" i="1"/>
  <c r="BF538" i="1"/>
  <c r="BE538" i="1"/>
  <c r="BD538" i="1"/>
  <c r="BC538" i="1"/>
  <c r="BB538" i="1"/>
  <c r="BA538" i="1"/>
  <c r="AZ538" i="1"/>
  <c r="AY538" i="1"/>
  <c r="AX538" i="1"/>
  <c r="AW538" i="1"/>
  <c r="AV538" i="1"/>
  <c r="AU538" i="1"/>
  <c r="AT538" i="1"/>
  <c r="AS538" i="1"/>
  <c r="AR538" i="1"/>
  <c r="AQ538" i="1"/>
  <c r="AP538" i="1"/>
  <c r="AO538" i="1"/>
  <c r="AN538" i="1"/>
  <c r="P538" i="1"/>
  <c r="O538" i="1"/>
  <c r="E538" i="1"/>
  <c r="CX537" i="1"/>
  <c r="CU537" i="1"/>
  <c r="CN537" i="1"/>
  <c r="CM537" i="1"/>
  <c r="CL537" i="1"/>
  <c r="CK537" i="1"/>
  <c r="CJ537" i="1"/>
  <c r="CI537" i="1"/>
  <c r="CH537" i="1"/>
  <c r="CG537" i="1"/>
  <c r="CF537" i="1"/>
  <c r="CE537" i="1"/>
  <c r="CD537" i="1"/>
  <c r="CC537" i="1"/>
  <c r="CB537" i="1"/>
  <c r="CA537" i="1"/>
  <c r="BZ537" i="1"/>
  <c r="BY537" i="1"/>
  <c r="BX537" i="1"/>
  <c r="BW537" i="1"/>
  <c r="BV537" i="1"/>
  <c r="BU537" i="1"/>
  <c r="BT537" i="1"/>
  <c r="BS537" i="1"/>
  <c r="BR537" i="1"/>
  <c r="BQ537" i="1"/>
  <c r="BP537" i="1"/>
  <c r="BO537" i="1"/>
  <c r="BN537" i="1"/>
  <c r="BM537" i="1"/>
  <c r="BL537" i="1"/>
  <c r="BK537" i="1"/>
  <c r="BJ537" i="1"/>
  <c r="BI537" i="1"/>
  <c r="BH537" i="1"/>
  <c r="BG537" i="1"/>
  <c r="BF537" i="1"/>
  <c r="BE537" i="1"/>
  <c r="BD537" i="1"/>
  <c r="BC537" i="1"/>
  <c r="BB537" i="1"/>
  <c r="BA537" i="1"/>
  <c r="AZ537" i="1"/>
  <c r="AY537" i="1"/>
  <c r="AX537" i="1"/>
  <c r="AW537" i="1"/>
  <c r="AV537" i="1"/>
  <c r="AU537" i="1"/>
  <c r="AT537" i="1"/>
  <c r="AS537" i="1"/>
  <c r="AR537" i="1"/>
  <c r="AQ537" i="1"/>
  <c r="AP537" i="1"/>
  <c r="AO537" i="1"/>
  <c r="AN537" i="1"/>
  <c r="P537" i="1"/>
  <c r="O537" i="1"/>
  <c r="E537" i="1"/>
  <c r="CX536" i="1"/>
  <c r="CU536" i="1"/>
  <c r="CN536" i="1"/>
  <c r="CM536" i="1"/>
  <c r="CL536" i="1"/>
  <c r="CK536" i="1"/>
  <c r="CJ536" i="1"/>
  <c r="CI536" i="1"/>
  <c r="CH536" i="1"/>
  <c r="CG536" i="1"/>
  <c r="CF536" i="1"/>
  <c r="CE536" i="1"/>
  <c r="CD536" i="1"/>
  <c r="CC536" i="1"/>
  <c r="CB536" i="1"/>
  <c r="CA536" i="1"/>
  <c r="BZ536" i="1"/>
  <c r="BY536" i="1"/>
  <c r="BX536" i="1"/>
  <c r="BW536" i="1"/>
  <c r="BV536" i="1"/>
  <c r="BU536" i="1"/>
  <c r="BT536" i="1"/>
  <c r="BS536" i="1"/>
  <c r="BR536" i="1"/>
  <c r="BQ536" i="1"/>
  <c r="BP536" i="1"/>
  <c r="BO536" i="1"/>
  <c r="BN536" i="1"/>
  <c r="BM536" i="1"/>
  <c r="BL536" i="1"/>
  <c r="BK536" i="1"/>
  <c r="BJ536" i="1"/>
  <c r="BI536" i="1"/>
  <c r="BH536" i="1"/>
  <c r="BG536" i="1"/>
  <c r="BF536" i="1"/>
  <c r="BE536" i="1"/>
  <c r="BD536" i="1"/>
  <c r="BC536" i="1"/>
  <c r="BB536" i="1"/>
  <c r="BA536" i="1"/>
  <c r="AZ536" i="1"/>
  <c r="AY536" i="1"/>
  <c r="AX536" i="1"/>
  <c r="AW536" i="1"/>
  <c r="AV536" i="1"/>
  <c r="AU536" i="1"/>
  <c r="AT536" i="1"/>
  <c r="AS536" i="1"/>
  <c r="AR536" i="1"/>
  <c r="AQ536" i="1"/>
  <c r="AP536" i="1"/>
  <c r="AO536" i="1"/>
  <c r="AN536" i="1"/>
  <c r="P536" i="1"/>
  <c r="O536" i="1"/>
  <c r="E536" i="1"/>
  <c r="CX535" i="1"/>
  <c r="CU535" i="1"/>
  <c r="CN535" i="1"/>
  <c r="CM535" i="1"/>
  <c r="CL535" i="1"/>
  <c r="CK535" i="1"/>
  <c r="CJ535" i="1"/>
  <c r="CI535" i="1"/>
  <c r="CH535" i="1"/>
  <c r="CG535" i="1"/>
  <c r="CF535" i="1"/>
  <c r="CE535" i="1"/>
  <c r="CD535" i="1"/>
  <c r="CC535" i="1"/>
  <c r="CB535" i="1"/>
  <c r="CA535" i="1"/>
  <c r="BZ535" i="1"/>
  <c r="BY535" i="1"/>
  <c r="BX535" i="1"/>
  <c r="BW535" i="1"/>
  <c r="BV535" i="1"/>
  <c r="BU535" i="1"/>
  <c r="BT535" i="1"/>
  <c r="BS535" i="1"/>
  <c r="BR535" i="1"/>
  <c r="BQ535" i="1"/>
  <c r="BP535" i="1"/>
  <c r="BO535" i="1"/>
  <c r="BN535" i="1"/>
  <c r="BM535" i="1"/>
  <c r="BL535" i="1"/>
  <c r="BK535" i="1"/>
  <c r="BJ535" i="1"/>
  <c r="BI535" i="1"/>
  <c r="BH535" i="1"/>
  <c r="BG535" i="1"/>
  <c r="BF535" i="1"/>
  <c r="BE535" i="1"/>
  <c r="BD535" i="1"/>
  <c r="BC535" i="1"/>
  <c r="BB535" i="1"/>
  <c r="BA535" i="1"/>
  <c r="AZ535" i="1"/>
  <c r="AY535" i="1"/>
  <c r="AX535" i="1"/>
  <c r="AW535" i="1"/>
  <c r="AV535" i="1"/>
  <c r="AU535" i="1"/>
  <c r="AT535" i="1"/>
  <c r="AS535" i="1"/>
  <c r="AR535" i="1"/>
  <c r="AQ535" i="1"/>
  <c r="AP535" i="1"/>
  <c r="AO535" i="1"/>
  <c r="AN535" i="1"/>
  <c r="P535" i="1"/>
  <c r="O535" i="1"/>
  <c r="E535" i="1"/>
  <c r="CX534" i="1"/>
  <c r="CU534" i="1"/>
  <c r="CN534" i="1"/>
  <c r="CM534" i="1"/>
  <c r="CL534" i="1"/>
  <c r="CK534" i="1"/>
  <c r="CJ534" i="1"/>
  <c r="CI534" i="1"/>
  <c r="CH534" i="1"/>
  <c r="CG534" i="1"/>
  <c r="CF534" i="1"/>
  <c r="CE534" i="1"/>
  <c r="CD534" i="1"/>
  <c r="CC534" i="1"/>
  <c r="CB534" i="1"/>
  <c r="CA534" i="1"/>
  <c r="BZ534" i="1"/>
  <c r="BY534" i="1"/>
  <c r="BX534" i="1"/>
  <c r="BW534" i="1"/>
  <c r="BV534" i="1"/>
  <c r="BU534" i="1"/>
  <c r="BT534" i="1"/>
  <c r="BS534" i="1"/>
  <c r="BR534" i="1"/>
  <c r="BQ534" i="1"/>
  <c r="BP534" i="1"/>
  <c r="BO534" i="1"/>
  <c r="BN534" i="1"/>
  <c r="BM534" i="1"/>
  <c r="BL534" i="1"/>
  <c r="BK534" i="1"/>
  <c r="BJ534" i="1"/>
  <c r="BI534" i="1"/>
  <c r="BH534" i="1"/>
  <c r="BG534" i="1"/>
  <c r="BF534" i="1"/>
  <c r="BE534" i="1"/>
  <c r="BD534" i="1"/>
  <c r="BC534" i="1"/>
  <c r="BB534" i="1"/>
  <c r="BA534" i="1"/>
  <c r="AZ534" i="1"/>
  <c r="AY534" i="1"/>
  <c r="AX534" i="1"/>
  <c r="AW534" i="1"/>
  <c r="AV534" i="1"/>
  <c r="AU534" i="1"/>
  <c r="AT534" i="1"/>
  <c r="AS534" i="1"/>
  <c r="AR534" i="1"/>
  <c r="AQ534" i="1"/>
  <c r="AP534" i="1"/>
  <c r="AO534" i="1"/>
  <c r="AN534" i="1"/>
  <c r="P534" i="1"/>
  <c r="O534" i="1"/>
  <c r="E534" i="1"/>
  <c r="CX533" i="1"/>
  <c r="CU533" i="1"/>
  <c r="CN533" i="1"/>
  <c r="CM533" i="1"/>
  <c r="CL533" i="1"/>
  <c r="CK533" i="1"/>
  <c r="CJ533" i="1"/>
  <c r="CI533" i="1"/>
  <c r="CH533" i="1"/>
  <c r="CG533" i="1"/>
  <c r="CF533" i="1"/>
  <c r="CE533" i="1"/>
  <c r="CD533" i="1"/>
  <c r="CC533" i="1"/>
  <c r="CB533" i="1"/>
  <c r="CA533" i="1"/>
  <c r="BZ533" i="1"/>
  <c r="BY533" i="1"/>
  <c r="BX533" i="1"/>
  <c r="BW533" i="1"/>
  <c r="BV533" i="1"/>
  <c r="BU533" i="1"/>
  <c r="BT533" i="1"/>
  <c r="BS533" i="1"/>
  <c r="BR533" i="1"/>
  <c r="BQ533" i="1"/>
  <c r="BP533" i="1"/>
  <c r="BO533" i="1"/>
  <c r="BN533" i="1"/>
  <c r="BM533" i="1"/>
  <c r="BL533" i="1"/>
  <c r="BK533" i="1"/>
  <c r="BJ533" i="1"/>
  <c r="BI533" i="1"/>
  <c r="BH533" i="1"/>
  <c r="BG533" i="1"/>
  <c r="BF533" i="1"/>
  <c r="BE533" i="1"/>
  <c r="BD533" i="1"/>
  <c r="BC533" i="1"/>
  <c r="BB533" i="1"/>
  <c r="BA533" i="1"/>
  <c r="AZ533" i="1"/>
  <c r="AY533" i="1"/>
  <c r="AX533" i="1"/>
  <c r="AW533" i="1"/>
  <c r="AV533" i="1"/>
  <c r="AU533" i="1"/>
  <c r="AT533" i="1"/>
  <c r="AS533" i="1"/>
  <c r="AR533" i="1"/>
  <c r="AQ533" i="1"/>
  <c r="AP533" i="1"/>
  <c r="AO533" i="1"/>
  <c r="AN533" i="1"/>
  <c r="P533" i="1"/>
  <c r="O533" i="1"/>
  <c r="E533" i="1"/>
  <c r="CX532" i="1"/>
  <c r="CU532" i="1"/>
  <c r="CN532" i="1"/>
  <c r="CM532" i="1"/>
  <c r="CL532" i="1"/>
  <c r="CK532" i="1"/>
  <c r="CJ532" i="1"/>
  <c r="CI532" i="1"/>
  <c r="CH532" i="1"/>
  <c r="CG532" i="1"/>
  <c r="CF532" i="1"/>
  <c r="CE532" i="1"/>
  <c r="CD532" i="1"/>
  <c r="CC532" i="1"/>
  <c r="CB532" i="1"/>
  <c r="CA532" i="1"/>
  <c r="BZ532" i="1"/>
  <c r="BY532" i="1"/>
  <c r="BX532" i="1"/>
  <c r="BW532" i="1"/>
  <c r="BV532" i="1"/>
  <c r="BU532" i="1"/>
  <c r="BT532" i="1"/>
  <c r="BS532" i="1"/>
  <c r="BR532" i="1"/>
  <c r="BQ532" i="1"/>
  <c r="BP532" i="1"/>
  <c r="BO532" i="1"/>
  <c r="BN532" i="1"/>
  <c r="BM532" i="1"/>
  <c r="BL532" i="1"/>
  <c r="BK532" i="1"/>
  <c r="BJ532" i="1"/>
  <c r="BI532" i="1"/>
  <c r="BH532" i="1"/>
  <c r="BG532" i="1"/>
  <c r="BF532" i="1"/>
  <c r="BE532" i="1"/>
  <c r="BD532" i="1"/>
  <c r="BC532" i="1"/>
  <c r="BB532" i="1"/>
  <c r="BA532" i="1"/>
  <c r="AZ532" i="1"/>
  <c r="AY532" i="1"/>
  <c r="AX532" i="1"/>
  <c r="AW532" i="1"/>
  <c r="AV532" i="1"/>
  <c r="AU532" i="1"/>
  <c r="AT532" i="1"/>
  <c r="AS532" i="1"/>
  <c r="AR532" i="1"/>
  <c r="AQ532" i="1"/>
  <c r="AP532" i="1"/>
  <c r="AO532" i="1"/>
  <c r="AN532" i="1"/>
  <c r="P532" i="1"/>
  <c r="O532" i="1"/>
  <c r="E532" i="1"/>
  <c r="CX531" i="1"/>
  <c r="CU531" i="1"/>
  <c r="CN531" i="1"/>
  <c r="CM531" i="1"/>
  <c r="CL531" i="1"/>
  <c r="CK531" i="1"/>
  <c r="CJ531" i="1"/>
  <c r="CI531" i="1"/>
  <c r="CH531" i="1"/>
  <c r="CG531" i="1"/>
  <c r="CF531" i="1"/>
  <c r="CE531" i="1"/>
  <c r="CD531" i="1"/>
  <c r="CC531" i="1"/>
  <c r="CB531" i="1"/>
  <c r="CA531" i="1"/>
  <c r="BZ531" i="1"/>
  <c r="BY531" i="1"/>
  <c r="BX531" i="1"/>
  <c r="BW531" i="1"/>
  <c r="BV531" i="1"/>
  <c r="BU531" i="1"/>
  <c r="BT531" i="1"/>
  <c r="BS531" i="1"/>
  <c r="BR531" i="1"/>
  <c r="BQ531" i="1"/>
  <c r="BP531" i="1"/>
  <c r="BO531" i="1"/>
  <c r="BN531" i="1"/>
  <c r="BM531" i="1"/>
  <c r="BL531" i="1"/>
  <c r="BK531" i="1"/>
  <c r="BJ531" i="1"/>
  <c r="BI531" i="1"/>
  <c r="BH531" i="1"/>
  <c r="BG531" i="1"/>
  <c r="BF531" i="1"/>
  <c r="BE531" i="1"/>
  <c r="BD531" i="1"/>
  <c r="BC531" i="1"/>
  <c r="BB531" i="1"/>
  <c r="BA531" i="1"/>
  <c r="AZ531" i="1"/>
  <c r="AY531" i="1"/>
  <c r="AX531" i="1"/>
  <c r="AW531" i="1"/>
  <c r="AV531" i="1"/>
  <c r="AU531" i="1"/>
  <c r="AT531" i="1"/>
  <c r="AS531" i="1"/>
  <c r="AR531" i="1"/>
  <c r="AQ531" i="1"/>
  <c r="AP531" i="1"/>
  <c r="AO531" i="1"/>
  <c r="AN531" i="1"/>
  <c r="P531" i="1"/>
  <c r="O531" i="1"/>
  <c r="E531" i="1"/>
  <c r="CX530" i="1"/>
  <c r="CU530" i="1"/>
  <c r="CN530" i="1"/>
  <c r="CM530" i="1"/>
  <c r="CL530" i="1"/>
  <c r="CK530" i="1"/>
  <c r="CJ530" i="1"/>
  <c r="CI530" i="1"/>
  <c r="CH530" i="1"/>
  <c r="CG530" i="1"/>
  <c r="CF530" i="1"/>
  <c r="CE530" i="1"/>
  <c r="CD530" i="1"/>
  <c r="CC530" i="1"/>
  <c r="CB530" i="1"/>
  <c r="CA530" i="1"/>
  <c r="BZ530" i="1"/>
  <c r="BY530" i="1"/>
  <c r="BX530" i="1"/>
  <c r="BW530" i="1"/>
  <c r="BV530" i="1"/>
  <c r="BU530" i="1"/>
  <c r="BT530" i="1"/>
  <c r="BS530" i="1"/>
  <c r="BR530" i="1"/>
  <c r="BQ530" i="1"/>
  <c r="BP530" i="1"/>
  <c r="BO530" i="1"/>
  <c r="BN530" i="1"/>
  <c r="BM530" i="1"/>
  <c r="BL530" i="1"/>
  <c r="BK530" i="1"/>
  <c r="BJ530" i="1"/>
  <c r="BI530" i="1"/>
  <c r="BH530" i="1"/>
  <c r="BG530" i="1"/>
  <c r="BF530" i="1"/>
  <c r="BE530" i="1"/>
  <c r="BD530" i="1"/>
  <c r="BC530" i="1"/>
  <c r="BB530" i="1"/>
  <c r="BA530" i="1"/>
  <c r="AZ530" i="1"/>
  <c r="AY530" i="1"/>
  <c r="AX530" i="1"/>
  <c r="AW530" i="1"/>
  <c r="AV530" i="1"/>
  <c r="AU530" i="1"/>
  <c r="AT530" i="1"/>
  <c r="AS530" i="1"/>
  <c r="AR530" i="1"/>
  <c r="AQ530" i="1"/>
  <c r="AP530" i="1"/>
  <c r="AO530" i="1"/>
  <c r="AN530" i="1"/>
  <c r="P530" i="1"/>
  <c r="O530" i="1"/>
  <c r="E530" i="1"/>
  <c r="CX529" i="1"/>
  <c r="CU529" i="1"/>
  <c r="CN529" i="1"/>
  <c r="CM529" i="1"/>
  <c r="CL529" i="1"/>
  <c r="CK529" i="1"/>
  <c r="CJ529" i="1"/>
  <c r="CI529" i="1"/>
  <c r="CH529" i="1"/>
  <c r="CG529" i="1"/>
  <c r="CF529" i="1"/>
  <c r="CE529" i="1"/>
  <c r="CD529" i="1"/>
  <c r="CC529" i="1"/>
  <c r="CB529" i="1"/>
  <c r="CA529" i="1"/>
  <c r="BZ529" i="1"/>
  <c r="BY529" i="1"/>
  <c r="BX529" i="1"/>
  <c r="BW529" i="1"/>
  <c r="BV529" i="1"/>
  <c r="BU529" i="1"/>
  <c r="BT529" i="1"/>
  <c r="BS529" i="1"/>
  <c r="BR529" i="1"/>
  <c r="BQ529" i="1"/>
  <c r="BP529" i="1"/>
  <c r="BO529" i="1"/>
  <c r="BN529" i="1"/>
  <c r="BM529" i="1"/>
  <c r="BL529" i="1"/>
  <c r="BK529" i="1"/>
  <c r="BJ529" i="1"/>
  <c r="BI529" i="1"/>
  <c r="BH529" i="1"/>
  <c r="BG529" i="1"/>
  <c r="BF529" i="1"/>
  <c r="BE529" i="1"/>
  <c r="BD529" i="1"/>
  <c r="BC529" i="1"/>
  <c r="BB529" i="1"/>
  <c r="BA529" i="1"/>
  <c r="AZ529" i="1"/>
  <c r="AY529" i="1"/>
  <c r="AX529" i="1"/>
  <c r="AW529" i="1"/>
  <c r="AV529" i="1"/>
  <c r="AU529" i="1"/>
  <c r="AT529" i="1"/>
  <c r="AS529" i="1"/>
  <c r="AR529" i="1"/>
  <c r="AQ529" i="1"/>
  <c r="AP529" i="1"/>
  <c r="AO529" i="1"/>
  <c r="AN529" i="1"/>
  <c r="P529" i="1"/>
  <c r="O529" i="1"/>
  <c r="E529" i="1"/>
  <c r="CX528" i="1"/>
  <c r="CU528" i="1"/>
  <c r="CN528" i="1"/>
  <c r="CM528" i="1"/>
  <c r="CL528" i="1"/>
  <c r="CK528" i="1"/>
  <c r="CJ528" i="1"/>
  <c r="CI528" i="1"/>
  <c r="CH528" i="1"/>
  <c r="CG528" i="1"/>
  <c r="CF528" i="1"/>
  <c r="CE528" i="1"/>
  <c r="CD528" i="1"/>
  <c r="CC528" i="1"/>
  <c r="CB528" i="1"/>
  <c r="CA528" i="1"/>
  <c r="BZ528" i="1"/>
  <c r="BY528" i="1"/>
  <c r="BX528" i="1"/>
  <c r="BW528" i="1"/>
  <c r="BV528" i="1"/>
  <c r="BU528" i="1"/>
  <c r="BT528" i="1"/>
  <c r="BS528" i="1"/>
  <c r="BR528" i="1"/>
  <c r="BQ528" i="1"/>
  <c r="BP528" i="1"/>
  <c r="BO528" i="1"/>
  <c r="BN528" i="1"/>
  <c r="BM528" i="1"/>
  <c r="BL528" i="1"/>
  <c r="BK528" i="1"/>
  <c r="BJ528" i="1"/>
  <c r="BI528" i="1"/>
  <c r="BH528" i="1"/>
  <c r="BG528" i="1"/>
  <c r="BF528" i="1"/>
  <c r="BE528" i="1"/>
  <c r="BD528" i="1"/>
  <c r="BC528" i="1"/>
  <c r="BB528" i="1"/>
  <c r="BA528" i="1"/>
  <c r="AZ528" i="1"/>
  <c r="AY528" i="1"/>
  <c r="AX528" i="1"/>
  <c r="AW528" i="1"/>
  <c r="AV528" i="1"/>
  <c r="AU528" i="1"/>
  <c r="AT528" i="1"/>
  <c r="AS528" i="1"/>
  <c r="AR528" i="1"/>
  <c r="AQ528" i="1"/>
  <c r="AP528" i="1"/>
  <c r="AO528" i="1"/>
  <c r="AN528" i="1"/>
  <c r="P528" i="1"/>
  <c r="O528" i="1"/>
  <c r="E528" i="1"/>
  <c r="CX527" i="1"/>
  <c r="CU527" i="1"/>
  <c r="CN527" i="1"/>
  <c r="CM527" i="1"/>
  <c r="CL527" i="1"/>
  <c r="CK527" i="1"/>
  <c r="CJ527" i="1"/>
  <c r="CI527" i="1"/>
  <c r="CH527" i="1"/>
  <c r="CG527" i="1"/>
  <c r="CF527" i="1"/>
  <c r="CE527" i="1"/>
  <c r="CD527" i="1"/>
  <c r="CC527" i="1"/>
  <c r="CB527" i="1"/>
  <c r="CA527" i="1"/>
  <c r="BZ527" i="1"/>
  <c r="BY527" i="1"/>
  <c r="BX527" i="1"/>
  <c r="BW527" i="1"/>
  <c r="BV527" i="1"/>
  <c r="BU527" i="1"/>
  <c r="BT527" i="1"/>
  <c r="BS527" i="1"/>
  <c r="BR527" i="1"/>
  <c r="BQ527" i="1"/>
  <c r="BP527" i="1"/>
  <c r="BO527" i="1"/>
  <c r="BN527" i="1"/>
  <c r="BM527" i="1"/>
  <c r="BL527" i="1"/>
  <c r="BK527" i="1"/>
  <c r="BJ527" i="1"/>
  <c r="BI527" i="1"/>
  <c r="BH527" i="1"/>
  <c r="BG527" i="1"/>
  <c r="BF527" i="1"/>
  <c r="BE527" i="1"/>
  <c r="BD527" i="1"/>
  <c r="BC527" i="1"/>
  <c r="BB527" i="1"/>
  <c r="BA527" i="1"/>
  <c r="AZ527" i="1"/>
  <c r="AY527" i="1"/>
  <c r="AX527" i="1"/>
  <c r="AW527" i="1"/>
  <c r="AV527" i="1"/>
  <c r="AU527" i="1"/>
  <c r="AT527" i="1"/>
  <c r="AS527" i="1"/>
  <c r="AR527" i="1"/>
  <c r="AQ527" i="1"/>
  <c r="AP527" i="1"/>
  <c r="AO527" i="1"/>
  <c r="AN527" i="1"/>
  <c r="P527" i="1"/>
  <c r="O527" i="1"/>
  <c r="E527" i="1"/>
  <c r="CX526" i="1"/>
  <c r="CU526" i="1"/>
  <c r="CN526" i="1"/>
  <c r="CM526" i="1"/>
  <c r="CL526" i="1"/>
  <c r="CK526" i="1"/>
  <c r="CJ526" i="1"/>
  <c r="CI526" i="1"/>
  <c r="CH526" i="1"/>
  <c r="CG526" i="1"/>
  <c r="CF526" i="1"/>
  <c r="CE526" i="1"/>
  <c r="CD526" i="1"/>
  <c r="CC526" i="1"/>
  <c r="CB526" i="1"/>
  <c r="CA526" i="1"/>
  <c r="BZ526" i="1"/>
  <c r="BY526" i="1"/>
  <c r="BX526" i="1"/>
  <c r="BW526" i="1"/>
  <c r="BV526" i="1"/>
  <c r="BU526" i="1"/>
  <c r="BT526" i="1"/>
  <c r="BS526" i="1"/>
  <c r="BR526" i="1"/>
  <c r="BQ526" i="1"/>
  <c r="BP526" i="1"/>
  <c r="BO526" i="1"/>
  <c r="BN526" i="1"/>
  <c r="BM526" i="1"/>
  <c r="BL526" i="1"/>
  <c r="BK526" i="1"/>
  <c r="BJ526" i="1"/>
  <c r="BI526" i="1"/>
  <c r="BH526" i="1"/>
  <c r="BG526" i="1"/>
  <c r="BF526" i="1"/>
  <c r="BE526" i="1"/>
  <c r="BD526" i="1"/>
  <c r="BC526" i="1"/>
  <c r="BB526" i="1"/>
  <c r="BA526" i="1"/>
  <c r="AZ526" i="1"/>
  <c r="AY526" i="1"/>
  <c r="AX526" i="1"/>
  <c r="AW526" i="1"/>
  <c r="AV526" i="1"/>
  <c r="AU526" i="1"/>
  <c r="AT526" i="1"/>
  <c r="AS526" i="1"/>
  <c r="AR526" i="1"/>
  <c r="AQ526" i="1"/>
  <c r="AP526" i="1"/>
  <c r="AO526" i="1"/>
  <c r="AN526" i="1"/>
  <c r="P526" i="1"/>
  <c r="O526" i="1"/>
  <c r="E526" i="1"/>
  <c r="CX525" i="1"/>
  <c r="CU525" i="1"/>
  <c r="CN525" i="1"/>
  <c r="CM525" i="1"/>
  <c r="CL525" i="1"/>
  <c r="CK525" i="1"/>
  <c r="CJ525" i="1"/>
  <c r="CI525" i="1"/>
  <c r="CH525" i="1"/>
  <c r="CG525" i="1"/>
  <c r="CF525" i="1"/>
  <c r="CE525" i="1"/>
  <c r="CD525" i="1"/>
  <c r="CC525" i="1"/>
  <c r="CB525" i="1"/>
  <c r="CA525" i="1"/>
  <c r="BZ525" i="1"/>
  <c r="BY525" i="1"/>
  <c r="BX525" i="1"/>
  <c r="BW525" i="1"/>
  <c r="BV525" i="1"/>
  <c r="BU525" i="1"/>
  <c r="BT525" i="1"/>
  <c r="BS525" i="1"/>
  <c r="BR525" i="1"/>
  <c r="BQ525" i="1"/>
  <c r="BP525" i="1"/>
  <c r="BO525" i="1"/>
  <c r="BN525" i="1"/>
  <c r="BM525" i="1"/>
  <c r="BL525" i="1"/>
  <c r="BK525" i="1"/>
  <c r="BJ525" i="1"/>
  <c r="BI525" i="1"/>
  <c r="BH525" i="1"/>
  <c r="BG525" i="1"/>
  <c r="BF525" i="1"/>
  <c r="BE525" i="1"/>
  <c r="BD525" i="1"/>
  <c r="BC525" i="1"/>
  <c r="BB525" i="1"/>
  <c r="BA525" i="1"/>
  <c r="AZ525" i="1"/>
  <c r="AY525" i="1"/>
  <c r="AX525" i="1"/>
  <c r="AW525" i="1"/>
  <c r="AV525" i="1"/>
  <c r="AU525" i="1"/>
  <c r="AT525" i="1"/>
  <c r="AS525" i="1"/>
  <c r="AR525" i="1"/>
  <c r="AQ525" i="1"/>
  <c r="AP525" i="1"/>
  <c r="AO525" i="1"/>
  <c r="AN525" i="1"/>
  <c r="P525" i="1"/>
  <c r="O525" i="1"/>
  <c r="E525" i="1"/>
  <c r="CX524" i="1"/>
  <c r="CU524" i="1"/>
  <c r="CN524" i="1"/>
  <c r="CM524" i="1"/>
  <c r="CL524" i="1"/>
  <c r="CK524" i="1"/>
  <c r="CJ524" i="1"/>
  <c r="CI524" i="1"/>
  <c r="CH524" i="1"/>
  <c r="CG524" i="1"/>
  <c r="CF524" i="1"/>
  <c r="CE524" i="1"/>
  <c r="CD524" i="1"/>
  <c r="CC524" i="1"/>
  <c r="CB524" i="1"/>
  <c r="CA524" i="1"/>
  <c r="BZ524" i="1"/>
  <c r="BY524" i="1"/>
  <c r="BX524" i="1"/>
  <c r="BW524" i="1"/>
  <c r="BV524" i="1"/>
  <c r="BU524" i="1"/>
  <c r="BT524" i="1"/>
  <c r="BS524" i="1"/>
  <c r="BR524" i="1"/>
  <c r="BQ524" i="1"/>
  <c r="BP524" i="1"/>
  <c r="BO524" i="1"/>
  <c r="BN524" i="1"/>
  <c r="BM524" i="1"/>
  <c r="BL524" i="1"/>
  <c r="BK524" i="1"/>
  <c r="BJ524" i="1"/>
  <c r="BI524" i="1"/>
  <c r="BH524" i="1"/>
  <c r="BG524" i="1"/>
  <c r="BF524" i="1"/>
  <c r="BE524" i="1"/>
  <c r="BD524" i="1"/>
  <c r="BC524" i="1"/>
  <c r="BB524" i="1"/>
  <c r="BA524" i="1"/>
  <c r="AZ524" i="1"/>
  <c r="AY524" i="1"/>
  <c r="AX524" i="1"/>
  <c r="AW524" i="1"/>
  <c r="AV524" i="1"/>
  <c r="AU524" i="1"/>
  <c r="AT524" i="1"/>
  <c r="AS524" i="1"/>
  <c r="AR524" i="1"/>
  <c r="AQ524" i="1"/>
  <c r="AP524" i="1"/>
  <c r="AO524" i="1"/>
  <c r="AN524" i="1"/>
  <c r="P524" i="1"/>
  <c r="O524" i="1"/>
  <c r="E524" i="1"/>
  <c r="CX523" i="1"/>
  <c r="CU523" i="1"/>
  <c r="CN523" i="1"/>
  <c r="CM523" i="1"/>
  <c r="CL523" i="1"/>
  <c r="CK523" i="1"/>
  <c r="CJ523" i="1"/>
  <c r="CI523" i="1"/>
  <c r="CH523" i="1"/>
  <c r="CG523" i="1"/>
  <c r="CF523" i="1"/>
  <c r="CE523" i="1"/>
  <c r="CD523" i="1"/>
  <c r="CC523" i="1"/>
  <c r="CB523" i="1"/>
  <c r="CA523" i="1"/>
  <c r="BZ523" i="1"/>
  <c r="BY523" i="1"/>
  <c r="BX523" i="1"/>
  <c r="BW523" i="1"/>
  <c r="BV523" i="1"/>
  <c r="BU523" i="1"/>
  <c r="BT523" i="1"/>
  <c r="BS523" i="1"/>
  <c r="BR523" i="1"/>
  <c r="BQ523" i="1"/>
  <c r="BP523" i="1"/>
  <c r="BO523" i="1"/>
  <c r="BN523" i="1"/>
  <c r="BM523" i="1"/>
  <c r="BL523" i="1"/>
  <c r="BK523" i="1"/>
  <c r="BJ523" i="1"/>
  <c r="BI523" i="1"/>
  <c r="BH523" i="1"/>
  <c r="BG523" i="1"/>
  <c r="BF523" i="1"/>
  <c r="BE523" i="1"/>
  <c r="BD523" i="1"/>
  <c r="BC523" i="1"/>
  <c r="BB523" i="1"/>
  <c r="BA523" i="1"/>
  <c r="AZ523" i="1"/>
  <c r="AY523" i="1"/>
  <c r="AX523" i="1"/>
  <c r="AW523" i="1"/>
  <c r="AV523" i="1"/>
  <c r="AU523" i="1"/>
  <c r="AT523" i="1"/>
  <c r="AS523" i="1"/>
  <c r="AR523" i="1"/>
  <c r="AQ523" i="1"/>
  <c r="AP523" i="1"/>
  <c r="AO523" i="1"/>
  <c r="AN523" i="1"/>
  <c r="P523" i="1"/>
  <c r="O523" i="1"/>
  <c r="E523" i="1"/>
  <c r="CX522" i="1"/>
  <c r="CU522" i="1"/>
  <c r="CN522" i="1"/>
  <c r="CM522" i="1"/>
  <c r="CL522" i="1"/>
  <c r="CK522" i="1"/>
  <c r="CJ522" i="1"/>
  <c r="CI522" i="1"/>
  <c r="CH522" i="1"/>
  <c r="CG522" i="1"/>
  <c r="CF522" i="1"/>
  <c r="CE522" i="1"/>
  <c r="CD522" i="1"/>
  <c r="CC522" i="1"/>
  <c r="CB522" i="1"/>
  <c r="CA522" i="1"/>
  <c r="BZ522" i="1"/>
  <c r="BY522" i="1"/>
  <c r="BX522" i="1"/>
  <c r="BW522" i="1"/>
  <c r="BV522" i="1"/>
  <c r="BU522" i="1"/>
  <c r="BT522" i="1"/>
  <c r="BS522" i="1"/>
  <c r="BR522" i="1"/>
  <c r="BQ522" i="1"/>
  <c r="BP522" i="1"/>
  <c r="BO522" i="1"/>
  <c r="BN522" i="1"/>
  <c r="BM522" i="1"/>
  <c r="BL522" i="1"/>
  <c r="BK522" i="1"/>
  <c r="BJ522" i="1"/>
  <c r="BI522" i="1"/>
  <c r="BH522" i="1"/>
  <c r="BG522" i="1"/>
  <c r="BF522" i="1"/>
  <c r="BE522" i="1"/>
  <c r="BD522" i="1"/>
  <c r="BC522" i="1"/>
  <c r="BB522" i="1"/>
  <c r="BA522" i="1"/>
  <c r="AZ522" i="1"/>
  <c r="AY522" i="1"/>
  <c r="AX522" i="1"/>
  <c r="AW522" i="1"/>
  <c r="AV522" i="1"/>
  <c r="AU522" i="1"/>
  <c r="AT522" i="1"/>
  <c r="AS522" i="1"/>
  <c r="AR522" i="1"/>
  <c r="AQ522" i="1"/>
  <c r="AP522" i="1"/>
  <c r="AO522" i="1"/>
  <c r="AN522" i="1"/>
  <c r="P522" i="1"/>
  <c r="O522" i="1"/>
  <c r="E522" i="1"/>
  <c r="CX521" i="1"/>
  <c r="CU521" i="1"/>
  <c r="CN521" i="1"/>
  <c r="CM521" i="1"/>
  <c r="CL521" i="1"/>
  <c r="CK521" i="1"/>
  <c r="CJ521" i="1"/>
  <c r="CI521" i="1"/>
  <c r="CH521" i="1"/>
  <c r="CG521" i="1"/>
  <c r="CF521" i="1"/>
  <c r="CE521" i="1"/>
  <c r="CD521" i="1"/>
  <c r="CC521" i="1"/>
  <c r="CB521" i="1"/>
  <c r="CA521" i="1"/>
  <c r="BZ521" i="1"/>
  <c r="BY521" i="1"/>
  <c r="BX521" i="1"/>
  <c r="BW521" i="1"/>
  <c r="BV521" i="1"/>
  <c r="BU521" i="1"/>
  <c r="BT521" i="1"/>
  <c r="BS521" i="1"/>
  <c r="BR521" i="1"/>
  <c r="BQ521" i="1"/>
  <c r="BP521" i="1"/>
  <c r="BO521" i="1"/>
  <c r="BN521" i="1"/>
  <c r="BM521" i="1"/>
  <c r="BL521" i="1"/>
  <c r="BK521" i="1"/>
  <c r="BJ521" i="1"/>
  <c r="BI521" i="1"/>
  <c r="BH521" i="1"/>
  <c r="BG521" i="1"/>
  <c r="BF521" i="1"/>
  <c r="BE521" i="1"/>
  <c r="BD521" i="1"/>
  <c r="BC521" i="1"/>
  <c r="BB521" i="1"/>
  <c r="BA521" i="1"/>
  <c r="AZ521" i="1"/>
  <c r="AY521" i="1"/>
  <c r="AX521" i="1"/>
  <c r="AW521" i="1"/>
  <c r="AV521" i="1"/>
  <c r="AU521" i="1"/>
  <c r="AT521" i="1"/>
  <c r="AS521" i="1"/>
  <c r="AR521" i="1"/>
  <c r="AQ521" i="1"/>
  <c r="AP521" i="1"/>
  <c r="AO521" i="1"/>
  <c r="AN521" i="1"/>
  <c r="P521" i="1"/>
  <c r="O521" i="1"/>
  <c r="E521" i="1"/>
  <c r="CX520" i="1"/>
  <c r="CU520" i="1"/>
  <c r="CN520" i="1"/>
  <c r="CM520" i="1"/>
  <c r="CL520" i="1"/>
  <c r="CK520" i="1"/>
  <c r="CJ520" i="1"/>
  <c r="CI520" i="1"/>
  <c r="CH520" i="1"/>
  <c r="CG520" i="1"/>
  <c r="CF520" i="1"/>
  <c r="CE520" i="1"/>
  <c r="CD520" i="1"/>
  <c r="CC520" i="1"/>
  <c r="CB520" i="1"/>
  <c r="CA520" i="1"/>
  <c r="BZ520" i="1"/>
  <c r="BY520" i="1"/>
  <c r="BX520" i="1"/>
  <c r="BW520" i="1"/>
  <c r="BV520" i="1"/>
  <c r="BU520" i="1"/>
  <c r="BT520" i="1"/>
  <c r="BS520" i="1"/>
  <c r="BR520" i="1"/>
  <c r="BQ520" i="1"/>
  <c r="BP520" i="1"/>
  <c r="BO520" i="1"/>
  <c r="BN520" i="1"/>
  <c r="BM520" i="1"/>
  <c r="BL520" i="1"/>
  <c r="BK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P520" i="1"/>
  <c r="O520" i="1"/>
  <c r="E520" i="1"/>
  <c r="CX519" i="1"/>
  <c r="CU519" i="1"/>
  <c r="CN519" i="1"/>
  <c r="CM519" i="1"/>
  <c r="CL519" i="1"/>
  <c r="CK519" i="1"/>
  <c r="CJ519" i="1"/>
  <c r="CI519" i="1"/>
  <c r="CH519" i="1"/>
  <c r="CG519" i="1"/>
  <c r="CF519" i="1"/>
  <c r="CE519" i="1"/>
  <c r="CD519" i="1"/>
  <c r="CC519" i="1"/>
  <c r="CB519" i="1"/>
  <c r="CA519" i="1"/>
  <c r="BZ519" i="1"/>
  <c r="BY519" i="1"/>
  <c r="BX519" i="1"/>
  <c r="BW519" i="1"/>
  <c r="BV519" i="1"/>
  <c r="BU519" i="1"/>
  <c r="BT519" i="1"/>
  <c r="BS519" i="1"/>
  <c r="BR519" i="1"/>
  <c r="BQ519" i="1"/>
  <c r="BP519" i="1"/>
  <c r="BO519" i="1"/>
  <c r="BN519" i="1"/>
  <c r="BM519" i="1"/>
  <c r="BL519" i="1"/>
  <c r="BK519" i="1"/>
  <c r="BJ519" i="1"/>
  <c r="BI519" i="1"/>
  <c r="BH519" i="1"/>
  <c r="BG519" i="1"/>
  <c r="BF519" i="1"/>
  <c r="BE519" i="1"/>
  <c r="BD519" i="1"/>
  <c r="BC519" i="1"/>
  <c r="BB519" i="1"/>
  <c r="BA519" i="1"/>
  <c r="AZ519" i="1"/>
  <c r="AY519" i="1"/>
  <c r="AX519" i="1"/>
  <c r="AW519" i="1"/>
  <c r="AV519" i="1"/>
  <c r="AU519" i="1"/>
  <c r="AT519" i="1"/>
  <c r="AS519" i="1"/>
  <c r="AR519" i="1"/>
  <c r="AQ519" i="1"/>
  <c r="AP519" i="1"/>
  <c r="AO519" i="1"/>
  <c r="AN519" i="1"/>
  <c r="P519" i="1"/>
  <c r="O519" i="1"/>
  <c r="E519" i="1"/>
  <c r="CX518" i="1"/>
  <c r="CU518" i="1"/>
  <c r="CN518" i="1"/>
  <c r="CM518" i="1"/>
  <c r="CL518" i="1"/>
  <c r="CK518" i="1"/>
  <c r="CJ518" i="1"/>
  <c r="CI518" i="1"/>
  <c r="CH518" i="1"/>
  <c r="CG518" i="1"/>
  <c r="CF518" i="1"/>
  <c r="CE518" i="1"/>
  <c r="CD518" i="1"/>
  <c r="CC518" i="1"/>
  <c r="CB518" i="1"/>
  <c r="CA518" i="1"/>
  <c r="BZ518" i="1"/>
  <c r="BY518" i="1"/>
  <c r="BX518" i="1"/>
  <c r="BW518" i="1"/>
  <c r="BV518" i="1"/>
  <c r="BU518" i="1"/>
  <c r="BT518" i="1"/>
  <c r="BS518" i="1"/>
  <c r="BR518" i="1"/>
  <c r="BQ518" i="1"/>
  <c r="BP518" i="1"/>
  <c r="BO518" i="1"/>
  <c r="BN518" i="1"/>
  <c r="BM518" i="1"/>
  <c r="BL518" i="1"/>
  <c r="BK518" i="1"/>
  <c r="BJ518" i="1"/>
  <c r="BI518" i="1"/>
  <c r="BH518" i="1"/>
  <c r="BG518" i="1"/>
  <c r="BF518" i="1"/>
  <c r="BE518" i="1"/>
  <c r="BD518" i="1"/>
  <c r="BC518" i="1"/>
  <c r="BB518" i="1"/>
  <c r="BA518" i="1"/>
  <c r="AZ518" i="1"/>
  <c r="AY518" i="1"/>
  <c r="AX518" i="1"/>
  <c r="AW518" i="1"/>
  <c r="AV518" i="1"/>
  <c r="AU518" i="1"/>
  <c r="AT518" i="1"/>
  <c r="AS518" i="1"/>
  <c r="AR518" i="1"/>
  <c r="AQ518" i="1"/>
  <c r="AP518" i="1"/>
  <c r="AO518" i="1"/>
  <c r="AN518" i="1"/>
  <c r="P518" i="1"/>
  <c r="O518" i="1"/>
  <c r="E518" i="1"/>
  <c r="CX517" i="1"/>
  <c r="CU517" i="1"/>
  <c r="CN517" i="1"/>
  <c r="CM517" i="1"/>
  <c r="CL517" i="1"/>
  <c r="CK517" i="1"/>
  <c r="CJ517" i="1"/>
  <c r="CI517" i="1"/>
  <c r="CH517" i="1"/>
  <c r="CG517" i="1"/>
  <c r="CF517" i="1"/>
  <c r="CE517" i="1"/>
  <c r="CD517" i="1"/>
  <c r="CC517" i="1"/>
  <c r="CB517" i="1"/>
  <c r="CA517" i="1"/>
  <c r="BZ517" i="1"/>
  <c r="BY517" i="1"/>
  <c r="BX517" i="1"/>
  <c r="BW517" i="1"/>
  <c r="BV517" i="1"/>
  <c r="BU517" i="1"/>
  <c r="BT517" i="1"/>
  <c r="BS517" i="1"/>
  <c r="BR517" i="1"/>
  <c r="BQ517" i="1"/>
  <c r="BP517" i="1"/>
  <c r="BO517" i="1"/>
  <c r="BN517" i="1"/>
  <c r="BM517" i="1"/>
  <c r="BL517" i="1"/>
  <c r="BK517" i="1"/>
  <c r="BJ517" i="1"/>
  <c r="BI517" i="1"/>
  <c r="BH517" i="1"/>
  <c r="BG517" i="1"/>
  <c r="BF517" i="1"/>
  <c r="BE517" i="1"/>
  <c r="BD517" i="1"/>
  <c r="BC517" i="1"/>
  <c r="BB517" i="1"/>
  <c r="BA517" i="1"/>
  <c r="AZ517" i="1"/>
  <c r="AY517" i="1"/>
  <c r="AX517" i="1"/>
  <c r="AW517" i="1"/>
  <c r="AV517" i="1"/>
  <c r="AU517" i="1"/>
  <c r="AT517" i="1"/>
  <c r="AS517" i="1"/>
  <c r="AR517" i="1"/>
  <c r="AQ517" i="1"/>
  <c r="AP517" i="1"/>
  <c r="AO517" i="1"/>
  <c r="AN517" i="1"/>
  <c r="P517" i="1"/>
  <c r="O517" i="1"/>
  <c r="E517" i="1"/>
  <c r="CX516" i="1"/>
  <c r="CU516" i="1"/>
  <c r="CN516" i="1"/>
  <c r="CM516" i="1"/>
  <c r="CL516" i="1"/>
  <c r="CK516" i="1"/>
  <c r="CJ516" i="1"/>
  <c r="CI516" i="1"/>
  <c r="CH516" i="1"/>
  <c r="CG516" i="1"/>
  <c r="CF516" i="1"/>
  <c r="CE516" i="1"/>
  <c r="CD516" i="1"/>
  <c r="CC516" i="1"/>
  <c r="CB516" i="1"/>
  <c r="CA516" i="1"/>
  <c r="BZ516" i="1"/>
  <c r="BY516" i="1"/>
  <c r="BX516" i="1"/>
  <c r="BW516" i="1"/>
  <c r="BV516" i="1"/>
  <c r="BU516" i="1"/>
  <c r="BT516" i="1"/>
  <c r="BS516" i="1"/>
  <c r="BR516" i="1"/>
  <c r="BQ516" i="1"/>
  <c r="BP516" i="1"/>
  <c r="BO516" i="1"/>
  <c r="BN516" i="1"/>
  <c r="BM516" i="1"/>
  <c r="BL516" i="1"/>
  <c r="BK516" i="1"/>
  <c r="BJ516" i="1"/>
  <c r="BI516" i="1"/>
  <c r="BH516" i="1"/>
  <c r="BG516" i="1"/>
  <c r="BF516" i="1"/>
  <c r="BE516" i="1"/>
  <c r="BD516" i="1"/>
  <c r="BC516" i="1"/>
  <c r="BB516" i="1"/>
  <c r="BA516" i="1"/>
  <c r="AZ516" i="1"/>
  <c r="AY516" i="1"/>
  <c r="AX516" i="1"/>
  <c r="AW516" i="1"/>
  <c r="AV516" i="1"/>
  <c r="AU516" i="1"/>
  <c r="AT516" i="1"/>
  <c r="AS516" i="1"/>
  <c r="AR516" i="1"/>
  <c r="AQ516" i="1"/>
  <c r="AP516" i="1"/>
  <c r="AO516" i="1"/>
  <c r="AN516" i="1"/>
  <c r="P516" i="1"/>
  <c r="O516" i="1"/>
  <c r="E516" i="1"/>
  <c r="CX515" i="1"/>
  <c r="CU515" i="1"/>
  <c r="CN515" i="1"/>
  <c r="CM515" i="1"/>
  <c r="CL515" i="1"/>
  <c r="CK515" i="1"/>
  <c r="CJ515" i="1"/>
  <c r="CI515" i="1"/>
  <c r="CH515" i="1"/>
  <c r="CG515" i="1"/>
  <c r="CF515" i="1"/>
  <c r="CE515" i="1"/>
  <c r="CD515" i="1"/>
  <c r="CC515" i="1"/>
  <c r="CB515" i="1"/>
  <c r="CA515" i="1"/>
  <c r="BZ515" i="1"/>
  <c r="BY515" i="1"/>
  <c r="BX515" i="1"/>
  <c r="BW515" i="1"/>
  <c r="BV515" i="1"/>
  <c r="BU515" i="1"/>
  <c r="BT515" i="1"/>
  <c r="BS515" i="1"/>
  <c r="BR515" i="1"/>
  <c r="BQ515" i="1"/>
  <c r="BP515" i="1"/>
  <c r="BO515" i="1"/>
  <c r="BN515" i="1"/>
  <c r="BM515" i="1"/>
  <c r="BL515" i="1"/>
  <c r="BK515" i="1"/>
  <c r="BJ515" i="1"/>
  <c r="BI515" i="1"/>
  <c r="BH515" i="1"/>
  <c r="BG515" i="1"/>
  <c r="BF515" i="1"/>
  <c r="BE515" i="1"/>
  <c r="BD515" i="1"/>
  <c r="BC515" i="1"/>
  <c r="BB515" i="1"/>
  <c r="BA515" i="1"/>
  <c r="AZ515" i="1"/>
  <c r="AY515" i="1"/>
  <c r="AX515" i="1"/>
  <c r="AW515" i="1"/>
  <c r="AV515" i="1"/>
  <c r="AU515" i="1"/>
  <c r="AT515" i="1"/>
  <c r="AS515" i="1"/>
  <c r="AR515" i="1"/>
  <c r="AQ515" i="1"/>
  <c r="AP515" i="1"/>
  <c r="AO515" i="1"/>
  <c r="AN515" i="1"/>
  <c r="P515" i="1"/>
  <c r="O515" i="1"/>
  <c r="E515" i="1"/>
  <c r="CX514" i="1"/>
  <c r="CU514" i="1"/>
  <c r="CN514" i="1"/>
  <c r="CM514" i="1"/>
  <c r="CL514" i="1"/>
  <c r="CK514" i="1"/>
  <c r="CJ514" i="1"/>
  <c r="CI514" i="1"/>
  <c r="CH514" i="1"/>
  <c r="CG514" i="1"/>
  <c r="CF514" i="1"/>
  <c r="CE514" i="1"/>
  <c r="CD514" i="1"/>
  <c r="CC514" i="1"/>
  <c r="CB514" i="1"/>
  <c r="CA514" i="1"/>
  <c r="BZ514" i="1"/>
  <c r="BY514" i="1"/>
  <c r="BX514" i="1"/>
  <c r="BW514" i="1"/>
  <c r="BV514" i="1"/>
  <c r="BU514" i="1"/>
  <c r="BT514" i="1"/>
  <c r="BS514" i="1"/>
  <c r="BR514" i="1"/>
  <c r="BQ514" i="1"/>
  <c r="BP514" i="1"/>
  <c r="BO514" i="1"/>
  <c r="BN514" i="1"/>
  <c r="BM514" i="1"/>
  <c r="BL514" i="1"/>
  <c r="BK514" i="1"/>
  <c r="BJ514" i="1"/>
  <c r="BI514" i="1"/>
  <c r="BH514" i="1"/>
  <c r="BG514" i="1"/>
  <c r="BF514" i="1"/>
  <c r="BE514" i="1"/>
  <c r="BD514" i="1"/>
  <c r="BC514" i="1"/>
  <c r="BB514" i="1"/>
  <c r="BA514" i="1"/>
  <c r="AZ514" i="1"/>
  <c r="AY514" i="1"/>
  <c r="AX514" i="1"/>
  <c r="AW514" i="1"/>
  <c r="AV514" i="1"/>
  <c r="AU514" i="1"/>
  <c r="AT514" i="1"/>
  <c r="AS514" i="1"/>
  <c r="AR514" i="1"/>
  <c r="AQ514" i="1"/>
  <c r="AP514" i="1"/>
  <c r="AO514" i="1"/>
  <c r="AN514" i="1"/>
  <c r="P514" i="1"/>
  <c r="O514" i="1"/>
  <c r="E514" i="1"/>
  <c r="CX513" i="1"/>
  <c r="CU513" i="1"/>
  <c r="CN513" i="1"/>
  <c r="CM513" i="1"/>
  <c r="CL513" i="1"/>
  <c r="CK513" i="1"/>
  <c r="CJ513" i="1"/>
  <c r="CI513" i="1"/>
  <c r="CH513" i="1"/>
  <c r="CG513" i="1"/>
  <c r="CF513" i="1"/>
  <c r="CE513" i="1"/>
  <c r="CD513" i="1"/>
  <c r="CC513" i="1"/>
  <c r="CB513" i="1"/>
  <c r="CA513" i="1"/>
  <c r="BZ513" i="1"/>
  <c r="BY513" i="1"/>
  <c r="BX513" i="1"/>
  <c r="BW513" i="1"/>
  <c r="BV513" i="1"/>
  <c r="BU513" i="1"/>
  <c r="BT513" i="1"/>
  <c r="BS513" i="1"/>
  <c r="BR513" i="1"/>
  <c r="BQ513" i="1"/>
  <c r="BP513" i="1"/>
  <c r="BO513" i="1"/>
  <c r="BN513" i="1"/>
  <c r="BM513" i="1"/>
  <c r="BL513" i="1"/>
  <c r="BK513" i="1"/>
  <c r="BJ513" i="1"/>
  <c r="BI513" i="1"/>
  <c r="BH513" i="1"/>
  <c r="BG513" i="1"/>
  <c r="BF513" i="1"/>
  <c r="BE513" i="1"/>
  <c r="BD513" i="1"/>
  <c r="BC513" i="1"/>
  <c r="BB513" i="1"/>
  <c r="BA513" i="1"/>
  <c r="AZ513" i="1"/>
  <c r="AY513" i="1"/>
  <c r="AX513" i="1"/>
  <c r="AW513" i="1"/>
  <c r="AV513" i="1"/>
  <c r="AU513" i="1"/>
  <c r="AT513" i="1"/>
  <c r="AS513" i="1"/>
  <c r="AR513" i="1"/>
  <c r="AQ513" i="1"/>
  <c r="AP513" i="1"/>
  <c r="AO513" i="1"/>
  <c r="AN513" i="1"/>
  <c r="P513" i="1"/>
  <c r="O513" i="1"/>
  <c r="E513" i="1"/>
  <c r="CX512" i="1"/>
  <c r="CU512" i="1"/>
  <c r="CN512" i="1"/>
  <c r="CM512" i="1"/>
  <c r="CL512" i="1"/>
  <c r="CK512" i="1"/>
  <c r="CJ512" i="1"/>
  <c r="CI512" i="1"/>
  <c r="CH512" i="1"/>
  <c r="CG512" i="1"/>
  <c r="CF512" i="1"/>
  <c r="CE512" i="1"/>
  <c r="CD512" i="1"/>
  <c r="CC512" i="1"/>
  <c r="CB512" i="1"/>
  <c r="CA512" i="1"/>
  <c r="BZ512" i="1"/>
  <c r="BY512" i="1"/>
  <c r="BX512" i="1"/>
  <c r="BW512" i="1"/>
  <c r="BV512" i="1"/>
  <c r="BU512" i="1"/>
  <c r="BT512" i="1"/>
  <c r="BS512" i="1"/>
  <c r="BR512" i="1"/>
  <c r="BQ512" i="1"/>
  <c r="BP512" i="1"/>
  <c r="BO512" i="1"/>
  <c r="BN512" i="1"/>
  <c r="BM512" i="1"/>
  <c r="BL512" i="1"/>
  <c r="BK512" i="1"/>
  <c r="BJ512" i="1"/>
  <c r="BI512" i="1"/>
  <c r="BH512" i="1"/>
  <c r="BG512" i="1"/>
  <c r="BF512" i="1"/>
  <c r="BE512" i="1"/>
  <c r="BD512" i="1"/>
  <c r="BC512" i="1"/>
  <c r="BB512" i="1"/>
  <c r="BA512" i="1"/>
  <c r="AZ512" i="1"/>
  <c r="AY512" i="1"/>
  <c r="AX512" i="1"/>
  <c r="AW512" i="1"/>
  <c r="AV512" i="1"/>
  <c r="AU512" i="1"/>
  <c r="AT512" i="1"/>
  <c r="AS512" i="1"/>
  <c r="AR512" i="1"/>
  <c r="AQ512" i="1"/>
  <c r="AP512" i="1"/>
  <c r="AO512" i="1"/>
  <c r="AN512" i="1"/>
  <c r="P512" i="1"/>
  <c r="O512" i="1"/>
  <c r="E512" i="1"/>
  <c r="CX511" i="1"/>
  <c r="CU511" i="1"/>
  <c r="CN511" i="1"/>
  <c r="CM511" i="1"/>
  <c r="CL511" i="1"/>
  <c r="CK511" i="1"/>
  <c r="CJ511" i="1"/>
  <c r="CI511" i="1"/>
  <c r="CH511" i="1"/>
  <c r="CG511" i="1"/>
  <c r="CF511" i="1"/>
  <c r="CE511" i="1"/>
  <c r="CD511" i="1"/>
  <c r="CC511" i="1"/>
  <c r="CB511" i="1"/>
  <c r="CA511" i="1"/>
  <c r="BZ511" i="1"/>
  <c r="BY511" i="1"/>
  <c r="BX511" i="1"/>
  <c r="BW511" i="1"/>
  <c r="BV511" i="1"/>
  <c r="BU511" i="1"/>
  <c r="BT511" i="1"/>
  <c r="BS511" i="1"/>
  <c r="BR511" i="1"/>
  <c r="BQ511" i="1"/>
  <c r="BP511" i="1"/>
  <c r="BO511" i="1"/>
  <c r="BN511" i="1"/>
  <c r="BM511" i="1"/>
  <c r="BL511" i="1"/>
  <c r="BK511" i="1"/>
  <c r="BJ511" i="1"/>
  <c r="BI511" i="1"/>
  <c r="BH511" i="1"/>
  <c r="BG511" i="1"/>
  <c r="BF511" i="1"/>
  <c r="BE511" i="1"/>
  <c r="BD511" i="1"/>
  <c r="BC511" i="1"/>
  <c r="BB511" i="1"/>
  <c r="BA511" i="1"/>
  <c r="AZ511" i="1"/>
  <c r="AY511" i="1"/>
  <c r="AX511" i="1"/>
  <c r="AW511" i="1"/>
  <c r="AV511" i="1"/>
  <c r="AU511" i="1"/>
  <c r="AT511" i="1"/>
  <c r="AS511" i="1"/>
  <c r="AR511" i="1"/>
  <c r="AQ511" i="1"/>
  <c r="AP511" i="1"/>
  <c r="AO511" i="1"/>
  <c r="AN511" i="1"/>
  <c r="P511" i="1"/>
  <c r="O511" i="1"/>
  <c r="E511" i="1"/>
  <c r="CX510" i="1"/>
  <c r="CU510" i="1"/>
  <c r="CN510" i="1"/>
  <c r="CM510" i="1"/>
  <c r="CL510" i="1"/>
  <c r="CK510" i="1"/>
  <c r="CJ510" i="1"/>
  <c r="CI510" i="1"/>
  <c r="CH510" i="1"/>
  <c r="CG510" i="1"/>
  <c r="CF510" i="1"/>
  <c r="CE510" i="1"/>
  <c r="CD510" i="1"/>
  <c r="CC510" i="1"/>
  <c r="CB510" i="1"/>
  <c r="CA510" i="1"/>
  <c r="BZ510" i="1"/>
  <c r="BY510" i="1"/>
  <c r="BX510" i="1"/>
  <c r="BW510" i="1"/>
  <c r="BV510" i="1"/>
  <c r="BU510" i="1"/>
  <c r="BT510" i="1"/>
  <c r="BS510" i="1"/>
  <c r="BR510" i="1"/>
  <c r="BQ510" i="1"/>
  <c r="BP510" i="1"/>
  <c r="BO510" i="1"/>
  <c r="BN510" i="1"/>
  <c r="BM510" i="1"/>
  <c r="BL510" i="1"/>
  <c r="BK510" i="1"/>
  <c r="BJ510" i="1"/>
  <c r="BI510" i="1"/>
  <c r="BH510" i="1"/>
  <c r="BG510" i="1"/>
  <c r="BF510" i="1"/>
  <c r="BE510" i="1"/>
  <c r="BD510" i="1"/>
  <c r="BC510" i="1"/>
  <c r="BB510" i="1"/>
  <c r="BA510" i="1"/>
  <c r="AZ510" i="1"/>
  <c r="AY510" i="1"/>
  <c r="AX510" i="1"/>
  <c r="AW510" i="1"/>
  <c r="AV510" i="1"/>
  <c r="AU510" i="1"/>
  <c r="AT510" i="1"/>
  <c r="AS510" i="1"/>
  <c r="AR510" i="1"/>
  <c r="AQ510" i="1"/>
  <c r="AP510" i="1"/>
  <c r="AO510" i="1"/>
  <c r="AN510" i="1"/>
  <c r="P510" i="1"/>
  <c r="O510" i="1"/>
  <c r="E510" i="1"/>
  <c r="CX509" i="1"/>
  <c r="CU509" i="1"/>
  <c r="CN509" i="1"/>
  <c r="CM509" i="1"/>
  <c r="CL509" i="1"/>
  <c r="CK509" i="1"/>
  <c r="CJ509" i="1"/>
  <c r="CI509" i="1"/>
  <c r="CH509" i="1"/>
  <c r="CG509" i="1"/>
  <c r="CF509" i="1"/>
  <c r="CE509" i="1"/>
  <c r="CD509" i="1"/>
  <c r="CC509" i="1"/>
  <c r="CB509" i="1"/>
  <c r="CA509" i="1"/>
  <c r="BZ509" i="1"/>
  <c r="BY509" i="1"/>
  <c r="BX509" i="1"/>
  <c r="BW509" i="1"/>
  <c r="BV509" i="1"/>
  <c r="BU509" i="1"/>
  <c r="BT509" i="1"/>
  <c r="BS509" i="1"/>
  <c r="BR509" i="1"/>
  <c r="BQ509" i="1"/>
  <c r="BP509" i="1"/>
  <c r="BO509" i="1"/>
  <c r="BN509" i="1"/>
  <c r="BM509" i="1"/>
  <c r="BL509" i="1"/>
  <c r="BK509" i="1"/>
  <c r="BJ509" i="1"/>
  <c r="BI509" i="1"/>
  <c r="BH509" i="1"/>
  <c r="BG509" i="1"/>
  <c r="BF509" i="1"/>
  <c r="BE509" i="1"/>
  <c r="BD509" i="1"/>
  <c r="BC509" i="1"/>
  <c r="BB509" i="1"/>
  <c r="BA509" i="1"/>
  <c r="AZ509" i="1"/>
  <c r="AY509" i="1"/>
  <c r="AX509" i="1"/>
  <c r="AW509" i="1"/>
  <c r="AV509" i="1"/>
  <c r="AU509" i="1"/>
  <c r="AT509" i="1"/>
  <c r="AS509" i="1"/>
  <c r="AR509" i="1"/>
  <c r="AQ509" i="1"/>
  <c r="AP509" i="1"/>
  <c r="AO509" i="1"/>
  <c r="AN509" i="1"/>
  <c r="P509" i="1"/>
  <c r="O509" i="1"/>
  <c r="E509" i="1"/>
  <c r="CX508" i="1"/>
  <c r="CU508" i="1"/>
  <c r="CN508" i="1"/>
  <c r="CM508" i="1"/>
  <c r="CL508" i="1"/>
  <c r="CK508" i="1"/>
  <c r="CJ508" i="1"/>
  <c r="CI508" i="1"/>
  <c r="CH508" i="1"/>
  <c r="CG508" i="1"/>
  <c r="CF508" i="1"/>
  <c r="CE508" i="1"/>
  <c r="CD508" i="1"/>
  <c r="CC508" i="1"/>
  <c r="CB508" i="1"/>
  <c r="CA508" i="1"/>
  <c r="BZ508" i="1"/>
  <c r="BY508" i="1"/>
  <c r="BX508" i="1"/>
  <c r="BW508" i="1"/>
  <c r="BV508" i="1"/>
  <c r="BU508" i="1"/>
  <c r="BT508" i="1"/>
  <c r="BS508" i="1"/>
  <c r="BR508" i="1"/>
  <c r="BQ508" i="1"/>
  <c r="BP508" i="1"/>
  <c r="BO508" i="1"/>
  <c r="BN508" i="1"/>
  <c r="BM508" i="1"/>
  <c r="BL508" i="1"/>
  <c r="BK508" i="1"/>
  <c r="BJ508" i="1"/>
  <c r="BI508" i="1"/>
  <c r="BH508" i="1"/>
  <c r="BG508" i="1"/>
  <c r="BF508" i="1"/>
  <c r="BE508" i="1"/>
  <c r="BD508" i="1"/>
  <c r="BC508" i="1"/>
  <c r="BB508" i="1"/>
  <c r="BA508" i="1"/>
  <c r="AZ508" i="1"/>
  <c r="AY508" i="1"/>
  <c r="AX508" i="1"/>
  <c r="AW508" i="1"/>
  <c r="AV508" i="1"/>
  <c r="AU508" i="1"/>
  <c r="AT508" i="1"/>
  <c r="AS508" i="1"/>
  <c r="AR508" i="1"/>
  <c r="AQ508" i="1"/>
  <c r="AP508" i="1"/>
  <c r="AO508" i="1"/>
  <c r="AN508" i="1"/>
  <c r="P508" i="1"/>
  <c r="O508" i="1"/>
  <c r="E508" i="1"/>
  <c r="CX507" i="1"/>
  <c r="CU507" i="1"/>
  <c r="CN507" i="1"/>
  <c r="CM507" i="1"/>
  <c r="CL507" i="1"/>
  <c r="CK507" i="1"/>
  <c r="CJ507" i="1"/>
  <c r="CI507" i="1"/>
  <c r="CH507" i="1"/>
  <c r="CG507" i="1"/>
  <c r="CF507" i="1"/>
  <c r="CE507" i="1"/>
  <c r="CD507" i="1"/>
  <c r="CC507" i="1"/>
  <c r="CB507" i="1"/>
  <c r="CA507" i="1"/>
  <c r="BZ507" i="1"/>
  <c r="BY507" i="1"/>
  <c r="BX507" i="1"/>
  <c r="BW507" i="1"/>
  <c r="BV507" i="1"/>
  <c r="BU507" i="1"/>
  <c r="BT507" i="1"/>
  <c r="BS507" i="1"/>
  <c r="BR507" i="1"/>
  <c r="BQ507" i="1"/>
  <c r="BP507" i="1"/>
  <c r="BO507" i="1"/>
  <c r="BN507" i="1"/>
  <c r="BM507" i="1"/>
  <c r="BL507" i="1"/>
  <c r="BK507" i="1"/>
  <c r="BJ507" i="1"/>
  <c r="BI507" i="1"/>
  <c r="BH507" i="1"/>
  <c r="BG507" i="1"/>
  <c r="BF507" i="1"/>
  <c r="BE507" i="1"/>
  <c r="BD507" i="1"/>
  <c r="BC507" i="1"/>
  <c r="BB507" i="1"/>
  <c r="BA507" i="1"/>
  <c r="AZ507" i="1"/>
  <c r="AY507" i="1"/>
  <c r="AX507" i="1"/>
  <c r="AW507" i="1"/>
  <c r="AV507" i="1"/>
  <c r="AU507" i="1"/>
  <c r="AT507" i="1"/>
  <c r="AS507" i="1"/>
  <c r="AR507" i="1"/>
  <c r="AQ507" i="1"/>
  <c r="AP507" i="1"/>
  <c r="AO507" i="1"/>
  <c r="AN507" i="1"/>
  <c r="P507" i="1"/>
  <c r="O507" i="1"/>
  <c r="E507" i="1"/>
  <c r="CX506" i="1"/>
  <c r="CU506" i="1"/>
  <c r="CN506" i="1"/>
  <c r="CM506" i="1"/>
  <c r="CL506" i="1"/>
  <c r="CK506" i="1"/>
  <c r="CJ506" i="1"/>
  <c r="CI506" i="1"/>
  <c r="CH506" i="1"/>
  <c r="CG506" i="1"/>
  <c r="CF506" i="1"/>
  <c r="CE506" i="1"/>
  <c r="CD506" i="1"/>
  <c r="CC506" i="1"/>
  <c r="CB506" i="1"/>
  <c r="CA506" i="1"/>
  <c r="BZ506" i="1"/>
  <c r="BY506" i="1"/>
  <c r="BX506" i="1"/>
  <c r="BW506" i="1"/>
  <c r="BV506" i="1"/>
  <c r="BU506" i="1"/>
  <c r="BT506" i="1"/>
  <c r="BS506" i="1"/>
  <c r="BR506" i="1"/>
  <c r="BQ506" i="1"/>
  <c r="BP506" i="1"/>
  <c r="BO506" i="1"/>
  <c r="BN506" i="1"/>
  <c r="BM506" i="1"/>
  <c r="BL506" i="1"/>
  <c r="BK506" i="1"/>
  <c r="BJ506" i="1"/>
  <c r="BI506" i="1"/>
  <c r="BH506" i="1"/>
  <c r="BG506" i="1"/>
  <c r="BF506" i="1"/>
  <c r="BE506" i="1"/>
  <c r="BD506" i="1"/>
  <c r="BC506" i="1"/>
  <c r="BB506" i="1"/>
  <c r="BA506" i="1"/>
  <c r="AZ506" i="1"/>
  <c r="AY506" i="1"/>
  <c r="AX506" i="1"/>
  <c r="AW506" i="1"/>
  <c r="AV506" i="1"/>
  <c r="AU506" i="1"/>
  <c r="AT506" i="1"/>
  <c r="AS506" i="1"/>
  <c r="AR506" i="1"/>
  <c r="AQ506" i="1"/>
  <c r="AP506" i="1"/>
  <c r="AO506" i="1"/>
  <c r="AN506" i="1"/>
  <c r="P506" i="1"/>
  <c r="O506" i="1"/>
  <c r="E506" i="1"/>
  <c r="CX505" i="1"/>
  <c r="CU505" i="1"/>
  <c r="CN505" i="1"/>
  <c r="CM505" i="1"/>
  <c r="CL505" i="1"/>
  <c r="CK505" i="1"/>
  <c r="CJ505" i="1"/>
  <c r="CI505" i="1"/>
  <c r="CH505" i="1"/>
  <c r="CG505" i="1"/>
  <c r="CF505" i="1"/>
  <c r="CE505" i="1"/>
  <c r="CD505" i="1"/>
  <c r="CC505" i="1"/>
  <c r="CB505" i="1"/>
  <c r="CA505" i="1"/>
  <c r="BZ505" i="1"/>
  <c r="BY505" i="1"/>
  <c r="BX505" i="1"/>
  <c r="BW505" i="1"/>
  <c r="BV505" i="1"/>
  <c r="BU505" i="1"/>
  <c r="BT505" i="1"/>
  <c r="BS505" i="1"/>
  <c r="BR505" i="1"/>
  <c r="BQ505" i="1"/>
  <c r="BP505" i="1"/>
  <c r="BO505" i="1"/>
  <c r="BN505" i="1"/>
  <c r="BM505" i="1"/>
  <c r="BL505" i="1"/>
  <c r="BK505" i="1"/>
  <c r="BJ505" i="1"/>
  <c r="BI505" i="1"/>
  <c r="BH505" i="1"/>
  <c r="BG505" i="1"/>
  <c r="BF505" i="1"/>
  <c r="BE505" i="1"/>
  <c r="BD505" i="1"/>
  <c r="BC505" i="1"/>
  <c r="BB505" i="1"/>
  <c r="BA505" i="1"/>
  <c r="AZ505" i="1"/>
  <c r="AY505" i="1"/>
  <c r="AX505" i="1"/>
  <c r="AW505" i="1"/>
  <c r="AV505" i="1"/>
  <c r="AU505" i="1"/>
  <c r="AT505" i="1"/>
  <c r="AS505" i="1"/>
  <c r="AR505" i="1"/>
  <c r="AQ505" i="1"/>
  <c r="AP505" i="1"/>
  <c r="AO505" i="1"/>
  <c r="AN505" i="1"/>
  <c r="P505" i="1"/>
  <c r="O505" i="1"/>
  <c r="E505" i="1"/>
  <c r="CX504" i="1"/>
  <c r="CU504" i="1"/>
  <c r="CN504" i="1"/>
  <c r="CM504" i="1"/>
  <c r="CL504" i="1"/>
  <c r="CK504" i="1"/>
  <c r="CJ504" i="1"/>
  <c r="CI504" i="1"/>
  <c r="CH504" i="1"/>
  <c r="CG504" i="1"/>
  <c r="CF504" i="1"/>
  <c r="CE504" i="1"/>
  <c r="CD504" i="1"/>
  <c r="CC504" i="1"/>
  <c r="CB504" i="1"/>
  <c r="CA504" i="1"/>
  <c r="BZ504" i="1"/>
  <c r="BY504" i="1"/>
  <c r="BX504" i="1"/>
  <c r="BW504" i="1"/>
  <c r="BV504" i="1"/>
  <c r="BU504" i="1"/>
  <c r="BT504" i="1"/>
  <c r="BS504" i="1"/>
  <c r="BR504" i="1"/>
  <c r="BQ504" i="1"/>
  <c r="BP504" i="1"/>
  <c r="BO504" i="1"/>
  <c r="BN504" i="1"/>
  <c r="BM504" i="1"/>
  <c r="BL504" i="1"/>
  <c r="BK504" i="1"/>
  <c r="BJ504" i="1"/>
  <c r="BI504" i="1"/>
  <c r="BH504" i="1"/>
  <c r="BG504" i="1"/>
  <c r="BF504" i="1"/>
  <c r="BE504" i="1"/>
  <c r="BD504" i="1"/>
  <c r="BC504" i="1"/>
  <c r="BB504" i="1"/>
  <c r="BA504" i="1"/>
  <c r="AZ504" i="1"/>
  <c r="AY504" i="1"/>
  <c r="AX504" i="1"/>
  <c r="AW504" i="1"/>
  <c r="AV504" i="1"/>
  <c r="AU504" i="1"/>
  <c r="AT504" i="1"/>
  <c r="AS504" i="1"/>
  <c r="AR504" i="1"/>
  <c r="AQ504" i="1"/>
  <c r="AP504" i="1"/>
  <c r="AO504" i="1"/>
  <c r="AN504" i="1"/>
  <c r="P504" i="1"/>
  <c r="O504" i="1"/>
  <c r="E504" i="1"/>
  <c r="CX503" i="1"/>
  <c r="CU503" i="1"/>
  <c r="CN503" i="1"/>
  <c r="CM503" i="1"/>
  <c r="CL503" i="1"/>
  <c r="CK503" i="1"/>
  <c r="CJ503" i="1"/>
  <c r="CI503" i="1"/>
  <c r="CH503" i="1"/>
  <c r="CG503" i="1"/>
  <c r="CF503" i="1"/>
  <c r="CE503" i="1"/>
  <c r="CD503" i="1"/>
  <c r="CC503" i="1"/>
  <c r="CB503" i="1"/>
  <c r="CA503" i="1"/>
  <c r="BZ503" i="1"/>
  <c r="BY503" i="1"/>
  <c r="BX503" i="1"/>
  <c r="BW503" i="1"/>
  <c r="BV503" i="1"/>
  <c r="BU503" i="1"/>
  <c r="BT503" i="1"/>
  <c r="BS503" i="1"/>
  <c r="BR503" i="1"/>
  <c r="BQ503" i="1"/>
  <c r="BP503" i="1"/>
  <c r="BO503" i="1"/>
  <c r="BN503" i="1"/>
  <c r="BM503" i="1"/>
  <c r="BL503" i="1"/>
  <c r="BK503" i="1"/>
  <c r="BJ503" i="1"/>
  <c r="BI503" i="1"/>
  <c r="BH503" i="1"/>
  <c r="BG503" i="1"/>
  <c r="BF503" i="1"/>
  <c r="BE503" i="1"/>
  <c r="BD503" i="1"/>
  <c r="BC503" i="1"/>
  <c r="BB503" i="1"/>
  <c r="BA503" i="1"/>
  <c r="AZ503" i="1"/>
  <c r="AY503" i="1"/>
  <c r="AX503" i="1"/>
  <c r="AW503" i="1"/>
  <c r="AV503" i="1"/>
  <c r="AU503" i="1"/>
  <c r="AT503" i="1"/>
  <c r="AS503" i="1"/>
  <c r="AR503" i="1"/>
  <c r="AQ503" i="1"/>
  <c r="AP503" i="1"/>
  <c r="AO503" i="1"/>
  <c r="AN503" i="1"/>
  <c r="P503" i="1"/>
  <c r="O503" i="1"/>
  <c r="E503" i="1"/>
  <c r="CX502" i="1"/>
  <c r="CU502" i="1"/>
  <c r="CN502" i="1"/>
  <c r="CM502" i="1"/>
  <c r="CL502" i="1"/>
  <c r="CK502" i="1"/>
  <c r="CJ502" i="1"/>
  <c r="CI502" i="1"/>
  <c r="CH502" i="1"/>
  <c r="CG502" i="1"/>
  <c r="CF502" i="1"/>
  <c r="CE502" i="1"/>
  <c r="CD502" i="1"/>
  <c r="CC502" i="1"/>
  <c r="CB502" i="1"/>
  <c r="CA502" i="1"/>
  <c r="BZ502" i="1"/>
  <c r="BY502" i="1"/>
  <c r="BX502" i="1"/>
  <c r="BW502" i="1"/>
  <c r="BV502" i="1"/>
  <c r="BU502" i="1"/>
  <c r="BT502" i="1"/>
  <c r="BS502" i="1"/>
  <c r="BR502" i="1"/>
  <c r="BQ502" i="1"/>
  <c r="BP502" i="1"/>
  <c r="BO502" i="1"/>
  <c r="BN502" i="1"/>
  <c r="BM502" i="1"/>
  <c r="BL502" i="1"/>
  <c r="BK502" i="1"/>
  <c r="BJ502" i="1"/>
  <c r="BI502" i="1"/>
  <c r="BH502" i="1"/>
  <c r="BG502" i="1"/>
  <c r="BF502" i="1"/>
  <c r="BE502" i="1"/>
  <c r="BD502" i="1"/>
  <c r="BC502" i="1"/>
  <c r="BB502" i="1"/>
  <c r="BA502" i="1"/>
  <c r="AZ502" i="1"/>
  <c r="AY502" i="1"/>
  <c r="AX502" i="1"/>
  <c r="AW502" i="1"/>
  <c r="AV502" i="1"/>
  <c r="AU502" i="1"/>
  <c r="AT502" i="1"/>
  <c r="AS502" i="1"/>
  <c r="AR502" i="1"/>
  <c r="AQ502" i="1"/>
  <c r="AP502" i="1"/>
  <c r="AO502" i="1"/>
  <c r="AN502" i="1"/>
  <c r="P502" i="1"/>
  <c r="O502" i="1"/>
  <c r="E502" i="1"/>
  <c r="CX501" i="1"/>
  <c r="CU501" i="1"/>
  <c r="CN501" i="1"/>
  <c r="CM501" i="1"/>
  <c r="CL501" i="1"/>
  <c r="CK501" i="1"/>
  <c r="CJ501" i="1"/>
  <c r="CI501" i="1"/>
  <c r="CH501" i="1"/>
  <c r="CG501" i="1"/>
  <c r="CF501" i="1"/>
  <c r="CE501" i="1"/>
  <c r="CD501" i="1"/>
  <c r="CC501" i="1"/>
  <c r="CB501" i="1"/>
  <c r="CA501" i="1"/>
  <c r="BZ501" i="1"/>
  <c r="BY501" i="1"/>
  <c r="BX501" i="1"/>
  <c r="BW501" i="1"/>
  <c r="BV501" i="1"/>
  <c r="BU501" i="1"/>
  <c r="BT501" i="1"/>
  <c r="BS501" i="1"/>
  <c r="BR501" i="1"/>
  <c r="BQ501" i="1"/>
  <c r="BP501" i="1"/>
  <c r="BO501" i="1"/>
  <c r="BN501" i="1"/>
  <c r="BM501" i="1"/>
  <c r="BL501" i="1"/>
  <c r="BK501" i="1"/>
  <c r="BJ501" i="1"/>
  <c r="BI501" i="1"/>
  <c r="BH501" i="1"/>
  <c r="BG501" i="1"/>
  <c r="BF501" i="1"/>
  <c r="BE501" i="1"/>
  <c r="BD501" i="1"/>
  <c r="BC501" i="1"/>
  <c r="BB501" i="1"/>
  <c r="BA501" i="1"/>
  <c r="AZ501" i="1"/>
  <c r="AY501" i="1"/>
  <c r="AX501" i="1"/>
  <c r="AW501" i="1"/>
  <c r="AV501" i="1"/>
  <c r="AU501" i="1"/>
  <c r="AT501" i="1"/>
  <c r="AS501" i="1"/>
  <c r="AR501" i="1"/>
  <c r="AQ501" i="1"/>
  <c r="AP501" i="1"/>
  <c r="AO501" i="1"/>
  <c r="AN501" i="1"/>
  <c r="P501" i="1"/>
  <c r="O501" i="1"/>
  <c r="E501" i="1"/>
  <c r="CX500" i="1"/>
  <c r="CU500" i="1"/>
  <c r="CN500" i="1"/>
  <c r="CM500" i="1"/>
  <c r="CL500" i="1"/>
  <c r="CK500" i="1"/>
  <c r="CJ500" i="1"/>
  <c r="CI500" i="1"/>
  <c r="CH500" i="1"/>
  <c r="CG500" i="1"/>
  <c r="CF500" i="1"/>
  <c r="CE500" i="1"/>
  <c r="CD500" i="1"/>
  <c r="CC500" i="1"/>
  <c r="CB500" i="1"/>
  <c r="CA500" i="1"/>
  <c r="BZ500" i="1"/>
  <c r="BY500" i="1"/>
  <c r="BX500" i="1"/>
  <c r="BW500" i="1"/>
  <c r="BV500" i="1"/>
  <c r="BU500" i="1"/>
  <c r="BT500" i="1"/>
  <c r="BS500" i="1"/>
  <c r="BR500" i="1"/>
  <c r="BQ500" i="1"/>
  <c r="BP500" i="1"/>
  <c r="BO500" i="1"/>
  <c r="BN500" i="1"/>
  <c r="BM500" i="1"/>
  <c r="BL500" i="1"/>
  <c r="BK500" i="1"/>
  <c r="BJ500" i="1"/>
  <c r="BI500" i="1"/>
  <c r="BH500" i="1"/>
  <c r="BG500" i="1"/>
  <c r="BF500" i="1"/>
  <c r="BE500" i="1"/>
  <c r="BD500" i="1"/>
  <c r="BC500" i="1"/>
  <c r="BB500" i="1"/>
  <c r="BA500" i="1"/>
  <c r="AZ500" i="1"/>
  <c r="AY500" i="1"/>
  <c r="AX500" i="1"/>
  <c r="AW500" i="1"/>
  <c r="AV500" i="1"/>
  <c r="AU500" i="1"/>
  <c r="AT500" i="1"/>
  <c r="AS500" i="1"/>
  <c r="AR500" i="1"/>
  <c r="AQ500" i="1"/>
  <c r="AP500" i="1"/>
  <c r="AO500" i="1"/>
  <c r="AN500" i="1"/>
  <c r="P500" i="1"/>
  <c r="O500" i="1"/>
  <c r="E500" i="1"/>
  <c r="CX499" i="1"/>
  <c r="CU499" i="1"/>
  <c r="CN499" i="1"/>
  <c r="CM499" i="1"/>
  <c r="CL499" i="1"/>
  <c r="CK499" i="1"/>
  <c r="CJ499" i="1"/>
  <c r="CI499" i="1"/>
  <c r="CH499" i="1"/>
  <c r="CG499" i="1"/>
  <c r="CF499" i="1"/>
  <c r="CE499" i="1"/>
  <c r="CD499" i="1"/>
  <c r="CC499" i="1"/>
  <c r="CB499" i="1"/>
  <c r="CA499" i="1"/>
  <c r="BZ499" i="1"/>
  <c r="BY499" i="1"/>
  <c r="BX499" i="1"/>
  <c r="BW499" i="1"/>
  <c r="BV499" i="1"/>
  <c r="BU499" i="1"/>
  <c r="BT499" i="1"/>
  <c r="BS499" i="1"/>
  <c r="BR499" i="1"/>
  <c r="BQ499" i="1"/>
  <c r="BP499" i="1"/>
  <c r="BO499" i="1"/>
  <c r="BN499" i="1"/>
  <c r="BM499" i="1"/>
  <c r="BL499" i="1"/>
  <c r="BK499" i="1"/>
  <c r="BJ499" i="1"/>
  <c r="BI499" i="1"/>
  <c r="BH499" i="1"/>
  <c r="BG499" i="1"/>
  <c r="BF499" i="1"/>
  <c r="BE499" i="1"/>
  <c r="BD499" i="1"/>
  <c r="BC499" i="1"/>
  <c r="BB499" i="1"/>
  <c r="BA499" i="1"/>
  <c r="AZ499" i="1"/>
  <c r="AY499" i="1"/>
  <c r="AX499" i="1"/>
  <c r="AW499" i="1"/>
  <c r="AV499" i="1"/>
  <c r="AU499" i="1"/>
  <c r="AT499" i="1"/>
  <c r="AS499" i="1"/>
  <c r="AR499" i="1"/>
  <c r="AQ499" i="1"/>
  <c r="AP499" i="1"/>
  <c r="AO499" i="1"/>
  <c r="AN499" i="1"/>
  <c r="P499" i="1"/>
  <c r="O499" i="1"/>
  <c r="E499" i="1"/>
  <c r="CX498" i="1"/>
  <c r="CU498" i="1"/>
  <c r="CN498" i="1"/>
  <c r="CM498" i="1"/>
  <c r="CL498" i="1"/>
  <c r="CK498" i="1"/>
  <c r="CJ498" i="1"/>
  <c r="CI498" i="1"/>
  <c r="CH498" i="1"/>
  <c r="CG498" i="1"/>
  <c r="CF498" i="1"/>
  <c r="CE498" i="1"/>
  <c r="CD498" i="1"/>
  <c r="CC498" i="1"/>
  <c r="CB498" i="1"/>
  <c r="CA498" i="1"/>
  <c r="BZ498" i="1"/>
  <c r="BY498" i="1"/>
  <c r="BX498" i="1"/>
  <c r="BW498" i="1"/>
  <c r="BV498" i="1"/>
  <c r="BU498" i="1"/>
  <c r="BT498" i="1"/>
  <c r="BS498" i="1"/>
  <c r="BR498" i="1"/>
  <c r="BQ498" i="1"/>
  <c r="BP498" i="1"/>
  <c r="BO498" i="1"/>
  <c r="BN498" i="1"/>
  <c r="BM498" i="1"/>
  <c r="BL498" i="1"/>
  <c r="BK498" i="1"/>
  <c r="BJ498" i="1"/>
  <c r="BI498" i="1"/>
  <c r="BH498" i="1"/>
  <c r="BG498" i="1"/>
  <c r="BF498" i="1"/>
  <c r="BE498" i="1"/>
  <c r="BD498" i="1"/>
  <c r="BC498" i="1"/>
  <c r="BB498" i="1"/>
  <c r="BA498" i="1"/>
  <c r="AZ498" i="1"/>
  <c r="AY498" i="1"/>
  <c r="AX498" i="1"/>
  <c r="AW498" i="1"/>
  <c r="AV498" i="1"/>
  <c r="AU498" i="1"/>
  <c r="AT498" i="1"/>
  <c r="AS498" i="1"/>
  <c r="AR498" i="1"/>
  <c r="AQ498" i="1"/>
  <c r="AP498" i="1"/>
  <c r="AO498" i="1"/>
  <c r="AN498" i="1"/>
  <c r="P498" i="1"/>
  <c r="O498" i="1"/>
  <c r="E498" i="1"/>
  <c r="CX497" i="1"/>
  <c r="CU497" i="1"/>
  <c r="CN497" i="1"/>
  <c r="CM497" i="1"/>
  <c r="CL497" i="1"/>
  <c r="CK497" i="1"/>
  <c r="CJ497" i="1"/>
  <c r="CI497" i="1"/>
  <c r="CH497" i="1"/>
  <c r="CG497" i="1"/>
  <c r="CF497" i="1"/>
  <c r="CE497" i="1"/>
  <c r="CD497" i="1"/>
  <c r="CC497" i="1"/>
  <c r="CB497" i="1"/>
  <c r="CA497" i="1"/>
  <c r="BZ497" i="1"/>
  <c r="BY497" i="1"/>
  <c r="BX497" i="1"/>
  <c r="BW497" i="1"/>
  <c r="BV497" i="1"/>
  <c r="BU497" i="1"/>
  <c r="BT497" i="1"/>
  <c r="BS497" i="1"/>
  <c r="BR497" i="1"/>
  <c r="BQ497" i="1"/>
  <c r="BP497" i="1"/>
  <c r="BO497" i="1"/>
  <c r="BN497" i="1"/>
  <c r="BM497" i="1"/>
  <c r="BL497" i="1"/>
  <c r="BK497" i="1"/>
  <c r="BJ497" i="1"/>
  <c r="BI497" i="1"/>
  <c r="BH497" i="1"/>
  <c r="BG497" i="1"/>
  <c r="BF497" i="1"/>
  <c r="BE497" i="1"/>
  <c r="BD497" i="1"/>
  <c r="BC497" i="1"/>
  <c r="BB497" i="1"/>
  <c r="BA497" i="1"/>
  <c r="AZ497" i="1"/>
  <c r="AY497" i="1"/>
  <c r="AX497" i="1"/>
  <c r="AW497" i="1"/>
  <c r="AV497" i="1"/>
  <c r="AU497" i="1"/>
  <c r="AT497" i="1"/>
  <c r="AS497" i="1"/>
  <c r="AR497" i="1"/>
  <c r="AQ497" i="1"/>
  <c r="AP497" i="1"/>
  <c r="AO497" i="1"/>
  <c r="AN497" i="1"/>
  <c r="P497" i="1"/>
  <c r="O497" i="1"/>
  <c r="E497" i="1"/>
  <c r="CX496" i="1"/>
  <c r="CU496" i="1"/>
  <c r="CN496" i="1"/>
  <c r="CM496" i="1"/>
  <c r="CL496" i="1"/>
  <c r="CK496" i="1"/>
  <c r="CJ496" i="1"/>
  <c r="CI496" i="1"/>
  <c r="CH496" i="1"/>
  <c r="CG496" i="1"/>
  <c r="CF496" i="1"/>
  <c r="CE496" i="1"/>
  <c r="CD496" i="1"/>
  <c r="CC496" i="1"/>
  <c r="CB496" i="1"/>
  <c r="CA496" i="1"/>
  <c r="BZ496" i="1"/>
  <c r="BY496" i="1"/>
  <c r="BX496" i="1"/>
  <c r="BW496" i="1"/>
  <c r="BV496" i="1"/>
  <c r="BU496" i="1"/>
  <c r="BT496" i="1"/>
  <c r="BS496" i="1"/>
  <c r="BR496" i="1"/>
  <c r="BQ496" i="1"/>
  <c r="BP496" i="1"/>
  <c r="BO496" i="1"/>
  <c r="BN496" i="1"/>
  <c r="BM496" i="1"/>
  <c r="BL496" i="1"/>
  <c r="BK496" i="1"/>
  <c r="BJ496" i="1"/>
  <c r="BI496" i="1"/>
  <c r="BH496" i="1"/>
  <c r="BG496" i="1"/>
  <c r="BF496" i="1"/>
  <c r="BE496" i="1"/>
  <c r="BD496" i="1"/>
  <c r="BC496" i="1"/>
  <c r="BB496" i="1"/>
  <c r="BA496" i="1"/>
  <c r="AZ496" i="1"/>
  <c r="AY496" i="1"/>
  <c r="AX496" i="1"/>
  <c r="AW496" i="1"/>
  <c r="AV496" i="1"/>
  <c r="AU496" i="1"/>
  <c r="AT496" i="1"/>
  <c r="AS496" i="1"/>
  <c r="AR496" i="1"/>
  <c r="AQ496" i="1"/>
  <c r="AP496" i="1"/>
  <c r="AO496" i="1"/>
  <c r="AN496" i="1"/>
  <c r="P496" i="1"/>
  <c r="O496" i="1"/>
  <c r="E496" i="1"/>
  <c r="CX495" i="1"/>
  <c r="CU495" i="1"/>
  <c r="CN495" i="1"/>
  <c r="CM495" i="1"/>
  <c r="CL495" i="1"/>
  <c r="CK495" i="1"/>
  <c r="CJ495" i="1"/>
  <c r="CI495" i="1"/>
  <c r="CH495" i="1"/>
  <c r="CG495" i="1"/>
  <c r="CF495" i="1"/>
  <c r="CE495" i="1"/>
  <c r="CD495" i="1"/>
  <c r="CC495" i="1"/>
  <c r="CB495" i="1"/>
  <c r="CA495" i="1"/>
  <c r="BZ495" i="1"/>
  <c r="BY495" i="1"/>
  <c r="BX495" i="1"/>
  <c r="BW495" i="1"/>
  <c r="BV495" i="1"/>
  <c r="BU495" i="1"/>
  <c r="BT495" i="1"/>
  <c r="BS495" i="1"/>
  <c r="BR495" i="1"/>
  <c r="BQ495" i="1"/>
  <c r="BP495" i="1"/>
  <c r="BO495" i="1"/>
  <c r="BN495" i="1"/>
  <c r="BM495" i="1"/>
  <c r="BL495" i="1"/>
  <c r="BK495" i="1"/>
  <c r="BJ495" i="1"/>
  <c r="BI495" i="1"/>
  <c r="BH495" i="1"/>
  <c r="BG495" i="1"/>
  <c r="BF495" i="1"/>
  <c r="BE495" i="1"/>
  <c r="BD495" i="1"/>
  <c r="BC495" i="1"/>
  <c r="BB495" i="1"/>
  <c r="BA495" i="1"/>
  <c r="AZ495" i="1"/>
  <c r="AY495" i="1"/>
  <c r="AX495" i="1"/>
  <c r="AW495" i="1"/>
  <c r="AV495" i="1"/>
  <c r="AU495" i="1"/>
  <c r="AT495" i="1"/>
  <c r="AS495" i="1"/>
  <c r="AR495" i="1"/>
  <c r="AQ495" i="1"/>
  <c r="AP495" i="1"/>
  <c r="AO495" i="1"/>
  <c r="AN495" i="1"/>
  <c r="P495" i="1"/>
  <c r="O495" i="1"/>
  <c r="E495" i="1"/>
  <c r="CX494" i="1"/>
  <c r="CU494" i="1"/>
  <c r="CN494" i="1"/>
  <c r="CM494" i="1"/>
  <c r="CL494" i="1"/>
  <c r="CK494" i="1"/>
  <c r="CJ494" i="1"/>
  <c r="CI494" i="1"/>
  <c r="CH494" i="1"/>
  <c r="CG494" i="1"/>
  <c r="CF494" i="1"/>
  <c r="CE494" i="1"/>
  <c r="CD494" i="1"/>
  <c r="CC494" i="1"/>
  <c r="CB494" i="1"/>
  <c r="CA494" i="1"/>
  <c r="BZ494" i="1"/>
  <c r="BY494" i="1"/>
  <c r="BX494" i="1"/>
  <c r="BW494" i="1"/>
  <c r="BV494" i="1"/>
  <c r="BU494" i="1"/>
  <c r="BT494" i="1"/>
  <c r="BS494" i="1"/>
  <c r="BR494" i="1"/>
  <c r="BQ494" i="1"/>
  <c r="BP494" i="1"/>
  <c r="BO494" i="1"/>
  <c r="BN494" i="1"/>
  <c r="BM494" i="1"/>
  <c r="BL494" i="1"/>
  <c r="BK494" i="1"/>
  <c r="BJ494" i="1"/>
  <c r="BI494" i="1"/>
  <c r="BH494" i="1"/>
  <c r="BG494" i="1"/>
  <c r="BF494" i="1"/>
  <c r="BE494" i="1"/>
  <c r="BD494" i="1"/>
  <c r="BC494" i="1"/>
  <c r="BB494" i="1"/>
  <c r="BA494" i="1"/>
  <c r="AZ494" i="1"/>
  <c r="AY494" i="1"/>
  <c r="AX494" i="1"/>
  <c r="AW494" i="1"/>
  <c r="AV494" i="1"/>
  <c r="AU494" i="1"/>
  <c r="AT494" i="1"/>
  <c r="AS494" i="1"/>
  <c r="AR494" i="1"/>
  <c r="AQ494" i="1"/>
  <c r="AP494" i="1"/>
  <c r="AO494" i="1"/>
  <c r="AN494" i="1"/>
  <c r="P494" i="1"/>
  <c r="O494" i="1"/>
  <c r="E494" i="1"/>
  <c r="CX493" i="1"/>
  <c r="CU493" i="1"/>
  <c r="CN493" i="1"/>
  <c r="CM493" i="1"/>
  <c r="CL493" i="1"/>
  <c r="CK493" i="1"/>
  <c r="CJ493" i="1"/>
  <c r="CI493" i="1"/>
  <c r="CH493" i="1"/>
  <c r="CG493" i="1"/>
  <c r="CF493" i="1"/>
  <c r="CE493" i="1"/>
  <c r="CD493" i="1"/>
  <c r="CC493" i="1"/>
  <c r="CB493" i="1"/>
  <c r="CA493" i="1"/>
  <c r="BZ493" i="1"/>
  <c r="BY493" i="1"/>
  <c r="BX493" i="1"/>
  <c r="BW493" i="1"/>
  <c r="BV493" i="1"/>
  <c r="BU493" i="1"/>
  <c r="BT493" i="1"/>
  <c r="BS493" i="1"/>
  <c r="BR493" i="1"/>
  <c r="BQ493" i="1"/>
  <c r="BP493" i="1"/>
  <c r="BO493" i="1"/>
  <c r="BN493" i="1"/>
  <c r="BM493" i="1"/>
  <c r="BL493" i="1"/>
  <c r="BK493" i="1"/>
  <c r="BJ493" i="1"/>
  <c r="BI493" i="1"/>
  <c r="BH493" i="1"/>
  <c r="BG493" i="1"/>
  <c r="BF493" i="1"/>
  <c r="BE493" i="1"/>
  <c r="BD493" i="1"/>
  <c r="BC493" i="1"/>
  <c r="BB493" i="1"/>
  <c r="BA493" i="1"/>
  <c r="AZ493" i="1"/>
  <c r="AY493" i="1"/>
  <c r="AX493" i="1"/>
  <c r="AW493" i="1"/>
  <c r="AV493" i="1"/>
  <c r="AU493" i="1"/>
  <c r="AT493" i="1"/>
  <c r="AS493" i="1"/>
  <c r="AR493" i="1"/>
  <c r="AQ493" i="1"/>
  <c r="AP493" i="1"/>
  <c r="AO493" i="1"/>
  <c r="AN493" i="1"/>
  <c r="P493" i="1"/>
  <c r="O493" i="1"/>
  <c r="E493" i="1"/>
  <c r="CX492" i="1"/>
  <c r="CU492" i="1"/>
  <c r="CN492" i="1"/>
  <c r="CM492" i="1"/>
  <c r="CL492" i="1"/>
  <c r="CK492" i="1"/>
  <c r="CJ492" i="1"/>
  <c r="CI492" i="1"/>
  <c r="CH492" i="1"/>
  <c r="CG492" i="1"/>
  <c r="CF492" i="1"/>
  <c r="CE492" i="1"/>
  <c r="CD492" i="1"/>
  <c r="CC492" i="1"/>
  <c r="CB492" i="1"/>
  <c r="CA492" i="1"/>
  <c r="BZ492" i="1"/>
  <c r="BY492" i="1"/>
  <c r="BX492" i="1"/>
  <c r="BW492" i="1"/>
  <c r="BV492" i="1"/>
  <c r="BU492" i="1"/>
  <c r="BT492" i="1"/>
  <c r="BS492" i="1"/>
  <c r="BR492" i="1"/>
  <c r="BQ492" i="1"/>
  <c r="BP492" i="1"/>
  <c r="BO492" i="1"/>
  <c r="BN492" i="1"/>
  <c r="BM492" i="1"/>
  <c r="BL492" i="1"/>
  <c r="BK492" i="1"/>
  <c r="BJ492" i="1"/>
  <c r="BI492" i="1"/>
  <c r="BH492" i="1"/>
  <c r="BG492" i="1"/>
  <c r="BF492" i="1"/>
  <c r="BE492" i="1"/>
  <c r="BD492" i="1"/>
  <c r="BC492" i="1"/>
  <c r="BB492" i="1"/>
  <c r="BA492" i="1"/>
  <c r="AZ492" i="1"/>
  <c r="AY492" i="1"/>
  <c r="AX492" i="1"/>
  <c r="AW492" i="1"/>
  <c r="AV492" i="1"/>
  <c r="AU492" i="1"/>
  <c r="AT492" i="1"/>
  <c r="AS492" i="1"/>
  <c r="AR492" i="1"/>
  <c r="AQ492" i="1"/>
  <c r="AP492" i="1"/>
  <c r="AO492" i="1"/>
  <c r="AN492" i="1"/>
  <c r="P492" i="1"/>
  <c r="O492" i="1"/>
  <c r="E492" i="1"/>
  <c r="CX491" i="1"/>
  <c r="CU491" i="1"/>
  <c r="CN491" i="1"/>
  <c r="CM491" i="1"/>
  <c r="CL491" i="1"/>
  <c r="CK491" i="1"/>
  <c r="CJ491" i="1"/>
  <c r="CI491" i="1"/>
  <c r="CH491" i="1"/>
  <c r="CG491" i="1"/>
  <c r="CF491" i="1"/>
  <c r="CE491" i="1"/>
  <c r="CD491" i="1"/>
  <c r="CC491" i="1"/>
  <c r="CB491" i="1"/>
  <c r="CA491" i="1"/>
  <c r="BZ491" i="1"/>
  <c r="BY491" i="1"/>
  <c r="BX491" i="1"/>
  <c r="BW491" i="1"/>
  <c r="BV491" i="1"/>
  <c r="BU491" i="1"/>
  <c r="BT491" i="1"/>
  <c r="BS491" i="1"/>
  <c r="BR491" i="1"/>
  <c r="BQ491" i="1"/>
  <c r="BP491" i="1"/>
  <c r="BO491" i="1"/>
  <c r="BN491" i="1"/>
  <c r="BM491" i="1"/>
  <c r="BL491" i="1"/>
  <c r="BK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P491" i="1"/>
  <c r="O491" i="1"/>
  <c r="E491" i="1"/>
  <c r="CX490" i="1"/>
  <c r="CU490" i="1"/>
  <c r="CN490" i="1"/>
  <c r="CM490" i="1"/>
  <c r="CL490" i="1"/>
  <c r="CK490" i="1"/>
  <c r="CJ490" i="1"/>
  <c r="CI490" i="1"/>
  <c r="CH490" i="1"/>
  <c r="CG490" i="1"/>
  <c r="CF490" i="1"/>
  <c r="CE490" i="1"/>
  <c r="CD490" i="1"/>
  <c r="CC490" i="1"/>
  <c r="CB490" i="1"/>
  <c r="CA490" i="1"/>
  <c r="BZ490" i="1"/>
  <c r="BY490" i="1"/>
  <c r="BX490" i="1"/>
  <c r="BW490" i="1"/>
  <c r="BV490" i="1"/>
  <c r="BU490" i="1"/>
  <c r="BT490" i="1"/>
  <c r="BS490" i="1"/>
  <c r="BR490" i="1"/>
  <c r="BQ490" i="1"/>
  <c r="BP490" i="1"/>
  <c r="BO490" i="1"/>
  <c r="BN490" i="1"/>
  <c r="BM490" i="1"/>
  <c r="BL490" i="1"/>
  <c r="BK490" i="1"/>
  <c r="BJ490" i="1"/>
  <c r="BI490" i="1"/>
  <c r="BH490" i="1"/>
  <c r="BG490" i="1"/>
  <c r="BF490" i="1"/>
  <c r="BE490" i="1"/>
  <c r="BD490" i="1"/>
  <c r="BC490" i="1"/>
  <c r="BB490" i="1"/>
  <c r="BA490" i="1"/>
  <c r="AZ490" i="1"/>
  <c r="AY490" i="1"/>
  <c r="AX490" i="1"/>
  <c r="AW490" i="1"/>
  <c r="AV490" i="1"/>
  <c r="AU490" i="1"/>
  <c r="AT490" i="1"/>
  <c r="AS490" i="1"/>
  <c r="AR490" i="1"/>
  <c r="AQ490" i="1"/>
  <c r="AP490" i="1"/>
  <c r="AO490" i="1"/>
  <c r="AN490" i="1"/>
  <c r="P490" i="1"/>
  <c r="O490" i="1"/>
  <c r="E490" i="1"/>
  <c r="CX489" i="1"/>
  <c r="CU489" i="1"/>
  <c r="CN489" i="1"/>
  <c r="CM489" i="1"/>
  <c r="CL489" i="1"/>
  <c r="CK489" i="1"/>
  <c r="CJ489" i="1"/>
  <c r="CI489" i="1"/>
  <c r="CH489" i="1"/>
  <c r="CG489" i="1"/>
  <c r="CF489" i="1"/>
  <c r="CE489" i="1"/>
  <c r="CD489" i="1"/>
  <c r="CC489" i="1"/>
  <c r="CB489" i="1"/>
  <c r="CA489" i="1"/>
  <c r="BZ489" i="1"/>
  <c r="BY489" i="1"/>
  <c r="BX489" i="1"/>
  <c r="BW489" i="1"/>
  <c r="BV489" i="1"/>
  <c r="BU489" i="1"/>
  <c r="BT489" i="1"/>
  <c r="BS489" i="1"/>
  <c r="BR489" i="1"/>
  <c r="BQ489" i="1"/>
  <c r="BP489" i="1"/>
  <c r="BO489" i="1"/>
  <c r="BN489" i="1"/>
  <c r="BM489" i="1"/>
  <c r="BL489" i="1"/>
  <c r="BK489" i="1"/>
  <c r="BJ489" i="1"/>
  <c r="BI489" i="1"/>
  <c r="BH489" i="1"/>
  <c r="BG489" i="1"/>
  <c r="BF489" i="1"/>
  <c r="BE489" i="1"/>
  <c r="BD489" i="1"/>
  <c r="BC489" i="1"/>
  <c r="BB489" i="1"/>
  <c r="BA489" i="1"/>
  <c r="AZ489" i="1"/>
  <c r="AY489" i="1"/>
  <c r="AX489" i="1"/>
  <c r="AW489" i="1"/>
  <c r="AV489" i="1"/>
  <c r="AU489" i="1"/>
  <c r="AT489" i="1"/>
  <c r="AS489" i="1"/>
  <c r="AR489" i="1"/>
  <c r="AQ489" i="1"/>
  <c r="AP489" i="1"/>
  <c r="AO489" i="1"/>
  <c r="AN489" i="1"/>
  <c r="P489" i="1"/>
  <c r="O489" i="1"/>
  <c r="E489" i="1"/>
  <c r="CX488" i="1"/>
  <c r="CU488" i="1"/>
  <c r="CN488" i="1"/>
  <c r="CM488" i="1"/>
  <c r="CL488" i="1"/>
  <c r="CK488" i="1"/>
  <c r="CJ488" i="1"/>
  <c r="CI488" i="1"/>
  <c r="CH488" i="1"/>
  <c r="CG488" i="1"/>
  <c r="CF488" i="1"/>
  <c r="CE488" i="1"/>
  <c r="CD488" i="1"/>
  <c r="CC488" i="1"/>
  <c r="CB488" i="1"/>
  <c r="CA488" i="1"/>
  <c r="BZ488" i="1"/>
  <c r="BY488" i="1"/>
  <c r="BX488" i="1"/>
  <c r="BW488" i="1"/>
  <c r="BV488" i="1"/>
  <c r="BU488" i="1"/>
  <c r="BT488" i="1"/>
  <c r="BS488" i="1"/>
  <c r="BR488" i="1"/>
  <c r="BQ488" i="1"/>
  <c r="BP488" i="1"/>
  <c r="BO488" i="1"/>
  <c r="BN488" i="1"/>
  <c r="BM488" i="1"/>
  <c r="BL488" i="1"/>
  <c r="BK488" i="1"/>
  <c r="BJ488" i="1"/>
  <c r="BI488" i="1"/>
  <c r="BH488" i="1"/>
  <c r="BG488" i="1"/>
  <c r="BF488" i="1"/>
  <c r="BE488" i="1"/>
  <c r="BD488" i="1"/>
  <c r="BC488" i="1"/>
  <c r="BB488" i="1"/>
  <c r="BA488" i="1"/>
  <c r="AZ488" i="1"/>
  <c r="AY488" i="1"/>
  <c r="AX488" i="1"/>
  <c r="AW488" i="1"/>
  <c r="AV488" i="1"/>
  <c r="AU488" i="1"/>
  <c r="AT488" i="1"/>
  <c r="AS488" i="1"/>
  <c r="AR488" i="1"/>
  <c r="AQ488" i="1"/>
  <c r="AP488" i="1"/>
  <c r="AO488" i="1"/>
  <c r="AN488" i="1"/>
  <c r="P488" i="1"/>
  <c r="O488" i="1"/>
  <c r="E488" i="1"/>
  <c r="CX487" i="1"/>
  <c r="CU487" i="1"/>
  <c r="CN487" i="1"/>
  <c r="CM487" i="1"/>
  <c r="CL487" i="1"/>
  <c r="CK487" i="1"/>
  <c r="CJ487" i="1"/>
  <c r="CI487" i="1"/>
  <c r="CH487" i="1"/>
  <c r="CG487" i="1"/>
  <c r="CF487" i="1"/>
  <c r="CE487" i="1"/>
  <c r="CD487" i="1"/>
  <c r="CC487" i="1"/>
  <c r="CB487" i="1"/>
  <c r="CA487" i="1"/>
  <c r="BZ487" i="1"/>
  <c r="BY487" i="1"/>
  <c r="BX487" i="1"/>
  <c r="BW487" i="1"/>
  <c r="BV487" i="1"/>
  <c r="BU487" i="1"/>
  <c r="BT487" i="1"/>
  <c r="BS487" i="1"/>
  <c r="BR487" i="1"/>
  <c r="BQ487" i="1"/>
  <c r="BP487" i="1"/>
  <c r="BO487" i="1"/>
  <c r="BN487" i="1"/>
  <c r="BM487" i="1"/>
  <c r="BL487" i="1"/>
  <c r="BK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P487" i="1"/>
  <c r="O487" i="1"/>
  <c r="E487" i="1"/>
  <c r="CX486" i="1"/>
  <c r="CU486" i="1"/>
  <c r="CN486" i="1"/>
  <c r="CM486" i="1"/>
  <c r="CL486" i="1"/>
  <c r="CK486" i="1"/>
  <c r="CJ486" i="1"/>
  <c r="CI486" i="1"/>
  <c r="CH486" i="1"/>
  <c r="CG486" i="1"/>
  <c r="CF486" i="1"/>
  <c r="CE486" i="1"/>
  <c r="CD486" i="1"/>
  <c r="CC486" i="1"/>
  <c r="CB486" i="1"/>
  <c r="CA486" i="1"/>
  <c r="BZ486" i="1"/>
  <c r="BY486" i="1"/>
  <c r="BX486" i="1"/>
  <c r="BW486" i="1"/>
  <c r="BV486" i="1"/>
  <c r="BU486" i="1"/>
  <c r="BT486" i="1"/>
  <c r="BS486" i="1"/>
  <c r="BR486" i="1"/>
  <c r="BQ486" i="1"/>
  <c r="BP486" i="1"/>
  <c r="BO486" i="1"/>
  <c r="BN486" i="1"/>
  <c r="BM486" i="1"/>
  <c r="BL486" i="1"/>
  <c r="BK486" i="1"/>
  <c r="BJ486" i="1"/>
  <c r="BI486" i="1"/>
  <c r="BH486" i="1"/>
  <c r="BG486" i="1"/>
  <c r="BF486" i="1"/>
  <c r="BE486" i="1"/>
  <c r="BD486" i="1"/>
  <c r="BC486" i="1"/>
  <c r="BB486" i="1"/>
  <c r="BA486" i="1"/>
  <c r="AZ486" i="1"/>
  <c r="AY486" i="1"/>
  <c r="AX486" i="1"/>
  <c r="AW486" i="1"/>
  <c r="AV486" i="1"/>
  <c r="AU486" i="1"/>
  <c r="AT486" i="1"/>
  <c r="AS486" i="1"/>
  <c r="AR486" i="1"/>
  <c r="AQ486" i="1"/>
  <c r="AP486" i="1"/>
  <c r="AO486" i="1"/>
  <c r="AN486" i="1"/>
  <c r="P486" i="1"/>
  <c r="O486" i="1"/>
  <c r="E486" i="1"/>
  <c r="CX485" i="1"/>
  <c r="CU485" i="1"/>
  <c r="CN485" i="1"/>
  <c r="CM485" i="1"/>
  <c r="CL485" i="1"/>
  <c r="CK485" i="1"/>
  <c r="CJ485" i="1"/>
  <c r="CI485" i="1"/>
  <c r="CH485" i="1"/>
  <c r="CG485" i="1"/>
  <c r="CF485" i="1"/>
  <c r="CE485" i="1"/>
  <c r="CD485" i="1"/>
  <c r="CC485" i="1"/>
  <c r="CB485" i="1"/>
  <c r="CA485" i="1"/>
  <c r="BZ485" i="1"/>
  <c r="BY485" i="1"/>
  <c r="BX485" i="1"/>
  <c r="BW485" i="1"/>
  <c r="BV485" i="1"/>
  <c r="BU485" i="1"/>
  <c r="BT485" i="1"/>
  <c r="BS485" i="1"/>
  <c r="BR485" i="1"/>
  <c r="BQ485" i="1"/>
  <c r="BP485" i="1"/>
  <c r="BO485" i="1"/>
  <c r="BN485" i="1"/>
  <c r="BM485" i="1"/>
  <c r="BL485" i="1"/>
  <c r="BK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P485" i="1"/>
  <c r="O485" i="1"/>
  <c r="E485" i="1"/>
  <c r="CX484" i="1"/>
  <c r="CU484" i="1"/>
  <c r="CN484" i="1"/>
  <c r="CM484" i="1"/>
  <c r="CL484" i="1"/>
  <c r="CK484" i="1"/>
  <c r="CJ484" i="1"/>
  <c r="CI484" i="1"/>
  <c r="CH484" i="1"/>
  <c r="CG484" i="1"/>
  <c r="CF484" i="1"/>
  <c r="CE484" i="1"/>
  <c r="CD484" i="1"/>
  <c r="CC484" i="1"/>
  <c r="CB484" i="1"/>
  <c r="CA484" i="1"/>
  <c r="BZ484" i="1"/>
  <c r="BY484" i="1"/>
  <c r="BX484" i="1"/>
  <c r="BW484" i="1"/>
  <c r="BV484" i="1"/>
  <c r="BU484" i="1"/>
  <c r="BT484" i="1"/>
  <c r="BS484" i="1"/>
  <c r="BR484" i="1"/>
  <c r="BQ484" i="1"/>
  <c r="BP484" i="1"/>
  <c r="BO484" i="1"/>
  <c r="BN484" i="1"/>
  <c r="BM484" i="1"/>
  <c r="BL484" i="1"/>
  <c r="BK484" i="1"/>
  <c r="BJ484" i="1"/>
  <c r="BI484" i="1"/>
  <c r="BH484" i="1"/>
  <c r="BG484" i="1"/>
  <c r="BF484" i="1"/>
  <c r="BE484" i="1"/>
  <c r="BD484" i="1"/>
  <c r="BC484" i="1"/>
  <c r="BB484" i="1"/>
  <c r="BA484" i="1"/>
  <c r="AZ484" i="1"/>
  <c r="AY484" i="1"/>
  <c r="AX484" i="1"/>
  <c r="AW484" i="1"/>
  <c r="AV484" i="1"/>
  <c r="AU484" i="1"/>
  <c r="AT484" i="1"/>
  <c r="AS484" i="1"/>
  <c r="AR484" i="1"/>
  <c r="AQ484" i="1"/>
  <c r="AP484" i="1"/>
  <c r="AO484" i="1"/>
  <c r="AN484" i="1"/>
  <c r="P484" i="1"/>
  <c r="O484" i="1"/>
  <c r="E484" i="1"/>
  <c r="CX483" i="1"/>
  <c r="CU483" i="1"/>
  <c r="CN483" i="1"/>
  <c r="CM483" i="1"/>
  <c r="CL483" i="1"/>
  <c r="CK483" i="1"/>
  <c r="CJ483" i="1"/>
  <c r="CI483" i="1"/>
  <c r="CH483" i="1"/>
  <c r="CG483" i="1"/>
  <c r="CF483" i="1"/>
  <c r="CE483" i="1"/>
  <c r="CD483" i="1"/>
  <c r="CC483" i="1"/>
  <c r="CB483" i="1"/>
  <c r="CA483" i="1"/>
  <c r="BZ483" i="1"/>
  <c r="BY483" i="1"/>
  <c r="BX483" i="1"/>
  <c r="BW483" i="1"/>
  <c r="BV483" i="1"/>
  <c r="BU483" i="1"/>
  <c r="BT483" i="1"/>
  <c r="BS483" i="1"/>
  <c r="BR483" i="1"/>
  <c r="BQ483" i="1"/>
  <c r="BP483" i="1"/>
  <c r="BO483" i="1"/>
  <c r="BN483" i="1"/>
  <c r="BM483" i="1"/>
  <c r="BL483" i="1"/>
  <c r="BK483" i="1"/>
  <c r="BJ483" i="1"/>
  <c r="BI483" i="1"/>
  <c r="BH483" i="1"/>
  <c r="BG483" i="1"/>
  <c r="BF483" i="1"/>
  <c r="BE483" i="1"/>
  <c r="BD483" i="1"/>
  <c r="BC483" i="1"/>
  <c r="BB483" i="1"/>
  <c r="BA483" i="1"/>
  <c r="AZ483" i="1"/>
  <c r="AY483" i="1"/>
  <c r="AX483" i="1"/>
  <c r="AW483" i="1"/>
  <c r="AV483" i="1"/>
  <c r="AU483" i="1"/>
  <c r="AT483" i="1"/>
  <c r="AS483" i="1"/>
  <c r="AR483" i="1"/>
  <c r="AQ483" i="1"/>
  <c r="AP483" i="1"/>
  <c r="AO483" i="1"/>
  <c r="AN483" i="1"/>
  <c r="P483" i="1"/>
  <c r="O483" i="1"/>
  <c r="E483" i="1"/>
  <c r="CX482" i="1"/>
  <c r="CU482" i="1"/>
  <c r="CN482" i="1"/>
  <c r="CM482" i="1"/>
  <c r="CL482" i="1"/>
  <c r="CK482" i="1"/>
  <c r="CJ482" i="1"/>
  <c r="CI482" i="1"/>
  <c r="CH482" i="1"/>
  <c r="CG482" i="1"/>
  <c r="CF482" i="1"/>
  <c r="CE482" i="1"/>
  <c r="CD482" i="1"/>
  <c r="CC482" i="1"/>
  <c r="CB482" i="1"/>
  <c r="CA482" i="1"/>
  <c r="BZ482" i="1"/>
  <c r="BY482" i="1"/>
  <c r="BX482" i="1"/>
  <c r="BW482" i="1"/>
  <c r="BV482" i="1"/>
  <c r="BU482" i="1"/>
  <c r="BT482" i="1"/>
  <c r="BS482" i="1"/>
  <c r="BR482" i="1"/>
  <c r="BQ482" i="1"/>
  <c r="BP482" i="1"/>
  <c r="BO482" i="1"/>
  <c r="BN482" i="1"/>
  <c r="BM482" i="1"/>
  <c r="BL482" i="1"/>
  <c r="BK482" i="1"/>
  <c r="BJ482" i="1"/>
  <c r="BI482" i="1"/>
  <c r="BH482" i="1"/>
  <c r="BG482" i="1"/>
  <c r="BF482" i="1"/>
  <c r="BE482" i="1"/>
  <c r="BD482" i="1"/>
  <c r="BC482" i="1"/>
  <c r="BB482" i="1"/>
  <c r="BA482" i="1"/>
  <c r="AZ482" i="1"/>
  <c r="AY482" i="1"/>
  <c r="AX482" i="1"/>
  <c r="AW482" i="1"/>
  <c r="AV482" i="1"/>
  <c r="AU482" i="1"/>
  <c r="AT482" i="1"/>
  <c r="AS482" i="1"/>
  <c r="AR482" i="1"/>
  <c r="AQ482" i="1"/>
  <c r="AP482" i="1"/>
  <c r="AO482" i="1"/>
  <c r="AN482" i="1"/>
  <c r="P482" i="1"/>
  <c r="O482" i="1"/>
  <c r="E482" i="1"/>
  <c r="CX481" i="1"/>
  <c r="CU481" i="1"/>
  <c r="CN481" i="1"/>
  <c r="CM481" i="1"/>
  <c r="CL481" i="1"/>
  <c r="CK481" i="1"/>
  <c r="CJ481" i="1"/>
  <c r="CI481" i="1"/>
  <c r="CH481" i="1"/>
  <c r="CG481" i="1"/>
  <c r="CF481" i="1"/>
  <c r="CE481" i="1"/>
  <c r="CD481" i="1"/>
  <c r="CC481" i="1"/>
  <c r="CB481" i="1"/>
  <c r="CA481" i="1"/>
  <c r="BZ481" i="1"/>
  <c r="BY481" i="1"/>
  <c r="BX481" i="1"/>
  <c r="BW481" i="1"/>
  <c r="BV481" i="1"/>
  <c r="BU481" i="1"/>
  <c r="BT481" i="1"/>
  <c r="BS481" i="1"/>
  <c r="BR481" i="1"/>
  <c r="BQ481" i="1"/>
  <c r="BP481" i="1"/>
  <c r="BO481" i="1"/>
  <c r="BN481" i="1"/>
  <c r="BM481" i="1"/>
  <c r="BL481" i="1"/>
  <c r="BK481" i="1"/>
  <c r="BJ481" i="1"/>
  <c r="BI481" i="1"/>
  <c r="BH481" i="1"/>
  <c r="BG481" i="1"/>
  <c r="BF481" i="1"/>
  <c r="BE481" i="1"/>
  <c r="BD481" i="1"/>
  <c r="BC481" i="1"/>
  <c r="BB481" i="1"/>
  <c r="BA481" i="1"/>
  <c r="AZ481" i="1"/>
  <c r="AY481" i="1"/>
  <c r="AX481" i="1"/>
  <c r="AW481" i="1"/>
  <c r="AV481" i="1"/>
  <c r="AU481" i="1"/>
  <c r="AT481" i="1"/>
  <c r="AS481" i="1"/>
  <c r="AR481" i="1"/>
  <c r="AQ481" i="1"/>
  <c r="AP481" i="1"/>
  <c r="AO481" i="1"/>
  <c r="AN481" i="1"/>
  <c r="P481" i="1"/>
  <c r="O481" i="1"/>
  <c r="E481" i="1"/>
  <c r="CX480" i="1"/>
  <c r="CU480" i="1"/>
  <c r="CN480" i="1"/>
  <c r="CM480" i="1"/>
  <c r="CL480" i="1"/>
  <c r="CK480" i="1"/>
  <c r="CJ480" i="1"/>
  <c r="CI480" i="1"/>
  <c r="CH480" i="1"/>
  <c r="CG480" i="1"/>
  <c r="CF480" i="1"/>
  <c r="CE480" i="1"/>
  <c r="CD480" i="1"/>
  <c r="CC480" i="1"/>
  <c r="CB480" i="1"/>
  <c r="CA480" i="1"/>
  <c r="BZ480" i="1"/>
  <c r="BY480" i="1"/>
  <c r="BX480" i="1"/>
  <c r="BW480" i="1"/>
  <c r="BV480" i="1"/>
  <c r="BU480" i="1"/>
  <c r="BT480" i="1"/>
  <c r="BS480" i="1"/>
  <c r="BR480" i="1"/>
  <c r="BQ480" i="1"/>
  <c r="BP480" i="1"/>
  <c r="BO480" i="1"/>
  <c r="BN480" i="1"/>
  <c r="BM480" i="1"/>
  <c r="BL480" i="1"/>
  <c r="BK480" i="1"/>
  <c r="BJ480" i="1"/>
  <c r="BI480" i="1"/>
  <c r="BH480" i="1"/>
  <c r="BG480" i="1"/>
  <c r="BF480" i="1"/>
  <c r="BE480" i="1"/>
  <c r="BD480" i="1"/>
  <c r="BC480" i="1"/>
  <c r="BB480" i="1"/>
  <c r="BA480" i="1"/>
  <c r="AZ480" i="1"/>
  <c r="AY480" i="1"/>
  <c r="AX480" i="1"/>
  <c r="AW480" i="1"/>
  <c r="AV480" i="1"/>
  <c r="AU480" i="1"/>
  <c r="AT480" i="1"/>
  <c r="AS480" i="1"/>
  <c r="AR480" i="1"/>
  <c r="AQ480" i="1"/>
  <c r="AP480" i="1"/>
  <c r="AO480" i="1"/>
  <c r="AN480" i="1"/>
  <c r="P480" i="1"/>
  <c r="O480" i="1"/>
  <c r="E480" i="1"/>
  <c r="CX479" i="1"/>
  <c r="CU479" i="1"/>
  <c r="CN479" i="1"/>
  <c r="CM479" i="1"/>
  <c r="CL479" i="1"/>
  <c r="CK479" i="1"/>
  <c r="CJ479" i="1"/>
  <c r="CI479" i="1"/>
  <c r="CH479" i="1"/>
  <c r="CG479" i="1"/>
  <c r="CF479" i="1"/>
  <c r="CE479" i="1"/>
  <c r="CD479" i="1"/>
  <c r="CC479" i="1"/>
  <c r="CB479" i="1"/>
  <c r="CA479" i="1"/>
  <c r="BZ479" i="1"/>
  <c r="BY479" i="1"/>
  <c r="BX479" i="1"/>
  <c r="BW479" i="1"/>
  <c r="BV479" i="1"/>
  <c r="BU479" i="1"/>
  <c r="BT479" i="1"/>
  <c r="BS479" i="1"/>
  <c r="BR479" i="1"/>
  <c r="BQ479" i="1"/>
  <c r="BP479" i="1"/>
  <c r="BO479" i="1"/>
  <c r="BN479" i="1"/>
  <c r="BM479" i="1"/>
  <c r="BL479" i="1"/>
  <c r="BK479" i="1"/>
  <c r="BJ479" i="1"/>
  <c r="BI479" i="1"/>
  <c r="BH479" i="1"/>
  <c r="BG479" i="1"/>
  <c r="BF479" i="1"/>
  <c r="BE479" i="1"/>
  <c r="BD479" i="1"/>
  <c r="BC479" i="1"/>
  <c r="BB479" i="1"/>
  <c r="BA479" i="1"/>
  <c r="AZ479" i="1"/>
  <c r="AY479" i="1"/>
  <c r="AX479" i="1"/>
  <c r="AW479" i="1"/>
  <c r="AV479" i="1"/>
  <c r="AU479" i="1"/>
  <c r="AT479" i="1"/>
  <c r="AS479" i="1"/>
  <c r="AR479" i="1"/>
  <c r="AQ479" i="1"/>
  <c r="AP479" i="1"/>
  <c r="AO479" i="1"/>
  <c r="AN479" i="1"/>
  <c r="P479" i="1"/>
  <c r="O479" i="1"/>
  <c r="E479" i="1"/>
  <c r="CX478" i="1"/>
  <c r="CU478" i="1"/>
  <c r="CN478" i="1"/>
  <c r="CM478" i="1"/>
  <c r="CL478" i="1"/>
  <c r="CK478" i="1"/>
  <c r="CJ478" i="1"/>
  <c r="CI478" i="1"/>
  <c r="CH478" i="1"/>
  <c r="CG478" i="1"/>
  <c r="CF478" i="1"/>
  <c r="CE478" i="1"/>
  <c r="CD478" i="1"/>
  <c r="CC478" i="1"/>
  <c r="CB478" i="1"/>
  <c r="CA478" i="1"/>
  <c r="BZ478" i="1"/>
  <c r="BY478" i="1"/>
  <c r="BX478" i="1"/>
  <c r="BW478" i="1"/>
  <c r="BV478" i="1"/>
  <c r="BU478" i="1"/>
  <c r="BT478" i="1"/>
  <c r="BS478" i="1"/>
  <c r="BR478" i="1"/>
  <c r="BQ478" i="1"/>
  <c r="BP478" i="1"/>
  <c r="BO478" i="1"/>
  <c r="BN478" i="1"/>
  <c r="BM478" i="1"/>
  <c r="BL478" i="1"/>
  <c r="BK478" i="1"/>
  <c r="BJ478" i="1"/>
  <c r="BI478" i="1"/>
  <c r="BH478" i="1"/>
  <c r="BG478" i="1"/>
  <c r="BF478" i="1"/>
  <c r="BE478" i="1"/>
  <c r="BD478" i="1"/>
  <c r="BC478" i="1"/>
  <c r="BB478" i="1"/>
  <c r="BA478" i="1"/>
  <c r="AZ478" i="1"/>
  <c r="AY478" i="1"/>
  <c r="AX478" i="1"/>
  <c r="AW478" i="1"/>
  <c r="AV478" i="1"/>
  <c r="AU478" i="1"/>
  <c r="AT478" i="1"/>
  <c r="AS478" i="1"/>
  <c r="AR478" i="1"/>
  <c r="AQ478" i="1"/>
  <c r="AP478" i="1"/>
  <c r="AO478" i="1"/>
  <c r="AN478" i="1"/>
  <c r="P478" i="1"/>
  <c r="O478" i="1"/>
  <c r="E478" i="1"/>
  <c r="CX477" i="1"/>
  <c r="CU477" i="1"/>
  <c r="CN477" i="1"/>
  <c r="CM477" i="1"/>
  <c r="CL477" i="1"/>
  <c r="CK477" i="1"/>
  <c r="CJ477" i="1"/>
  <c r="CI477" i="1"/>
  <c r="CH477" i="1"/>
  <c r="CG477" i="1"/>
  <c r="CF477" i="1"/>
  <c r="CE477" i="1"/>
  <c r="CD477" i="1"/>
  <c r="CC477" i="1"/>
  <c r="CB477" i="1"/>
  <c r="CA477" i="1"/>
  <c r="BZ477" i="1"/>
  <c r="BY477" i="1"/>
  <c r="BX477" i="1"/>
  <c r="BW477" i="1"/>
  <c r="BV477" i="1"/>
  <c r="BU477" i="1"/>
  <c r="BT477" i="1"/>
  <c r="BS477" i="1"/>
  <c r="BR477" i="1"/>
  <c r="BQ477" i="1"/>
  <c r="BP477" i="1"/>
  <c r="BO477" i="1"/>
  <c r="BN477" i="1"/>
  <c r="BM477" i="1"/>
  <c r="BL477" i="1"/>
  <c r="BK477" i="1"/>
  <c r="BJ477" i="1"/>
  <c r="BI477" i="1"/>
  <c r="BH477" i="1"/>
  <c r="BG477" i="1"/>
  <c r="BF477" i="1"/>
  <c r="BE477" i="1"/>
  <c r="BD477" i="1"/>
  <c r="BC477" i="1"/>
  <c r="BB477" i="1"/>
  <c r="BA477" i="1"/>
  <c r="AZ477" i="1"/>
  <c r="AY477" i="1"/>
  <c r="AX477" i="1"/>
  <c r="AW477" i="1"/>
  <c r="AV477" i="1"/>
  <c r="AU477" i="1"/>
  <c r="AT477" i="1"/>
  <c r="AS477" i="1"/>
  <c r="AR477" i="1"/>
  <c r="AQ477" i="1"/>
  <c r="AP477" i="1"/>
  <c r="AO477" i="1"/>
  <c r="AN477" i="1"/>
  <c r="P477" i="1"/>
  <c r="O477" i="1"/>
  <c r="E477" i="1"/>
  <c r="CX476" i="1"/>
  <c r="CU476" i="1"/>
  <c r="CN476" i="1"/>
  <c r="CM476" i="1"/>
  <c r="CL476" i="1"/>
  <c r="CK476" i="1"/>
  <c r="CJ476" i="1"/>
  <c r="CI476" i="1"/>
  <c r="CH476" i="1"/>
  <c r="CG476" i="1"/>
  <c r="CF476" i="1"/>
  <c r="CE476" i="1"/>
  <c r="CD476" i="1"/>
  <c r="CC476" i="1"/>
  <c r="CB476" i="1"/>
  <c r="CA476" i="1"/>
  <c r="BZ476" i="1"/>
  <c r="BY476" i="1"/>
  <c r="BX476" i="1"/>
  <c r="BW476" i="1"/>
  <c r="BV476" i="1"/>
  <c r="BU476" i="1"/>
  <c r="BT476" i="1"/>
  <c r="BS476" i="1"/>
  <c r="BR476" i="1"/>
  <c r="BQ476" i="1"/>
  <c r="BP476" i="1"/>
  <c r="BO476" i="1"/>
  <c r="BN476" i="1"/>
  <c r="BM476" i="1"/>
  <c r="BL476" i="1"/>
  <c r="BK476" i="1"/>
  <c r="BJ476" i="1"/>
  <c r="BI476" i="1"/>
  <c r="BH476" i="1"/>
  <c r="BG476" i="1"/>
  <c r="BF476" i="1"/>
  <c r="BE476" i="1"/>
  <c r="BD476" i="1"/>
  <c r="BC476" i="1"/>
  <c r="BB476" i="1"/>
  <c r="BA476" i="1"/>
  <c r="AZ476" i="1"/>
  <c r="AY476" i="1"/>
  <c r="AX476" i="1"/>
  <c r="AW476" i="1"/>
  <c r="AV476" i="1"/>
  <c r="AU476" i="1"/>
  <c r="AT476" i="1"/>
  <c r="AS476" i="1"/>
  <c r="AR476" i="1"/>
  <c r="AQ476" i="1"/>
  <c r="AP476" i="1"/>
  <c r="AO476" i="1"/>
  <c r="AN476" i="1"/>
  <c r="P476" i="1"/>
  <c r="O476" i="1"/>
  <c r="E476" i="1"/>
  <c r="CX475" i="1"/>
  <c r="CU475" i="1"/>
  <c r="CN475" i="1"/>
  <c r="CM475" i="1"/>
  <c r="CL475" i="1"/>
  <c r="CK475" i="1"/>
  <c r="CJ475" i="1"/>
  <c r="CI475" i="1"/>
  <c r="CH475" i="1"/>
  <c r="CG475" i="1"/>
  <c r="CF475" i="1"/>
  <c r="CE475" i="1"/>
  <c r="CD475" i="1"/>
  <c r="CC475" i="1"/>
  <c r="CB475" i="1"/>
  <c r="CA475" i="1"/>
  <c r="BZ475" i="1"/>
  <c r="BY475" i="1"/>
  <c r="BX475" i="1"/>
  <c r="BW475" i="1"/>
  <c r="BV475" i="1"/>
  <c r="BU475" i="1"/>
  <c r="BT475" i="1"/>
  <c r="BS475" i="1"/>
  <c r="BR475" i="1"/>
  <c r="BQ475" i="1"/>
  <c r="BP475" i="1"/>
  <c r="BO475" i="1"/>
  <c r="BN475" i="1"/>
  <c r="BM475" i="1"/>
  <c r="BL475" i="1"/>
  <c r="BK475" i="1"/>
  <c r="BJ475" i="1"/>
  <c r="BI475" i="1"/>
  <c r="BH475" i="1"/>
  <c r="BG475" i="1"/>
  <c r="BF475" i="1"/>
  <c r="BE475" i="1"/>
  <c r="BD475" i="1"/>
  <c r="BC475" i="1"/>
  <c r="BB475" i="1"/>
  <c r="BA475" i="1"/>
  <c r="AZ475" i="1"/>
  <c r="AY475" i="1"/>
  <c r="AX475" i="1"/>
  <c r="AW475" i="1"/>
  <c r="AV475" i="1"/>
  <c r="AU475" i="1"/>
  <c r="AT475" i="1"/>
  <c r="AS475" i="1"/>
  <c r="AR475" i="1"/>
  <c r="AQ475" i="1"/>
  <c r="AP475" i="1"/>
  <c r="AO475" i="1"/>
  <c r="AN475" i="1"/>
  <c r="P475" i="1"/>
  <c r="O475" i="1"/>
  <c r="E475" i="1"/>
  <c r="CX474" i="1"/>
  <c r="CU474" i="1"/>
  <c r="CN474" i="1"/>
  <c r="CM474" i="1"/>
  <c r="CL474" i="1"/>
  <c r="CK474" i="1"/>
  <c r="CJ474" i="1"/>
  <c r="CI474" i="1"/>
  <c r="CH474" i="1"/>
  <c r="CG474" i="1"/>
  <c r="CF474" i="1"/>
  <c r="CE474" i="1"/>
  <c r="CD474" i="1"/>
  <c r="CC474" i="1"/>
  <c r="CB474" i="1"/>
  <c r="CA474" i="1"/>
  <c r="BZ474" i="1"/>
  <c r="BY474" i="1"/>
  <c r="BX474" i="1"/>
  <c r="BW474" i="1"/>
  <c r="BV474" i="1"/>
  <c r="BU474" i="1"/>
  <c r="BT474" i="1"/>
  <c r="BS474" i="1"/>
  <c r="BR474" i="1"/>
  <c r="BQ474" i="1"/>
  <c r="BP474" i="1"/>
  <c r="BO474" i="1"/>
  <c r="BN474" i="1"/>
  <c r="BM474" i="1"/>
  <c r="BL474" i="1"/>
  <c r="BK474" i="1"/>
  <c r="BJ474" i="1"/>
  <c r="BI474" i="1"/>
  <c r="BH474" i="1"/>
  <c r="BG474" i="1"/>
  <c r="BF474" i="1"/>
  <c r="BE474" i="1"/>
  <c r="BD474" i="1"/>
  <c r="BC474" i="1"/>
  <c r="BB474" i="1"/>
  <c r="BA474" i="1"/>
  <c r="AZ474" i="1"/>
  <c r="AY474" i="1"/>
  <c r="AX474" i="1"/>
  <c r="AW474" i="1"/>
  <c r="AV474" i="1"/>
  <c r="AU474" i="1"/>
  <c r="AT474" i="1"/>
  <c r="AS474" i="1"/>
  <c r="AR474" i="1"/>
  <c r="AQ474" i="1"/>
  <c r="AP474" i="1"/>
  <c r="AO474" i="1"/>
  <c r="AN474" i="1"/>
  <c r="P474" i="1"/>
  <c r="O474" i="1"/>
  <c r="E474" i="1"/>
  <c r="CX473" i="1"/>
  <c r="CU473" i="1"/>
  <c r="CN473" i="1"/>
  <c r="CM473" i="1"/>
  <c r="CL473" i="1"/>
  <c r="CK473" i="1"/>
  <c r="CJ473" i="1"/>
  <c r="CI473" i="1"/>
  <c r="CH473" i="1"/>
  <c r="CG473" i="1"/>
  <c r="CF473" i="1"/>
  <c r="CE473" i="1"/>
  <c r="CD473" i="1"/>
  <c r="CC473" i="1"/>
  <c r="CB473" i="1"/>
  <c r="CA473" i="1"/>
  <c r="BZ473" i="1"/>
  <c r="BY473" i="1"/>
  <c r="BX473" i="1"/>
  <c r="BW473" i="1"/>
  <c r="BV473" i="1"/>
  <c r="BU473" i="1"/>
  <c r="BT473" i="1"/>
  <c r="BS473" i="1"/>
  <c r="BR473" i="1"/>
  <c r="BQ473" i="1"/>
  <c r="BP473" i="1"/>
  <c r="BO473" i="1"/>
  <c r="BN473" i="1"/>
  <c r="BM473" i="1"/>
  <c r="BL473" i="1"/>
  <c r="BK473" i="1"/>
  <c r="BJ473" i="1"/>
  <c r="BI473" i="1"/>
  <c r="BH473" i="1"/>
  <c r="BG473" i="1"/>
  <c r="BF473" i="1"/>
  <c r="BE473" i="1"/>
  <c r="BD473" i="1"/>
  <c r="BC473" i="1"/>
  <c r="BB473" i="1"/>
  <c r="BA473" i="1"/>
  <c r="AZ473" i="1"/>
  <c r="AY473" i="1"/>
  <c r="AX473" i="1"/>
  <c r="AW473" i="1"/>
  <c r="AV473" i="1"/>
  <c r="AU473" i="1"/>
  <c r="AT473" i="1"/>
  <c r="AS473" i="1"/>
  <c r="AR473" i="1"/>
  <c r="AQ473" i="1"/>
  <c r="AP473" i="1"/>
  <c r="AO473" i="1"/>
  <c r="AN473" i="1"/>
  <c r="P473" i="1"/>
  <c r="O473" i="1"/>
  <c r="E473" i="1"/>
  <c r="CX472" i="1"/>
  <c r="CU472" i="1"/>
  <c r="CN472" i="1"/>
  <c r="CM472" i="1"/>
  <c r="CL472" i="1"/>
  <c r="CK472" i="1"/>
  <c r="CJ472" i="1"/>
  <c r="CI472" i="1"/>
  <c r="CH472" i="1"/>
  <c r="CG472" i="1"/>
  <c r="CF472" i="1"/>
  <c r="CE472" i="1"/>
  <c r="CD472" i="1"/>
  <c r="CC472" i="1"/>
  <c r="CB472" i="1"/>
  <c r="CA472" i="1"/>
  <c r="BZ472" i="1"/>
  <c r="BY472" i="1"/>
  <c r="BX472" i="1"/>
  <c r="BW472" i="1"/>
  <c r="BV472" i="1"/>
  <c r="BU472" i="1"/>
  <c r="BT472" i="1"/>
  <c r="BS472" i="1"/>
  <c r="BR472" i="1"/>
  <c r="BQ472" i="1"/>
  <c r="BP472" i="1"/>
  <c r="BO472" i="1"/>
  <c r="BN472" i="1"/>
  <c r="BM472" i="1"/>
  <c r="BL472" i="1"/>
  <c r="BK472" i="1"/>
  <c r="BJ472" i="1"/>
  <c r="BI472" i="1"/>
  <c r="BH472" i="1"/>
  <c r="BG472" i="1"/>
  <c r="BF472" i="1"/>
  <c r="BE472" i="1"/>
  <c r="BD472" i="1"/>
  <c r="BC472" i="1"/>
  <c r="BB472" i="1"/>
  <c r="BA472" i="1"/>
  <c r="AZ472" i="1"/>
  <c r="AY472" i="1"/>
  <c r="AX472" i="1"/>
  <c r="AW472" i="1"/>
  <c r="AV472" i="1"/>
  <c r="AU472" i="1"/>
  <c r="AT472" i="1"/>
  <c r="AS472" i="1"/>
  <c r="AR472" i="1"/>
  <c r="AQ472" i="1"/>
  <c r="AP472" i="1"/>
  <c r="AO472" i="1"/>
  <c r="AN472" i="1"/>
  <c r="P472" i="1"/>
  <c r="O472" i="1"/>
  <c r="E472" i="1"/>
  <c r="CX471" i="1"/>
  <c r="CU471" i="1"/>
  <c r="CN471" i="1"/>
  <c r="CM471" i="1"/>
  <c r="CL471" i="1"/>
  <c r="CK471" i="1"/>
  <c r="CJ471" i="1"/>
  <c r="CI471" i="1"/>
  <c r="CH471" i="1"/>
  <c r="CG471" i="1"/>
  <c r="CF471" i="1"/>
  <c r="CE471" i="1"/>
  <c r="CD471" i="1"/>
  <c r="CC471" i="1"/>
  <c r="CB471" i="1"/>
  <c r="CA471" i="1"/>
  <c r="BZ471" i="1"/>
  <c r="BY471" i="1"/>
  <c r="BX471" i="1"/>
  <c r="BW471" i="1"/>
  <c r="BV471" i="1"/>
  <c r="BU471" i="1"/>
  <c r="BT471" i="1"/>
  <c r="BS471" i="1"/>
  <c r="BR471" i="1"/>
  <c r="BQ471" i="1"/>
  <c r="BP471" i="1"/>
  <c r="BO471" i="1"/>
  <c r="BN471" i="1"/>
  <c r="BM471" i="1"/>
  <c r="BL471" i="1"/>
  <c r="BK471" i="1"/>
  <c r="BJ471" i="1"/>
  <c r="BI471" i="1"/>
  <c r="BH471" i="1"/>
  <c r="BG471" i="1"/>
  <c r="BF471" i="1"/>
  <c r="BE471" i="1"/>
  <c r="BD471" i="1"/>
  <c r="BC471" i="1"/>
  <c r="BB471" i="1"/>
  <c r="BA471" i="1"/>
  <c r="AZ471" i="1"/>
  <c r="AY471" i="1"/>
  <c r="AX471" i="1"/>
  <c r="AW471" i="1"/>
  <c r="AV471" i="1"/>
  <c r="AU471" i="1"/>
  <c r="AT471" i="1"/>
  <c r="AS471" i="1"/>
  <c r="AR471" i="1"/>
  <c r="AQ471" i="1"/>
  <c r="AP471" i="1"/>
  <c r="AO471" i="1"/>
  <c r="AN471" i="1"/>
  <c r="P471" i="1"/>
  <c r="O471" i="1"/>
  <c r="E471" i="1"/>
  <c r="CX470" i="1"/>
  <c r="CU470" i="1"/>
  <c r="CN470" i="1"/>
  <c r="CM470" i="1"/>
  <c r="CL470" i="1"/>
  <c r="CK470" i="1"/>
  <c r="CJ470" i="1"/>
  <c r="CI470" i="1"/>
  <c r="CH470" i="1"/>
  <c r="CG470" i="1"/>
  <c r="CF470" i="1"/>
  <c r="CE470" i="1"/>
  <c r="CD470" i="1"/>
  <c r="CC470" i="1"/>
  <c r="CB470" i="1"/>
  <c r="CA470" i="1"/>
  <c r="BZ470" i="1"/>
  <c r="BY470" i="1"/>
  <c r="BX470" i="1"/>
  <c r="BW470" i="1"/>
  <c r="BV470" i="1"/>
  <c r="BU470" i="1"/>
  <c r="BT470" i="1"/>
  <c r="BS470" i="1"/>
  <c r="BR470" i="1"/>
  <c r="BQ470" i="1"/>
  <c r="BP470" i="1"/>
  <c r="BO470" i="1"/>
  <c r="BN470" i="1"/>
  <c r="BM470" i="1"/>
  <c r="BL470" i="1"/>
  <c r="BK470" i="1"/>
  <c r="BJ470" i="1"/>
  <c r="BI470" i="1"/>
  <c r="BH470" i="1"/>
  <c r="BG470" i="1"/>
  <c r="BF470" i="1"/>
  <c r="BE470" i="1"/>
  <c r="BD470" i="1"/>
  <c r="BC470" i="1"/>
  <c r="BB470" i="1"/>
  <c r="BA470" i="1"/>
  <c r="AZ470" i="1"/>
  <c r="AY470" i="1"/>
  <c r="AX470" i="1"/>
  <c r="AW470" i="1"/>
  <c r="AV470" i="1"/>
  <c r="AU470" i="1"/>
  <c r="AT470" i="1"/>
  <c r="AS470" i="1"/>
  <c r="AR470" i="1"/>
  <c r="AQ470" i="1"/>
  <c r="AP470" i="1"/>
  <c r="AO470" i="1"/>
  <c r="AN470" i="1"/>
  <c r="P470" i="1"/>
  <c r="O470" i="1"/>
  <c r="E470" i="1"/>
  <c r="CX469" i="1"/>
  <c r="CU469" i="1"/>
  <c r="CN469" i="1"/>
  <c r="CM469" i="1"/>
  <c r="CL469" i="1"/>
  <c r="CK469" i="1"/>
  <c r="CJ469" i="1"/>
  <c r="CI469" i="1"/>
  <c r="CH469" i="1"/>
  <c r="CG469" i="1"/>
  <c r="CF469" i="1"/>
  <c r="CE469" i="1"/>
  <c r="CD469" i="1"/>
  <c r="CC469" i="1"/>
  <c r="CB469" i="1"/>
  <c r="CA469" i="1"/>
  <c r="BZ469" i="1"/>
  <c r="BY469" i="1"/>
  <c r="BX469" i="1"/>
  <c r="BW469" i="1"/>
  <c r="BV469" i="1"/>
  <c r="BU469" i="1"/>
  <c r="BT469" i="1"/>
  <c r="BS469" i="1"/>
  <c r="BR469" i="1"/>
  <c r="BQ469" i="1"/>
  <c r="BP469" i="1"/>
  <c r="BO469" i="1"/>
  <c r="BN469" i="1"/>
  <c r="BM469" i="1"/>
  <c r="BL469" i="1"/>
  <c r="BK469" i="1"/>
  <c r="BJ469" i="1"/>
  <c r="BI469" i="1"/>
  <c r="BH469" i="1"/>
  <c r="BG469" i="1"/>
  <c r="BF469" i="1"/>
  <c r="BE469" i="1"/>
  <c r="BD469" i="1"/>
  <c r="BC469" i="1"/>
  <c r="BB469" i="1"/>
  <c r="BA469" i="1"/>
  <c r="AZ469" i="1"/>
  <c r="AY469" i="1"/>
  <c r="AX469" i="1"/>
  <c r="AW469" i="1"/>
  <c r="AV469" i="1"/>
  <c r="AU469" i="1"/>
  <c r="AT469" i="1"/>
  <c r="AS469" i="1"/>
  <c r="AR469" i="1"/>
  <c r="AQ469" i="1"/>
  <c r="AP469" i="1"/>
  <c r="AO469" i="1"/>
  <c r="AN469" i="1"/>
  <c r="P469" i="1"/>
  <c r="O469" i="1"/>
  <c r="E469" i="1"/>
  <c r="CX468" i="1"/>
  <c r="CU468" i="1"/>
  <c r="CN468" i="1"/>
  <c r="CM468" i="1"/>
  <c r="CL468" i="1"/>
  <c r="CK468" i="1"/>
  <c r="CJ468" i="1"/>
  <c r="CI468" i="1"/>
  <c r="CH468" i="1"/>
  <c r="CG468" i="1"/>
  <c r="CF468" i="1"/>
  <c r="CE468" i="1"/>
  <c r="CD468" i="1"/>
  <c r="CC468" i="1"/>
  <c r="CB468" i="1"/>
  <c r="CA468" i="1"/>
  <c r="BZ468" i="1"/>
  <c r="BY468" i="1"/>
  <c r="BX468" i="1"/>
  <c r="BW468" i="1"/>
  <c r="BV468" i="1"/>
  <c r="BU468" i="1"/>
  <c r="BT468" i="1"/>
  <c r="BS468" i="1"/>
  <c r="BR468" i="1"/>
  <c r="BQ468" i="1"/>
  <c r="BP468" i="1"/>
  <c r="BO468" i="1"/>
  <c r="BN468" i="1"/>
  <c r="BM468" i="1"/>
  <c r="BL468" i="1"/>
  <c r="BK468" i="1"/>
  <c r="BJ468" i="1"/>
  <c r="BI468" i="1"/>
  <c r="BH468" i="1"/>
  <c r="BG468" i="1"/>
  <c r="BF468" i="1"/>
  <c r="BE468" i="1"/>
  <c r="BD468" i="1"/>
  <c r="BC468" i="1"/>
  <c r="BB468" i="1"/>
  <c r="BA468" i="1"/>
  <c r="AZ468" i="1"/>
  <c r="AY468" i="1"/>
  <c r="AX468" i="1"/>
  <c r="AW468" i="1"/>
  <c r="AV468" i="1"/>
  <c r="AU468" i="1"/>
  <c r="AT468" i="1"/>
  <c r="AS468" i="1"/>
  <c r="AR468" i="1"/>
  <c r="AQ468" i="1"/>
  <c r="AP468" i="1"/>
  <c r="AO468" i="1"/>
  <c r="AN468" i="1"/>
  <c r="P468" i="1"/>
  <c r="O468" i="1"/>
  <c r="E468" i="1"/>
  <c r="CX467" i="1"/>
  <c r="CU467" i="1"/>
  <c r="CN467" i="1"/>
  <c r="CM467" i="1"/>
  <c r="CL467" i="1"/>
  <c r="CK467" i="1"/>
  <c r="CJ467" i="1"/>
  <c r="CI467" i="1"/>
  <c r="CH467" i="1"/>
  <c r="CG467" i="1"/>
  <c r="CF467" i="1"/>
  <c r="CE467" i="1"/>
  <c r="CD467" i="1"/>
  <c r="CC467" i="1"/>
  <c r="CB467" i="1"/>
  <c r="CA467" i="1"/>
  <c r="BZ467" i="1"/>
  <c r="BY467" i="1"/>
  <c r="BX467" i="1"/>
  <c r="BW467" i="1"/>
  <c r="BV467" i="1"/>
  <c r="BU467" i="1"/>
  <c r="BT467" i="1"/>
  <c r="BS467" i="1"/>
  <c r="BR467" i="1"/>
  <c r="BQ467" i="1"/>
  <c r="BP467" i="1"/>
  <c r="BO467" i="1"/>
  <c r="BN467" i="1"/>
  <c r="BM467" i="1"/>
  <c r="BL467" i="1"/>
  <c r="BK467" i="1"/>
  <c r="BJ467" i="1"/>
  <c r="BI467" i="1"/>
  <c r="BH467" i="1"/>
  <c r="BG467" i="1"/>
  <c r="BF467" i="1"/>
  <c r="BE467" i="1"/>
  <c r="BD467" i="1"/>
  <c r="BC467" i="1"/>
  <c r="BB467" i="1"/>
  <c r="BA467" i="1"/>
  <c r="AZ467" i="1"/>
  <c r="AY467" i="1"/>
  <c r="AX467" i="1"/>
  <c r="AW467" i="1"/>
  <c r="AV467" i="1"/>
  <c r="AU467" i="1"/>
  <c r="AT467" i="1"/>
  <c r="AS467" i="1"/>
  <c r="AR467" i="1"/>
  <c r="AQ467" i="1"/>
  <c r="AP467" i="1"/>
  <c r="AO467" i="1"/>
  <c r="AN467" i="1"/>
  <c r="P467" i="1"/>
  <c r="O467" i="1"/>
  <c r="E467" i="1"/>
  <c r="CX466" i="1"/>
  <c r="CU466" i="1"/>
  <c r="CN466" i="1"/>
  <c r="CM466" i="1"/>
  <c r="CL466" i="1"/>
  <c r="CK466" i="1"/>
  <c r="CJ466" i="1"/>
  <c r="CI466" i="1"/>
  <c r="CH466" i="1"/>
  <c r="CG466" i="1"/>
  <c r="CF466" i="1"/>
  <c r="CE466" i="1"/>
  <c r="CD466" i="1"/>
  <c r="CC466" i="1"/>
  <c r="CB466" i="1"/>
  <c r="CA466" i="1"/>
  <c r="BZ466" i="1"/>
  <c r="BY466" i="1"/>
  <c r="BX466" i="1"/>
  <c r="BW466" i="1"/>
  <c r="BV466" i="1"/>
  <c r="BU466" i="1"/>
  <c r="BT466" i="1"/>
  <c r="BS466" i="1"/>
  <c r="BR466" i="1"/>
  <c r="BQ466" i="1"/>
  <c r="BP466" i="1"/>
  <c r="BO466" i="1"/>
  <c r="BN466" i="1"/>
  <c r="BM466" i="1"/>
  <c r="BL466" i="1"/>
  <c r="BK466" i="1"/>
  <c r="BJ466" i="1"/>
  <c r="BI466" i="1"/>
  <c r="BH466" i="1"/>
  <c r="BG466" i="1"/>
  <c r="BF466" i="1"/>
  <c r="BE466" i="1"/>
  <c r="BD466" i="1"/>
  <c r="BC466" i="1"/>
  <c r="BB466" i="1"/>
  <c r="BA466" i="1"/>
  <c r="AZ466" i="1"/>
  <c r="AY466" i="1"/>
  <c r="AX466" i="1"/>
  <c r="AW466" i="1"/>
  <c r="AV466" i="1"/>
  <c r="AU466" i="1"/>
  <c r="AT466" i="1"/>
  <c r="AS466" i="1"/>
  <c r="AR466" i="1"/>
  <c r="AQ466" i="1"/>
  <c r="AP466" i="1"/>
  <c r="AO466" i="1"/>
  <c r="AN466" i="1"/>
  <c r="P466" i="1"/>
  <c r="O466" i="1"/>
  <c r="E466" i="1"/>
  <c r="CX465" i="1"/>
  <c r="CU465" i="1"/>
  <c r="CN465" i="1"/>
  <c r="CM465" i="1"/>
  <c r="CL465" i="1"/>
  <c r="CK465" i="1"/>
  <c r="CJ465" i="1"/>
  <c r="CI465" i="1"/>
  <c r="CH465" i="1"/>
  <c r="CG465" i="1"/>
  <c r="CF465" i="1"/>
  <c r="CE465" i="1"/>
  <c r="CD465" i="1"/>
  <c r="CC465" i="1"/>
  <c r="CB465" i="1"/>
  <c r="CA465" i="1"/>
  <c r="BZ465" i="1"/>
  <c r="BY465" i="1"/>
  <c r="BX465" i="1"/>
  <c r="BW465" i="1"/>
  <c r="BV465" i="1"/>
  <c r="BU465" i="1"/>
  <c r="BT465" i="1"/>
  <c r="BS465" i="1"/>
  <c r="BR465" i="1"/>
  <c r="BQ465" i="1"/>
  <c r="BP465" i="1"/>
  <c r="BO465" i="1"/>
  <c r="BN465" i="1"/>
  <c r="BM465" i="1"/>
  <c r="BL465" i="1"/>
  <c r="BK465" i="1"/>
  <c r="BJ465" i="1"/>
  <c r="BI465" i="1"/>
  <c r="BH465" i="1"/>
  <c r="BG465" i="1"/>
  <c r="BF465" i="1"/>
  <c r="BE465" i="1"/>
  <c r="BD465" i="1"/>
  <c r="BC465" i="1"/>
  <c r="BB465" i="1"/>
  <c r="BA465" i="1"/>
  <c r="AZ465" i="1"/>
  <c r="AY465" i="1"/>
  <c r="AX465" i="1"/>
  <c r="AW465" i="1"/>
  <c r="AV465" i="1"/>
  <c r="AU465" i="1"/>
  <c r="AT465" i="1"/>
  <c r="AS465" i="1"/>
  <c r="AR465" i="1"/>
  <c r="AQ465" i="1"/>
  <c r="AP465" i="1"/>
  <c r="AO465" i="1"/>
  <c r="AN465" i="1"/>
  <c r="P465" i="1"/>
  <c r="O465" i="1"/>
  <c r="E465" i="1"/>
  <c r="CX464" i="1"/>
  <c r="CU464" i="1"/>
  <c r="CN464" i="1"/>
  <c r="CM464" i="1"/>
  <c r="CL464" i="1"/>
  <c r="CK464" i="1"/>
  <c r="CJ464" i="1"/>
  <c r="CI464" i="1"/>
  <c r="CH464" i="1"/>
  <c r="CG464" i="1"/>
  <c r="CF464" i="1"/>
  <c r="CE464" i="1"/>
  <c r="CD464" i="1"/>
  <c r="CC464" i="1"/>
  <c r="CB464" i="1"/>
  <c r="CA464" i="1"/>
  <c r="BZ464" i="1"/>
  <c r="BY464" i="1"/>
  <c r="BX464" i="1"/>
  <c r="BW464" i="1"/>
  <c r="BV464" i="1"/>
  <c r="BU464" i="1"/>
  <c r="BT464" i="1"/>
  <c r="BS464" i="1"/>
  <c r="BR464" i="1"/>
  <c r="BQ464" i="1"/>
  <c r="BP464" i="1"/>
  <c r="BO464" i="1"/>
  <c r="BN464" i="1"/>
  <c r="BM464" i="1"/>
  <c r="BL464" i="1"/>
  <c r="BK464" i="1"/>
  <c r="BJ464" i="1"/>
  <c r="BI464" i="1"/>
  <c r="BH464" i="1"/>
  <c r="BG464" i="1"/>
  <c r="BF464" i="1"/>
  <c r="BE464" i="1"/>
  <c r="BD464" i="1"/>
  <c r="BC464" i="1"/>
  <c r="BB464" i="1"/>
  <c r="BA464" i="1"/>
  <c r="AZ464" i="1"/>
  <c r="AY464" i="1"/>
  <c r="AX464" i="1"/>
  <c r="AW464" i="1"/>
  <c r="AV464" i="1"/>
  <c r="AU464" i="1"/>
  <c r="AT464" i="1"/>
  <c r="AS464" i="1"/>
  <c r="AR464" i="1"/>
  <c r="AQ464" i="1"/>
  <c r="AP464" i="1"/>
  <c r="AO464" i="1"/>
  <c r="AN464" i="1"/>
  <c r="P464" i="1"/>
  <c r="O464" i="1"/>
  <c r="E464" i="1"/>
  <c r="CX463" i="1"/>
  <c r="CU463" i="1"/>
  <c r="CN463" i="1"/>
  <c r="CM463" i="1"/>
  <c r="CL463" i="1"/>
  <c r="CK463" i="1"/>
  <c r="CJ463" i="1"/>
  <c r="CI463" i="1"/>
  <c r="CH463" i="1"/>
  <c r="CG463" i="1"/>
  <c r="CF463" i="1"/>
  <c r="CE463" i="1"/>
  <c r="CD463" i="1"/>
  <c r="CC463" i="1"/>
  <c r="CB463" i="1"/>
  <c r="CA463" i="1"/>
  <c r="BZ463" i="1"/>
  <c r="BY463" i="1"/>
  <c r="BX463" i="1"/>
  <c r="BW463" i="1"/>
  <c r="BV463" i="1"/>
  <c r="BU463" i="1"/>
  <c r="BT463" i="1"/>
  <c r="BS463" i="1"/>
  <c r="BR463" i="1"/>
  <c r="BQ463" i="1"/>
  <c r="BP463" i="1"/>
  <c r="BO463" i="1"/>
  <c r="BN463" i="1"/>
  <c r="BM463" i="1"/>
  <c r="BL463" i="1"/>
  <c r="BK463" i="1"/>
  <c r="BJ463" i="1"/>
  <c r="BI463" i="1"/>
  <c r="BH463" i="1"/>
  <c r="BG463" i="1"/>
  <c r="BF463" i="1"/>
  <c r="BE463" i="1"/>
  <c r="BD463" i="1"/>
  <c r="BC463" i="1"/>
  <c r="BB463" i="1"/>
  <c r="BA463" i="1"/>
  <c r="AZ463" i="1"/>
  <c r="AY463" i="1"/>
  <c r="AX463" i="1"/>
  <c r="AW463" i="1"/>
  <c r="AV463" i="1"/>
  <c r="AU463" i="1"/>
  <c r="AT463" i="1"/>
  <c r="AS463" i="1"/>
  <c r="AR463" i="1"/>
  <c r="AQ463" i="1"/>
  <c r="AP463" i="1"/>
  <c r="AO463" i="1"/>
  <c r="AN463" i="1"/>
  <c r="P463" i="1"/>
  <c r="O463" i="1"/>
  <c r="E463" i="1"/>
  <c r="CX462" i="1"/>
  <c r="CU462" i="1"/>
  <c r="CN462" i="1"/>
  <c r="CM462" i="1"/>
  <c r="CL462" i="1"/>
  <c r="CK462" i="1"/>
  <c r="CJ462" i="1"/>
  <c r="CI462" i="1"/>
  <c r="CH462" i="1"/>
  <c r="CG462" i="1"/>
  <c r="CF462" i="1"/>
  <c r="CE462" i="1"/>
  <c r="CD462" i="1"/>
  <c r="CC462" i="1"/>
  <c r="CB462" i="1"/>
  <c r="CA462" i="1"/>
  <c r="BZ462" i="1"/>
  <c r="BY462" i="1"/>
  <c r="BX462" i="1"/>
  <c r="BW462" i="1"/>
  <c r="BV462" i="1"/>
  <c r="BU462" i="1"/>
  <c r="BT462" i="1"/>
  <c r="BS462" i="1"/>
  <c r="BR462" i="1"/>
  <c r="BQ462" i="1"/>
  <c r="BP462" i="1"/>
  <c r="BO462" i="1"/>
  <c r="BN462" i="1"/>
  <c r="BM462" i="1"/>
  <c r="BL462" i="1"/>
  <c r="BK462" i="1"/>
  <c r="BJ462" i="1"/>
  <c r="BI462" i="1"/>
  <c r="BH462" i="1"/>
  <c r="BG462" i="1"/>
  <c r="BF462" i="1"/>
  <c r="BE462" i="1"/>
  <c r="BD462" i="1"/>
  <c r="BC462" i="1"/>
  <c r="BB462" i="1"/>
  <c r="BA462" i="1"/>
  <c r="AZ462" i="1"/>
  <c r="AY462" i="1"/>
  <c r="AX462" i="1"/>
  <c r="AW462" i="1"/>
  <c r="AV462" i="1"/>
  <c r="AU462" i="1"/>
  <c r="AT462" i="1"/>
  <c r="AS462" i="1"/>
  <c r="AR462" i="1"/>
  <c r="AQ462" i="1"/>
  <c r="AP462" i="1"/>
  <c r="AO462" i="1"/>
  <c r="AN462" i="1"/>
  <c r="P462" i="1"/>
  <c r="O462" i="1"/>
  <c r="E462" i="1"/>
  <c r="CX461" i="1"/>
  <c r="CU461" i="1"/>
  <c r="CN461" i="1"/>
  <c r="CM461" i="1"/>
  <c r="CL461" i="1"/>
  <c r="CK461" i="1"/>
  <c r="CJ461" i="1"/>
  <c r="CI461" i="1"/>
  <c r="CH461" i="1"/>
  <c r="CG461" i="1"/>
  <c r="CF461" i="1"/>
  <c r="CE461" i="1"/>
  <c r="CD461" i="1"/>
  <c r="CC461" i="1"/>
  <c r="CB461" i="1"/>
  <c r="CA461" i="1"/>
  <c r="BZ461" i="1"/>
  <c r="BY461" i="1"/>
  <c r="BX461" i="1"/>
  <c r="BW461" i="1"/>
  <c r="BV461" i="1"/>
  <c r="BU461" i="1"/>
  <c r="BT461" i="1"/>
  <c r="BS461" i="1"/>
  <c r="BR461" i="1"/>
  <c r="BQ461" i="1"/>
  <c r="BP461" i="1"/>
  <c r="BO461" i="1"/>
  <c r="BN461" i="1"/>
  <c r="BM461" i="1"/>
  <c r="BL461" i="1"/>
  <c r="BK461" i="1"/>
  <c r="BJ461" i="1"/>
  <c r="BI461" i="1"/>
  <c r="BH461" i="1"/>
  <c r="BG461" i="1"/>
  <c r="BF461" i="1"/>
  <c r="BE461" i="1"/>
  <c r="BD461" i="1"/>
  <c r="BC461" i="1"/>
  <c r="BB461" i="1"/>
  <c r="BA461" i="1"/>
  <c r="AZ461" i="1"/>
  <c r="AY461" i="1"/>
  <c r="AX461" i="1"/>
  <c r="AW461" i="1"/>
  <c r="AV461" i="1"/>
  <c r="AU461" i="1"/>
  <c r="AT461" i="1"/>
  <c r="AS461" i="1"/>
  <c r="AR461" i="1"/>
  <c r="AQ461" i="1"/>
  <c r="AP461" i="1"/>
  <c r="AO461" i="1"/>
  <c r="AN461" i="1"/>
  <c r="P461" i="1"/>
  <c r="O461" i="1"/>
  <c r="E461" i="1"/>
  <c r="CX460" i="1"/>
  <c r="CU460" i="1"/>
  <c r="CN460" i="1"/>
  <c r="CM460" i="1"/>
  <c r="CL460" i="1"/>
  <c r="CK460" i="1"/>
  <c r="CJ460" i="1"/>
  <c r="CI460" i="1"/>
  <c r="CH460" i="1"/>
  <c r="CG460" i="1"/>
  <c r="CF460" i="1"/>
  <c r="CE460" i="1"/>
  <c r="CD460" i="1"/>
  <c r="CC460" i="1"/>
  <c r="CB460" i="1"/>
  <c r="CA460" i="1"/>
  <c r="BZ460" i="1"/>
  <c r="BY460" i="1"/>
  <c r="BX460" i="1"/>
  <c r="BW460" i="1"/>
  <c r="BV460" i="1"/>
  <c r="BU460" i="1"/>
  <c r="BT460" i="1"/>
  <c r="BS460" i="1"/>
  <c r="BR460" i="1"/>
  <c r="BQ460" i="1"/>
  <c r="BP460" i="1"/>
  <c r="BO460" i="1"/>
  <c r="BN460" i="1"/>
  <c r="BM460" i="1"/>
  <c r="BL460" i="1"/>
  <c r="BK460" i="1"/>
  <c r="BJ460" i="1"/>
  <c r="BI460" i="1"/>
  <c r="BH460" i="1"/>
  <c r="BG460" i="1"/>
  <c r="BF460" i="1"/>
  <c r="BE460" i="1"/>
  <c r="BD460" i="1"/>
  <c r="BC460" i="1"/>
  <c r="BB460" i="1"/>
  <c r="BA460" i="1"/>
  <c r="AZ460" i="1"/>
  <c r="AY460" i="1"/>
  <c r="AX460" i="1"/>
  <c r="AW460" i="1"/>
  <c r="AV460" i="1"/>
  <c r="AU460" i="1"/>
  <c r="AT460" i="1"/>
  <c r="AS460" i="1"/>
  <c r="AR460" i="1"/>
  <c r="AQ460" i="1"/>
  <c r="AP460" i="1"/>
  <c r="AO460" i="1"/>
  <c r="AN460" i="1"/>
  <c r="P460" i="1"/>
  <c r="O460" i="1"/>
  <c r="E460" i="1"/>
  <c r="CX459" i="1"/>
  <c r="CU459" i="1"/>
  <c r="CN459" i="1"/>
  <c r="CM459" i="1"/>
  <c r="CL459" i="1"/>
  <c r="CK459" i="1"/>
  <c r="CJ459" i="1"/>
  <c r="CI459" i="1"/>
  <c r="CH459" i="1"/>
  <c r="CG459" i="1"/>
  <c r="CF459" i="1"/>
  <c r="CE459" i="1"/>
  <c r="CD459" i="1"/>
  <c r="CC459" i="1"/>
  <c r="CB459" i="1"/>
  <c r="CA459" i="1"/>
  <c r="BZ459" i="1"/>
  <c r="BY459" i="1"/>
  <c r="BX459" i="1"/>
  <c r="BW459" i="1"/>
  <c r="BV459" i="1"/>
  <c r="BU459" i="1"/>
  <c r="BT459" i="1"/>
  <c r="BS459" i="1"/>
  <c r="BR459" i="1"/>
  <c r="BQ459" i="1"/>
  <c r="BP459" i="1"/>
  <c r="BO459" i="1"/>
  <c r="BN459" i="1"/>
  <c r="BM459" i="1"/>
  <c r="BL459" i="1"/>
  <c r="BK459" i="1"/>
  <c r="BJ459" i="1"/>
  <c r="BI459" i="1"/>
  <c r="BH459" i="1"/>
  <c r="BG459" i="1"/>
  <c r="BF459" i="1"/>
  <c r="BE459" i="1"/>
  <c r="BD459" i="1"/>
  <c r="BC459" i="1"/>
  <c r="BB459" i="1"/>
  <c r="BA459" i="1"/>
  <c r="AZ459" i="1"/>
  <c r="AY459" i="1"/>
  <c r="AX459" i="1"/>
  <c r="AW459" i="1"/>
  <c r="AV459" i="1"/>
  <c r="AU459" i="1"/>
  <c r="AT459" i="1"/>
  <c r="AS459" i="1"/>
  <c r="AR459" i="1"/>
  <c r="AQ459" i="1"/>
  <c r="AP459" i="1"/>
  <c r="AO459" i="1"/>
  <c r="AN459" i="1"/>
  <c r="P459" i="1"/>
  <c r="O459" i="1"/>
  <c r="E459" i="1"/>
  <c r="CX458" i="1"/>
  <c r="CU458" i="1"/>
  <c r="CN458" i="1"/>
  <c r="CM458" i="1"/>
  <c r="CL458" i="1"/>
  <c r="CK458" i="1"/>
  <c r="CJ458" i="1"/>
  <c r="CI458" i="1"/>
  <c r="CH458" i="1"/>
  <c r="CG458" i="1"/>
  <c r="CF458" i="1"/>
  <c r="CE458" i="1"/>
  <c r="CD458" i="1"/>
  <c r="CC458" i="1"/>
  <c r="CB458" i="1"/>
  <c r="CA458" i="1"/>
  <c r="BZ458" i="1"/>
  <c r="BY458" i="1"/>
  <c r="BX458" i="1"/>
  <c r="BW458" i="1"/>
  <c r="BV458" i="1"/>
  <c r="BU458" i="1"/>
  <c r="BT458" i="1"/>
  <c r="BS458" i="1"/>
  <c r="BR458" i="1"/>
  <c r="BQ458" i="1"/>
  <c r="BP458" i="1"/>
  <c r="BO458" i="1"/>
  <c r="BN458" i="1"/>
  <c r="BM458" i="1"/>
  <c r="BL458" i="1"/>
  <c r="BK458" i="1"/>
  <c r="BJ458" i="1"/>
  <c r="BI458" i="1"/>
  <c r="BH458" i="1"/>
  <c r="BG458" i="1"/>
  <c r="BF458" i="1"/>
  <c r="BE458" i="1"/>
  <c r="BD458" i="1"/>
  <c r="BC458" i="1"/>
  <c r="BB458" i="1"/>
  <c r="BA458" i="1"/>
  <c r="AZ458" i="1"/>
  <c r="AY458" i="1"/>
  <c r="AX458" i="1"/>
  <c r="AW458" i="1"/>
  <c r="AV458" i="1"/>
  <c r="AU458" i="1"/>
  <c r="AT458" i="1"/>
  <c r="AS458" i="1"/>
  <c r="AR458" i="1"/>
  <c r="AQ458" i="1"/>
  <c r="AP458" i="1"/>
  <c r="AO458" i="1"/>
  <c r="AN458" i="1"/>
  <c r="P458" i="1"/>
  <c r="O458" i="1"/>
  <c r="E458" i="1"/>
  <c r="CX457" i="1"/>
  <c r="CU457" i="1"/>
  <c r="CN457" i="1"/>
  <c r="CM457" i="1"/>
  <c r="CL457" i="1"/>
  <c r="CK457" i="1"/>
  <c r="CJ457" i="1"/>
  <c r="CI457" i="1"/>
  <c r="CH457" i="1"/>
  <c r="CG457" i="1"/>
  <c r="CF457" i="1"/>
  <c r="CE457" i="1"/>
  <c r="CD457" i="1"/>
  <c r="CC457" i="1"/>
  <c r="CB457" i="1"/>
  <c r="CA457" i="1"/>
  <c r="BZ457" i="1"/>
  <c r="BY457" i="1"/>
  <c r="BX457" i="1"/>
  <c r="BW457" i="1"/>
  <c r="BV457" i="1"/>
  <c r="BU457" i="1"/>
  <c r="BT457" i="1"/>
  <c r="BS457" i="1"/>
  <c r="BR457" i="1"/>
  <c r="BQ457" i="1"/>
  <c r="BP457" i="1"/>
  <c r="BO457" i="1"/>
  <c r="BN457" i="1"/>
  <c r="BM457" i="1"/>
  <c r="BL457" i="1"/>
  <c r="BK457" i="1"/>
  <c r="BJ457" i="1"/>
  <c r="BI457" i="1"/>
  <c r="BH457" i="1"/>
  <c r="BG457" i="1"/>
  <c r="BF457" i="1"/>
  <c r="BE457" i="1"/>
  <c r="BD457" i="1"/>
  <c r="BC457" i="1"/>
  <c r="BB457" i="1"/>
  <c r="BA457" i="1"/>
  <c r="AZ457" i="1"/>
  <c r="AY457" i="1"/>
  <c r="AX457" i="1"/>
  <c r="AW457" i="1"/>
  <c r="AV457" i="1"/>
  <c r="AU457" i="1"/>
  <c r="AT457" i="1"/>
  <c r="AS457" i="1"/>
  <c r="AR457" i="1"/>
  <c r="AQ457" i="1"/>
  <c r="AP457" i="1"/>
  <c r="AO457" i="1"/>
  <c r="AN457" i="1"/>
  <c r="P457" i="1"/>
  <c r="O457" i="1"/>
  <c r="E457" i="1"/>
  <c r="CX456" i="1"/>
  <c r="CU456" i="1"/>
  <c r="CN456" i="1"/>
  <c r="CM456" i="1"/>
  <c r="CL456" i="1"/>
  <c r="CK456" i="1"/>
  <c r="CJ456" i="1"/>
  <c r="CI456" i="1"/>
  <c r="CH456" i="1"/>
  <c r="CG456" i="1"/>
  <c r="CF456" i="1"/>
  <c r="CE456" i="1"/>
  <c r="CD456" i="1"/>
  <c r="CC456" i="1"/>
  <c r="CB456" i="1"/>
  <c r="CA456" i="1"/>
  <c r="BZ456" i="1"/>
  <c r="BY456" i="1"/>
  <c r="BX456" i="1"/>
  <c r="BW456" i="1"/>
  <c r="BV456" i="1"/>
  <c r="BU456" i="1"/>
  <c r="BT456" i="1"/>
  <c r="BS456" i="1"/>
  <c r="BR456" i="1"/>
  <c r="BQ456" i="1"/>
  <c r="BP456" i="1"/>
  <c r="BO456" i="1"/>
  <c r="BN456" i="1"/>
  <c r="BM456" i="1"/>
  <c r="BL456" i="1"/>
  <c r="BK456" i="1"/>
  <c r="BJ456" i="1"/>
  <c r="BI456" i="1"/>
  <c r="BH456" i="1"/>
  <c r="BG456" i="1"/>
  <c r="BF456" i="1"/>
  <c r="BE456" i="1"/>
  <c r="BD456" i="1"/>
  <c r="BC456" i="1"/>
  <c r="BB456" i="1"/>
  <c r="BA456" i="1"/>
  <c r="AZ456" i="1"/>
  <c r="AY456" i="1"/>
  <c r="AX456" i="1"/>
  <c r="AW456" i="1"/>
  <c r="AV456" i="1"/>
  <c r="AU456" i="1"/>
  <c r="AT456" i="1"/>
  <c r="AS456" i="1"/>
  <c r="AR456" i="1"/>
  <c r="AQ456" i="1"/>
  <c r="AP456" i="1"/>
  <c r="AO456" i="1"/>
  <c r="AN456" i="1"/>
  <c r="P456" i="1"/>
  <c r="O456" i="1"/>
  <c r="E456" i="1"/>
  <c r="CX455" i="1"/>
  <c r="CU455" i="1"/>
  <c r="CN455" i="1"/>
  <c r="CM455" i="1"/>
  <c r="CL455" i="1"/>
  <c r="CK455" i="1"/>
  <c r="CJ455" i="1"/>
  <c r="CI455" i="1"/>
  <c r="CH455" i="1"/>
  <c r="CG455" i="1"/>
  <c r="CF455" i="1"/>
  <c r="CE455" i="1"/>
  <c r="CD455" i="1"/>
  <c r="CC455" i="1"/>
  <c r="CB455" i="1"/>
  <c r="CA455" i="1"/>
  <c r="BZ455" i="1"/>
  <c r="BY455" i="1"/>
  <c r="BX455" i="1"/>
  <c r="BW455" i="1"/>
  <c r="BV455" i="1"/>
  <c r="BU455" i="1"/>
  <c r="BT455" i="1"/>
  <c r="BS455" i="1"/>
  <c r="BR455" i="1"/>
  <c r="BQ455" i="1"/>
  <c r="BP455" i="1"/>
  <c r="BO455" i="1"/>
  <c r="BN455" i="1"/>
  <c r="BM455" i="1"/>
  <c r="BL455" i="1"/>
  <c r="BK455" i="1"/>
  <c r="BJ455" i="1"/>
  <c r="BI455" i="1"/>
  <c r="BH455" i="1"/>
  <c r="BG455" i="1"/>
  <c r="BF455" i="1"/>
  <c r="BE455" i="1"/>
  <c r="BD455" i="1"/>
  <c r="BC455" i="1"/>
  <c r="BB455" i="1"/>
  <c r="BA455" i="1"/>
  <c r="AZ455" i="1"/>
  <c r="AY455" i="1"/>
  <c r="AX455" i="1"/>
  <c r="AW455" i="1"/>
  <c r="AV455" i="1"/>
  <c r="AU455" i="1"/>
  <c r="AT455" i="1"/>
  <c r="AS455" i="1"/>
  <c r="AR455" i="1"/>
  <c r="AQ455" i="1"/>
  <c r="AP455" i="1"/>
  <c r="AO455" i="1"/>
  <c r="AN455" i="1"/>
  <c r="P455" i="1"/>
  <c r="O455" i="1"/>
  <c r="E455" i="1"/>
  <c r="CX454" i="1"/>
  <c r="CU454" i="1"/>
  <c r="CN454" i="1"/>
  <c r="CM454" i="1"/>
  <c r="CL454" i="1"/>
  <c r="CK454" i="1"/>
  <c r="CJ454" i="1"/>
  <c r="CI454" i="1"/>
  <c r="CH454" i="1"/>
  <c r="CG454" i="1"/>
  <c r="CF454" i="1"/>
  <c r="CE454" i="1"/>
  <c r="CD454" i="1"/>
  <c r="CC454" i="1"/>
  <c r="CB454" i="1"/>
  <c r="CA454" i="1"/>
  <c r="BZ454" i="1"/>
  <c r="BY454" i="1"/>
  <c r="BX454" i="1"/>
  <c r="BW454" i="1"/>
  <c r="BV454" i="1"/>
  <c r="BU454" i="1"/>
  <c r="BT454" i="1"/>
  <c r="BS454" i="1"/>
  <c r="BR454" i="1"/>
  <c r="BQ454" i="1"/>
  <c r="BP454" i="1"/>
  <c r="BO454" i="1"/>
  <c r="BN454" i="1"/>
  <c r="BM454" i="1"/>
  <c r="BL454" i="1"/>
  <c r="BK454" i="1"/>
  <c r="BJ454" i="1"/>
  <c r="BI454" i="1"/>
  <c r="BH454" i="1"/>
  <c r="BG454" i="1"/>
  <c r="BF454" i="1"/>
  <c r="BE454" i="1"/>
  <c r="BD454" i="1"/>
  <c r="BC454" i="1"/>
  <c r="BB454" i="1"/>
  <c r="BA454" i="1"/>
  <c r="AZ454" i="1"/>
  <c r="AY454" i="1"/>
  <c r="AX454" i="1"/>
  <c r="AW454" i="1"/>
  <c r="AV454" i="1"/>
  <c r="AU454" i="1"/>
  <c r="AT454" i="1"/>
  <c r="AS454" i="1"/>
  <c r="AR454" i="1"/>
  <c r="AQ454" i="1"/>
  <c r="AP454" i="1"/>
  <c r="AO454" i="1"/>
  <c r="AN454" i="1"/>
  <c r="P454" i="1"/>
  <c r="O454" i="1"/>
  <c r="E454" i="1"/>
  <c r="CX453" i="1"/>
  <c r="CU453" i="1"/>
  <c r="CN453" i="1"/>
  <c r="CM453" i="1"/>
  <c r="CL453" i="1"/>
  <c r="CK453" i="1"/>
  <c r="CJ453" i="1"/>
  <c r="CI453" i="1"/>
  <c r="CH453" i="1"/>
  <c r="CG453" i="1"/>
  <c r="CF453" i="1"/>
  <c r="CE453" i="1"/>
  <c r="CD453" i="1"/>
  <c r="CC453" i="1"/>
  <c r="CB453" i="1"/>
  <c r="CA453" i="1"/>
  <c r="BZ453" i="1"/>
  <c r="BY453" i="1"/>
  <c r="BX453" i="1"/>
  <c r="BW453" i="1"/>
  <c r="BV453" i="1"/>
  <c r="BU453" i="1"/>
  <c r="BT453" i="1"/>
  <c r="BS453" i="1"/>
  <c r="BR453" i="1"/>
  <c r="BQ453" i="1"/>
  <c r="BP453" i="1"/>
  <c r="BO453" i="1"/>
  <c r="BN453" i="1"/>
  <c r="BM453" i="1"/>
  <c r="BL453" i="1"/>
  <c r="BK453" i="1"/>
  <c r="BJ453" i="1"/>
  <c r="BI453" i="1"/>
  <c r="BH453" i="1"/>
  <c r="BG453" i="1"/>
  <c r="BF453" i="1"/>
  <c r="BE453" i="1"/>
  <c r="BD453" i="1"/>
  <c r="BC453" i="1"/>
  <c r="BB453" i="1"/>
  <c r="BA453" i="1"/>
  <c r="AZ453" i="1"/>
  <c r="AY453" i="1"/>
  <c r="AX453" i="1"/>
  <c r="AW453" i="1"/>
  <c r="AV453" i="1"/>
  <c r="AU453" i="1"/>
  <c r="AT453" i="1"/>
  <c r="AS453" i="1"/>
  <c r="AR453" i="1"/>
  <c r="AQ453" i="1"/>
  <c r="AP453" i="1"/>
  <c r="AO453" i="1"/>
  <c r="AN453" i="1"/>
  <c r="P453" i="1"/>
  <c r="O453" i="1"/>
  <c r="E453" i="1"/>
  <c r="CX452" i="1"/>
  <c r="CU452" i="1"/>
  <c r="CN452" i="1"/>
  <c r="CM452" i="1"/>
  <c r="CL452" i="1"/>
  <c r="CK452" i="1"/>
  <c r="CJ452" i="1"/>
  <c r="CI452" i="1"/>
  <c r="CH452" i="1"/>
  <c r="CG452" i="1"/>
  <c r="CF452" i="1"/>
  <c r="CE452" i="1"/>
  <c r="CD452" i="1"/>
  <c r="CC452" i="1"/>
  <c r="CB452" i="1"/>
  <c r="CA452" i="1"/>
  <c r="BZ452" i="1"/>
  <c r="BY452" i="1"/>
  <c r="BX452" i="1"/>
  <c r="BW452" i="1"/>
  <c r="BV452" i="1"/>
  <c r="BU452" i="1"/>
  <c r="BT452" i="1"/>
  <c r="BS452" i="1"/>
  <c r="BR452" i="1"/>
  <c r="BQ452" i="1"/>
  <c r="BP452" i="1"/>
  <c r="BO452" i="1"/>
  <c r="BN452" i="1"/>
  <c r="BM452" i="1"/>
  <c r="BL452" i="1"/>
  <c r="BK452" i="1"/>
  <c r="BJ452" i="1"/>
  <c r="BI452" i="1"/>
  <c r="BH452" i="1"/>
  <c r="BG452" i="1"/>
  <c r="BF452" i="1"/>
  <c r="BE452" i="1"/>
  <c r="BD452" i="1"/>
  <c r="BC452" i="1"/>
  <c r="BB452" i="1"/>
  <c r="BA452" i="1"/>
  <c r="AZ452" i="1"/>
  <c r="AY452" i="1"/>
  <c r="AX452" i="1"/>
  <c r="AW452" i="1"/>
  <c r="AV452" i="1"/>
  <c r="AU452" i="1"/>
  <c r="AT452" i="1"/>
  <c r="AS452" i="1"/>
  <c r="AR452" i="1"/>
  <c r="AQ452" i="1"/>
  <c r="AP452" i="1"/>
  <c r="AO452" i="1"/>
  <c r="AN452" i="1"/>
  <c r="P452" i="1"/>
  <c r="O452" i="1"/>
  <c r="E452" i="1"/>
  <c r="CX451" i="1"/>
  <c r="CU451" i="1"/>
  <c r="CN451" i="1"/>
  <c r="CM451" i="1"/>
  <c r="CL451" i="1"/>
  <c r="CK451" i="1"/>
  <c r="CJ451" i="1"/>
  <c r="CI451" i="1"/>
  <c r="CH451" i="1"/>
  <c r="CG451" i="1"/>
  <c r="CF451" i="1"/>
  <c r="CE451" i="1"/>
  <c r="CD451" i="1"/>
  <c r="CC451" i="1"/>
  <c r="CB451" i="1"/>
  <c r="CA451" i="1"/>
  <c r="BZ451" i="1"/>
  <c r="BY451" i="1"/>
  <c r="BX451" i="1"/>
  <c r="BW451" i="1"/>
  <c r="BV451" i="1"/>
  <c r="BU451" i="1"/>
  <c r="BT451" i="1"/>
  <c r="BS451" i="1"/>
  <c r="BR451" i="1"/>
  <c r="BQ451" i="1"/>
  <c r="BP451" i="1"/>
  <c r="BO451" i="1"/>
  <c r="BN451" i="1"/>
  <c r="BM451" i="1"/>
  <c r="BL451" i="1"/>
  <c r="BK451" i="1"/>
  <c r="BJ451" i="1"/>
  <c r="BI451" i="1"/>
  <c r="BH451" i="1"/>
  <c r="BG451" i="1"/>
  <c r="BF451" i="1"/>
  <c r="BE451" i="1"/>
  <c r="BD451" i="1"/>
  <c r="BC451" i="1"/>
  <c r="BB451" i="1"/>
  <c r="BA451" i="1"/>
  <c r="AZ451" i="1"/>
  <c r="AY451" i="1"/>
  <c r="AX451" i="1"/>
  <c r="AW451" i="1"/>
  <c r="AV451" i="1"/>
  <c r="AU451" i="1"/>
  <c r="AT451" i="1"/>
  <c r="AS451" i="1"/>
  <c r="AR451" i="1"/>
  <c r="AQ451" i="1"/>
  <c r="AP451" i="1"/>
  <c r="AO451" i="1"/>
  <c r="AN451" i="1"/>
  <c r="P451" i="1"/>
  <c r="O451" i="1"/>
  <c r="E451" i="1"/>
  <c r="CX450" i="1"/>
  <c r="CU450" i="1"/>
  <c r="CN450" i="1"/>
  <c r="CM450" i="1"/>
  <c r="CL450" i="1"/>
  <c r="CK450" i="1"/>
  <c r="CJ450" i="1"/>
  <c r="CI450" i="1"/>
  <c r="CH450" i="1"/>
  <c r="CG450" i="1"/>
  <c r="CF450" i="1"/>
  <c r="CE450" i="1"/>
  <c r="CD450" i="1"/>
  <c r="CC450" i="1"/>
  <c r="CB450" i="1"/>
  <c r="CA450" i="1"/>
  <c r="BZ450" i="1"/>
  <c r="BY450" i="1"/>
  <c r="BX450" i="1"/>
  <c r="BW450" i="1"/>
  <c r="BV450" i="1"/>
  <c r="BU450" i="1"/>
  <c r="BT450" i="1"/>
  <c r="BS450" i="1"/>
  <c r="BR450" i="1"/>
  <c r="BQ450" i="1"/>
  <c r="BP450" i="1"/>
  <c r="BO450" i="1"/>
  <c r="BN450" i="1"/>
  <c r="BM450" i="1"/>
  <c r="BL450" i="1"/>
  <c r="BK450" i="1"/>
  <c r="BJ450" i="1"/>
  <c r="BI450" i="1"/>
  <c r="BH450" i="1"/>
  <c r="BG450" i="1"/>
  <c r="BF450" i="1"/>
  <c r="BE450" i="1"/>
  <c r="BD450" i="1"/>
  <c r="BC450" i="1"/>
  <c r="BB450" i="1"/>
  <c r="BA450" i="1"/>
  <c r="AZ450" i="1"/>
  <c r="AY450" i="1"/>
  <c r="AX450" i="1"/>
  <c r="AW450" i="1"/>
  <c r="AV450" i="1"/>
  <c r="AU450" i="1"/>
  <c r="AT450" i="1"/>
  <c r="AS450" i="1"/>
  <c r="AR450" i="1"/>
  <c r="AQ450" i="1"/>
  <c r="AP450" i="1"/>
  <c r="AO450" i="1"/>
  <c r="AN450" i="1"/>
  <c r="P450" i="1"/>
  <c r="O450" i="1"/>
  <c r="E450" i="1"/>
  <c r="CX449" i="1"/>
  <c r="CU449" i="1"/>
  <c r="CN449" i="1"/>
  <c r="CM449" i="1"/>
  <c r="CL449" i="1"/>
  <c r="CK449" i="1"/>
  <c r="CJ449" i="1"/>
  <c r="CI449" i="1"/>
  <c r="CH449" i="1"/>
  <c r="CG449" i="1"/>
  <c r="CF449" i="1"/>
  <c r="CE449" i="1"/>
  <c r="CD449" i="1"/>
  <c r="CC449" i="1"/>
  <c r="CB449" i="1"/>
  <c r="CA449" i="1"/>
  <c r="BZ449" i="1"/>
  <c r="BY449" i="1"/>
  <c r="BX449" i="1"/>
  <c r="BW449" i="1"/>
  <c r="BV449" i="1"/>
  <c r="BU449" i="1"/>
  <c r="BT449" i="1"/>
  <c r="BS449" i="1"/>
  <c r="BR449" i="1"/>
  <c r="BQ449" i="1"/>
  <c r="BP449" i="1"/>
  <c r="BO449" i="1"/>
  <c r="BN449" i="1"/>
  <c r="BM449" i="1"/>
  <c r="BL449" i="1"/>
  <c r="BK449" i="1"/>
  <c r="BJ449" i="1"/>
  <c r="BI449" i="1"/>
  <c r="BH449" i="1"/>
  <c r="BG449" i="1"/>
  <c r="BF449" i="1"/>
  <c r="BE449" i="1"/>
  <c r="BD449" i="1"/>
  <c r="BC449" i="1"/>
  <c r="BB449" i="1"/>
  <c r="BA449" i="1"/>
  <c r="AZ449" i="1"/>
  <c r="AY449" i="1"/>
  <c r="AX449" i="1"/>
  <c r="AW449" i="1"/>
  <c r="AV449" i="1"/>
  <c r="AU449" i="1"/>
  <c r="AT449" i="1"/>
  <c r="AS449" i="1"/>
  <c r="AR449" i="1"/>
  <c r="AQ449" i="1"/>
  <c r="AP449" i="1"/>
  <c r="AO449" i="1"/>
  <c r="AN449" i="1"/>
  <c r="P449" i="1"/>
  <c r="O449" i="1"/>
  <c r="E449" i="1"/>
  <c r="CX448" i="1"/>
  <c r="CU448" i="1"/>
  <c r="CN448" i="1"/>
  <c r="CM448" i="1"/>
  <c r="CL448" i="1"/>
  <c r="CK448" i="1"/>
  <c r="CJ448" i="1"/>
  <c r="CI448" i="1"/>
  <c r="CH448" i="1"/>
  <c r="CG448" i="1"/>
  <c r="CF448" i="1"/>
  <c r="CE448" i="1"/>
  <c r="CD448" i="1"/>
  <c r="CC448" i="1"/>
  <c r="CB448" i="1"/>
  <c r="CA448" i="1"/>
  <c r="BZ448" i="1"/>
  <c r="BY448" i="1"/>
  <c r="BX448" i="1"/>
  <c r="BW448" i="1"/>
  <c r="BV448" i="1"/>
  <c r="BU448" i="1"/>
  <c r="BT448" i="1"/>
  <c r="BS448" i="1"/>
  <c r="BR448" i="1"/>
  <c r="BQ448" i="1"/>
  <c r="BP448" i="1"/>
  <c r="BO448" i="1"/>
  <c r="BN448" i="1"/>
  <c r="BM448" i="1"/>
  <c r="BL448" i="1"/>
  <c r="BK448" i="1"/>
  <c r="BJ448" i="1"/>
  <c r="BI448" i="1"/>
  <c r="BH448" i="1"/>
  <c r="BG448" i="1"/>
  <c r="BF448" i="1"/>
  <c r="BE448" i="1"/>
  <c r="BD448" i="1"/>
  <c r="BC448" i="1"/>
  <c r="BB448" i="1"/>
  <c r="BA448" i="1"/>
  <c r="AZ448" i="1"/>
  <c r="AY448" i="1"/>
  <c r="AX448" i="1"/>
  <c r="AW448" i="1"/>
  <c r="AV448" i="1"/>
  <c r="AU448" i="1"/>
  <c r="AT448" i="1"/>
  <c r="AS448" i="1"/>
  <c r="AR448" i="1"/>
  <c r="AQ448" i="1"/>
  <c r="AP448" i="1"/>
  <c r="AO448" i="1"/>
  <c r="AN448" i="1"/>
  <c r="P448" i="1"/>
  <c r="O448" i="1"/>
  <c r="E448" i="1"/>
  <c r="CX447" i="1"/>
  <c r="CU447" i="1"/>
  <c r="CN447" i="1"/>
  <c r="CM447" i="1"/>
  <c r="CL447" i="1"/>
  <c r="CK447" i="1"/>
  <c r="CJ447" i="1"/>
  <c r="CI447" i="1"/>
  <c r="CH447" i="1"/>
  <c r="CG447" i="1"/>
  <c r="CF447" i="1"/>
  <c r="CE447" i="1"/>
  <c r="CD447" i="1"/>
  <c r="CC447" i="1"/>
  <c r="CB447" i="1"/>
  <c r="CA447" i="1"/>
  <c r="BZ447" i="1"/>
  <c r="BY447" i="1"/>
  <c r="BX447" i="1"/>
  <c r="BW447" i="1"/>
  <c r="BV447" i="1"/>
  <c r="BU447" i="1"/>
  <c r="BT447" i="1"/>
  <c r="BS447" i="1"/>
  <c r="BR447" i="1"/>
  <c r="BQ447" i="1"/>
  <c r="BP447" i="1"/>
  <c r="BO447" i="1"/>
  <c r="BN447" i="1"/>
  <c r="BM447" i="1"/>
  <c r="BL447" i="1"/>
  <c r="BK447" i="1"/>
  <c r="BJ447" i="1"/>
  <c r="BI447" i="1"/>
  <c r="BH447" i="1"/>
  <c r="BG447" i="1"/>
  <c r="BF447" i="1"/>
  <c r="BE447" i="1"/>
  <c r="BD447" i="1"/>
  <c r="BC447" i="1"/>
  <c r="BB447" i="1"/>
  <c r="BA447" i="1"/>
  <c r="AZ447" i="1"/>
  <c r="AY447" i="1"/>
  <c r="AX447" i="1"/>
  <c r="AW447" i="1"/>
  <c r="AV447" i="1"/>
  <c r="AU447" i="1"/>
  <c r="AT447" i="1"/>
  <c r="AS447" i="1"/>
  <c r="AR447" i="1"/>
  <c r="AQ447" i="1"/>
  <c r="AP447" i="1"/>
  <c r="AO447" i="1"/>
  <c r="AN447" i="1"/>
  <c r="P447" i="1"/>
  <c r="O447" i="1"/>
  <c r="E447" i="1"/>
  <c r="CX446" i="1"/>
  <c r="CU446" i="1"/>
  <c r="CN446" i="1"/>
  <c r="CM446" i="1"/>
  <c r="CL446" i="1"/>
  <c r="CK446" i="1"/>
  <c r="CJ446" i="1"/>
  <c r="CI446" i="1"/>
  <c r="CH446" i="1"/>
  <c r="CG446" i="1"/>
  <c r="CF446" i="1"/>
  <c r="CE446" i="1"/>
  <c r="CD446" i="1"/>
  <c r="CC446" i="1"/>
  <c r="CB446" i="1"/>
  <c r="CA446" i="1"/>
  <c r="BZ446" i="1"/>
  <c r="BY446" i="1"/>
  <c r="BX446" i="1"/>
  <c r="BW446" i="1"/>
  <c r="BV446" i="1"/>
  <c r="BU446" i="1"/>
  <c r="BT446" i="1"/>
  <c r="BS446" i="1"/>
  <c r="BR446" i="1"/>
  <c r="BQ446" i="1"/>
  <c r="BP446" i="1"/>
  <c r="BO446" i="1"/>
  <c r="BN446" i="1"/>
  <c r="BM446" i="1"/>
  <c r="BL446" i="1"/>
  <c r="BK446" i="1"/>
  <c r="BJ446" i="1"/>
  <c r="BI446" i="1"/>
  <c r="BH446" i="1"/>
  <c r="BG446" i="1"/>
  <c r="BF446" i="1"/>
  <c r="BE446" i="1"/>
  <c r="BD446" i="1"/>
  <c r="BC446" i="1"/>
  <c r="BB446" i="1"/>
  <c r="BA446" i="1"/>
  <c r="AZ446" i="1"/>
  <c r="AY446" i="1"/>
  <c r="AX446" i="1"/>
  <c r="AW446" i="1"/>
  <c r="AV446" i="1"/>
  <c r="AU446" i="1"/>
  <c r="AT446" i="1"/>
  <c r="AS446" i="1"/>
  <c r="AR446" i="1"/>
  <c r="AQ446" i="1"/>
  <c r="AP446" i="1"/>
  <c r="AO446" i="1"/>
  <c r="AN446" i="1"/>
  <c r="P446" i="1"/>
  <c r="O446" i="1"/>
  <c r="E446" i="1"/>
  <c r="CX445" i="1"/>
  <c r="CU445" i="1"/>
  <c r="CN445" i="1"/>
  <c r="CM445" i="1"/>
  <c r="CL445" i="1"/>
  <c r="CK445" i="1"/>
  <c r="CJ445" i="1"/>
  <c r="CI445" i="1"/>
  <c r="CH445" i="1"/>
  <c r="CG445" i="1"/>
  <c r="CF445" i="1"/>
  <c r="CE445" i="1"/>
  <c r="CD445" i="1"/>
  <c r="CC445" i="1"/>
  <c r="CB445" i="1"/>
  <c r="CA445" i="1"/>
  <c r="BZ445" i="1"/>
  <c r="BY445" i="1"/>
  <c r="BX445" i="1"/>
  <c r="BW445" i="1"/>
  <c r="BV445" i="1"/>
  <c r="BU445" i="1"/>
  <c r="BT445" i="1"/>
  <c r="BS445" i="1"/>
  <c r="BR445" i="1"/>
  <c r="BQ445" i="1"/>
  <c r="BP445" i="1"/>
  <c r="BO445" i="1"/>
  <c r="BN445" i="1"/>
  <c r="BM445" i="1"/>
  <c r="BL445" i="1"/>
  <c r="BK445" i="1"/>
  <c r="BJ445" i="1"/>
  <c r="BI445" i="1"/>
  <c r="BH445" i="1"/>
  <c r="BG445" i="1"/>
  <c r="BF445" i="1"/>
  <c r="BE445" i="1"/>
  <c r="BD445" i="1"/>
  <c r="BC445" i="1"/>
  <c r="BB445" i="1"/>
  <c r="BA445" i="1"/>
  <c r="AZ445" i="1"/>
  <c r="AY445" i="1"/>
  <c r="AX445" i="1"/>
  <c r="AW445" i="1"/>
  <c r="AV445" i="1"/>
  <c r="AU445" i="1"/>
  <c r="AT445" i="1"/>
  <c r="AS445" i="1"/>
  <c r="AR445" i="1"/>
  <c r="AQ445" i="1"/>
  <c r="AP445" i="1"/>
  <c r="AO445" i="1"/>
  <c r="AN445" i="1"/>
  <c r="P445" i="1"/>
  <c r="O445" i="1"/>
  <c r="E445" i="1"/>
  <c r="CX444" i="1"/>
  <c r="CU444" i="1"/>
  <c r="CN444" i="1"/>
  <c r="CM444" i="1"/>
  <c r="CL444" i="1"/>
  <c r="CK444" i="1"/>
  <c r="CJ444" i="1"/>
  <c r="CI444" i="1"/>
  <c r="CH444" i="1"/>
  <c r="CG444" i="1"/>
  <c r="CF444" i="1"/>
  <c r="CE444" i="1"/>
  <c r="CD444" i="1"/>
  <c r="CC444" i="1"/>
  <c r="CB444" i="1"/>
  <c r="CA444" i="1"/>
  <c r="BZ444" i="1"/>
  <c r="BY444" i="1"/>
  <c r="BX444" i="1"/>
  <c r="BW444" i="1"/>
  <c r="BV444" i="1"/>
  <c r="BU444" i="1"/>
  <c r="BT444" i="1"/>
  <c r="BS444" i="1"/>
  <c r="BR444" i="1"/>
  <c r="BQ444" i="1"/>
  <c r="BP444" i="1"/>
  <c r="BO444" i="1"/>
  <c r="BN444" i="1"/>
  <c r="BM444" i="1"/>
  <c r="BL444" i="1"/>
  <c r="BK444" i="1"/>
  <c r="BJ444" i="1"/>
  <c r="BI444" i="1"/>
  <c r="BH444" i="1"/>
  <c r="BG444" i="1"/>
  <c r="BF444" i="1"/>
  <c r="BE444" i="1"/>
  <c r="BD444" i="1"/>
  <c r="BC444" i="1"/>
  <c r="BB444" i="1"/>
  <c r="BA444" i="1"/>
  <c r="AZ444" i="1"/>
  <c r="AY444" i="1"/>
  <c r="AX444" i="1"/>
  <c r="AW444" i="1"/>
  <c r="AV444" i="1"/>
  <c r="AU444" i="1"/>
  <c r="AT444" i="1"/>
  <c r="AS444" i="1"/>
  <c r="AR444" i="1"/>
  <c r="AQ444" i="1"/>
  <c r="AP444" i="1"/>
  <c r="AO444" i="1"/>
  <c r="AN444" i="1"/>
  <c r="P444" i="1"/>
  <c r="O444" i="1"/>
  <c r="E444" i="1"/>
  <c r="CX443" i="1"/>
  <c r="CU443" i="1"/>
  <c r="CN443" i="1"/>
  <c r="CM443" i="1"/>
  <c r="CL443" i="1"/>
  <c r="CK443" i="1"/>
  <c r="CJ443" i="1"/>
  <c r="CI443" i="1"/>
  <c r="CH443" i="1"/>
  <c r="CG443" i="1"/>
  <c r="CF443" i="1"/>
  <c r="CE443" i="1"/>
  <c r="CD443" i="1"/>
  <c r="CC443" i="1"/>
  <c r="CB443" i="1"/>
  <c r="CA443" i="1"/>
  <c r="BZ443" i="1"/>
  <c r="BY443" i="1"/>
  <c r="BX443" i="1"/>
  <c r="BW443" i="1"/>
  <c r="BV443" i="1"/>
  <c r="BU443" i="1"/>
  <c r="BT443" i="1"/>
  <c r="BS443" i="1"/>
  <c r="BR443" i="1"/>
  <c r="BQ443" i="1"/>
  <c r="BP443" i="1"/>
  <c r="BO443" i="1"/>
  <c r="BN443" i="1"/>
  <c r="BM443" i="1"/>
  <c r="BL443" i="1"/>
  <c r="BK443" i="1"/>
  <c r="BJ443" i="1"/>
  <c r="BI443" i="1"/>
  <c r="BH443" i="1"/>
  <c r="BG443" i="1"/>
  <c r="BF443" i="1"/>
  <c r="BE443" i="1"/>
  <c r="BD443" i="1"/>
  <c r="BC443" i="1"/>
  <c r="BB443" i="1"/>
  <c r="BA443" i="1"/>
  <c r="AZ443" i="1"/>
  <c r="AY443" i="1"/>
  <c r="AX443" i="1"/>
  <c r="AW443" i="1"/>
  <c r="AV443" i="1"/>
  <c r="AU443" i="1"/>
  <c r="AT443" i="1"/>
  <c r="AS443" i="1"/>
  <c r="AR443" i="1"/>
  <c r="AQ443" i="1"/>
  <c r="AP443" i="1"/>
  <c r="AO443" i="1"/>
  <c r="AN443" i="1"/>
  <c r="P443" i="1"/>
  <c r="O443" i="1"/>
  <c r="E443" i="1"/>
  <c r="CX442" i="1"/>
  <c r="CU442" i="1"/>
  <c r="CN442" i="1"/>
  <c r="CM442" i="1"/>
  <c r="CL442" i="1"/>
  <c r="CK442" i="1"/>
  <c r="CJ442" i="1"/>
  <c r="CI442" i="1"/>
  <c r="CH442" i="1"/>
  <c r="CG442" i="1"/>
  <c r="CF442" i="1"/>
  <c r="CE442" i="1"/>
  <c r="CD442" i="1"/>
  <c r="CC442" i="1"/>
  <c r="CB442" i="1"/>
  <c r="CA442" i="1"/>
  <c r="BZ442" i="1"/>
  <c r="BY442" i="1"/>
  <c r="BX442" i="1"/>
  <c r="BW442" i="1"/>
  <c r="BV442" i="1"/>
  <c r="BU442" i="1"/>
  <c r="BT442" i="1"/>
  <c r="BS442" i="1"/>
  <c r="BR442" i="1"/>
  <c r="BQ442" i="1"/>
  <c r="BP442" i="1"/>
  <c r="BO442" i="1"/>
  <c r="BN442" i="1"/>
  <c r="BM442" i="1"/>
  <c r="BL442" i="1"/>
  <c r="BK442" i="1"/>
  <c r="BJ442" i="1"/>
  <c r="BI442" i="1"/>
  <c r="BH442" i="1"/>
  <c r="BG442" i="1"/>
  <c r="BF442" i="1"/>
  <c r="BE442" i="1"/>
  <c r="BD442" i="1"/>
  <c r="BC442" i="1"/>
  <c r="BB442" i="1"/>
  <c r="BA442" i="1"/>
  <c r="AZ442" i="1"/>
  <c r="AY442" i="1"/>
  <c r="AX442" i="1"/>
  <c r="AW442" i="1"/>
  <c r="AV442" i="1"/>
  <c r="AU442" i="1"/>
  <c r="AT442" i="1"/>
  <c r="AS442" i="1"/>
  <c r="AR442" i="1"/>
  <c r="AQ442" i="1"/>
  <c r="AP442" i="1"/>
  <c r="AO442" i="1"/>
  <c r="AN442" i="1"/>
  <c r="P442" i="1"/>
  <c r="O442" i="1"/>
  <c r="E442" i="1"/>
  <c r="CX441" i="1"/>
  <c r="CU441" i="1"/>
  <c r="CN441" i="1"/>
  <c r="CM441" i="1"/>
  <c r="CL441" i="1"/>
  <c r="CK441" i="1"/>
  <c r="CJ441" i="1"/>
  <c r="CI441" i="1"/>
  <c r="CH441" i="1"/>
  <c r="CG441" i="1"/>
  <c r="CF441" i="1"/>
  <c r="CE441" i="1"/>
  <c r="CD441" i="1"/>
  <c r="CC441" i="1"/>
  <c r="CB441" i="1"/>
  <c r="CA441" i="1"/>
  <c r="BZ441" i="1"/>
  <c r="BY441" i="1"/>
  <c r="BX441" i="1"/>
  <c r="BW441" i="1"/>
  <c r="BV441" i="1"/>
  <c r="BU441" i="1"/>
  <c r="BT441" i="1"/>
  <c r="BS441" i="1"/>
  <c r="BR441" i="1"/>
  <c r="BQ441" i="1"/>
  <c r="BP441" i="1"/>
  <c r="BO441" i="1"/>
  <c r="BN441" i="1"/>
  <c r="BM441" i="1"/>
  <c r="BL441" i="1"/>
  <c r="BK441" i="1"/>
  <c r="BJ441" i="1"/>
  <c r="BI441" i="1"/>
  <c r="BH441" i="1"/>
  <c r="BG441" i="1"/>
  <c r="BF441" i="1"/>
  <c r="BE441" i="1"/>
  <c r="BD441" i="1"/>
  <c r="BC441" i="1"/>
  <c r="BB441" i="1"/>
  <c r="BA441" i="1"/>
  <c r="AZ441" i="1"/>
  <c r="AY441" i="1"/>
  <c r="AX441" i="1"/>
  <c r="AW441" i="1"/>
  <c r="AV441" i="1"/>
  <c r="AU441" i="1"/>
  <c r="AT441" i="1"/>
  <c r="AS441" i="1"/>
  <c r="AR441" i="1"/>
  <c r="AQ441" i="1"/>
  <c r="AP441" i="1"/>
  <c r="AO441" i="1"/>
  <c r="AN441" i="1"/>
  <c r="P441" i="1"/>
  <c r="O441" i="1"/>
  <c r="E441" i="1"/>
  <c r="CX440" i="1"/>
  <c r="CU440" i="1"/>
  <c r="CN440" i="1"/>
  <c r="CM440" i="1"/>
  <c r="CL440" i="1"/>
  <c r="CK440" i="1"/>
  <c r="CJ440" i="1"/>
  <c r="CI440" i="1"/>
  <c r="CH440" i="1"/>
  <c r="CG440" i="1"/>
  <c r="CF440" i="1"/>
  <c r="CE440" i="1"/>
  <c r="CD440" i="1"/>
  <c r="CC440" i="1"/>
  <c r="CB440" i="1"/>
  <c r="CA440" i="1"/>
  <c r="BZ440" i="1"/>
  <c r="BY440" i="1"/>
  <c r="BX440" i="1"/>
  <c r="BW440" i="1"/>
  <c r="BV440" i="1"/>
  <c r="BU440" i="1"/>
  <c r="BT440" i="1"/>
  <c r="BS440" i="1"/>
  <c r="BR440" i="1"/>
  <c r="BQ440" i="1"/>
  <c r="BP440" i="1"/>
  <c r="BO440" i="1"/>
  <c r="BN440" i="1"/>
  <c r="BM440" i="1"/>
  <c r="BL440" i="1"/>
  <c r="BK440" i="1"/>
  <c r="BJ440" i="1"/>
  <c r="BI440" i="1"/>
  <c r="BH440" i="1"/>
  <c r="BG440" i="1"/>
  <c r="BF440" i="1"/>
  <c r="BE440" i="1"/>
  <c r="BD440" i="1"/>
  <c r="BC440" i="1"/>
  <c r="BB440" i="1"/>
  <c r="BA440" i="1"/>
  <c r="AZ440" i="1"/>
  <c r="AY440" i="1"/>
  <c r="AX440" i="1"/>
  <c r="AW440" i="1"/>
  <c r="AV440" i="1"/>
  <c r="AU440" i="1"/>
  <c r="AT440" i="1"/>
  <c r="AS440" i="1"/>
  <c r="AR440" i="1"/>
  <c r="AQ440" i="1"/>
  <c r="AP440" i="1"/>
  <c r="AO440" i="1"/>
  <c r="AN440" i="1"/>
  <c r="P440" i="1"/>
  <c r="O440" i="1"/>
  <c r="E440" i="1"/>
  <c r="CX439" i="1"/>
  <c r="CU439" i="1"/>
  <c r="CN439" i="1"/>
  <c r="CM439" i="1"/>
  <c r="CL439" i="1"/>
  <c r="CK439" i="1"/>
  <c r="CJ439" i="1"/>
  <c r="CI439" i="1"/>
  <c r="CH439" i="1"/>
  <c r="CG439" i="1"/>
  <c r="CF439" i="1"/>
  <c r="CE439" i="1"/>
  <c r="CD439" i="1"/>
  <c r="CC439" i="1"/>
  <c r="CB439" i="1"/>
  <c r="CA439" i="1"/>
  <c r="BZ439" i="1"/>
  <c r="BY439" i="1"/>
  <c r="BX439" i="1"/>
  <c r="BW439" i="1"/>
  <c r="BV439" i="1"/>
  <c r="BU439" i="1"/>
  <c r="BT439" i="1"/>
  <c r="BS439" i="1"/>
  <c r="BR439" i="1"/>
  <c r="BQ439" i="1"/>
  <c r="BP439" i="1"/>
  <c r="BO439" i="1"/>
  <c r="BN439" i="1"/>
  <c r="BM439" i="1"/>
  <c r="BL439" i="1"/>
  <c r="BK439" i="1"/>
  <c r="BJ439" i="1"/>
  <c r="BI439" i="1"/>
  <c r="BH439" i="1"/>
  <c r="BG439" i="1"/>
  <c r="BF439" i="1"/>
  <c r="BE439" i="1"/>
  <c r="BD439" i="1"/>
  <c r="BC439" i="1"/>
  <c r="BB439" i="1"/>
  <c r="BA439" i="1"/>
  <c r="AZ439" i="1"/>
  <c r="AY439" i="1"/>
  <c r="AX439" i="1"/>
  <c r="AW439" i="1"/>
  <c r="AV439" i="1"/>
  <c r="AU439" i="1"/>
  <c r="AT439" i="1"/>
  <c r="AS439" i="1"/>
  <c r="AR439" i="1"/>
  <c r="AQ439" i="1"/>
  <c r="AP439" i="1"/>
  <c r="AO439" i="1"/>
  <c r="AN439" i="1"/>
  <c r="P439" i="1"/>
  <c r="O439" i="1"/>
  <c r="E439" i="1"/>
  <c r="CX438" i="1"/>
  <c r="CU438" i="1"/>
  <c r="CN438" i="1"/>
  <c r="CM438" i="1"/>
  <c r="CL438" i="1"/>
  <c r="CK438" i="1"/>
  <c r="CJ438" i="1"/>
  <c r="CI438" i="1"/>
  <c r="CH438" i="1"/>
  <c r="CG438" i="1"/>
  <c r="CF438" i="1"/>
  <c r="CE438" i="1"/>
  <c r="CD438" i="1"/>
  <c r="CC438" i="1"/>
  <c r="CB438" i="1"/>
  <c r="CA438" i="1"/>
  <c r="BZ438" i="1"/>
  <c r="BY438" i="1"/>
  <c r="BX438" i="1"/>
  <c r="BW438" i="1"/>
  <c r="BV438" i="1"/>
  <c r="BU438" i="1"/>
  <c r="BT438" i="1"/>
  <c r="BS438" i="1"/>
  <c r="BR438" i="1"/>
  <c r="BQ438" i="1"/>
  <c r="BP438" i="1"/>
  <c r="BO438" i="1"/>
  <c r="BN438" i="1"/>
  <c r="BM438" i="1"/>
  <c r="BL438" i="1"/>
  <c r="BK438" i="1"/>
  <c r="BJ438" i="1"/>
  <c r="BI438" i="1"/>
  <c r="BH438" i="1"/>
  <c r="BG438" i="1"/>
  <c r="BF438" i="1"/>
  <c r="BE438" i="1"/>
  <c r="BD438" i="1"/>
  <c r="BC438" i="1"/>
  <c r="BB438" i="1"/>
  <c r="BA438" i="1"/>
  <c r="AZ438" i="1"/>
  <c r="AY438" i="1"/>
  <c r="AX438" i="1"/>
  <c r="AW438" i="1"/>
  <c r="AV438" i="1"/>
  <c r="AU438" i="1"/>
  <c r="AT438" i="1"/>
  <c r="AS438" i="1"/>
  <c r="AR438" i="1"/>
  <c r="AQ438" i="1"/>
  <c r="AP438" i="1"/>
  <c r="AO438" i="1"/>
  <c r="AN438" i="1"/>
  <c r="P438" i="1"/>
  <c r="O438" i="1"/>
  <c r="E438" i="1"/>
  <c r="CX437" i="1"/>
  <c r="CU437" i="1"/>
  <c r="CN437" i="1"/>
  <c r="CM437" i="1"/>
  <c r="CL437" i="1"/>
  <c r="CK437" i="1"/>
  <c r="CJ437" i="1"/>
  <c r="CI437" i="1"/>
  <c r="CH437" i="1"/>
  <c r="CG437" i="1"/>
  <c r="CF437" i="1"/>
  <c r="CE437" i="1"/>
  <c r="CD437" i="1"/>
  <c r="CC437" i="1"/>
  <c r="CB437" i="1"/>
  <c r="CA437" i="1"/>
  <c r="BZ437" i="1"/>
  <c r="BY437" i="1"/>
  <c r="BX437" i="1"/>
  <c r="BW437" i="1"/>
  <c r="BV437" i="1"/>
  <c r="BU437" i="1"/>
  <c r="BT437" i="1"/>
  <c r="BS437" i="1"/>
  <c r="BR437" i="1"/>
  <c r="BQ437" i="1"/>
  <c r="BP437" i="1"/>
  <c r="BO437" i="1"/>
  <c r="BN437" i="1"/>
  <c r="BM437" i="1"/>
  <c r="BL437" i="1"/>
  <c r="BK437" i="1"/>
  <c r="BJ437" i="1"/>
  <c r="BI437" i="1"/>
  <c r="BH437" i="1"/>
  <c r="BG437" i="1"/>
  <c r="BF437" i="1"/>
  <c r="BE437" i="1"/>
  <c r="BD437" i="1"/>
  <c r="BC437" i="1"/>
  <c r="BB437" i="1"/>
  <c r="BA437" i="1"/>
  <c r="AZ437" i="1"/>
  <c r="AY437" i="1"/>
  <c r="AX437" i="1"/>
  <c r="AW437" i="1"/>
  <c r="AV437" i="1"/>
  <c r="AU437" i="1"/>
  <c r="AT437" i="1"/>
  <c r="AS437" i="1"/>
  <c r="AR437" i="1"/>
  <c r="AQ437" i="1"/>
  <c r="AP437" i="1"/>
  <c r="AO437" i="1"/>
  <c r="AN437" i="1"/>
  <c r="P437" i="1"/>
  <c r="O437" i="1"/>
  <c r="E437" i="1"/>
  <c r="CX436" i="1"/>
  <c r="CU436" i="1"/>
  <c r="CN436" i="1"/>
  <c r="CM436" i="1"/>
  <c r="CL436" i="1"/>
  <c r="CK436" i="1"/>
  <c r="CJ436" i="1"/>
  <c r="CI436" i="1"/>
  <c r="CH436" i="1"/>
  <c r="CG436" i="1"/>
  <c r="CF436" i="1"/>
  <c r="CE436" i="1"/>
  <c r="CD436" i="1"/>
  <c r="CC436" i="1"/>
  <c r="CB436" i="1"/>
  <c r="CA436" i="1"/>
  <c r="BZ436" i="1"/>
  <c r="BY436" i="1"/>
  <c r="BX436" i="1"/>
  <c r="BW436" i="1"/>
  <c r="BV436" i="1"/>
  <c r="BU436" i="1"/>
  <c r="BT436" i="1"/>
  <c r="BS436" i="1"/>
  <c r="BR436" i="1"/>
  <c r="BQ436" i="1"/>
  <c r="BP436" i="1"/>
  <c r="BO436" i="1"/>
  <c r="BN436" i="1"/>
  <c r="BM436" i="1"/>
  <c r="BL436" i="1"/>
  <c r="BK436" i="1"/>
  <c r="BJ436" i="1"/>
  <c r="BI436" i="1"/>
  <c r="BH436" i="1"/>
  <c r="BG436" i="1"/>
  <c r="BF436" i="1"/>
  <c r="BE436" i="1"/>
  <c r="BD436" i="1"/>
  <c r="BC436" i="1"/>
  <c r="BB436" i="1"/>
  <c r="BA436" i="1"/>
  <c r="AZ436" i="1"/>
  <c r="AY436" i="1"/>
  <c r="AX436" i="1"/>
  <c r="AW436" i="1"/>
  <c r="AV436" i="1"/>
  <c r="AU436" i="1"/>
  <c r="AT436" i="1"/>
  <c r="AS436" i="1"/>
  <c r="AR436" i="1"/>
  <c r="AQ436" i="1"/>
  <c r="AP436" i="1"/>
  <c r="AO436" i="1"/>
  <c r="AN436" i="1"/>
  <c r="P436" i="1"/>
  <c r="O436" i="1"/>
  <c r="E436" i="1"/>
  <c r="CX435" i="1"/>
  <c r="CU435" i="1"/>
  <c r="CN435" i="1"/>
  <c r="CM435" i="1"/>
  <c r="CL435" i="1"/>
  <c r="CK435" i="1"/>
  <c r="CJ435" i="1"/>
  <c r="CI435" i="1"/>
  <c r="CH435" i="1"/>
  <c r="CG435" i="1"/>
  <c r="CF435" i="1"/>
  <c r="CE435" i="1"/>
  <c r="CD435" i="1"/>
  <c r="CC435" i="1"/>
  <c r="CB435" i="1"/>
  <c r="CA435" i="1"/>
  <c r="BZ435" i="1"/>
  <c r="BY435" i="1"/>
  <c r="BX435" i="1"/>
  <c r="BW435" i="1"/>
  <c r="BV435" i="1"/>
  <c r="BU435" i="1"/>
  <c r="BT435" i="1"/>
  <c r="BS435" i="1"/>
  <c r="BR435" i="1"/>
  <c r="BQ435" i="1"/>
  <c r="BP435" i="1"/>
  <c r="BO435" i="1"/>
  <c r="BN435" i="1"/>
  <c r="BM435" i="1"/>
  <c r="BL435" i="1"/>
  <c r="BK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P435" i="1"/>
  <c r="O435" i="1"/>
  <c r="E435" i="1"/>
  <c r="CX434" i="1"/>
  <c r="CU434" i="1"/>
  <c r="CN434" i="1"/>
  <c r="CM434" i="1"/>
  <c r="CL434" i="1"/>
  <c r="CK434" i="1"/>
  <c r="CJ434" i="1"/>
  <c r="CI434" i="1"/>
  <c r="CH434" i="1"/>
  <c r="CG434" i="1"/>
  <c r="CF434" i="1"/>
  <c r="CE434" i="1"/>
  <c r="CD434" i="1"/>
  <c r="CC434" i="1"/>
  <c r="CB434" i="1"/>
  <c r="CA434" i="1"/>
  <c r="BZ434" i="1"/>
  <c r="BY434" i="1"/>
  <c r="BX434" i="1"/>
  <c r="BW434" i="1"/>
  <c r="BV434" i="1"/>
  <c r="BU434" i="1"/>
  <c r="BT434" i="1"/>
  <c r="BS434" i="1"/>
  <c r="BR434" i="1"/>
  <c r="BQ434" i="1"/>
  <c r="BP434" i="1"/>
  <c r="BO434" i="1"/>
  <c r="BN434" i="1"/>
  <c r="BM434" i="1"/>
  <c r="BL434" i="1"/>
  <c r="BK434" i="1"/>
  <c r="BJ434" i="1"/>
  <c r="BI434" i="1"/>
  <c r="BH434" i="1"/>
  <c r="BG434" i="1"/>
  <c r="BF434" i="1"/>
  <c r="BE434" i="1"/>
  <c r="BD434" i="1"/>
  <c r="BC434" i="1"/>
  <c r="BB434" i="1"/>
  <c r="BA434" i="1"/>
  <c r="AZ434" i="1"/>
  <c r="AY434" i="1"/>
  <c r="AX434" i="1"/>
  <c r="AW434" i="1"/>
  <c r="AV434" i="1"/>
  <c r="AU434" i="1"/>
  <c r="AT434" i="1"/>
  <c r="AS434" i="1"/>
  <c r="AR434" i="1"/>
  <c r="AQ434" i="1"/>
  <c r="AP434" i="1"/>
  <c r="AO434" i="1"/>
  <c r="AN434" i="1"/>
  <c r="P434" i="1"/>
  <c r="O434" i="1"/>
  <c r="E434" i="1"/>
  <c r="CX433" i="1"/>
  <c r="CU433" i="1"/>
  <c r="CN433" i="1"/>
  <c r="CM433" i="1"/>
  <c r="CL433" i="1"/>
  <c r="CK433" i="1"/>
  <c r="CJ433" i="1"/>
  <c r="CI433" i="1"/>
  <c r="CH433" i="1"/>
  <c r="CG433" i="1"/>
  <c r="CF433" i="1"/>
  <c r="CE433" i="1"/>
  <c r="CD433" i="1"/>
  <c r="CC433" i="1"/>
  <c r="CB433" i="1"/>
  <c r="CA433" i="1"/>
  <c r="BZ433" i="1"/>
  <c r="BY433" i="1"/>
  <c r="BX433" i="1"/>
  <c r="BW433" i="1"/>
  <c r="BV433" i="1"/>
  <c r="BU433" i="1"/>
  <c r="BT433" i="1"/>
  <c r="BS433" i="1"/>
  <c r="BR433" i="1"/>
  <c r="BQ433" i="1"/>
  <c r="BP433" i="1"/>
  <c r="BO433" i="1"/>
  <c r="BN433" i="1"/>
  <c r="BM433" i="1"/>
  <c r="BL433" i="1"/>
  <c r="BK433" i="1"/>
  <c r="BJ433" i="1"/>
  <c r="BI433" i="1"/>
  <c r="BH433" i="1"/>
  <c r="BG433" i="1"/>
  <c r="BF433" i="1"/>
  <c r="BE433" i="1"/>
  <c r="BD433" i="1"/>
  <c r="BC433" i="1"/>
  <c r="BB433" i="1"/>
  <c r="BA433" i="1"/>
  <c r="AZ433" i="1"/>
  <c r="AY433" i="1"/>
  <c r="AX433" i="1"/>
  <c r="AW433" i="1"/>
  <c r="AV433" i="1"/>
  <c r="AU433" i="1"/>
  <c r="AT433" i="1"/>
  <c r="AS433" i="1"/>
  <c r="AR433" i="1"/>
  <c r="AQ433" i="1"/>
  <c r="AP433" i="1"/>
  <c r="AO433" i="1"/>
  <c r="AN433" i="1"/>
  <c r="P433" i="1"/>
  <c r="O433" i="1"/>
  <c r="E433" i="1"/>
  <c r="CX432" i="1"/>
  <c r="CU432" i="1"/>
  <c r="CN432" i="1"/>
  <c r="CM432" i="1"/>
  <c r="CL432" i="1"/>
  <c r="CK432" i="1"/>
  <c r="CJ432" i="1"/>
  <c r="CI432" i="1"/>
  <c r="CH432" i="1"/>
  <c r="CG432" i="1"/>
  <c r="CF432" i="1"/>
  <c r="CE432" i="1"/>
  <c r="CD432" i="1"/>
  <c r="CC432" i="1"/>
  <c r="CB432" i="1"/>
  <c r="CA432" i="1"/>
  <c r="BZ432" i="1"/>
  <c r="BY432" i="1"/>
  <c r="BX432" i="1"/>
  <c r="BW432" i="1"/>
  <c r="BV432" i="1"/>
  <c r="BU432" i="1"/>
  <c r="BT432" i="1"/>
  <c r="BS432" i="1"/>
  <c r="BR432" i="1"/>
  <c r="BQ432" i="1"/>
  <c r="BP432" i="1"/>
  <c r="BO432" i="1"/>
  <c r="BN432" i="1"/>
  <c r="BM432" i="1"/>
  <c r="BL432" i="1"/>
  <c r="BK432" i="1"/>
  <c r="BJ432" i="1"/>
  <c r="BI432" i="1"/>
  <c r="BH432" i="1"/>
  <c r="BG432" i="1"/>
  <c r="BF432" i="1"/>
  <c r="BE432" i="1"/>
  <c r="BD432" i="1"/>
  <c r="BC432" i="1"/>
  <c r="BB432" i="1"/>
  <c r="BA432" i="1"/>
  <c r="AZ432" i="1"/>
  <c r="AY432" i="1"/>
  <c r="AX432" i="1"/>
  <c r="AW432" i="1"/>
  <c r="AV432" i="1"/>
  <c r="AU432" i="1"/>
  <c r="AT432" i="1"/>
  <c r="AS432" i="1"/>
  <c r="AR432" i="1"/>
  <c r="AQ432" i="1"/>
  <c r="AP432" i="1"/>
  <c r="AO432" i="1"/>
  <c r="AN432" i="1"/>
  <c r="P432" i="1"/>
  <c r="O432" i="1"/>
  <c r="E432" i="1"/>
  <c r="CX431" i="1"/>
  <c r="CU431" i="1"/>
  <c r="CN431" i="1"/>
  <c r="CM431" i="1"/>
  <c r="CL431" i="1"/>
  <c r="CK431" i="1"/>
  <c r="CJ431" i="1"/>
  <c r="CI431" i="1"/>
  <c r="CH431" i="1"/>
  <c r="CG431" i="1"/>
  <c r="CF431" i="1"/>
  <c r="CE431" i="1"/>
  <c r="CD431" i="1"/>
  <c r="CC431" i="1"/>
  <c r="CB431" i="1"/>
  <c r="CA431" i="1"/>
  <c r="BZ431" i="1"/>
  <c r="BY431" i="1"/>
  <c r="BX431" i="1"/>
  <c r="BW431" i="1"/>
  <c r="BV431" i="1"/>
  <c r="BU431" i="1"/>
  <c r="BT431" i="1"/>
  <c r="BS431" i="1"/>
  <c r="BR431" i="1"/>
  <c r="BQ431" i="1"/>
  <c r="BP431" i="1"/>
  <c r="BO431" i="1"/>
  <c r="BN431" i="1"/>
  <c r="BM431" i="1"/>
  <c r="BL431" i="1"/>
  <c r="BK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P431" i="1"/>
  <c r="O431" i="1"/>
  <c r="E431" i="1"/>
  <c r="CX430" i="1"/>
  <c r="CU430" i="1"/>
  <c r="CN430" i="1"/>
  <c r="CM430" i="1"/>
  <c r="CL430" i="1"/>
  <c r="CK430" i="1"/>
  <c r="CJ430" i="1"/>
  <c r="CI430" i="1"/>
  <c r="CH430" i="1"/>
  <c r="CG430" i="1"/>
  <c r="CF430" i="1"/>
  <c r="CE430" i="1"/>
  <c r="CD430" i="1"/>
  <c r="CC430" i="1"/>
  <c r="CB430" i="1"/>
  <c r="CA430" i="1"/>
  <c r="BZ430" i="1"/>
  <c r="BY430" i="1"/>
  <c r="BX430" i="1"/>
  <c r="BW430" i="1"/>
  <c r="BV430" i="1"/>
  <c r="BU430" i="1"/>
  <c r="BT430" i="1"/>
  <c r="BS430" i="1"/>
  <c r="BR430" i="1"/>
  <c r="BQ430" i="1"/>
  <c r="BP430" i="1"/>
  <c r="BO430" i="1"/>
  <c r="BN430" i="1"/>
  <c r="BM430" i="1"/>
  <c r="BL430" i="1"/>
  <c r="BK430" i="1"/>
  <c r="BJ430" i="1"/>
  <c r="BI430" i="1"/>
  <c r="BH430" i="1"/>
  <c r="BG430" i="1"/>
  <c r="BF430" i="1"/>
  <c r="BE430" i="1"/>
  <c r="BD430" i="1"/>
  <c r="BC430" i="1"/>
  <c r="BB430" i="1"/>
  <c r="BA430" i="1"/>
  <c r="AZ430" i="1"/>
  <c r="AY430" i="1"/>
  <c r="AX430" i="1"/>
  <c r="AW430" i="1"/>
  <c r="AV430" i="1"/>
  <c r="AU430" i="1"/>
  <c r="AT430" i="1"/>
  <c r="AS430" i="1"/>
  <c r="AR430" i="1"/>
  <c r="AQ430" i="1"/>
  <c r="AP430" i="1"/>
  <c r="AO430" i="1"/>
  <c r="AN430" i="1"/>
  <c r="P430" i="1"/>
  <c r="O430" i="1"/>
  <c r="E430" i="1"/>
  <c r="CX429" i="1"/>
  <c r="CU429" i="1"/>
  <c r="CN429" i="1"/>
  <c r="CM429" i="1"/>
  <c r="CL429" i="1"/>
  <c r="CK429" i="1"/>
  <c r="CJ429" i="1"/>
  <c r="CI429" i="1"/>
  <c r="CH429" i="1"/>
  <c r="CG429" i="1"/>
  <c r="CF429" i="1"/>
  <c r="CE429" i="1"/>
  <c r="CD429" i="1"/>
  <c r="CC429" i="1"/>
  <c r="CB429" i="1"/>
  <c r="CA429" i="1"/>
  <c r="BZ429" i="1"/>
  <c r="BY429" i="1"/>
  <c r="BX429" i="1"/>
  <c r="BW429" i="1"/>
  <c r="BV429" i="1"/>
  <c r="BU429" i="1"/>
  <c r="BT429" i="1"/>
  <c r="BS429" i="1"/>
  <c r="BR429" i="1"/>
  <c r="BQ429" i="1"/>
  <c r="BP429" i="1"/>
  <c r="BO429" i="1"/>
  <c r="BN429" i="1"/>
  <c r="BM429" i="1"/>
  <c r="BL429" i="1"/>
  <c r="BK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P429" i="1"/>
  <c r="O429" i="1"/>
  <c r="E429" i="1"/>
  <c r="CX428" i="1"/>
  <c r="CU428" i="1"/>
  <c r="CN428" i="1"/>
  <c r="CM428" i="1"/>
  <c r="CL428" i="1"/>
  <c r="CK428" i="1"/>
  <c r="CJ428" i="1"/>
  <c r="CI428" i="1"/>
  <c r="CH428" i="1"/>
  <c r="CG428" i="1"/>
  <c r="CF428" i="1"/>
  <c r="CE428" i="1"/>
  <c r="CD428" i="1"/>
  <c r="CC428" i="1"/>
  <c r="CB428" i="1"/>
  <c r="CA428" i="1"/>
  <c r="BZ428" i="1"/>
  <c r="BY428" i="1"/>
  <c r="BX428" i="1"/>
  <c r="BW428" i="1"/>
  <c r="BV428" i="1"/>
  <c r="BU428" i="1"/>
  <c r="BT428" i="1"/>
  <c r="BS428" i="1"/>
  <c r="BR428" i="1"/>
  <c r="BQ428" i="1"/>
  <c r="BP428" i="1"/>
  <c r="BO428" i="1"/>
  <c r="BN428" i="1"/>
  <c r="BM428" i="1"/>
  <c r="BL428" i="1"/>
  <c r="BK428" i="1"/>
  <c r="BJ428" i="1"/>
  <c r="BI428" i="1"/>
  <c r="BH428" i="1"/>
  <c r="BG428" i="1"/>
  <c r="BF428" i="1"/>
  <c r="BE428" i="1"/>
  <c r="BD428" i="1"/>
  <c r="BC428" i="1"/>
  <c r="BB428" i="1"/>
  <c r="BA428" i="1"/>
  <c r="AZ428" i="1"/>
  <c r="AY428" i="1"/>
  <c r="AX428" i="1"/>
  <c r="AW428" i="1"/>
  <c r="AV428" i="1"/>
  <c r="AU428" i="1"/>
  <c r="AT428" i="1"/>
  <c r="AS428" i="1"/>
  <c r="AR428" i="1"/>
  <c r="AQ428" i="1"/>
  <c r="AP428" i="1"/>
  <c r="AO428" i="1"/>
  <c r="AN428" i="1"/>
  <c r="P428" i="1"/>
  <c r="O428" i="1"/>
  <c r="E428" i="1"/>
  <c r="CX427" i="1"/>
  <c r="CU427" i="1"/>
  <c r="CN427" i="1"/>
  <c r="CM427" i="1"/>
  <c r="CL427" i="1"/>
  <c r="CK427" i="1"/>
  <c r="CJ427" i="1"/>
  <c r="CI427" i="1"/>
  <c r="CH427" i="1"/>
  <c r="CG427" i="1"/>
  <c r="CF427" i="1"/>
  <c r="CE427" i="1"/>
  <c r="CD427" i="1"/>
  <c r="CC427" i="1"/>
  <c r="CB427" i="1"/>
  <c r="CA427" i="1"/>
  <c r="BZ427" i="1"/>
  <c r="BY427" i="1"/>
  <c r="BX427" i="1"/>
  <c r="BW427" i="1"/>
  <c r="BV427" i="1"/>
  <c r="BU427" i="1"/>
  <c r="BT427" i="1"/>
  <c r="BS427" i="1"/>
  <c r="BR427" i="1"/>
  <c r="BQ427" i="1"/>
  <c r="BP427" i="1"/>
  <c r="BO427" i="1"/>
  <c r="BN427" i="1"/>
  <c r="BM427" i="1"/>
  <c r="BL427" i="1"/>
  <c r="BK427" i="1"/>
  <c r="BJ427" i="1"/>
  <c r="BI427" i="1"/>
  <c r="BH427" i="1"/>
  <c r="BG427" i="1"/>
  <c r="BF427" i="1"/>
  <c r="BE427" i="1"/>
  <c r="BD427" i="1"/>
  <c r="BC427" i="1"/>
  <c r="BB427" i="1"/>
  <c r="BA427" i="1"/>
  <c r="AZ427" i="1"/>
  <c r="AY427" i="1"/>
  <c r="AX427" i="1"/>
  <c r="AW427" i="1"/>
  <c r="AV427" i="1"/>
  <c r="AU427" i="1"/>
  <c r="AT427" i="1"/>
  <c r="AS427" i="1"/>
  <c r="AR427" i="1"/>
  <c r="AQ427" i="1"/>
  <c r="AP427" i="1"/>
  <c r="AO427" i="1"/>
  <c r="AN427" i="1"/>
  <c r="P427" i="1"/>
  <c r="O427" i="1"/>
  <c r="E427" i="1"/>
  <c r="CX426" i="1"/>
  <c r="CU426" i="1"/>
  <c r="CN426" i="1"/>
  <c r="CM426" i="1"/>
  <c r="CL426" i="1"/>
  <c r="CK426" i="1"/>
  <c r="CJ426" i="1"/>
  <c r="CI426" i="1"/>
  <c r="CH426" i="1"/>
  <c r="CG426" i="1"/>
  <c r="CF426" i="1"/>
  <c r="CE426" i="1"/>
  <c r="CD426" i="1"/>
  <c r="CC426" i="1"/>
  <c r="CB426" i="1"/>
  <c r="CA426" i="1"/>
  <c r="BZ426" i="1"/>
  <c r="BY426" i="1"/>
  <c r="BX426" i="1"/>
  <c r="BW426" i="1"/>
  <c r="BV426" i="1"/>
  <c r="BU426" i="1"/>
  <c r="BT426" i="1"/>
  <c r="BS426" i="1"/>
  <c r="BR426" i="1"/>
  <c r="BQ426" i="1"/>
  <c r="BP426" i="1"/>
  <c r="BO426" i="1"/>
  <c r="BN426" i="1"/>
  <c r="BM426" i="1"/>
  <c r="BL426" i="1"/>
  <c r="BK426" i="1"/>
  <c r="BJ426" i="1"/>
  <c r="BI426" i="1"/>
  <c r="BH426" i="1"/>
  <c r="BG426" i="1"/>
  <c r="BF426" i="1"/>
  <c r="BE426" i="1"/>
  <c r="BD426" i="1"/>
  <c r="BC426" i="1"/>
  <c r="BB426" i="1"/>
  <c r="BA426" i="1"/>
  <c r="AZ426" i="1"/>
  <c r="AY426" i="1"/>
  <c r="AX426" i="1"/>
  <c r="AW426" i="1"/>
  <c r="AV426" i="1"/>
  <c r="AU426" i="1"/>
  <c r="AT426" i="1"/>
  <c r="AS426" i="1"/>
  <c r="AR426" i="1"/>
  <c r="AQ426" i="1"/>
  <c r="AP426" i="1"/>
  <c r="AO426" i="1"/>
  <c r="AN426" i="1"/>
  <c r="P426" i="1"/>
  <c r="O426" i="1"/>
  <c r="E426" i="1"/>
  <c r="CX425" i="1"/>
  <c r="CU425" i="1"/>
  <c r="CN425" i="1"/>
  <c r="CM425" i="1"/>
  <c r="CL425" i="1"/>
  <c r="CK425" i="1"/>
  <c r="CJ425" i="1"/>
  <c r="CI425" i="1"/>
  <c r="CH425" i="1"/>
  <c r="CG425" i="1"/>
  <c r="CF425" i="1"/>
  <c r="CE425" i="1"/>
  <c r="CD425" i="1"/>
  <c r="CC425" i="1"/>
  <c r="CB425" i="1"/>
  <c r="CA425" i="1"/>
  <c r="BZ425" i="1"/>
  <c r="BY425" i="1"/>
  <c r="BX425" i="1"/>
  <c r="BW425" i="1"/>
  <c r="BV425" i="1"/>
  <c r="BU425" i="1"/>
  <c r="BT425" i="1"/>
  <c r="BS425" i="1"/>
  <c r="BR425" i="1"/>
  <c r="BQ425" i="1"/>
  <c r="BP425" i="1"/>
  <c r="BO425" i="1"/>
  <c r="BN425" i="1"/>
  <c r="BM425" i="1"/>
  <c r="BL425" i="1"/>
  <c r="BK425" i="1"/>
  <c r="BJ425" i="1"/>
  <c r="BI425" i="1"/>
  <c r="BH425" i="1"/>
  <c r="BG425" i="1"/>
  <c r="BF425" i="1"/>
  <c r="BE425" i="1"/>
  <c r="BD425" i="1"/>
  <c r="BC425" i="1"/>
  <c r="BB425" i="1"/>
  <c r="BA425" i="1"/>
  <c r="AZ425" i="1"/>
  <c r="AY425" i="1"/>
  <c r="AX425" i="1"/>
  <c r="AW425" i="1"/>
  <c r="AV425" i="1"/>
  <c r="AU425" i="1"/>
  <c r="AT425" i="1"/>
  <c r="AS425" i="1"/>
  <c r="AR425" i="1"/>
  <c r="AQ425" i="1"/>
  <c r="AP425" i="1"/>
  <c r="AO425" i="1"/>
  <c r="AN425" i="1"/>
  <c r="P425" i="1"/>
  <c r="O425" i="1"/>
  <c r="E425" i="1"/>
  <c r="CX424" i="1"/>
  <c r="CU424" i="1"/>
  <c r="CN424" i="1"/>
  <c r="CM424" i="1"/>
  <c r="CL424" i="1"/>
  <c r="CK424" i="1"/>
  <c r="CJ424" i="1"/>
  <c r="CI424" i="1"/>
  <c r="CH424" i="1"/>
  <c r="CG424" i="1"/>
  <c r="CF424" i="1"/>
  <c r="CE424" i="1"/>
  <c r="CD424" i="1"/>
  <c r="CC424" i="1"/>
  <c r="CB424" i="1"/>
  <c r="CA424" i="1"/>
  <c r="BZ424" i="1"/>
  <c r="BY424" i="1"/>
  <c r="BX424" i="1"/>
  <c r="BW424" i="1"/>
  <c r="BV424" i="1"/>
  <c r="BU424" i="1"/>
  <c r="BT424" i="1"/>
  <c r="BS424" i="1"/>
  <c r="BR424" i="1"/>
  <c r="BQ424" i="1"/>
  <c r="BP424" i="1"/>
  <c r="BO424" i="1"/>
  <c r="BN424" i="1"/>
  <c r="BM424" i="1"/>
  <c r="BL424" i="1"/>
  <c r="BK424" i="1"/>
  <c r="BJ424" i="1"/>
  <c r="BI424" i="1"/>
  <c r="BH424" i="1"/>
  <c r="BG424" i="1"/>
  <c r="BF424" i="1"/>
  <c r="BE424" i="1"/>
  <c r="BD424" i="1"/>
  <c r="BC424" i="1"/>
  <c r="BB424" i="1"/>
  <c r="BA424" i="1"/>
  <c r="AZ424" i="1"/>
  <c r="AY424" i="1"/>
  <c r="AX424" i="1"/>
  <c r="AW424" i="1"/>
  <c r="AV424" i="1"/>
  <c r="AU424" i="1"/>
  <c r="AT424" i="1"/>
  <c r="AS424" i="1"/>
  <c r="AR424" i="1"/>
  <c r="AQ424" i="1"/>
  <c r="AP424" i="1"/>
  <c r="AO424" i="1"/>
  <c r="AN424" i="1"/>
  <c r="P424" i="1"/>
  <c r="O424" i="1"/>
  <c r="E424" i="1"/>
  <c r="CX423" i="1"/>
  <c r="CU423" i="1"/>
  <c r="CN423" i="1"/>
  <c r="CM423" i="1"/>
  <c r="CL423" i="1"/>
  <c r="CK423" i="1"/>
  <c r="CJ423" i="1"/>
  <c r="CI423" i="1"/>
  <c r="CH423" i="1"/>
  <c r="CG423" i="1"/>
  <c r="CF423" i="1"/>
  <c r="CE423" i="1"/>
  <c r="CD423" i="1"/>
  <c r="CC423" i="1"/>
  <c r="CB423" i="1"/>
  <c r="CA423" i="1"/>
  <c r="BZ423" i="1"/>
  <c r="BY423" i="1"/>
  <c r="BX423" i="1"/>
  <c r="BW423" i="1"/>
  <c r="BV423" i="1"/>
  <c r="BU423" i="1"/>
  <c r="BT423" i="1"/>
  <c r="BS423" i="1"/>
  <c r="BR423" i="1"/>
  <c r="BQ423" i="1"/>
  <c r="BP423" i="1"/>
  <c r="BO423" i="1"/>
  <c r="BN423" i="1"/>
  <c r="BM423" i="1"/>
  <c r="BL423" i="1"/>
  <c r="BK423" i="1"/>
  <c r="BJ423" i="1"/>
  <c r="BI423" i="1"/>
  <c r="BH423" i="1"/>
  <c r="BG423" i="1"/>
  <c r="BF423" i="1"/>
  <c r="BE423" i="1"/>
  <c r="BD423" i="1"/>
  <c r="BC423" i="1"/>
  <c r="BB423" i="1"/>
  <c r="BA423" i="1"/>
  <c r="AZ423" i="1"/>
  <c r="AY423" i="1"/>
  <c r="AX423" i="1"/>
  <c r="AW423" i="1"/>
  <c r="AV423" i="1"/>
  <c r="AU423" i="1"/>
  <c r="AT423" i="1"/>
  <c r="AS423" i="1"/>
  <c r="AR423" i="1"/>
  <c r="AQ423" i="1"/>
  <c r="AP423" i="1"/>
  <c r="AO423" i="1"/>
  <c r="AN423" i="1"/>
  <c r="P423" i="1"/>
  <c r="O423" i="1"/>
  <c r="E423" i="1"/>
  <c r="CX422" i="1"/>
  <c r="CU422" i="1"/>
  <c r="CN422" i="1"/>
  <c r="CM422" i="1"/>
  <c r="CL422" i="1"/>
  <c r="CK422" i="1"/>
  <c r="CJ422" i="1"/>
  <c r="CI422" i="1"/>
  <c r="CH422" i="1"/>
  <c r="CG422" i="1"/>
  <c r="CF422" i="1"/>
  <c r="CE422" i="1"/>
  <c r="CD422" i="1"/>
  <c r="CC422" i="1"/>
  <c r="CB422" i="1"/>
  <c r="CA422" i="1"/>
  <c r="BZ422" i="1"/>
  <c r="BY422" i="1"/>
  <c r="BX422" i="1"/>
  <c r="BW422" i="1"/>
  <c r="BV422" i="1"/>
  <c r="BU422" i="1"/>
  <c r="BT422" i="1"/>
  <c r="BS422" i="1"/>
  <c r="BR422" i="1"/>
  <c r="BQ422" i="1"/>
  <c r="BP422" i="1"/>
  <c r="BO422" i="1"/>
  <c r="BN422" i="1"/>
  <c r="BM422" i="1"/>
  <c r="BL422" i="1"/>
  <c r="BK422" i="1"/>
  <c r="BJ422" i="1"/>
  <c r="BI422" i="1"/>
  <c r="BH422" i="1"/>
  <c r="BG422" i="1"/>
  <c r="BF422" i="1"/>
  <c r="BE422" i="1"/>
  <c r="BD422" i="1"/>
  <c r="BC422" i="1"/>
  <c r="BB422" i="1"/>
  <c r="BA422" i="1"/>
  <c r="AZ422" i="1"/>
  <c r="AY422" i="1"/>
  <c r="AX422" i="1"/>
  <c r="AW422" i="1"/>
  <c r="AV422" i="1"/>
  <c r="AU422" i="1"/>
  <c r="AT422" i="1"/>
  <c r="AS422" i="1"/>
  <c r="AR422" i="1"/>
  <c r="AQ422" i="1"/>
  <c r="AP422" i="1"/>
  <c r="AO422" i="1"/>
  <c r="AN422" i="1"/>
  <c r="P422" i="1"/>
  <c r="O422" i="1"/>
  <c r="E422" i="1"/>
  <c r="CX421" i="1"/>
  <c r="CU421" i="1"/>
  <c r="CN421" i="1"/>
  <c r="CM421" i="1"/>
  <c r="CL421" i="1"/>
  <c r="CK421" i="1"/>
  <c r="CJ421" i="1"/>
  <c r="CI421" i="1"/>
  <c r="CH421" i="1"/>
  <c r="CG421" i="1"/>
  <c r="CF421" i="1"/>
  <c r="CE421" i="1"/>
  <c r="CD421" i="1"/>
  <c r="CC421" i="1"/>
  <c r="CB421" i="1"/>
  <c r="CA421" i="1"/>
  <c r="BZ421" i="1"/>
  <c r="BY421" i="1"/>
  <c r="BX421" i="1"/>
  <c r="BW421" i="1"/>
  <c r="BV421" i="1"/>
  <c r="BU421" i="1"/>
  <c r="BT421" i="1"/>
  <c r="BS421" i="1"/>
  <c r="BR421" i="1"/>
  <c r="BQ421" i="1"/>
  <c r="BP421" i="1"/>
  <c r="BO421" i="1"/>
  <c r="BN421" i="1"/>
  <c r="BM421" i="1"/>
  <c r="BL421" i="1"/>
  <c r="BK421" i="1"/>
  <c r="BJ421" i="1"/>
  <c r="BI421" i="1"/>
  <c r="BH421" i="1"/>
  <c r="BG421" i="1"/>
  <c r="BF421" i="1"/>
  <c r="BE421" i="1"/>
  <c r="BD421" i="1"/>
  <c r="BC421" i="1"/>
  <c r="BB421" i="1"/>
  <c r="BA421" i="1"/>
  <c r="AZ421" i="1"/>
  <c r="AY421" i="1"/>
  <c r="AX421" i="1"/>
  <c r="AW421" i="1"/>
  <c r="AV421" i="1"/>
  <c r="AU421" i="1"/>
  <c r="AT421" i="1"/>
  <c r="AS421" i="1"/>
  <c r="AR421" i="1"/>
  <c r="AQ421" i="1"/>
  <c r="AP421" i="1"/>
  <c r="AO421" i="1"/>
  <c r="AN421" i="1"/>
  <c r="P421" i="1"/>
  <c r="O421" i="1"/>
  <c r="E421" i="1"/>
  <c r="CX420" i="1"/>
  <c r="CU420" i="1"/>
  <c r="CN420" i="1"/>
  <c r="CM420" i="1"/>
  <c r="CL420" i="1"/>
  <c r="CK420" i="1"/>
  <c r="CJ420" i="1"/>
  <c r="CI420" i="1"/>
  <c r="CH420" i="1"/>
  <c r="CG420" i="1"/>
  <c r="CF420" i="1"/>
  <c r="CE420" i="1"/>
  <c r="CD420" i="1"/>
  <c r="CC420" i="1"/>
  <c r="CB420" i="1"/>
  <c r="CA420" i="1"/>
  <c r="BZ420" i="1"/>
  <c r="BY420" i="1"/>
  <c r="BX420" i="1"/>
  <c r="BW420" i="1"/>
  <c r="BV420" i="1"/>
  <c r="BU420" i="1"/>
  <c r="BT420" i="1"/>
  <c r="BS420" i="1"/>
  <c r="BR420" i="1"/>
  <c r="BQ420" i="1"/>
  <c r="BP420" i="1"/>
  <c r="BO420" i="1"/>
  <c r="BN420" i="1"/>
  <c r="BM420" i="1"/>
  <c r="BL420" i="1"/>
  <c r="BK420" i="1"/>
  <c r="BJ420" i="1"/>
  <c r="BI420" i="1"/>
  <c r="BH420" i="1"/>
  <c r="BG420" i="1"/>
  <c r="BF420" i="1"/>
  <c r="BE420" i="1"/>
  <c r="BD420" i="1"/>
  <c r="BC420" i="1"/>
  <c r="BB420" i="1"/>
  <c r="BA420" i="1"/>
  <c r="AZ420" i="1"/>
  <c r="AY420" i="1"/>
  <c r="AX420" i="1"/>
  <c r="AW420" i="1"/>
  <c r="AV420" i="1"/>
  <c r="AU420" i="1"/>
  <c r="AT420" i="1"/>
  <c r="AS420" i="1"/>
  <c r="AR420" i="1"/>
  <c r="AQ420" i="1"/>
  <c r="AP420" i="1"/>
  <c r="AO420" i="1"/>
  <c r="AN420" i="1"/>
  <c r="P420" i="1"/>
  <c r="O420" i="1"/>
  <c r="E420" i="1"/>
  <c r="CX419" i="1"/>
  <c r="CU419" i="1"/>
  <c r="CN419" i="1"/>
  <c r="CM419" i="1"/>
  <c r="CL419" i="1"/>
  <c r="CK419" i="1"/>
  <c r="CJ419" i="1"/>
  <c r="CI419" i="1"/>
  <c r="CH419" i="1"/>
  <c r="CG419" i="1"/>
  <c r="CF419" i="1"/>
  <c r="CE419" i="1"/>
  <c r="CD419" i="1"/>
  <c r="CC419" i="1"/>
  <c r="CB419" i="1"/>
  <c r="CA419" i="1"/>
  <c r="BZ419" i="1"/>
  <c r="BY419" i="1"/>
  <c r="BX419" i="1"/>
  <c r="BW419" i="1"/>
  <c r="BV419" i="1"/>
  <c r="BU419" i="1"/>
  <c r="BT419" i="1"/>
  <c r="BS419" i="1"/>
  <c r="BR419" i="1"/>
  <c r="BQ419" i="1"/>
  <c r="BP419" i="1"/>
  <c r="BO419" i="1"/>
  <c r="BN419" i="1"/>
  <c r="BM419" i="1"/>
  <c r="BL419" i="1"/>
  <c r="BK419" i="1"/>
  <c r="BJ419" i="1"/>
  <c r="BI419" i="1"/>
  <c r="BH419" i="1"/>
  <c r="BG419" i="1"/>
  <c r="BF419" i="1"/>
  <c r="BE419" i="1"/>
  <c r="BD419" i="1"/>
  <c r="BC419" i="1"/>
  <c r="BB419" i="1"/>
  <c r="BA419" i="1"/>
  <c r="AZ419" i="1"/>
  <c r="AY419" i="1"/>
  <c r="AX419" i="1"/>
  <c r="AW419" i="1"/>
  <c r="AV419" i="1"/>
  <c r="AU419" i="1"/>
  <c r="AT419" i="1"/>
  <c r="AS419" i="1"/>
  <c r="AR419" i="1"/>
  <c r="AQ419" i="1"/>
  <c r="AP419" i="1"/>
  <c r="AO419" i="1"/>
  <c r="AN419" i="1"/>
  <c r="P419" i="1"/>
  <c r="O419" i="1"/>
  <c r="E419" i="1"/>
  <c r="CX418" i="1"/>
  <c r="CU418" i="1"/>
  <c r="CN418" i="1"/>
  <c r="CM418" i="1"/>
  <c r="CL418" i="1"/>
  <c r="CK418" i="1"/>
  <c r="CJ418" i="1"/>
  <c r="CI418" i="1"/>
  <c r="CH418" i="1"/>
  <c r="CG418" i="1"/>
  <c r="CF418" i="1"/>
  <c r="CE418" i="1"/>
  <c r="CD418" i="1"/>
  <c r="CC418" i="1"/>
  <c r="CB418" i="1"/>
  <c r="CA418" i="1"/>
  <c r="BZ418" i="1"/>
  <c r="BY418" i="1"/>
  <c r="BX418" i="1"/>
  <c r="BW418" i="1"/>
  <c r="BV418" i="1"/>
  <c r="BU418" i="1"/>
  <c r="BT418" i="1"/>
  <c r="BS418" i="1"/>
  <c r="BR418" i="1"/>
  <c r="BQ418" i="1"/>
  <c r="BP418" i="1"/>
  <c r="BO418" i="1"/>
  <c r="BN418" i="1"/>
  <c r="BM418" i="1"/>
  <c r="BL418" i="1"/>
  <c r="BK418" i="1"/>
  <c r="BJ418" i="1"/>
  <c r="BI418" i="1"/>
  <c r="BH418" i="1"/>
  <c r="BG418" i="1"/>
  <c r="BF418" i="1"/>
  <c r="BE418" i="1"/>
  <c r="BD418" i="1"/>
  <c r="BC418" i="1"/>
  <c r="BB418" i="1"/>
  <c r="BA418" i="1"/>
  <c r="AZ418" i="1"/>
  <c r="AY418" i="1"/>
  <c r="AX418" i="1"/>
  <c r="AW418" i="1"/>
  <c r="AV418" i="1"/>
  <c r="AU418" i="1"/>
  <c r="AT418" i="1"/>
  <c r="AS418" i="1"/>
  <c r="AR418" i="1"/>
  <c r="AQ418" i="1"/>
  <c r="AP418" i="1"/>
  <c r="AO418" i="1"/>
  <c r="AN418" i="1"/>
  <c r="P418" i="1"/>
  <c r="O418" i="1"/>
  <c r="E418" i="1"/>
  <c r="CX417" i="1"/>
  <c r="CU417" i="1"/>
  <c r="CN417" i="1"/>
  <c r="CM417" i="1"/>
  <c r="CL417" i="1"/>
  <c r="CK417" i="1"/>
  <c r="CJ417" i="1"/>
  <c r="CI417" i="1"/>
  <c r="CH417" i="1"/>
  <c r="CG417" i="1"/>
  <c r="CF417" i="1"/>
  <c r="CE417" i="1"/>
  <c r="CD417" i="1"/>
  <c r="CC417" i="1"/>
  <c r="CB417" i="1"/>
  <c r="CA417" i="1"/>
  <c r="BZ417" i="1"/>
  <c r="BY417" i="1"/>
  <c r="BX417" i="1"/>
  <c r="BW417" i="1"/>
  <c r="BV417" i="1"/>
  <c r="BU417" i="1"/>
  <c r="BT417" i="1"/>
  <c r="BS417" i="1"/>
  <c r="BR417" i="1"/>
  <c r="BQ417" i="1"/>
  <c r="BP417" i="1"/>
  <c r="BO417" i="1"/>
  <c r="BN417" i="1"/>
  <c r="BM417" i="1"/>
  <c r="BL417" i="1"/>
  <c r="BK417" i="1"/>
  <c r="BJ417" i="1"/>
  <c r="BI417" i="1"/>
  <c r="BH417" i="1"/>
  <c r="BG417" i="1"/>
  <c r="BF417" i="1"/>
  <c r="BE417" i="1"/>
  <c r="BD417" i="1"/>
  <c r="BC417" i="1"/>
  <c r="BB417" i="1"/>
  <c r="BA417" i="1"/>
  <c r="AZ417" i="1"/>
  <c r="AY417" i="1"/>
  <c r="AX417" i="1"/>
  <c r="AW417" i="1"/>
  <c r="AV417" i="1"/>
  <c r="AU417" i="1"/>
  <c r="AT417" i="1"/>
  <c r="AS417" i="1"/>
  <c r="AR417" i="1"/>
  <c r="AQ417" i="1"/>
  <c r="AP417" i="1"/>
  <c r="AO417" i="1"/>
  <c r="AN417" i="1"/>
  <c r="P417" i="1"/>
  <c r="O417" i="1"/>
  <c r="E417" i="1"/>
  <c r="CX416" i="1"/>
  <c r="CU416" i="1"/>
  <c r="CN416" i="1"/>
  <c r="CM416" i="1"/>
  <c r="CL416" i="1"/>
  <c r="CK416" i="1"/>
  <c r="CJ416" i="1"/>
  <c r="CI416" i="1"/>
  <c r="CH416" i="1"/>
  <c r="CG416" i="1"/>
  <c r="CF416" i="1"/>
  <c r="CE416" i="1"/>
  <c r="CD416" i="1"/>
  <c r="CC416" i="1"/>
  <c r="CB416" i="1"/>
  <c r="CA416" i="1"/>
  <c r="BZ416" i="1"/>
  <c r="BY416" i="1"/>
  <c r="BX416" i="1"/>
  <c r="BW416" i="1"/>
  <c r="BV416" i="1"/>
  <c r="BU416" i="1"/>
  <c r="BT416" i="1"/>
  <c r="BS416" i="1"/>
  <c r="BR416" i="1"/>
  <c r="BQ416" i="1"/>
  <c r="BP416" i="1"/>
  <c r="BO416" i="1"/>
  <c r="BN416" i="1"/>
  <c r="BM416" i="1"/>
  <c r="BL416" i="1"/>
  <c r="BK416" i="1"/>
  <c r="BJ416" i="1"/>
  <c r="BI416" i="1"/>
  <c r="BH416" i="1"/>
  <c r="BG416" i="1"/>
  <c r="BF416" i="1"/>
  <c r="BE416" i="1"/>
  <c r="BD416" i="1"/>
  <c r="BC416" i="1"/>
  <c r="BB416" i="1"/>
  <c r="BA416" i="1"/>
  <c r="AZ416" i="1"/>
  <c r="AY416" i="1"/>
  <c r="AX416" i="1"/>
  <c r="AW416" i="1"/>
  <c r="AV416" i="1"/>
  <c r="AU416" i="1"/>
  <c r="AT416" i="1"/>
  <c r="AS416" i="1"/>
  <c r="AR416" i="1"/>
  <c r="AQ416" i="1"/>
  <c r="AP416" i="1"/>
  <c r="AO416" i="1"/>
  <c r="AN416" i="1"/>
  <c r="P416" i="1"/>
  <c r="O416" i="1"/>
  <c r="E416" i="1"/>
  <c r="CX415" i="1"/>
  <c r="CU415" i="1"/>
  <c r="CN415" i="1"/>
  <c r="CM415" i="1"/>
  <c r="CL415" i="1"/>
  <c r="CK415" i="1"/>
  <c r="CJ415" i="1"/>
  <c r="CI415" i="1"/>
  <c r="CH415" i="1"/>
  <c r="CG415" i="1"/>
  <c r="CF415" i="1"/>
  <c r="CE415" i="1"/>
  <c r="CD415" i="1"/>
  <c r="CC415" i="1"/>
  <c r="CB415" i="1"/>
  <c r="CA415" i="1"/>
  <c r="BZ415" i="1"/>
  <c r="BY415" i="1"/>
  <c r="BX415" i="1"/>
  <c r="BW415" i="1"/>
  <c r="BV415" i="1"/>
  <c r="BU415" i="1"/>
  <c r="BT415" i="1"/>
  <c r="BS415" i="1"/>
  <c r="BR415" i="1"/>
  <c r="BQ415" i="1"/>
  <c r="BP415" i="1"/>
  <c r="BO415" i="1"/>
  <c r="BN415" i="1"/>
  <c r="BM415" i="1"/>
  <c r="BL415" i="1"/>
  <c r="BK415" i="1"/>
  <c r="BJ415" i="1"/>
  <c r="BI415" i="1"/>
  <c r="BH415" i="1"/>
  <c r="BG415" i="1"/>
  <c r="BF415" i="1"/>
  <c r="BE415" i="1"/>
  <c r="BD415" i="1"/>
  <c r="BC415" i="1"/>
  <c r="BB415" i="1"/>
  <c r="BA415" i="1"/>
  <c r="AZ415" i="1"/>
  <c r="AY415" i="1"/>
  <c r="AX415" i="1"/>
  <c r="AW415" i="1"/>
  <c r="AV415" i="1"/>
  <c r="AU415" i="1"/>
  <c r="AT415" i="1"/>
  <c r="AS415" i="1"/>
  <c r="AR415" i="1"/>
  <c r="AQ415" i="1"/>
  <c r="AP415" i="1"/>
  <c r="AO415" i="1"/>
  <c r="AN415" i="1"/>
  <c r="P415" i="1"/>
  <c r="O415" i="1"/>
  <c r="E415" i="1"/>
  <c r="CX414" i="1"/>
  <c r="CU414" i="1"/>
  <c r="CN414" i="1"/>
  <c r="CM414" i="1"/>
  <c r="CL414" i="1"/>
  <c r="CK414" i="1"/>
  <c r="CJ414" i="1"/>
  <c r="CI414" i="1"/>
  <c r="CH414" i="1"/>
  <c r="CG414" i="1"/>
  <c r="CF414" i="1"/>
  <c r="CE414" i="1"/>
  <c r="CD414" i="1"/>
  <c r="CC414" i="1"/>
  <c r="CB414" i="1"/>
  <c r="CA414" i="1"/>
  <c r="BZ414" i="1"/>
  <c r="BY414" i="1"/>
  <c r="BX414" i="1"/>
  <c r="BW414" i="1"/>
  <c r="BV414" i="1"/>
  <c r="BU414" i="1"/>
  <c r="BT414" i="1"/>
  <c r="BS414" i="1"/>
  <c r="BR414" i="1"/>
  <c r="BQ414" i="1"/>
  <c r="BP414" i="1"/>
  <c r="BO414" i="1"/>
  <c r="BN414" i="1"/>
  <c r="BM414" i="1"/>
  <c r="BL414" i="1"/>
  <c r="BK414" i="1"/>
  <c r="BJ414" i="1"/>
  <c r="BI414" i="1"/>
  <c r="BH414" i="1"/>
  <c r="BG414" i="1"/>
  <c r="BF414" i="1"/>
  <c r="BE414" i="1"/>
  <c r="BD414" i="1"/>
  <c r="BC414" i="1"/>
  <c r="BB414" i="1"/>
  <c r="BA414" i="1"/>
  <c r="AZ414" i="1"/>
  <c r="AY414" i="1"/>
  <c r="AX414" i="1"/>
  <c r="AW414" i="1"/>
  <c r="AV414" i="1"/>
  <c r="AU414" i="1"/>
  <c r="AT414" i="1"/>
  <c r="AS414" i="1"/>
  <c r="AR414" i="1"/>
  <c r="AQ414" i="1"/>
  <c r="AP414" i="1"/>
  <c r="AO414" i="1"/>
  <c r="AN414" i="1"/>
  <c r="P414" i="1"/>
  <c r="O414" i="1"/>
  <c r="E414" i="1"/>
  <c r="CX413" i="1"/>
  <c r="CU413" i="1"/>
  <c r="CN413" i="1"/>
  <c r="CM413" i="1"/>
  <c r="CL413" i="1"/>
  <c r="CK413" i="1"/>
  <c r="CJ413" i="1"/>
  <c r="CI413" i="1"/>
  <c r="CH413" i="1"/>
  <c r="CG413" i="1"/>
  <c r="CF413" i="1"/>
  <c r="CE413" i="1"/>
  <c r="CD413" i="1"/>
  <c r="CC413" i="1"/>
  <c r="CB413" i="1"/>
  <c r="CA413" i="1"/>
  <c r="BZ413" i="1"/>
  <c r="BY413" i="1"/>
  <c r="BX413" i="1"/>
  <c r="BW413" i="1"/>
  <c r="BV413" i="1"/>
  <c r="BU413" i="1"/>
  <c r="BT413" i="1"/>
  <c r="BS413" i="1"/>
  <c r="BR413" i="1"/>
  <c r="BQ413" i="1"/>
  <c r="BP413" i="1"/>
  <c r="BO413" i="1"/>
  <c r="BN413" i="1"/>
  <c r="BM413" i="1"/>
  <c r="BL413" i="1"/>
  <c r="BK413" i="1"/>
  <c r="BJ413" i="1"/>
  <c r="BI413" i="1"/>
  <c r="BH413" i="1"/>
  <c r="BG413" i="1"/>
  <c r="BF413" i="1"/>
  <c r="BE413" i="1"/>
  <c r="BD413" i="1"/>
  <c r="BC413" i="1"/>
  <c r="BB413" i="1"/>
  <c r="BA413" i="1"/>
  <c r="AZ413" i="1"/>
  <c r="AY413" i="1"/>
  <c r="AX413" i="1"/>
  <c r="AW413" i="1"/>
  <c r="AV413" i="1"/>
  <c r="AU413" i="1"/>
  <c r="AT413" i="1"/>
  <c r="AS413" i="1"/>
  <c r="AR413" i="1"/>
  <c r="AQ413" i="1"/>
  <c r="AP413" i="1"/>
  <c r="AO413" i="1"/>
  <c r="AN413" i="1"/>
  <c r="P413" i="1"/>
  <c r="O413" i="1"/>
  <c r="E413" i="1"/>
  <c r="CX412" i="1"/>
  <c r="CU412" i="1"/>
  <c r="CN412" i="1"/>
  <c r="CM412" i="1"/>
  <c r="CL412" i="1"/>
  <c r="CK412" i="1"/>
  <c r="CJ412" i="1"/>
  <c r="CI412" i="1"/>
  <c r="CH412" i="1"/>
  <c r="CG412" i="1"/>
  <c r="CF412" i="1"/>
  <c r="CE412" i="1"/>
  <c r="CD412" i="1"/>
  <c r="CC412" i="1"/>
  <c r="CB412" i="1"/>
  <c r="CA412" i="1"/>
  <c r="BZ412" i="1"/>
  <c r="BY412" i="1"/>
  <c r="BX412" i="1"/>
  <c r="BW412" i="1"/>
  <c r="BV412" i="1"/>
  <c r="BU412" i="1"/>
  <c r="BT412" i="1"/>
  <c r="BS412" i="1"/>
  <c r="BR412" i="1"/>
  <c r="BQ412" i="1"/>
  <c r="BP412" i="1"/>
  <c r="BO412" i="1"/>
  <c r="BN412" i="1"/>
  <c r="BM412" i="1"/>
  <c r="BL412" i="1"/>
  <c r="BK412" i="1"/>
  <c r="BJ412" i="1"/>
  <c r="BI412" i="1"/>
  <c r="BH412" i="1"/>
  <c r="BG412" i="1"/>
  <c r="BF412" i="1"/>
  <c r="BE412" i="1"/>
  <c r="BD412" i="1"/>
  <c r="BC412" i="1"/>
  <c r="BB412" i="1"/>
  <c r="BA412" i="1"/>
  <c r="AZ412" i="1"/>
  <c r="AY412" i="1"/>
  <c r="AX412" i="1"/>
  <c r="AW412" i="1"/>
  <c r="AV412" i="1"/>
  <c r="AU412" i="1"/>
  <c r="AT412" i="1"/>
  <c r="AS412" i="1"/>
  <c r="AR412" i="1"/>
  <c r="AQ412" i="1"/>
  <c r="AP412" i="1"/>
  <c r="AO412" i="1"/>
  <c r="AN412" i="1"/>
  <c r="P412" i="1"/>
  <c r="O412" i="1"/>
  <c r="E412" i="1"/>
  <c r="CX411" i="1"/>
  <c r="CU411" i="1"/>
  <c r="CN411" i="1"/>
  <c r="CM411" i="1"/>
  <c r="CL411" i="1"/>
  <c r="CK411" i="1"/>
  <c r="CJ411" i="1"/>
  <c r="CI411" i="1"/>
  <c r="CH411" i="1"/>
  <c r="CG411" i="1"/>
  <c r="CF411" i="1"/>
  <c r="CE411" i="1"/>
  <c r="CD411" i="1"/>
  <c r="CC411" i="1"/>
  <c r="CB411" i="1"/>
  <c r="CA411" i="1"/>
  <c r="BZ411" i="1"/>
  <c r="BY411" i="1"/>
  <c r="BX411" i="1"/>
  <c r="BW411" i="1"/>
  <c r="BV411" i="1"/>
  <c r="BU411" i="1"/>
  <c r="BT411" i="1"/>
  <c r="BS411" i="1"/>
  <c r="BR411" i="1"/>
  <c r="BQ411" i="1"/>
  <c r="BP411" i="1"/>
  <c r="BO411" i="1"/>
  <c r="BN411" i="1"/>
  <c r="BM411" i="1"/>
  <c r="BL411" i="1"/>
  <c r="BK411" i="1"/>
  <c r="BJ411" i="1"/>
  <c r="BI411" i="1"/>
  <c r="BH411" i="1"/>
  <c r="BG411" i="1"/>
  <c r="BF411" i="1"/>
  <c r="BE411" i="1"/>
  <c r="BD411" i="1"/>
  <c r="BC411" i="1"/>
  <c r="BB411" i="1"/>
  <c r="BA411" i="1"/>
  <c r="AZ411" i="1"/>
  <c r="AY411" i="1"/>
  <c r="AX411" i="1"/>
  <c r="AW411" i="1"/>
  <c r="AV411" i="1"/>
  <c r="AU411" i="1"/>
  <c r="AT411" i="1"/>
  <c r="AS411" i="1"/>
  <c r="AR411" i="1"/>
  <c r="AQ411" i="1"/>
  <c r="AP411" i="1"/>
  <c r="AO411" i="1"/>
  <c r="AN411" i="1"/>
  <c r="P411" i="1"/>
  <c r="O411" i="1"/>
  <c r="E411" i="1"/>
  <c r="CX410" i="1"/>
  <c r="CU410" i="1"/>
  <c r="CN410" i="1"/>
  <c r="CM410" i="1"/>
  <c r="CL410" i="1"/>
  <c r="CK410" i="1"/>
  <c r="CJ410" i="1"/>
  <c r="CI410" i="1"/>
  <c r="CH410" i="1"/>
  <c r="CG410" i="1"/>
  <c r="CF410" i="1"/>
  <c r="CE410" i="1"/>
  <c r="CD410" i="1"/>
  <c r="CC410" i="1"/>
  <c r="CB410" i="1"/>
  <c r="CA410" i="1"/>
  <c r="BZ410" i="1"/>
  <c r="BY410" i="1"/>
  <c r="BX410" i="1"/>
  <c r="BW410" i="1"/>
  <c r="BV410" i="1"/>
  <c r="BU410" i="1"/>
  <c r="BT410" i="1"/>
  <c r="BS410" i="1"/>
  <c r="BR410" i="1"/>
  <c r="BQ410" i="1"/>
  <c r="BP410" i="1"/>
  <c r="BO410" i="1"/>
  <c r="BN410" i="1"/>
  <c r="BM410" i="1"/>
  <c r="BL410" i="1"/>
  <c r="BK410" i="1"/>
  <c r="BJ410" i="1"/>
  <c r="BI410" i="1"/>
  <c r="BH410" i="1"/>
  <c r="BG410" i="1"/>
  <c r="BF410" i="1"/>
  <c r="BE410" i="1"/>
  <c r="BD410" i="1"/>
  <c r="BC410" i="1"/>
  <c r="BB410" i="1"/>
  <c r="BA410" i="1"/>
  <c r="AZ410" i="1"/>
  <c r="AY410" i="1"/>
  <c r="AX410" i="1"/>
  <c r="AW410" i="1"/>
  <c r="AV410" i="1"/>
  <c r="AU410" i="1"/>
  <c r="AT410" i="1"/>
  <c r="AS410" i="1"/>
  <c r="AR410" i="1"/>
  <c r="AQ410" i="1"/>
  <c r="AP410" i="1"/>
  <c r="AO410" i="1"/>
  <c r="AN410" i="1"/>
  <c r="P410" i="1"/>
  <c r="O410" i="1"/>
  <c r="E410" i="1"/>
  <c r="CX409" i="1"/>
  <c r="CU409" i="1"/>
  <c r="CN409" i="1"/>
  <c r="CM409" i="1"/>
  <c r="CL409" i="1"/>
  <c r="CK409" i="1"/>
  <c r="CJ409" i="1"/>
  <c r="CI409" i="1"/>
  <c r="CH409" i="1"/>
  <c r="CG409" i="1"/>
  <c r="CF409" i="1"/>
  <c r="CE409" i="1"/>
  <c r="CD409" i="1"/>
  <c r="CC409" i="1"/>
  <c r="CB409" i="1"/>
  <c r="CA409" i="1"/>
  <c r="BZ409" i="1"/>
  <c r="BY409" i="1"/>
  <c r="BX409" i="1"/>
  <c r="BW409" i="1"/>
  <c r="BV409" i="1"/>
  <c r="BU409" i="1"/>
  <c r="BT409" i="1"/>
  <c r="BS409" i="1"/>
  <c r="BR409" i="1"/>
  <c r="BQ409" i="1"/>
  <c r="BP409" i="1"/>
  <c r="BO409" i="1"/>
  <c r="BN409" i="1"/>
  <c r="BM409" i="1"/>
  <c r="BL409" i="1"/>
  <c r="BK409" i="1"/>
  <c r="BJ409" i="1"/>
  <c r="BI409" i="1"/>
  <c r="BH409" i="1"/>
  <c r="BG409" i="1"/>
  <c r="BF409" i="1"/>
  <c r="BE409" i="1"/>
  <c r="BD409" i="1"/>
  <c r="BC409" i="1"/>
  <c r="BB409" i="1"/>
  <c r="BA409" i="1"/>
  <c r="AZ409" i="1"/>
  <c r="AY409" i="1"/>
  <c r="AX409" i="1"/>
  <c r="AW409" i="1"/>
  <c r="AV409" i="1"/>
  <c r="AU409" i="1"/>
  <c r="AT409" i="1"/>
  <c r="AS409" i="1"/>
  <c r="AR409" i="1"/>
  <c r="AQ409" i="1"/>
  <c r="AP409" i="1"/>
  <c r="AO409" i="1"/>
  <c r="AN409" i="1"/>
  <c r="P409" i="1"/>
  <c r="O409" i="1"/>
  <c r="E409" i="1"/>
  <c r="CX408" i="1"/>
  <c r="CU408" i="1"/>
  <c r="CN408" i="1"/>
  <c r="CM408" i="1"/>
  <c r="CL408" i="1"/>
  <c r="CK408" i="1"/>
  <c r="CJ408" i="1"/>
  <c r="CI408" i="1"/>
  <c r="CH408" i="1"/>
  <c r="CG408" i="1"/>
  <c r="CF408" i="1"/>
  <c r="CE408" i="1"/>
  <c r="CD408" i="1"/>
  <c r="CC408" i="1"/>
  <c r="CB408" i="1"/>
  <c r="CA408" i="1"/>
  <c r="BZ408" i="1"/>
  <c r="BY408" i="1"/>
  <c r="BX408" i="1"/>
  <c r="BW408" i="1"/>
  <c r="BV408" i="1"/>
  <c r="BU408" i="1"/>
  <c r="BT408" i="1"/>
  <c r="BS408" i="1"/>
  <c r="BR408" i="1"/>
  <c r="BQ408" i="1"/>
  <c r="BP408" i="1"/>
  <c r="BO408" i="1"/>
  <c r="BN408" i="1"/>
  <c r="BM408" i="1"/>
  <c r="BL408" i="1"/>
  <c r="BK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P408" i="1"/>
  <c r="O408" i="1"/>
  <c r="E408" i="1"/>
  <c r="CX407" i="1"/>
  <c r="CU407" i="1"/>
  <c r="CN407" i="1"/>
  <c r="CM407" i="1"/>
  <c r="CL407" i="1"/>
  <c r="CK407" i="1"/>
  <c r="CJ407" i="1"/>
  <c r="CI407" i="1"/>
  <c r="CH407" i="1"/>
  <c r="CG407" i="1"/>
  <c r="CF407" i="1"/>
  <c r="CE407" i="1"/>
  <c r="CD407" i="1"/>
  <c r="CC407" i="1"/>
  <c r="CB407" i="1"/>
  <c r="CA407" i="1"/>
  <c r="BZ407" i="1"/>
  <c r="BY407" i="1"/>
  <c r="BX407" i="1"/>
  <c r="BW407" i="1"/>
  <c r="BV407" i="1"/>
  <c r="BU407" i="1"/>
  <c r="BT407" i="1"/>
  <c r="BS407" i="1"/>
  <c r="BR407" i="1"/>
  <c r="BQ407" i="1"/>
  <c r="BP407" i="1"/>
  <c r="BO407" i="1"/>
  <c r="BN407" i="1"/>
  <c r="BM407" i="1"/>
  <c r="BL407" i="1"/>
  <c r="BK407" i="1"/>
  <c r="BJ407" i="1"/>
  <c r="BI407" i="1"/>
  <c r="BH407" i="1"/>
  <c r="BG407" i="1"/>
  <c r="BF407" i="1"/>
  <c r="BE407" i="1"/>
  <c r="BD407" i="1"/>
  <c r="BC407" i="1"/>
  <c r="BB407" i="1"/>
  <c r="BA407" i="1"/>
  <c r="AZ407" i="1"/>
  <c r="AY407" i="1"/>
  <c r="AX407" i="1"/>
  <c r="AW407" i="1"/>
  <c r="AV407" i="1"/>
  <c r="AU407" i="1"/>
  <c r="AT407" i="1"/>
  <c r="AS407" i="1"/>
  <c r="AR407" i="1"/>
  <c r="AQ407" i="1"/>
  <c r="AP407" i="1"/>
  <c r="AO407" i="1"/>
  <c r="AN407" i="1"/>
  <c r="P407" i="1"/>
  <c r="O407" i="1"/>
  <c r="E407" i="1"/>
  <c r="CX406" i="1"/>
  <c r="CU406" i="1"/>
  <c r="CN406" i="1"/>
  <c r="CM406" i="1"/>
  <c r="CL406" i="1"/>
  <c r="CK406" i="1"/>
  <c r="CJ406" i="1"/>
  <c r="CI406" i="1"/>
  <c r="CH406" i="1"/>
  <c r="CG406" i="1"/>
  <c r="CF406" i="1"/>
  <c r="CE406" i="1"/>
  <c r="CD406" i="1"/>
  <c r="CC406" i="1"/>
  <c r="CB406" i="1"/>
  <c r="CA406" i="1"/>
  <c r="BZ406" i="1"/>
  <c r="BY406" i="1"/>
  <c r="BX406" i="1"/>
  <c r="BW406" i="1"/>
  <c r="BV406" i="1"/>
  <c r="BU406" i="1"/>
  <c r="BT406" i="1"/>
  <c r="BS406" i="1"/>
  <c r="BR406" i="1"/>
  <c r="BQ406" i="1"/>
  <c r="BP406" i="1"/>
  <c r="BO406" i="1"/>
  <c r="BN406" i="1"/>
  <c r="BM406" i="1"/>
  <c r="BL406" i="1"/>
  <c r="BK406" i="1"/>
  <c r="BJ406" i="1"/>
  <c r="BI406" i="1"/>
  <c r="BH406" i="1"/>
  <c r="BG406" i="1"/>
  <c r="BF406" i="1"/>
  <c r="BE406" i="1"/>
  <c r="BD406" i="1"/>
  <c r="BC406" i="1"/>
  <c r="BB406" i="1"/>
  <c r="BA406" i="1"/>
  <c r="AZ406" i="1"/>
  <c r="AY406" i="1"/>
  <c r="AX406" i="1"/>
  <c r="AW406" i="1"/>
  <c r="AV406" i="1"/>
  <c r="AU406" i="1"/>
  <c r="AT406" i="1"/>
  <c r="AS406" i="1"/>
  <c r="AR406" i="1"/>
  <c r="AQ406" i="1"/>
  <c r="AP406" i="1"/>
  <c r="AO406" i="1"/>
  <c r="AN406" i="1"/>
  <c r="P406" i="1"/>
  <c r="O406" i="1"/>
  <c r="E406" i="1"/>
  <c r="CX405" i="1"/>
  <c r="CU405" i="1"/>
  <c r="CN405" i="1"/>
  <c r="CM405" i="1"/>
  <c r="CL405" i="1"/>
  <c r="CK405" i="1"/>
  <c r="CJ405" i="1"/>
  <c r="CI405" i="1"/>
  <c r="CH405" i="1"/>
  <c r="CG405" i="1"/>
  <c r="CF405" i="1"/>
  <c r="CE405" i="1"/>
  <c r="CD405" i="1"/>
  <c r="CC405" i="1"/>
  <c r="CB405" i="1"/>
  <c r="CA405" i="1"/>
  <c r="BZ405" i="1"/>
  <c r="BY405" i="1"/>
  <c r="BX405" i="1"/>
  <c r="BW405" i="1"/>
  <c r="BV405" i="1"/>
  <c r="BU405" i="1"/>
  <c r="BT405" i="1"/>
  <c r="BS405" i="1"/>
  <c r="BR405" i="1"/>
  <c r="BQ405" i="1"/>
  <c r="BP405" i="1"/>
  <c r="BO405" i="1"/>
  <c r="BN405" i="1"/>
  <c r="BM405" i="1"/>
  <c r="BL405" i="1"/>
  <c r="BK405" i="1"/>
  <c r="BJ405" i="1"/>
  <c r="BI405" i="1"/>
  <c r="BH405" i="1"/>
  <c r="BG405" i="1"/>
  <c r="BF405" i="1"/>
  <c r="BE405" i="1"/>
  <c r="BD405" i="1"/>
  <c r="BC405" i="1"/>
  <c r="BB405" i="1"/>
  <c r="BA405" i="1"/>
  <c r="AZ405" i="1"/>
  <c r="AY405" i="1"/>
  <c r="AX405" i="1"/>
  <c r="AW405" i="1"/>
  <c r="AV405" i="1"/>
  <c r="AU405" i="1"/>
  <c r="AT405" i="1"/>
  <c r="AS405" i="1"/>
  <c r="AR405" i="1"/>
  <c r="AQ405" i="1"/>
  <c r="AP405" i="1"/>
  <c r="AO405" i="1"/>
  <c r="AN405" i="1"/>
  <c r="P405" i="1"/>
  <c r="O405" i="1"/>
  <c r="E405" i="1"/>
  <c r="CX404" i="1"/>
  <c r="CU404" i="1"/>
  <c r="CN404" i="1"/>
  <c r="CM404" i="1"/>
  <c r="CL404" i="1"/>
  <c r="CK404" i="1"/>
  <c r="CJ404" i="1"/>
  <c r="CI404" i="1"/>
  <c r="CH404" i="1"/>
  <c r="CG404" i="1"/>
  <c r="CF404" i="1"/>
  <c r="CE404" i="1"/>
  <c r="CD404" i="1"/>
  <c r="CC404" i="1"/>
  <c r="CB404" i="1"/>
  <c r="CA404" i="1"/>
  <c r="BZ404" i="1"/>
  <c r="BY404" i="1"/>
  <c r="BX404" i="1"/>
  <c r="BW404" i="1"/>
  <c r="BV404" i="1"/>
  <c r="BU404" i="1"/>
  <c r="BT404" i="1"/>
  <c r="BS404" i="1"/>
  <c r="BR404" i="1"/>
  <c r="BQ404" i="1"/>
  <c r="BP404" i="1"/>
  <c r="BO404" i="1"/>
  <c r="BN404" i="1"/>
  <c r="BM404" i="1"/>
  <c r="BL404" i="1"/>
  <c r="BK404" i="1"/>
  <c r="BJ404" i="1"/>
  <c r="BI404" i="1"/>
  <c r="BH404" i="1"/>
  <c r="BG404" i="1"/>
  <c r="BF404" i="1"/>
  <c r="BE404" i="1"/>
  <c r="BD404" i="1"/>
  <c r="BC404" i="1"/>
  <c r="BB404" i="1"/>
  <c r="BA404" i="1"/>
  <c r="AZ404" i="1"/>
  <c r="AY404" i="1"/>
  <c r="AX404" i="1"/>
  <c r="AW404" i="1"/>
  <c r="AV404" i="1"/>
  <c r="AU404" i="1"/>
  <c r="AT404" i="1"/>
  <c r="AS404" i="1"/>
  <c r="AR404" i="1"/>
  <c r="AQ404" i="1"/>
  <c r="AP404" i="1"/>
  <c r="AO404" i="1"/>
  <c r="AN404" i="1"/>
  <c r="P404" i="1"/>
  <c r="O404" i="1"/>
  <c r="E404" i="1"/>
  <c r="CX403" i="1"/>
  <c r="CU403" i="1"/>
  <c r="CN403" i="1"/>
  <c r="CM403" i="1"/>
  <c r="CL403" i="1"/>
  <c r="CK403" i="1"/>
  <c r="CJ403" i="1"/>
  <c r="CI403" i="1"/>
  <c r="CH403" i="1"/>
  <c r="CG403" i="1"/>
  <c r="CF403" i="1"/>
  <c r="CE403" i="1"/>
  <c r="CD403" i="1"/>
  <c r="CC403" i="1"/>
  <c r="CB403" i="1"/>
  <c r="CA403" i="1"/>
  <c r="BZ403" i="1"/>
  <c r="BY403" i="1"/>
  <c r="BX403" i="1"/>
  <c r="BW403" i="1"/>
  <c r="BV403" i="1"/>
  <c r="BU403" i="1"/>
  <c r="BT403" i="1"/>
  <c r="BS403" i="1"/>
  <c r="BR403" i="1"/>
  <c r="BQ403" i="1"/>
  <c r="BP403" i="1"/>
  <c r="BO403" i="1"/>
  <c r="BN403" i="1"/>
  <c r="BM403" i="1"/>
  <c r="BL403" i="1"/>
  <c r="BK403" i="1"/>
  <c r="BJ403" i="1"/>
  <c r="BI403" i="1"/>
  <c r="BH403" i="1"/>
  <c r="BG403" i="1"/>
  <c r="BF403" i="1"/>
  <c r="BE403" i="1"/>
  <c r="BD403" i="1"/>
  <c r="BC403" i="1"/>
  <c r="BB403" i="1"/>
  <c r="BA403" i="1"/>
  <c r="AZ403" i="1"/>
  <c r="AY403" i="1"/>
  <c r="AX403" i="1"/>
  <c r="AW403" i="1"/>
  <c r="AV403" i="1"/>
  <c r="AU403" i="1"/>
  <c r="AT403" i="1"/>
  <c r="AS403" i="1"/>
  <c r="AR403" i="1"/>
  <c r="AQ403" i="1"/>
  <c r="AP403" i="1"/>
  <c r="AO403" i="1"/>
  <c r="AN403" i="1"/>
  <c r="P403" i="1"/>
  <c r="O403" i="1"/>
  <c r="E403" i="1"/>
  <c r="CX402" i="1"/>
  <c r="CU402" i="1"/>
  <c r="CN402" i="1"/>
  <c r="CM402" i="1"/>
  <c r="CL402" i="1"/>
  <c r="CK402" i="1"/>
  <c r="CJ402" i="1"/>
  <c r="CI402" i="1"/>
  <c r="CH402" i="1"/>
  <c r="CG402" i="1"/>
  <c r="CF402" i="1"/>
  <c r="CE402" i="1"/>
  <c r="CD402" i="1"/>
  <c r="CC402" i="1"/>
  <c r="CB402" i="1"/>
  <c r="CA402" i="1"/>
  <c r="BZ402" i="1"/>
  <c r="BY402" i="1"/>
  <c r="BX402" i="1"/>
  <c r="BW402" i="1"/>
  <c r="BV402" i="1"/>
  <c r="BU402" i="1"/>
  <c r="BT402" i="1"/>
  <c r="BS402" i="1"/>
  <c r="BR402" i="1"/>
  <c r="BQ402" i="1"/>
  <c r="BP402" i="1"/>
  <c r="BO402" i="1"/>
  <c r="BN402" i="1"/>
  <c r="BM402" i="1"/>
  <c r="BL402" i="1"/>
  <c r="BK402" i="1"/>
  <c r="BJ402" i="1"/>
  <c r="BI402" i="1"/>
  <c r="BH402" i="1"/>
  <c r="BG402" i="1"/>
  <c r="BF402" i="1"/>
  <c r="BE402" i="1"/>
  <c r="BD402" i="1"/>
  <c r="BC402" i="1"/>
  <c r="BB402" i="1"/>
  <c r="BA402" i="1"/>
  <c r="AZ402" i="1"/>
  <c r="AY402" i="1"/>
  <c r="AX402" i="1"/>
  <c r="AW402" i="1"/>
  <c r="AV402" i="1"/>
  <c r="AU402" i="1"/>
  <c r="AT402" i="1"/>
  <c r="AS402" i="1"/>
  <c r="AR402" i="1"/>
  <c r="AQ402" i="1"/>
  <c r="AP402" i="1"/>
  <c r="AO402" i="1"/>
  <c r="AN402" i="1"/>
  <c r="P402" i="1"/>
  <c r="O402" i="1"/>
  <c r="E402" i="1"/>
  <c r="CX401" i="1"/>
  <c r="CU401" i="1"/>
  <c r="CN401" i="1"/>
  <c r="CM401" i="1"/>
  <c r="CL401" i="1"/>
  <c r="CK401" i="1"/>
  <c r="CJ401" i="1"/>
  <c r="CI401" i="1"/>
  <c r="CH401" i="1"/>
  <c r="CG401" i="1"/>
  <c r="CF401" i="1"/>
  <c r="CE401" i="1"/>
  <c r="CD401" i="1"/>
  <c r="CC401" i="1"/>
  <c r="CB401" i="1"/>
  <c r="CA401" i="1"/>
  <c r="BZ401" i="1"/>
  <c r="BY401" i="1"/>
  <c r="BX401" i="1"/>
  <c r="BW401" i="1"/>
  <c r="BV401" i="1"/>
  <c r="BU401" i="1"/>
  <c r="BT401" i="1"/>
  <c r="BS401" i="1"/>
  <c r="BR401" i="1"/>
  <c r="BQ401" i="1"/>
  <c r="BP401" i="1"/>
  <c r="BO401" i="1"/>
  <c r="BN401" i="1"/>
  <c r="BM401" i="1"/>
  <c r="BL401" i="1"/>
  <c r="BK401" i="1"/>
  <c r="BJ401" i="1"/>
  <c r="BI401" i="1"/>
  <c r="BH401" i="1"/>
  <c r="BG401" i="1"/>
  <c r="BF401" i="1"/>
  <c r="BE401" i="1"/>
  <c r="BD401" i="1"/>
  <c r="BC401" i="1"/>
  <c r="BB401" i="1"/>
  <c r="BA401" i="1"/>
  <c r="AZ401" i="1"/>
  <c r="AY401" i="1"/>
  <c r="AX401" i="1"/>
  <c r="AW401" i="1"/>
  <c r="AV401" i="1"/>
  <c r="AU401" i="1"/>
  <c r="AT401" i="1"/>
  <c r="AS401" i="1"/>
  <c r="AR401" i="1"/>
  <c r="AQ401" i="1"/>
  <c r="AP401" i="1"/>
  <c r="AO401" i="1"/>
  <c r="AN401" i="1"/>
  <c r="P401" i="1"/>
  <c r="O401" i="1"/>
  <c r="E401" i="1"/>
  <c r="CX400" i="1"/>
  <c r="CU400" i="1"/>
  <c r="CN400" i="1"/>
  <c r="CM400" i="1"/>
  <c r="CL400" i="1"/>
  <c r="CK400" i="1"/>
  <c r="CJ400" i="1"/>
  <c r="CI400" i="1"/>
  <c r="CH400" i="1"/>
  <c r="CG400" i="1"/>
  <c r="CF400" i="1"/>
  <c r="CE400" i="1"/>
  <c r="CD400" i="1"/>
  <c r="CC400" i="1"/>
  <c r="CB400" i="1"/>
  <c r="CA400" i="1"/>
  <c r="BZ400" i="1"/>
  <c r="BY400" i="1"/>
  <c r="BX400" i="1"/>
  <c r="BW400" i="1"/>
  <c r="BV400" i="1"/>
  <c r="BU400" i="1"/>
  <c r="BT400" i="1"/>
  <c r="BS400" i="1"/>
  <c r="BR400" i="1"/>
  <c r="BQ400" i="1"/>
  <c r="BP400" i="1"/>
  <c r="BO400" i="1"/>
  <c r="BN400" i="1"/>
  <c r="BM400" i="1"/>
  <c r="BL400" i="1"/>
  <c r="BK400" i="1"/>
  <c r="BJ400" i="1"/>
  <c r="BI400" i="1"/>
  <c r="BH400" i="1"/>
  <c r="BG400" i="1"/>
  <c r="BF400" i="1"/>
  <c r="BE400" i="1"/>
  <c r="BD400" i="1"/>
  <c r="BC400" i="1"/>
  <c r="BB400" i="1"/>
  <c r="BA400" i="1"/>
  <c r="AZ400" i="1"/>
  <c r="AY400" i="1"/>
  <c r="AX400" i="1"/>
  <c r="AW400" i="1"/>
  <c r="AV400" i="1"/>
  <c r="AU400" i="1"/>
  <c r="AT400" i="1"/>
  <c r="AS400" i="1"/>
  <c r="AR400" i="1"/>
  <c r="AQ400" i="1"/>
  <c r="AP400" i="1"/>
  <c r="AO400" i="1"/>
  <c r="AN400" i="1"/>
  <c r="P400" i="1"/>
  <c r="O400" i="1"/>
  <c r="E400" i="1"/>
  <c r="CX399" i="1"/>
  <c r="CU399" i="1"/>
  <c r="CN399" i="1"/>
  <c r="CM399" i="1"/>
  <c r="CL399" i="1"/>
  <c r="CK399" i="1"/>
  <c r="CJ399" i="1"/>
  <c r="CI399" i="1"/>
  <c r="CH399" i="1"/>
  <c r="CG399" i="1"/>
  <c r="CF399" i="1"/>
  <c r="CE399" i="1"/>
  <c r="CD399" i="1"/>
  <c r="CC399" i="1"/>
  <c r="CB399" i="1"/>
  <c r="CA399" i="1"/>
  <c r="BZ399" i="1"/>
  <c r="BY399" i="1"/>
  <c r="BX399" i="1"/>
  <c r="BW399" i="1"/>
  <c r="BV399" i="1"/>
  <c r="BU399" i="1"/>
  <c r="BT399" i="1"/>
  <c r="BS399" i="1"/>
  <c r="BR399" i="1"/>
  <c r="BQ399" i="1"/>
  <c r="BP399" i="1"/>
  <c r="BO399" i="1"/>
  <c r="BN399" i="1"/>
  <c r="BM399" i="1"/>
  <c r="BL399" i="1"/>
  <c r="BK399" i="1"/>
  <c r="BJ399" i="1"/>
  <c r="BI399" i="1"/>
  <c r="BH399" i="1"/>
  <c r="BG399" i="1"/>
  <c r="BF399" i="1"/>
  <c r="BE399" i="1"/>
  <c r="BD399" i="1"/>
  <c r="BC399" i="1"/>
  <c r="BB399" i="1"/>
  <c r="BA399" i="1"/>
  <c r="AZ399" i="1"/>
  <c r="AY399" i="1"/>
  <c r="AX399" i="1"/>
  <c r="AW399" i="1"/>
  <c r="AV399" i="1"/>
  <c r="AU399" i="1"/>
  <c r="AT399" i="1"/>
  <c r="AS399" i="1"/>
  <c r="AR399" i="1"/>
  <c r="AQ399" i="1"/>
  <c r="AP399" i="1"/>
  <c r="AO399" i="1"/>
  <c r="AN399" i="1"/>
  <c r="P399" i="1"/>
  <c r="O399" i="1"/>
  <c r="E399" i="1"/>
  <c r="CX398" i="1"/>
  <c r="CU398" i="1"/>
  <c r="CN398" i="1"/>
  <c r="CM398" i="1"/>
  <c r="CL398" i="1"/>
  <c r="CK398" i="1"/>
  <c r="CJ398" i="1"/>
  <c r="CI398" i="1"/>
  <c r="CH398" i="1"/>
  <c r="CG398" i="1"/>
  <c r="CF398" i="1"/>
  <c r="CE398" i="1"/>
  <c r="CD398" i="1"/>
  <c r="CC398" i="1"/>
  <c r="CB398" i="1"/>
  <c r="CA398" i="1"/>
  <c r="BZ398" i="1"/>
  <c r="BY398" i="1"/>
  <c r="BX398" i="1"/>
  <c r="BW398" i="1"/>
  <c r="BV398" i="1"/>
  <c r="BU398" i="1"/>
  <c r="BT398" i="1"/>
  <c r="BS398" i="1"/>
  <c r="BR398" i="1"/>
  <c r="BQ398" i="1"/>
  <c r="BP398" i="1"/>
  <c r="BO398" i="1"/>
  <c r="BN398" i="1"/>
  <c r="BM398" i="1"/>
  <c r="BL398" i="1"/>
  <c r="BK398" i="1"/>
  <c r="BJ398" i="1"/>
  <c r="BI398" i="1"/>
  <c r="BH398" i="1"/>
  <c r="BG398" i="1"/>
  <c r="BF398" i="1"/>
  <c r="BE398" i="1"/>
  <c r="BD398" i="1"/>
  <c r="BC398" i="1"/>
  <c r="BB398" i="1"/>
  <c r="BA398" i="1"/>
  <c r="AZ398" i="1"/>
  <c r="AY398" i="1"/>
  <c r="AX398" i="1"/>
  <c r="AW398" i="1"/>
  <c r="AV398" i="1"/>
  <c r="AU398" i="1"/>
  <c r="AT398" i="1"/>
  <c r="AS398" i="1"/>
  <c r="AR398" i="1"/>
  <c r="AQ398" i="1"/>
  <c r="AP398" i="1"/>
  <c r="AO398" i="1"/>
  <c r="AN398" i="1"/>
  <c r="P398" i="1"/>
  <c r="O398" i="1"/>
  <c r="E398" i="1"/>
  <c r="CX397" i="1"/>
  <c r="CU397" i="1"/>
  <c r="CN397" i="1"/>
  <c r="CM397" i="1"/>
  <c r="CL397" i="1"/>
  <c r="CK397" i="1"/>
  <c r="CJ397" i="1"/>
  <c r="CI397" i="1"/>
  <c r="CH397" i="1"/>
  <c r="CG397" i="1"/>
  <c r="CF397" i="1"/>
  <c r="CE397" i="1"/>
  <c r="CD397" i="1"/>
  <c r="CC397" i="1"/>
  <c r="CB397" i="1"/>
  <c r="CA397" i="1"/>
  <c r="BZ397" i="1"/>
  <c r="BY397" i="1"/>
  <c r="BX397" i="1"/>
  <c r="BW397" i="1"/>
  <c r="BV397" i="1"/>
  <c r="BU397" i="1"/>
  <c r="BT397" i="1"/>
  <c r="BS397" i="1"/>
  <c r="BR397" i="1"/>
  <c r="BQ397" i="1"/>
  <c r="BP397" i="1"/>
  <c r="BO397" i="1"/>
  <c r="BN397" i="1"/>
  <c r="BM397" i="1"/>
  <c r="BL397" i="1"/>
  <c r="BK397" i="1"/>
  <c r="BJ397" i="1"/>
  <c r="BI397" i="1"/>
  <c r="BH397" i="1"/>
  <c r="BG397" i="1"/>
  <c r="BF397" i="1"/>
  <c r="BE397" i="1"/>
  <c r="BD397" i="1"/>
  <c r="BC397" i="1"/>
  <c r="BB397" i="1"/>
  <c r="BA397" i="1"/>
  <c r="AZ397" i="1"/>
  <c r="AY397" i="1"/>
  <c r="AX397" i="1"/>
  <c r="AW397" i="1"/>
  <c r="AV397" i="1"/>
  <c r="AU397" i="1"/>
  <c r="AT397" i="1"/>
  <c r="AS397" i="1"/>
  <c r="AR397" i="1"/>
  <c r="AQ397" i="1"/>
  <c r="AP397" i="1"/>
  <c r="AO397" i="1"/>
  <c r="AN397" i="1"/>
  <c r="P397" i="1"/>
  <c r="O397" i="1"/>
  <c r="E397" i="1"/>
  <c r="CX396" i="1"/>
  <c r="CU396" i="1"/>
  <c r="CN396" i="1"/>
  <c r="CM396" i="1"/>
  <c r="CL396" i="1"/>
  <c r="CK396" i="1"/>
  <c r="CJ396" i="1"/>
  <c r="CI396" i="1"/>
  <c r="CH396" i="1"/>
  <c r="CG396" i="1"/>
  <c r="CF396" i="1"/>
  <c r="CE396" i="1"/>
  <c r="CD396" i="1"/>
  <c r="CC396" i="1"/>
  <c r="CB396" i="1"/>
  <c r="CA396" i="1"/>
  <c r="BZ396" i="1"/>
  <c r="BY396" i="1"/>
  <c r="BX396" i="1"/>
  <c r="BW396" i="1"/>
  <c r="BV396" i="1"/>
  <c r="BU396" i="1"/>
  <c r="BT396" i="1"/>
  <c r="BS396" i="1"/>
  <c r="BR396" i="1"/>
  <c r="BQ396" i="1"/>
  <c r="BP396" i="1"/>
  <c r="BO396" i="1"/>
  <c r="BN396" i="1"/>
  <c r="BM396" i="1"/>
  <c r="BL396" i="1"/>
  <c r="BK396" i="1"/>
  <c r="BJ396" i="1"/>
  <c r="BI396" i="1"/>
  <c r="BH396" i="1"/>
  <c r="BG396" i="1"/>
  <c r="BF396" i="1"/>
  <c r="BE396" i="1"/>
  <c r="BD396" i="1"/>
  <c r="BC396" i="1"/>
  <c r="BB396" i="1"/>
  <c r="BA396" i="1"/>
  <c r="AZ396" i="1"/>
  <c r="AY396" i="1"/>
  <c r="AX396" i="1"/>
  <c r="AW396" i="1"/>
  <c r="AV396" i="1"/>
  <c r="AU396" i="1"/>
  <c r="AT396" i="1"/>
  <c r="AS396" i="1"/>
  <c r="AR396" i="1"/>
  <c r="AQ396" i="1"/>
  <c r="AP396" i="1"/>
  <c r="AO396" i="1"/>
  <c r="AN396" i="1"/>
  <c r="P396" i="1"/>
  <c r="O396" i="1"/>
  <c r="E396" i="1"/>
  <c r="CX395" i="1"/>
  <c r="CU395" i="1"/>
  <c r="CN395" i="1"/>
  <c r="CM395" i="1"/>
  <c r="CL395" i="1"/>
  <c r="CK395" i="1"/>
  <c r="CJ395" i="1"/>
  <c r="CI395" i="1"/>
  <c r="CH395" i="1"/>
  <c r="CG395" i="1"/>
  <c r="CF395" i="1"/>
  <c r="CE395" i="1"/>
  <c r="CD395" i="1"/>
  <c r="CC395" i="1"/>
  <c r="CB395" i="1"/>
  <c r="CA395" i="1"/>
  <c r="BZ395" i="1"/>
  <c r="BY395" i="1"/>
  <c r="BX395" i="1"/>
  <c r="BW395" i="1"/>
  <c r="BV395" i="1"/>
  <c r="BU395" i="1"/>
  <c r="BT395" i="1"/>
  <c r="BS395" i="1"/>
  <c r="BR395" i="1"/>
  <c r="BQ395" i="1"/>
  <c r="BP395" i="1"/>
  <c r="BO395" i="1"/>
  <c r="BN395" i="1"/>
  <c r="BM395" i="1"/>
  <c r="BL395" i="1"/>
  <c r="BK395" i="1"/>
  <c r="BJ395" i="1"/>
  <c r="BI395" i="1"/>
  <c r="BH395" i="1"/>
  <c r="BG395" i="1"/>
  <c r="BF395" i="1"/>
  <c r="BE395" i="1"/>
  <c r="BD395" i="1"/>
  <c r="BC395" i="1"/>
  <c r="BB395" i="1"/>
  <c r="BA395" i="1"/>
  <c r="AZ395" i="1"/>
  <c r="AY395" i="1"/>
  <c r="AX395" i="1"/>
  <c r="AW395" i="1"/>
  <c r="AV395" i="1"/>
  <c r="AU395" i="1"/>
  <c r="AT395" i="1"/>
  <c r="AS395" i="1"/>
  <c r="AR395" i="1"/>
  <c r="AQ395" i="1"/>
  <c r="AP395" i="1"/>
  <c r="AO395" i="1"/>
  <c r="AN395" i="1"/>
  <c r="P395" i="1"/>
  <c r="O395" i="1"/>
  <c r="E395" i="1"/>
  <c r="CX394" i="1"/>
  <c r="CU394" i="1"/>
  <c r="CN394" i="1"/>
  <c r="CM394" i="1"/>
  <c r="CL394" i="1"/>
  <c r="CK394" i="1"/>
  <c r="CJ394" i="1"/>
  <c r="CI394" i="1"/>
  <c r="CH394" i="1"/>
  <c r="CG394" i="1"/>
  <c r="CF394" i="1"/>
  <c r="CE394" i="1"/>
  <c r="CD394" i="1"/>
  <c r="CC394" i="1"/>
  <c r="CB394" i="1"/>
  <c r="CA394" i="1"/>
  <c r="BZ394" i="1"/>
  <c r="BY394" i="1"/>
  <c r="BX394" i="1"/>
  <c r="BW394" i="1"/>
  <c r="BV394" i="1"/>
  <c r="BU394" i="1"/>
  <c r="BT394" i="1"/>
  <c r="BS394" i="1"/>
  <c r="BR394" i="1"/>
  <c r="BQ394" i="1"/>
  <c r="BP394" i="1"/>
  <c r="BO394" i="1"/>
  <c r="BN394" i="1"/>
  <c r="BM394" i="1"/>
  <c r="BL394" i="1"/>
  <c r="BK394" i="1"/>
  <c r="BJ394" i="1"/>
  <c r="BI394" i="1"/>
  <c r="BH394" i="1"/>
  <c r="BG394" i="1"/>
  <c r="BF394" i="1"/>
  <c r="BE394" i="1"/>
  <c r="BD394" i="1"/>
  <c r="BC394" i="1"/>
  <c r="BB394" i="1"/>
  <c r="BA394" i="1"/>
  <c r="AZ394" i="1"/>
  <c r="AY394" i="1"/>
  <c r="AX394" i="1"/>
  <c r="AW394" i="1"/>
  <c r="AV394" i="1"/>
  <c r="AU394" i="1"/>
  <c r="AT394" i="1"/>
  <c r="AS394" i="1"/>
  <c r="AR394" i="1"/>
  <c r="AQ394" i="1"/>
  <c r="AP394" i="1"/>
  <c r="AO394" i="1"/>
  <c r="AN394" i="1"/>
  <c r="P394" i="1"/>
  <c r="O394" i="1"/>
  <c r="E394" i="1"/>
  <c r="CX393" i="1"/>
  <c r="CU393" i="1"/>
  <c r="CN393" i="1"/>
  <c r="CM393" i="1"/>
  <c r="CL393" i="1"/>
  <c r="CK393" i="1"/>
  <c r="CJ393" i="1"/>
  <c r="CI393" i="1"/>
  <c r="CH393" i="1"/>
  <c r="CG393" i="1"/>
  <c r="CF393" i="1"/>
  <c r="CE393" i="1"/>
  <c r="CD393" i="1"/>
  <c r="CC393" i="1"/>
  <c r="CB393" i="1"/>
  <c r="CA393" i="1"/>
  <c r="BZ393" i="1"/>
  <c r="BY393" i="1"/>
  <c r="BX393" i="1"/>
  <c r="BW393" i="1"/>
  <c r="BV393" i="1"/>
  <c r="BU393" i="1"/>
  <c r="BT393" i="1"/>
  <c r="BS393" i="1"/>
  <c r="BR393" i="1"/>
  <c r="BQ393" i="1"/>
  <c r="BP393" i="1"/>
  <c r="BO393" i="1"/>
  <c r="BN393" i="1"/>
  <c r="BM393" i="1"/>
  <c r="BL393" i="1"/>
  <c r="BK393" i="1"/>
  <c r="BJ393" i="1"/>
  <c r="BI393" i="1"/>
  <c r="BH393" i="1"/>
  <c r="BG393" i="1"/>
  <c r="BF393" i="1"/>
  <c r="BE393" i="1"/>
  <c r="BD393" i="1"/>
  <c r="BC393" i="1"/>
  <c r="BB393" i="1"/>
  <c r="BA393" i="1"/>
  <c r="AZ393" i="1"/>
  <c r="AY393" i="1"/>
  <c r="AX393" i="1"/>
  <c r="AW393" i="1"/>
  <c r="AV393" i="1"/>
  <c r="AU393" i="1"/>
  <c r="AT393" i="1"/>
  <c r="AS393" i="1"/>
  <c r="AR393" i="1"/>
  <c r="AQ393" i="1"/>
  <c r="AP393" i="1"/>
  <c r="AO393" i="1"/>
  <c r="AN393" i="1"/>
  <c r="P393" i="1"/>
  <c r="O393" i="1"/>
  <c r="E393" i="1"/>
  <c r="CX392" i="1"/>
  <c r="CU392" i="1"/>
  <c r="CN392" i="1"/>
  <c r="CM392" i="1"/>
  <c r="CL392" i="1"/>
  <c r="CK392" i="1"/>
  <c r="CJ392" i="1"/>
  <c r="CI392" i="1"/>
  <c r="CH392" i="1"/>
  <c r="CG392" i="1"/>
  <c r="CF392" i="1"/>
  <c r="CE392" i="1"/>
  <c r="CD392" i="1"/>
  <c r="CC392" i="1"/>
  <c r="CB392" i="1"/>
  <c r="CA392" i="1"/>
  <c r="BZ392" i="1"/>
  <c r="BY392" i="1"/>
  <c r="BX392" i="1"/>
  <c r="BW392" i="1"/>
  <c r="BV392" i="1"/>
  <c r="BU392" i="1"/>
  <c r="BT392" i="1"/>
  <c r="BS392" i="1"/>
  <c r="BR392" i="1"/>
  <c r="BQ392" i="1"/>
  <c r="BP392" i="1"/>
  <c r="BO392" i="1"/>
  <c r="BN392" i="1"/>
  <c r="BM392" i="1"/>
  <c r="BL392" i="1"/>
  <c r="BK392" i="1"/>
  <c r="BJ392" i="1"/>
  <c r="BI392" i="1"/>
  <c r="BH392" i="1"/>
  <c r="BG392" i="1"/>
  <c r="BF392" i="1"/>
  <c r="BE392" i="1"/>
  <c r="BD392" i="1"/>
  <c r="BC392" i="1"/>
  <c r="BB392" i="1"/>
  <c r="BA392" i="1"/>
  <c r="AZ392" i="1"/>
  <c r="AY392" i="1"/>
  <c r="AX392" i="1"/>
  <c r="AW392" i="1"/>
  <c r="AV392" i="1"/>
  <c r="AU392" i="1"/>
  <c r="AT392" i="1"/>
  <c r="AS392" i="1"/>
  <c r="AR392" i="1"/>
  <c r="AQ392" i="1"/>
  <c r="AP392" i="1"/>
  <c r="AO392" i="1"/>
  <c r="AN392" i="1"/>
  <c r="P392" i="1"/>
  <c r="O392" i="1"/>
  <c r="E392" i="1"/>
  <c r="CX391" i="1"/>
  <c r="CU391" i="1"/>
  <c r="CN391" i="1"/>
  <c r="CM391" i="1"/>
  <c r="CL391" i="1"/>
  <c r="CK391" i="1"/>
  <c r="CJ391" i="1"/>
  <c r="CI391" i="1"/>
  <c r="CH391" i="1"/>
  <c r="CG391" i="1"/>
  <c r="CF391" i="1"/>
  <c r="CE391" i="1"/>
  <c r="CD391" i="1"/>
  <c r="CC391" i="1"/>
  <c r="CB391" i="1"/>
  <c r="CA391" i="1"/>
  <c r="BZ391" i="1"/>
  <c r="BY391" i="1"/>
  <c r="BX391" i="1"/>
  <c r="BW391" i="1"/>
  <c r="BV391" i="1"/>
  <c r="BU391" i="1"/>
  <c r="BT391" i="1"/>
  <c r="BS391" i="1"/>
  <c r="BR391" i="1"/>
  <c r="BQ391" i="1"/>
  <c r="BP391" i="1"/>
  <c r="BO391" i="1"/>
  <c r="BN391" i="1"/>
  <c r="BM391" i="1"/>
  <c r="BL391" i="1"/>
  <c r="BK391" i="1"/>
  <c r="BJ391" i="1"/>
  <c r="BI391" i="1"/>
  <c r="BH391" i="1"/>
  <c r="BG391" i="1"/>
  <c r="BF391" i="1"/>
  <c r="BE391" i="1"/>
  <c r="BD391" i="1"/>
  <c r="BC391" i="1"/>
  <c r="BB391" i="1"/>
  <c r="BA391" i="1"/>
  <c r="AZ391" i="1"/>
  <c r="AY391" i="1"/>
  <c r="AX391" i="1"/>
  <c r="AW391" i="1"/>
  <c r="AV391" i="1"/>
  <c r="AU391" i="1"/>
  <c r="AT391" i="1"/>
  <c r="AS391" i="1"/>
  <c r="AR391" i="1"/>
  <c r="AQ391" i="1"/>
  <c r="AP391" i="1"/>
  <c r="AO391" i="1"/>
  <c r="AN391" i="1"/>
  <c r="P391" i="1"/>
  <c r="O391" i="1"/>
  <c r="E391" i="1"/>
  <c r="CX390" i="1"/>
  <c r="CU390" i="1"/>
  <c r="CN390" i="1"/>
  <c r="CM390" i="1"/>
  <c r="CL390" i="1"/>
  <c r="CK390" i="1"/>
  <c r="CJ390" i="1"/>
  <c r="CI390" i="1"/>
  <c r="CH390" i="1"/>
  <c r="CG390" i="1"/>
  <c r="CF390" i="1"/>
  <c r="CE390" i="1"/>
  <c r="CD390" i="1"/>
  <c r="CC390" i="1"/>
  <c r="CB390" i="1"/>
  <c r="CA390" i="1"/>
  <c r="BZ390" i="1"/>
  <c r="BY390" i="1"/>
  <c r="BX390" i="1"/>
  <c r="BW390" i="1"/>
  <c r="BV390" i="1"/>
  <c r="BU390" i="1"/>
  <c r="BT390" i="1"/>
  <c r="BS390" i="1"/>
  <c r="BR390" i="1"/>
  <c r="BQ390" i="1"/>
  <c r="BP390" i="1"/>
  <c r="BO390" i="1"/>
  <c r="BN390" i="1"/>
  <c r="BM390" i="1"/>
  <c r="BL390" i="1"/>
  <c r="BK390" i="1"/>
  <c r="BJ390" i="1"/>
  <c r="BI390" i="1"/>
  <c r="BH390" i="1"/>
  <c r="BG390" i="1"/>
  <c r="BF390" i="1"/>
  <c r="BE390" i="1"/>
  <c r="BD390" i="1"/>
  <c r="BC390" i="1"/>
  <c r="BB390" i="1"/>
  <c r="BA390" i="1"/>
  <c r="AZ390" i="1"/>
  <c r="AY390" i="1"/>
  <c r="AX390" i="1"/>
  <c r="AW390" i="1"/>
  <c r="AV390" i="1"/>
  <c r="AU390" i="1"/>
  <c r="AT390" i="1"/>
  <c r="AS390" i="1"/>
  <c r="AR390" i="1"/>
  <c r="AQ390" i="1"/>
  <c r="AP390" i="1"/>
  <c r="AO390" i="1"/>
  <c r="AN390" i="1"/>
  <c r="P390" i="1"/>
  <c r="O390" i="1"/>
  <c r="E390" i="1"/>
  <c r="CX389" i="1"/>
  <c r="CU389" i="1"/>
  <c r="CN389" i="1"/>
  <c r="CM389" i="1"/>
  <c r="CL389" i="1"/>
  <c r="CK389" i="1"/>
  <c r="CJ389" i="1"/>
  <c r="CI389" i="1"/>
  <c r="CH389" i="1"/>
  <c r="CG389" i="1"/>
  <c r="CF389" i="1"/>
  <c r="CE389" i="1"/>
  <c r="CD389" i="1"/>
  <c r="CC389" i="1"/>
  <c r="CB389" i="1"/>
  <c r="CA389" i="1"/>
  <c r="BZ389" i="1"/>
  <c r="BY389" i="1"/>
  <c r="BX389" i="1"/>
  <c r="BW389" i="1"/>
  <c r="BV389" i="1"/>
  <c r="BU389" i="1"/>
  <c r="BT389" i="1"/>
  <c r="BS389" i="1"/>
  <c r="BR389" i="1"/>
  <c r="BQ389" i="1"/>
  <c r="BP389" i="1"/>
  <c r="BO389" i="1"/>
  <c r="BN389" i="1"/>
  <c r="BM389" i="1"/>
  <c r="BL389" i="1"/>
  <c r="BK389" i="1"/>
  <c r="BJ389" i="1"/>
  <c r="BI389" i="1"/>
  <c r="BH389" i="1"/>
  <c r="BG389" i="1"/>
  <c r="BF389" i="1"/>
  <c r="BE389" i="1"/>
  <c r="BD389" i="1"/>
  <c r="BC389" i="1"/>
  <c r="BB389" i="1"/>
  <c r="BA389" i="1"/>
  <c r="AZ389" i="1"/>
  <c r="AY389" i="1"/>
  <c r="AX389" i="1"/>
  <c r="AW389" i="1"/>
  <c r="AV389" i="1"/>
  <c r="AU389" i="1"/>
  <c r="AT389" i="1"/>
  <c r="AS389" i="1"/>
  <c r="AR389" i="1"/>
  <c r="AQ389" i="1"/>
  <c r="AP389" i="1"/>
  <c r="AO389" i="1"/>
  <c r="AN389" i="1"/>
  <c r="P389" i="1"/>
  <c r="O389" i="1"/>
  <c r="E389" i="1"/>
  <c r="CX388" i="1"/>
  <c r="CU388" i="1"/>
  <c r="CN388" i="1"/>
  <c r="CM388" i="1"/>
  <c r="CL388" i="1"/>
  <c r="CK388" i="1"/>
  <c r="CJ388" i="1"/>
  <c r="CI388" i="1"/>
  <c r="CH388" i="1"/>
  <c r="CG388" i="1"/>
  <c r="CF388" i="1"/>
  <c r="CE388" i="1"/>
  <c r="CD388" i="1"/>
  <c r="CC388" i="1"/>
  <c r="CB388" i="1"/>
  <c r="CA388" i="1"/>
  <c r="BZ388" i="1"/>
  <c r="BY388" i="1"/>
  <c r="BX388" i="1"/>
  <c r="BW388" i="1"/>
  <c r="BV388" i="1"/>
  <c r="BU388" i="1"/>
  <c r="BT388" i="1"/>
  <c r="BS388" i="1"/>
  <c r="BR388" i="1"/>
  <c r="BQ388" i="1"/>
  <c r="BP388" i="1"/>
  <c r="BO388" i="1"/>
  <c r="BN388" i="1"/>
  <c r="BM388" i="1"/>
  <c r="BL388" i="1"/>
  <c r="BK388" i="1"/>
  <c r="BJ388" i="1"/>
  <c r="BI388" i="1"/>
  <c r="BH388" i="1"/>
  <c r="BG388" i="1"/>
  <c r="BF388" i="1"/>
  <c r="BE388" i="1"/>
  <c r="BD388" i="1"/>
  <c r="BC388" i="1"/>
  <c r="BB388" i="1"/>
  <c r="BA388" i="1"/>
  <c r="AZ388" i="1"/>
  <c r="AY388" i="1"/>
  <c r="AX388" i="1"/>
  <c r="AW388" i="1"/>
  <c r="AV388" i="1"/>
  <c r="AU388" i="1"/>
  <c r="AT388" i="1"/>
  <c r="AS388" i="1"/>
  <c r="AR388" i="1"/>
  <c r="AQ388" i="1"/>
  <c r="AP388" i="1"/>
  <c r="AO388" i="1"/>
  <c r="AN388" i="1"/>
  <c r="P388" i="1"/>
  <c r="O388" i="1"/>
  <c r="E388" i="1"/>
  <c r="CX387" i="1"/>
  <c r="CU387" i="1"/>
  <c r="CN387" i="1"/>
  <c r="CM387" i="1"/>
  <c r="CL387" i="1"/>
  <c r="CK387" i="1"/>
  <c r="CJ387" i="1"/>
  <c r="CI387" i="1"/>
  <c r="CH387" i="1"/>
  <c r="CG387" i="1"/>
  <c r="CF387" i="1"/>
  <c r="CE387" i="1"/>
  <c r="CD387" i="1"/>
  <c r="CC387" i="1"/>
  <c r="CB387" i="1"/>
  <c r="CA387" i="1"/>
  <c r="BZ387" i="1"/>
  <c r="BY387" i="1"/>
  <c r="BX387" i="1"/>
  <c r="BW387" i="1"/>
  <c r="BV387" i="1"/>
  <c r="BU387" i="1"/>
  <c r="BT387" i="1"/>
  <c r="BS387" i="1"/>
  <c r="BR387" i="1"/>
  <c r="BQ387" i="1"/>
  <c r="BP387" i="1"/>
  <c r="BO387" i="1"/>
  <c r="BN387" i="1"/>
  <c r="BM387" i="1"/>
  <c r="BL387" i="1"/>
  <c r="BK387" i="1"/>
  <c r="BJ387" i="1"/>
  <c r="BI387" i="1"/>
  <c r="BH387" i="1"/>
  <c r="BG387" i="1"/>
  <c r="BF387" i="1"/>
  <c r="BE387" i="1"/>
  <c r="BD387" i="1"/>
  <c r="BC387" i="1"/>
  <c r="BB387" i="1"/>
  <c r="BA387" i="1"/>
  <c r="AZ387" i="1"/>
  <c r="AY387" i="1"/>
  <c r="AX387" i="1"/>
  <c r="AW387" i="1"/>
  <c r="AV387" i="1"/>
  <c r="AU387" i="1"/>
  <c r="AT387" i="1"/>
  <c r="AS387" i="1"/>
  <c r="AR387" i="1"/>
  <c r="AQ387" i="1"/>
  <c r="AP387" i="1"/>
  <c r="AO387" i="1"/>
  <c r="AN387" i="1"/>
  <c r="P387" i="1"/>
  <c r="O387" i="1"/>
  <c r="E387" i="1"/>
  <c r="CX386" i="1"/>
  <c r="CU386" i="1"/>
  <c r="CN386" i="1"/>
  <c r="CM386" i="1"/>
  <c r="CL386" i="1"/>
  <c r="CK386" i="1"/>
  <c r="CJ386" i="1"/>
  <c r="CI386" i="1"/>
  <c r="CH386" i="1"/>
  <c r="CG386" i="1"/>
  <c r="CF386" i="1"/>
  <c r="CE386" i="1"/>
  <c r="CD386" i="1"/>
  <c r="CC386" i="1"/>
  <c r="CB386" i="1"/>
  <c r="CA386" i="1"/>
  <c r="BZ386" i="1"/>
  <c r="BY386" i="1"/>
  <c r="BX386" i="1"/>
  <c r="BW386" i="1"/>
  <c r="BV386" i="1"/>
  <c r="BU386" i="1"/>
  <c r="BT386" i="1"/>
  <c r="BS386" i="1"/>
  <c r="BR386" i="1"/>
  <c r="BQ386" i="1"/>
  <c r="BP386" i="1"/>
  <c r="BO386" i="1"/>
  <c r="BN386" i="1"/>
  <c r="BM386" i="1"/>
  <c r="BL386" i="1"/>
  <c r="BK386" i="1"/>
  <c r="BJ386" i="1"/>
  <c r="BI386" i="1"/>
  <c r="BH386" i="1"/>
  <c r="BG386" i="1"/>
  <c r="BF386" i="1"/>
  <c r="BE386" i="1"/>
  <c r="BD386" i="1"/>
  <c r="BC386" i="1"/>
  <c r="BB386" i="1"/>
  <c r="BA386" i="1"/>
  <c r="AZ386" i="1"/>
  <c r="AY386" i="1"/>
  <c r="AX386" i="1"/>
  <c r="AW386" i="1"/>
  <c r="AV386" i="1"/>
  <c r="AU386" i="1"/>
  <c r="AT386" i="1"/>
  <c r="AS386" i="1"/>
  <c r="AR386" i="1"/>
  <c r="AQ386" i="1"/>
  <c r="AP386" i="1"/>
  <c r="AO386" i="1"/>
  <c r="AN386" i="1"/>
  <c r="P386" i="1"/>
  <c r="O386" i="1"/>
  <c r="E386" i="1"/>
  <c r="CX385" i="1"/>
  <c r="CU385" i="1"/>
  <c r="CN385" i="1"/>
  <c r="CM385" i="1"/>
  <c r="CL385" i="1"/>
  <c r="CK385" i="1"/>
  <c r="CJ385" i="1"/>
  <c r="CI385" i="1"/>
  <c r="CH385" i="1"/>
  <c r="CG385" i="1"/>
  <c r="CF385" i="1"/>
  <c r="CE385" i="1"/>
  <c r="CD385" i="1"/>
  <c r="CC385" i="1"/>
  <c r="CB385" i="1"/>
  <c r="CA385" i="1"/>
  <c r="BZ385" i="1"/>
  <c r="BY385" i="1"/>
  <c r="BX385" i="1"/>
  <c r="BW385" i="1"/>
  <c r="BV385" i="1"/>
  <c r="BU385" i="1"/>
  <c r="BT385" i="1"/>
  <c r="BS385" i="1"/>
  <c r="BR385" i="1"/>
  <c r="BQ385" i="1"/>
  <c r="BP385" i="1"/>
  <c r="BO385" i="1"/>
  <c r="BN385" i="1"/>
  <c r="BM385" i="1"/>
  <c r="BL385" i="1"/>
  <c r="BK385" i="1"/>
  <c r="BJ385" i="1"/>
  <c r="BI385" i="1"/>
  <c r="BH385" i="1"/>
  <c r="BG385" i="1"/>
  <c r="BF385" i="1"/>
  <c r="BE385" i="1"/>
  <c r="BD385" i="1"/>
  <c r="BC385" i="1"/>
  <c r="BB385" i="1"/>
  <c r="BA385" i="1"/>
  <c r="AZ385" i="1"/>
  <c r="AY385" i="1"/>
  <c r="AX385" i="1"/>
  <c r="AW385" i="1"/>
  <c r="AV385" i="1"/>
  <c r="AU385" i="1"/>
  <c r="AT385" i="1"/>
  <c r="AS385" i="1"/>
  <c r="AR385" i="1"/>
  <c r="AQ385" i="1"/>
  <c r="AP385" i="1"/>
  <c r="AO385" i="1"/>
  <c r="AN385" i="1"/>
  <c r="P385" i="1"/>
  <c r="O385" i="1"/>
  <c r="E385" i="1"/>
  <c r="CX384" i="1"/>
  <c r="CU384" i="1"/>
  <c r="CN384" i="1"/>
  <c r="CM384" i="1"/>
  <c r="CL384" i="1"/>
  <c r="CK384" i="1"/>
  <c r="CJ384" i="1"/>
  <c r="CI384" i="1"/>
  <c r="CH384" i="1"/>
  <c r="CG384" i="1"/>
  <c r="CF384" i="1"/>
  <c r="CE384" i="1"/>
  <c r="CD384" i="1"/>
  <c r="CC384" i="1"/>
  <c r="CB384" i="1"/>
  <c r="CA384" i="1"/>
  <c r="BZ384" i="1"/>
  <c r="BY384" i="1"/>
  <c r="BX384" i="1"/>
  <c r="BW384" i="1"/>
  <c r="BV384" i="1"/>
  <c r="BU384" i="1"/>
  <c r="BT384" i="1"/>
  <c r="BS384" i="1"/>
  <c r="BR384" i="1"/>
  <c r="BQ384" i="1"/>
  <c r="BP384" i="1"/>
  <c r="BO384" i="1"/>
  <c r="BN384" i="1"/>
  <c r="BM384" i="1"/>
  <c r="BL384" i="1"/>
  <c r="BK384" i="1"/>
  <c r="BJ384" i="1"/>
  <c r="BI384" i="1"/>
  <c r="BH384" i="1"/>
  <c r="BG384" i="1"/>
  <c r="BF384" i="1"/>
  <c r="BE384" i="1"/>
  <c r="BD384" i="1"/>
  <c r="BC384" i="1"/>
  <c r="BB384" i="1"/>
  <c r="BA384" i="1"/>
  <c r="AZ384" i="1"/>
  <c r="AY384" i="1"/>
  <c r="AX384" i="1"/>
  <c r="AW384" i="1"/>
  <c r="AV384" i="1"/>
  <c r="AU384" i="1"/>
  <c r="AT384" i="1"/>
  <c r="AS384" i="1"/>
  <c r="AR384" i="1"/>
  <c r="AQ384" i="1"/>
  <c r="AP384" i="1"/>
  <c r="AO384" i="1"/>
  <c r="AN384" i="1"/>
  <c r="P384" i="1"/>
  <c r="O384" i="1"/>
  <c r="E384" i="1"/>
  <c r="CX383" i="1"/>
  <c r="CU383" i="1"/>
  <c r="CN383" i="1"/>
  <c r="CM383" i="1"/>
  <c r="CL383" i="1"/>
  <c r="CK383" i="1"/>
  <c r="CJ383" i="1"/>
  <c r="CI383" i="1"/>
  <c r="CH383" i="1"/>
  <c r="CG383" i="1"/>
  <c r="CF383" i="1"/>
  <c r="CE383" i="1"/>
  <c r="CD383" i="1"/>
  <c r="CC383" i="1"/>
  <c r="CB383" i="1"/>
  <c r="CA383" i="1"/>
  <c r="BZ383" i="1"/>
  <c r="BY383" i="1"/>
  <c r="BX383" i="1"/>
  <c r="BW383" i="1"/>
  <c r="BV383" i="1"/>
  <c r="BU383" i="1"/>
  <c r="BT383" i="1"/>
  <c r="BS383" i="1"/>
  <c r="BR383" i="1"/>
  <c r="BQ383" i="1"/>
  <c r="BP383" i="1"/>
  <c r="BO383" i="1"/>
  <c r="BN383" i="1"/>
  <c r="BM383" i="1"/>
  <c r="BL383" i="1"/>
  <c r="BK383" i="1"/>
  <c r="BJ383" i="1"/>
  <c r="BI383" i="1"/>
  <c r="BH383" i="1"/>
  <c r="BG383" i="1"/>
  <c r="BF383" i="1"/>
  <c r="BE383" i="1"/>
  <c r="BD383" i="1"/>
  <c r="BC383" i="1"/>
  <c r="BB383" i="1"/>
  <c r="BA383" i="1"/>
  <c r="AZ383" i="1"/>
  <c r="AY383" i="1"/>
  <c r="AX383" i="1"/>
  <c r="AW383" i="1"/>
  <c r="AV383" i="1"/>
  <c r="AU383" i="1"/>
  <c r="AT383" i="1"/>
  <c r="AS383" i="1"/>
  <c r="AR383" i="1"/>
  <c r="AQ383" i="1"/>
  <c r="AP383" i="1"/>
  <c r="AO383" i="1"/>
  <c r="AN383" i="1"/>
  <c r="P383" i="1"/>
  <c r="O383" i="1"/>
  <c r="E383" i="1"/>
  <c r="CX382" i="1"/>
  <c r="CU382" i="1"/>
  <c r="CN382" i="1"/>
  <c r="CM382" i="1"/>
  <c r="CL382" i="1"/>
  <c r="CK382" i="1"/>
  <c r="CJ382" i="1"/>
  <c r="CI382" i="1"/>
  <c r="CH382" i="1"/>
  <c r="CG382" i="1"/>
  <c r="CF382" i="1"/>
  <c r="CE382" i="1"/>
  <c r="CD382" i="1"/>
  <c r="CC382" i="1"/>
  <c r="CB382" i="1"/>
  <c r="CA382" i="1"/>
  <c r="BZ382" i="1"/>
  <c r="BY382" i="1"/>
  <c r="BX382" i="1"/>
  <c r="BW382" i="1"/>
  <c r="BV382" i="1"/>
  <c r="BU382" i="1"/>
  <c r="BT382" i="1"/>
  <c r="BS382" i="1"/>
  <c r="BR382" i="1"/>
  <c r="BQ382" i="1"/>
  <c r="BP382" i="1"/>
  <c r="BO382" i="1"/>
  <c r="BN382" i="1"/>
  <c r="BM382" i="1"/>
  <c r="BL382" i="1"/>
  <c r="BK382" i="1"/>
  <c r="BJ382" i="1"/>
  <c r="BI382" i="1"/>
  <c r="BH382" i="1"/>
  <c r="BG382" i="1"/>
  <c r="BF382" i="1"/>
  <c r="BE382" i="1"/>
  <c r="BD382" i="1"/>
  <c r="BC382" i="1"/>
  <c r="BB382" i="1"/>
  <c r="BA382" i="1"/>
  <c r="AZ382" i="1"/>
  <c r="AY382" i="1"/>
  <c r="AX382" i="1"/>
  <c r="AW382" i="1"/>
  <c r="AV382" i="1"/>
  <c r="AU382" i="1"/>
  <c r="AT382" i="1"/>
  <c r="AS382" i="1"/>
  <c r="AR382" i="1"/>
  <c r="AQ382" i="1"/>
  <c r="AP382" i="1"/>
  <c r="AO382" i="1"/>
  <c r="AN382" i="1"/>
  <c r="P382" i="1"/>
  <c r="O382" i="1"/>
  <c r="E382" i="1"/>
  <c r="CX381" i="1"/>
  <c r="CU381" i="1"/>
  <c r="CN381" i="1"/>
  <c r="CM381" i="1"/>
  <c r="CL381" i="1"/>
  <c r="CK381" i="1"/>
  <c r="CJ381" i="1"/>
  <c r="CI381" i="1"/>
  <c r="CH381" i="1"/>
  <c r="CG381" i="1"/>
  <c r="CF381" i="1"/>
  <c r="CE381" i="1"/>
  <c r="CD381" i="1"/>
  <c r="CC381" i="1"/>
  <c r="CB381" i="1"/>
  <c r="CA381" i="1"/>
  <c r="BZ381" i="1"/>
  <c r="BY381" i="1"/>
  <c r="BX381" i="1"/>
  <c r="BW381" i="1"/>
  <c r="BV381" i="1"/>
  <c r="BU381" i="1"/>
  <c r="BT381" i="1"/>
  <c r="BS381" i="1"/>
  <c r="BR381" i="1"/>
  <c r="BQ381" i="1"/>
  <c r="BP381" i="1"/>
  <c r="BO381" i="1"/>
  <c r="BN381" i="1"/>
  <c r="BM381" i="1"/>
  <c r="BL381" i="1"/>
  <c r="BK381" i="1"/>
  <c r="BJ381" i="1"/>
  <c r="BI381" i="1"/>
  <c r="BH381" i="1"/>
  <c r="BG381" i="1"/>
  <c r="BF381" i="1"/>
  <c r="BE381" i="1"/>
  <c r="BD381" i="1"/>
  <c r="BC381" i="1"/>
  <c r="BB381" i="1"/>
  <c r="BA381" i="1"/>
  <c r="AZ381" i="1"/>
  <c r="AY381" i="1"/>
  <c r="AX381" i="1"/>
  <c r="AW381" i="1"/>
  <c r="AV381" i="1"/>
  <c r="AU381" i="1"/>
  <c r="AT381" i="1"/>
  <c r="AS381" i="1"/>
  <c r="AR381" i="1"/>
  <c r="AQ381" i="1"/>
  <c r="AP381" i="1"/>
  <c r="AO381" i="1"/>
  <c r="AN381" i="1"/>
  <c r="P381" i="1"/>
  <c r="O381" i="1"/>
  <c r="E381" i="1"/>
  <c r="CX380" i="1"/>
  <c r="CU380" i="1"/>
  <c r="CN380" i="1"/>
  <c r="CM380" i="1"/>
  <c r="CL380" i="1"/>
  <c r="CK380" i="1"/>
  <c r="CJ380" i="1"/>
  <c r="CI380" i="1"/>
  <c r="CH380" i="1"/>
  <c r="CG380" i="1"/>
  <c r="CF380" i="1"/>
  <c r="CE380" i="1"/>
  <c r="CD380" i="1"/>
  <c r="CC380" i="1"/>
  <c r="CB380" i="1"/>
  <c r="CA380" i="1"/>
  <c r="BZ380" i="1"/>
  <c r="BY380" i="1"/>
  <c r="BX380" i="1"/>
  <c r="BW380" i="1"/>
  <c r="BV380" i="1"/>
  <c r="BU380" i="1"/>
  <c r="BT380" i="1"/>
  <c r="BS380" i="1"/>
  <c r="BR380" i="1"/>
  <c r="BQ380" i="1"/>
  <c r="BP380" i="1"/>
  <c r="BO380" i="1"/>
  <c r="BN380" i="1"/>
  <c r="BM380" i="1"/>
  <c r="BL380" i="1"/>
  <c r="BK380" i="1"/>
  <c r="BJ380" i="1"/>
  <c r="BI380" i="1"/>
  <c r="BH380" i="1"/>
  <c r="BG380" i="1"/>
  <c r="BF380" i="1"/>
  <c r="BE380" i="1"/>
  <c r="BD380" i="1"/>
  <c r="BC380" i="1"/>
  <c r="BB380" i="1"/>
  <c r="BA380" i="1"/>
  <c r="AZ380" i="1"/>
  <c r="AY380" i="1"/>
  <c r="AX380" i="1"/>
  <c r="AW380" i="1"/>
  <c r="AV380" i="1"/>
  <c r="AU380" i="1"/>
  <c r="AT380" i="1"/>
  <c r="AS380" i="1"/>
  <c r="AR380" i="1"/>
  <c r="AQ380" i="1"/>
  <c r="AP380" i="1"/>
  <c r="AO380" i="1"/>
  <c r="AN380" i="1"/>
  <c r="P380" i="1"/>
  <c r="O380" i="1"/>
  <c r="E380" i="1"/>
  <c r="CX379" i="1"/>
  <c r="CU379" i="1"/>
  <c r="CN379" i="1"/>
  <c r="CM379" i="1"/>
  <c r="CL379" i="1"/>
  <c r="CK379" i="1"/>
  <c r="CJ379" i="1"/>
  <c r="CI379" i="1"/>
  <c r="CH379" i="1"/>
  <c r="CG379" i="1"/>
  <c r="CF379" i="1"/>
  <c r="CE379" i="1"/>
  <c r="CD379" i="1"/>
  <c r="CC379" i="1"/>
  <c r="CB379" i="1"/>
  <c r="CA379" i="1"/>
  <c r="BZ379" i="1"/>
  <c r="BY379" i="1"/>
  <c r="BX379" i="1"/>
  <c r="BW379" i="1"/>
  <c r="BV379" i="1"/>
  <c r="BU379" i="1"/>
  <c r="BT379" i="1"/>
  <c r="BS379" i="1"/>
  <c r="BR379" i="1"/>
  <c r="BQ379" i="1"/>
  <c r="BP379" i="1"/>
  <c r="BO379" i="1"/>
  <c r="BN379" i="1"/>
  <c r="BM379" i="1"/>
  <c r="BL379" i="1"/>
  <c r="BK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P379" i="1"/>
  <c r="O379" i="1"/>
  <c r="E379" i="1"/>
  <c r="CX378" i="1"/>
  <c r="CU378" i="1"/>
  <c r="CN378" i="1"/>
  <c r="CM378" i="1"/>
  <c r="CL378" i="1"/>
  <c r="CK378" i="1"/>
  <c r="CJ378" i="1"/>
  <c r="CI378" i="1"/>
  <c r="CH378" i="1"/>
  <c r="CG378" i="1"/>
  <c r="CF378" i="1"/>
  <c r="CE378" i="1"/>
  <c r="CD378" i="1"/>
  <c r="CC378" i="1"/>
  <c r="CB378" i="1"/>
  <c r="CA378" i="1"/>
  <c r="BZ378" i="1"/>
  <c r="BY378" i="1"/>
  <c r="BX378" i="1"/>
  <c r="BW378" i="1"/>
  <c r="BV378" i="1"/>
  <c r="BU378" i="1"/>
  <c r="BT378" i="1"/>
  <c r="BS378" i="1"/>
  <c r="BR378" i="1"/>
  <c r="BQ378" i="1"/>
  <c r="BP378" i="1"/>
  <c r="BO378" i="1"/>
  <c r="BN378" i="1"/>
  <c r="BM378" i="1"/>
  <c r="BL378" i="1"/>
  <c r="BK378" i="1"/>
  <c r="BJ378" i="1"/>
  <c r="BI378" i="1"/>
  <c r="BH378" i="1"/>
  <c r="BG378" i="1"/>
  <c r="BF378" i="1"/>
  <c r="BE378" i="1"/>
  <c r="BD378" i="1"/>
  <c r="BC378" i="1"/>
  <c r="BB378" i="1"/>
  <c r="BA378" i="1"/>
  <c r="AZ378" i="1"/>
  <c r="AY378" i="1"/>
  <c r="AX378" i="1"/>
  <c r="AW378" i="1"/>
  <c r="AV378" i="1"/>
  <c r="AU378" i="1"/>
  <c r="AT378" i="1"/>
  <c r="AS378" i="1"/>
  <c r="AR378" i="1"/>
  <c r="AQ378" i="1"/>
  <c r="AP378" i="1"/>
  <c r="AO378" i="1"/>
  <c r="AN378" i="1"/>
  <c r="P378" i="1"/>
  <c r="O378" i="1"/>
  <c r="E378" i="1"/>
  <c r="CX377" i="1"/>
  <c r="CU377" i="1"/>
  <c r="CN377" i="1"/>
  <c r="CM377" i="1"/>
  <c r="CL377" i="1"/>
  <c r="CK377" i="1"/>
  <c r="CJ377" i="1"/>
  <c r="CI377" i="1"/>
  <c r="CH377" i="1"/>
  <c r="CG377" i="1"/>
  <c r="CF377" i="1"/>
  <c r="CE377" i="1"/>
  <c r="CD377" i="1"/>
  <c r="CC377" i="1"/>
  <c r="CB377" i="1"/>
  <c r="CA377" i="1"/>
  <c r="BZ377" i="1"/>
  <c r="BY377" i="1"/>
  <c r="BX377" i="1"/>
  <c r="BW377" i="1"/>
  <c r="BV377" i="1"/>
  <c r="BU377" i="1"/>
  <c r="BT377" i="1"/>
  <c r="BS377" i="1"/>
  <c r="BR377" i="1"/>
  <c r="BQ377" i="1"/>
  <c r="BP377" i="1"/>
  <c r="BO377" i="1"/>
  <c r="BN377" i="1"/>
  <c r="BM377" i="1"/>
  <c r="BL377" i="1"/>
  <c r="BK377" i="1"/>
  <c r="BJ377" i="1"/>
  <c r="BI377" i="1"/>
  <c r="BH377" i="1"/>
  <c r="BG377" i="1"/>
  <c r="BF377" i="1"/>
  <c r="BE377" i="1"/>
  <c r="BD377" i="1"/>
  <c r="BC377" i="1"/>
  <c r="BB377" i="1"/>
  <c r="BA377" i="1"/>
  <c r="AZ377" i="1"/>
  <c r="AY377" i="1"/>
  <c r="AX377" i="1"/>
  <c r="AW377" i="1"/>
  <c r="AV377" i="1"/>
  <c r="AU377" i="1"/>
  <c r="AT377" i="1"/>
  <c r="AS377" i="1"/>
  <c r="AR377" i="1"/>
  <c r="AQ377" i="1"/>
  <c r="AP377" i="1"/>
  <c r="AO377" i="1"/>
  <c r="AN377" i="1"/>
  <c r="P377" i="1"/>
  <c r="O377" i="1"/>
  <c r="E377" i="1"/>
  <c r="CX376" i="1"/>
  <c r="CU376" i="1"/>
  <c r="CN376" i="1"/>
  <c r="CM376" i="1"/>
  <c r="CL376" i="1"/>
  <c r="CK376" i="1"/>
  <c r="CJ376" i="1"/>
  <c r="CI376" i="1"/>
  <c r="CH376" i="1"/>
  <c r="CG376" i="1"/>
  <c r="CF376" i="1"/>
  <c r="CE376" i="1"/>
  <c r="CD376" i="1"/>
  <c r="CC376" i="1"/>
  <c r="CB376" i="1"/>
  <c r="CA376" i="1"/>
  <c r="BZ376" i="1"/>
  <c r="BY376" i="1"/>
  <c r="BX376" i="1"/>
  <c r="BW376" i="1"/>
  <c r="BV376" i="1"/>
  <c r="BU376" i="1"/>
  <c r="BT376" i="1"/>
  <c r="BS376" i="1"/>
  <c r="BR376" i="1"/>
  <c r="BQ376" i="1"/>
  <c r="BP376" i="1"/>
  <c r="BO376" i="1"/>
  <c r="BN376" i="1"/>
  <c r="BM376" i="1"/>
  <c r="BL376" i="1"/>
  <c r="BK376" i="1"/>
  <c r="BJ376" i="1"/>
  <c r="BI376" i="1"/>
  <c r="BH376" i="1"/>
  <c r="BG376" i="1"/>
  <c r="BF376" i="1"/>
  <c r="BE376" i="1"/>
  <c r="BD376" i="1"/>
  <c r="BC376" i="1"/>
  <c r="BB376" i="1"/>
  <c r="BA376" i="1"/>
  <c r="AZ376" i="1"/>
  <c r="AY376" i="1"/>
  <c r="AX376" i="1"/>
  <c r="AW376" i="1"/>
  <c r="AV376" i="1"/>
  <c r="AU376" i="1"/>
  <c r="AT376" i="1"/>
  <c r="AS376" i="1"/>
  <c r="AR376" i="1"/>
  <c r="AQ376" i="1"/>
  <c r="AP376" i="1"/>
  <c r="AO376" i="1"/>
  <c r="AN376" i="1"/>
  <c r="P376" i="1"/>
  <c r="O376" i="1"/>
  <c r="E376" i="1"/>
  <c r="CX375" i="1"/>
  <c r="CU375" i="1"/>
  <c r="CN375" i="1"/>
  <c r="CM375" i="1"/>
  <c r="CL375" i="1"/>
  <c r="CK375" i="1"/>
  <c r="CJ375" i="1"/>
  <c r="CI375" i="1"/>
  <c r="CH375" i="1"/>
  <c r="CG375" i="1"/>
  <c r="CF375" i="1"/>
  <c r="CE375" i="1"/>
  <c r="CD375" i="1"/>
  <c r="CC375" i="1"/>
  <c r="CB375" i="1"/>
  <c r="CA375" i="1"/>
  <c r="BZ375" i="1"/>
  <c r="BY375" i="1"/>
  <c r="BX375" i="1"/>
  <c r="BW375" i="1"/>
  <c r="BV375" i="1"/>
  <c r="BU375" i="1"/>
  <c r="BT375" i="1"/>
  <c r="BS375" i="1"/>
  <c r="BR375" i="1"/>
  <c r="BQ375" i="1"/>
  <c r="BP375" i="1"/>
  <c r="BO375" i="1"/>
  <c r="BN375" i="1"/>
  <c r="BM375" i="1"/>
  <c r="BL375" i="1"/>
  <c r="BK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P375" i="1"/>
  <c r="O375" i="1"/>
  <c r="E375" i="1"/>
  <c r="CX374" i="1"/>
  <c r="CU374" i="1"/>
  <c r="CN374" i="1"/>
  <c r="CM374" i="1"/>
  <c r="CL374" i="1"/>
  <c r="CK374" i="1"/>
  <c r="CJ374" i="1"/>
  <c r="CI374" i="1"/>
  <c r="CH374" i="1"/>
  <c r="CG374" i="1"/>
  <c r="CF374" i="1"/>
  <c r="CE374" i="1"/>
  <c r="CD374" i="1"/>
  <c r="CC374" i="1"/>
  <c r="CB374" i="1"/>
  <c r="CA374" i="1"/>
  <c r="BZ374" i="1"/>
  <c r="BY374" i="1"/>
  <c r="BX374" i="1"/>
  <c r="BW374" i="1"/>
  <c r="BV374" i="1"/>
  <c r="BU374" i="1"/>
  <c r="BT374" i="1"/>
  <c r="BS374" i="1"/>
  <c r="BR374" i="1"/>
  <c r="BQ374" i="1"/>
  <c r="BP374" i="1"/>
  <c r="BO374" i="1"/>
  <c r="BN374" i="1"/>
  <c r="BM374" i="1"/>
  <c r="BL374" i="1"/>
  <c r="BK374" i="1"/>
  <c r="BJ374" i="1"/>
  <c r="BI374" i="1"/>
  <c r="BH374" i="1"/>
  <c r="BG374" i="1"/>
  <c r="BF374" i="1"/>
  <c r="BE374" i="1"/>
  <c r="BD374" i="1"/>
  <c r="BC374" i="1"/>
  <c r="BB374" i="1"/>
  <c r="BA374" i="1"/>
  <c r="AZ374" i="1"/>
  <c r="AY374" i="1"/>
  <c r="AX374" i="1"/>
  <c r="AW374" i="1"/>
  <c r="AV374" i="1"/>
  <c r="AU374" i="1"/>
  <c r="AT374" i="1"/>
  <c r="AS374" i="1"/>
  <c r="AR374" i="1"/>
  <c r="AQ374" i="1"/>
  <c r="AP374" i="1"/>
  <c r="AO374" i="1"/>
  <c r="AN374" i="1"/>
  <c r="P374" i="1"/>
  <c r="O374" i="1"/>
  <c r="E374" i="1"/>
  <c r="CX373" i="1"/>
  <c r="CU373" i="1"/>
  <c r="CN373" i="1"/>
  <c r="CM373" i="1"/>
  <c r="CL373" i="1"/>
  <c r="CK373" i="1"/>
  <c r="CJ373" i="1"/>
  <c r="CI373" i="1"/>
  <c r="CH373" i="1"/>
  <c r="CG373" i="1"/>
  <c r="CF373" i="1"/>
  <c r="CE373" i="1"/>
  <c r="CD373" i="1"/>
  <c r="CC373" i="1"/>
  <c r="CB373" i="1"/>
  <c r="CA373" i="1"/>
  <c r="BZ373" i="1"/>
  <c r="BY373" i="1"/>
  <c r="BX373" i="1"/>
  <c r="BW373" i="1"/>
  <c r="BV373" i="1"/>
  <c r="BU373" i="1"/>
  <c r="BT373" i="1"/>
  <c r="BS373" i="1"/>
  <c r="BR373" i="1"/>
  <c r="BQ373" i="1"/>
  <c r="BP373" i="1"/>
  <c r="BO373" i="1"/>
  <c r="BN373" i="1"/>
  <c r="BM373" i="1"/>
  <c r="BL373" i="1"/>
  <c r="BK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P373" i="1"/>
  <c r="O373" i="1"/>
  <c r="E373" i="1"/>
  <c r="CX372" i="1"/>
  <c r="CU372" i="1"/>
  <c r="CN372" i="1"/>
  <c r="CM372" i="1"/>
  <c r="CL372" i="1"/>
  <c r="CK372" i="1"/>
  <c r="CJ372" i="1"/>
  <c r="CI372" i="1"/>
  <c r="CH372" i="1"/>
  <c r="CG372" i="1"/>
  <c r="CF372" i="1"/>
  <c r="CE372" i="1"/>
  <c r="CD372" i="1"/>
  <c r="CC372" i="1"/>
  <c r="CB372" i="1"/>
  <c r="CA372" i="1"/>
  <c r="BZ372" i="1"/>
  <c r="BY372" i="1"/>
  <c r="BX372" i="1"/>
  <c r="BW372" i="1"/>
  <c r="BV372" i="1"/>
  <c r="BU372" i="1"/>
  <c r="BT372" i="1"/>
  <c r="BS372" i="1"/>
  <c r="BR372" i="1"/>
  <c r="BQ372" i="1"/>
  <c r="BP372" i="1"/>
  <c r="BO372" i="1"/>
  <c r="BN372" i="1"/>
  <c r="BM372" i="1"/>
  <c r="BL372" i="1"/>
  <c r="BK372" i="1"/>
  <c r="BJ372" i="1"/>
  <c r="BI372" i="1"/>
  <c r="BH372" i="1"/>
  <c r="BG372" i="1"/>
  <c r="BF372" i="1"/>
  <c r="BE372" i="1"/>
  <c r="BD372" i="1"/>
  <c r="BC372" i="1"/>
  <c r="BB372" i="1"/>
  <c r="BA372" i="1"/>
  <c r="AZ372" i="1"/>
  <c r="AY372" i="1"/>
  <c r="AX372" i="1"/>
  <c r="AW372" i="1"/>
  <c r="AV372" i="1"/>
  <c r="AU372" i="1"/>
  <c r="AT372" i="1"/>
  <c r="AS372" i="1"/>
  <c r="AR372" i="1"/>
  <c r="AQ372" i="1"/>
  <c r="AP372" i="1"/>
  <c r="AO372" i="1"/>
  <c r="AN372" i="1"/>
  <c r="P372" i="1"/>
  <c r="O372" i="1"/>
  <c r="E372" i="1"/>
  <c r="CX371" i="1"/>
  <c r="CU371" i="1"/>
  <c r="CN371" i="1"/>
  <c r="CM371" i="1"/>
  <c r="CL371" i="1"/>
  <c r="CK371" i="1"/>
  <c r="CJ371" i="1"/>
  <c r="CI371" i="1"/>
  <c r="CH371" i="1"/>
  <c r="CG371" i="1"/>
  <c r="CF371" i="1"/>
  <c r="CE371" i="1"/>
  <c r="CD371" i="1"/>
  <c r="CC371" i="1"/>
  <c r="CB371" i="1"/>
  <c r="CA371" i="1"/>
  <c r="BZ371" i="1"/>
  <c r="BY371" i="1"/>
  <c r="BX371" i="1"/>
  <c r="BW371" i="1"/>
  <c r="BV371" i="1"/>
  <c r="BU371" i="1"/>
  <c r="BT371" i="1"/>
  <c r="BS371" i="1"/>
  <c r="BR371" i="1"/>
  <c r="BQ371" i="1"/>
  <c r="BP371" i="1"/>
  <c r="BO371" i="1"/>
  <c r="BN371" i="1"/>
  <c r="BM371" i="1"/>
  <c r="BL371" i="1"/>
  <c r="BK371" i="1"/>
  <c r="BJ371" i="1"/>
  <c r="BI371" i="1"/>
  <c r="BH371" i="1"/>
  <c r="BG371" i="1"/>
  <c r="BF371" i="1"/>
  <c r="BE371" i="1"/>
  <c r="BD371" i="1"/>
  <c r="BC371" i="1"/>
  <c r="BB371" i="1"/>
  <c r="BA371" i="1"/>
  <c r="AZ371" i="1"/>
  <c r="AY371" i="1"/>
  <c r="AX371" i="1"/>
  <c r="AW371" i="1"/>
  <c r="AV371" i="1"/>
  <c r="AU371" i="1"/>
  <c r="AT371" i="1"/>
  <c r="AS371" i="1"/>
  <c r="AR371" i="1"/>
  <c r="AQ371" i="1"/>
  <c r="AP371" i="1"/>
  <c r="AO371" i="1"/>
  <c r="AN371" i="1"/>
  <c r="P371" i="1"/>
  <c r="O371" i="1"/>
  <c r="E371" i="1"/>
  <c r="CX370" i="1"/>
  <c r="CU370" i="1"/>
  <c r="CN370" i="1"/>
  <c r="CM370" i="1"/>
  <c r="CL370" i="1"/>
  <c r="CK370" i="1"/>
  <c r="CJ370" i="1"/>
  <c r="CI370" i="1"/>
  <c r="CH370" i="1"/>
  <c r="CG370" i="1"/>
  <c r="CF370" i="1"/>
  <c r="CE370" i="1"/>
  <c r="CD370" i="1"/>
  <c r="CC370" i="1"/>
  <c r="CB370" i="1"/>
  <c r="CA370" i="1"/>
  <c r="BZ370" i="1"/>
  <c r="BY370" i="1"/>
  <c r="BX370" i="1"/>
  <c r="BW370" i="1"/>
  <c r="BV370" i="1"/>
  <c r="BU370" i="1"/>
  <c r="BT370" i="1"/>
  <c r="BS370" i="1"/>
  <c r="BR370" i="1"/>
  <c r="BQ370" i="1"/>
  <c r="BP370" i="1"/>
  <c r="BO370" i="1"/>
  <c r="BN370" i="1"/>
  <c r="BM370" i="1"/>
  <c r="BL370" i="1"/>
  <c r="BK370" i="1"/>
  <c r="BJ370" i="1"/>
  <c r="BI370" i="1"/>
  <c r="BH370" i="1"/>
  <c r="BG370" i="1"/>
  <c r="BF370" i="1"/>
  <c r="BE370" i="1"/>
  <c r="BD370" i="1"/>
  <c r="BC370" i="1"/>
  <c r="BB370" i="1"/>
  <c r="BA370" i="1"/>
  <c r="AZ370" i="1"/>
  <c r="AY370" i="1"/>
  <c r="AX370" i="1"/>
  <c r="AW370" i="1"/>
  <c r="AV370" i="1"/>
  <c r="AU370" i="1"/>
  <c r="AT370" i="1"/>
  <c r="AS370" i="1"/>
  <c r="AR370" i="1"/>
  <c r="AQ370" i="1"/>
  <c r="AP370" i="1"/>
  <c r="AO370" i="1"/>
  <c r="AN370" i="1"/>
  <c r="P370" i="1"/>
  <c r="O370" i="1"/>
  <c r="E370" i="1"/>
  <c r="CX369" i="1"/>
  <c r="CU369" i="1"/>
  <c r="CN369" i="1"/>
  <c r="CM369" i="1"/>
  <c r="CL369" i="1"/>
  <c r="CK369" i="1"/>
  <c r="CJ369" i="1"/>
  <c r="CI369" i="1"/>
  <c r="CH369" i="1"/>
  <c r="CG369" i="1"/>
  <c r="CF369" i="1"/>
  <c r="CE369" i="1"/>
  <c r="CD369" i="1"/>
  <c r="CC369" i="1"/>
  <c r="CB369" i="1"/>
  <c r="CA369" i="1"/>
  <c r="BZ369" i="1"/>
  <c r="BY369" i="1"/>
  <c r="BX369" i="1"/>
  <c r="BW369" i="1"/>
  <c r="BV369" i="1"/>
  <c r="BU369" i="1"/>
  <c r="BT369" i="1"/>
  <c r="BS369" i="1"/>
  <c r="BR369" i="1"/>
  <c r="BQ369" i="1"/>
  <c r="BP369" i="1"/>
  <c r="BO369" i="1"/>
  <c r="BN369" i="1"/>
  <c r="BM369" i="1"/>
  <c r="BL369" i="1"/>
  <c r="BK369" i="1"/>
  <c r="BJ369" i="1"/>
  <c r="BI369" i="1"/>
  <c r="BH369" i="1"/>
  <c r="BG369" i="1"/>
  <c r="BF369" i="1"/>
  <c r="BE369" i="1"/>
  <c r="BD369" i="1"/>
  <c r="BC369" i="1"/>
  <c r="BB369" i="1"/>
  <c r="BA369" i="1"/>
  <c r="AZ369" i="1"/>
  <c r="AY369" i="1"/>
  <c r="AX369" i="1"/>
  <c r="AW369" i="1"/>
  <c r="AV369" i="1"/>
  <c r="AU369" i="1"/>
  <c r="AT369" i="1"/>
  <c r="AS369" i="1"/>
  <c r="AR369" i="1"/>
  <c r="AQ369" i="1"/>
  <c r="AP369" i="1"/>
  <c r="AO369" i="1"/>
  <c r="AN369" i="1"/>
  <c r="P369" i="1"/>
  <c r="O369" i="1"/>
  <c r="E369" i="1"/>
  <c r="CX368" i="1"/>
  <c r="CU368" i="1"/>
  <c r="CN368" i="1"/>
  <c r="CM368" i="1"/>
  <c r="CL368" i="1"/>
  <c r="CK368" i="1"/>
  <c r="CJ368" i="1"/>
  <c r="CI368" i="1"/>
  <c r="CH368" i="1"/>
  <c r="CG368" i="1"/>
  <c r="CF368" i="1"/>
  <c r="CE368" i="1"/>
  <c r="CD368" i="1"/>
  <c r="CC368" i="1"/>
  <c r="CB368" i="1"/>
  <c r="CA368" i="1"/>
  <c r="BZ368" i="1"/>
  <c r="BY368" i="1"/>
  <c r="BX368" i="1"/>
  <c r="BW368" i="1"/>
  <c r="BV368" i="1"/>
  <c r="BU368" i="1"/>
  <c r="BT368" i="1"/>
  <c r="BS368" i="1"/>
  <c r="BR368" i="1"/>
  <c r="BQ368" i="1"/>
  <c r="BP368" i="1"/>
  <c r="BO368" i="1"/>
  <c r="BN368" i="1"/>
  <c r="BM368" i="1"/>
  <c r="BL368" i="1"/>
  <c r="BK368" i="1"/>
  <c r="BJ368" i="1"/>
  <c r="BI368" i="1"/>
  <c r="BH368" i="1"/>
  <c r="BG368" i="1"/>
  <c r="BF368" i="1"/>
  <c r="BE368" i="1"/>
  <c r="BD368" i="1"/>
  <c r="BC368" i="1"/>
  <c r="BB368" i="1"/>
  <c r="BA368" i="1"/>
  <c r="AZ368" i="1"/>
  <c r="AY368" i="1"/>
  <c r="AX368" i="1"/>
  <c r="AW368" i="1"/>
  <c r="AV368" i="1"/>
  <c r="AU368" i="1"/>
  <c r="AT368" i="1"/>
  <c r="AS368" i="1"/>
  <c r="AR368" i="1"/>
  <c r="AQ368" i="1"/>
  <c r="AP368" i="1"/>
  <c r="AO368" i="1"/>
  <c r="AN368" i="1"/>
  <c r="P368" i="1"/>
  <c r="O368" i="1"/>
  <c r="E368" i="1"/>
  <c r="CX367" i="1"/>
  <c r="CU367" i="1"/>
  <c r="CN367" i="1"/>
  <c r="CM367" i="1"/>
  <c r="CL367" i="1"/>
  <c r="CK367" i="1"/>
  <c r="CJ367" i="1"/>
  <c r="CI367" i="1"/>
  <c r="CH367" i="1"/>
  <c r="CG367" i="1"/>
  <c r="CF367" i="1"/>
  <c r="CE367" i="1"/>
  <c r="CD367" i="1"/>
  <c r="CC367" i="1"/>
  <c r="CB367" i="1"/>
  <c r="CA367" i="1"/>
  <c r="BZ367" i="1"/>
  <c r="BY367" i="1"/>
  <c r="BX367" i="1"/>
  <c r="BW367" i="1"/>
  <c r="BV367" i="1"/>
  <c r="BU367" i="1"/>
  <c r="BT367" i="1"/>
  <c r="BS367" i="1"/>
  <c r="BR367" i="1"/>
  <c r="BQ367" i="1"/>
  <c r="BP367" i="1"/>
  <c r="BO367" i="1"/>
  <c r="BN367" i="1"/>
  <c r="BM367" i="1"/>
  <c r="BL367" i="1"/>
  <c r="BK367" i="1"/>
  <c r="BJ367" i="1"/>
  <c r="BI367" i="1"/>
  <c r="BH367" i="1"/>
  <c r="BG367" i="1"/>
  <c r="BF367" i="1"/>
  <c r="BE367" i="1"/>
  <c r="BD367" i="1"/>
  <c r="BC367" i="1"/>
  <c r="BB367" i="1"/>
  <c r="BA367" i="1"/>
  <c r="AZ367" i="1"/>
  <c r="AY367" i="1"/>
  <c r="AX367" i="1"/>
  <c r="AW367" i="1"/>
  <c r="AV367" i="1"/>
  <c r="AU367" i="1"/>
  <c r="AT367" i="1"/>
  <c r="AS367" i="1"/>
  <c r="AR367" i="1"/>
  <c r="AQ367" i="1"/>
  <c r="AP367" i="1"/>
  <c r="AO367" i="1"/>
  <c r="AN367" i="1"/>
  <c r="P367" i="1"/>
  <c r="O367" i="1"/>
  <c r="E367" i="1"/>
  <c r="CX366" i="1"/>
  <c r="CU366" i="1"/>
  <c r="CN366" i="1"/>
  <c r="CM366" i="1"/>
  <c r="CL366" i="1"/>
  <c r="CK366" i="1"/>
  <c r="CJ366" i="1"/>
  <c r="CI366" i="1"/>
  <c r="CH366" i="1"/>
  <c r="CG366" i="1"/>
  <c r="CF366" i="1"/>
  <c r="CE366" i="1"/>
  <c r="CD366" i="1"/>
  <c r="CC366" i="1"/>
  <c r="CB366" i="1"/>
  <c r="CA366" i="1"/>
  <c r="BZ366" i="1"/>
  <c r="BY366" i="1"/>
  <c r="BX366" i="1"/>
  <c r="BW366" i="1"/>
  <c r="BV366" i="1"/>
  <c r="BU366" i="1"/>
  <c r="BT366" i="1"/>
  <c r="BS366" i="1"/>
  <c r="BR366" i="1"/>
  <c r="BQ366" i="1"/>
  <c r="BP366" i="1"/>
  <c r="BO366" i="1"/>
  <c r="BN366" i="1"/>
  <c r="BM366" i="1"/>
  <c r="BL366" i="1"/>
  <c r="BK366" i="1"/>
  <c r="BJ366" i="1"/>
  <c r="BI366" i="1"/>
  <c r="BH366" i="1"/>
  <c r="BG366" i="1"/>
  <c r="BF366" i="1"/>
  <c r="BE366" i="1"/>
  <c r="BD366" i="1"/>
  <c r="BC366" i="1"/>
  <c r="BB366" i="1"/>
  <c r="BA366" i="1"/>
  <c r="AZ366" i="1"/>
  <c r="AY366" i="1"/>
  <c r="AX366" i="1"/>
  <c r="AW366" i="1"/>
  <c r="AV366" i="1"/>
  <c r="AU366" i="1"/>
  <c r="AT366" i="1"/>
  <c r="AS366" i="1"/>
  <c r="AR366" i="1"/>
  <c r="AQ366" i="1"/>
  <c r="AP366" i="1"/>
  <c r="AO366" i="1"/>
  <c r="AN366" i="1"/>
  <c r="P366" i="1"/>
  <c r="O366" i="1"/>
  <c r="E366" i="1"/>
  <c r="CX365" i="1"/>
  <c r="CU365" i="1"/>
  <c r="CN365" i="1"/>
  <c r="CM365" i="1"/>
  <c r="CL365" i="1"/>
  <c r="CK365" i="1"/>
  <c r="CJ365" i="1"/>
  <c r="CI365" i="1"/>
  <c r="CH365" i="1"/>
  <c r="CG365" i="1"/>
  <c r="CF365" i="1"/>
  <c r="CE365" i="1"/>
  <c r="CD365" i="1"/>
  <c r="CC365" i="1"/>
  <c r="CB365" i="1"/>
  <c r="CA365" i="1"/>
  <c r="BZ365" i="1"/>
  <c r="BY365" i="1"/>
  <c r="BX365" i="1"/>
  <c r="BW365" i="1"/>
  <c r="BV365" i="1"/>
  <c r="BU365" i="1"/>
  <c r="BT365" i="1"/>
  <c r="BS365" i="1"/>
  <c r="BR365" i="1"/>
  <c r="BQ365" i="1"/>
  <c r="BP365" i="1"/>
  <c r="BO365" i="1"/>
  <c r="BN365" i="1"/>
  <c r="BM365" i="1"/>
  <c r="BL365" i="1"/>
  <c r="BK365" i="1"/>
  <c r="BJ365" i="1"/>
  <c r="BI365" i="1"/>
  <c r="BH365" i="1"/>
  <c r="BG365" i="1"/>
  <c r="BF365" i="1"/>
  <c r="BE365" i="1"/>
  <c r="BD365" i="1"/>
  <c r="BC365" i="1"/>
  <c r="BB365" i="1"/>
  <c r="BA365" i="1"/>
  <c r="AZ365" i="1"/>
  <c r="AY365" i="1"/>
  <c r="AX365" i="1"/>
  <c r="AW365" i="1"/>
  <c r="AV365" i="1"/>
  <c r="AU365" i="1"/>
  <c r="AT365" i="1"/>
  <c r="AS365" i="1"/>
  <c r="AR365" i="1"/>
  <c r="AQ365" i="1"/>
  <c r="AP365" i="1"/>
  <c r="AO365" i="1"/>
  <c r="AN365" i="1"/>
  <c r="P365" i="1"/>
  <c r="O365" i="1"/>
  <c r="E365" i="1"/>
  <c r="CX364" i="1"/>
  <c r="CU364" i="1"/>
  <c r="CN364" i="1"/>
  <c r="CM364" i="1"/>
  <c r="CL364" i="1"/>
  <c r="CK364" i="1"/>
  <c r="CJ364" i="1"/>
  <c r="CI364" i="1"/>
  <c r="CH364" i="1"/>
  <c r="CG364" i="1"/>
  <c r="CF364" i="1"/>
  <c r="CE364" i="1"/>
  <c r="CD364" i="1"/>
  <c r="CC364" i="1"/>
  <c r="CB364" i="1"/>
  <c r="CA364" i="1"/>
  <c r="BZ364" i="1"/>
  <c r="BY364" i="1"/>
  <c r="BX364" i="1"/>
  <c r="BW364" i="1"/>
  <c r="BV364" i="1"/>
  <c r="BU364" i="1"/>
  <c r="BT364" i="1"/>
  <c r="BS364" i="1"/>
  <c r="BR364" i="1"/>
  <c r="BQ364" i="1"/>
  <c r="BP364" i="1"/>
  <c r="BO364" i="1"/>
  <c r="BN364" i="1"/>
  <c r="BM364" i="1"/>
  <c r="BL364" i="1"/>
  <c r="BK364" i="1"/>
  <c r="BJ364" i="1"/>
  <c r="BI364" i="1"/>
  <c r="BH364" i="1"/>
  <c r="BG364" i="1"/>
  <c r="BF364" i="1"/>
  <c r="BE364" i="1"/>
  <c r="BD364" i="1"/>
  <c r="BC364" i="1"/>
  <c r="BB364" i="1"/>
  <c r="BA364" i="1"/>
  <c r="AZ364" i="1"/>
  <c r="AY364" i="1"/>
  <c r="AX364" i="1"/>
  <c r="AW364" i="1"/>
  <c r="AV364" i="1"/>
  <c r="AU364" i="1"/>
  <c r="AT364" i="1"/>
  <c r="AS364" i="1"/>
  <c r="AR364" i="1"/>
  <c r="AQ364" i="1"/>
  <c r="AP364" i="1"/>
  <c r="AO364" i="1"/>
  <c r="AN364" i="1"/>
  <c r="P364" i="1"/>
  <c r="O364" i="1"/>
  <c r="E364" i="1"/>
  <c r="CX363" i="1"/>
  <c r="CU363" i="1"/>
  <c r="CN363" i="1"/>
  <c r="CM363" i="1"/>
  <c r="CL363" i="1"/>
  <c r="CK363" i="1"/>
  <c r="CJ363" i="1"/>
  <c r="CI363" i="1"/>
  <c r="CH363" i="1"/>
  <c r="CG363" i="1"/>
  <c r="CF363" i="1"/>
  <c r="CE363" i="1"/>
  <c r="CD363" i="1"/>
  <c r="CC363" i="1"/>
  <c r="CB363" i="1"/>
  <c r="CA363" i="1"/>
  <c r="BZ363" i="1"/>
  <c r="BY363" i="1"/>
  <c r="BX363" i="1"/>
  <c r="BW363" i="1"/>
  <c r="BV363" i="1"/>
  <c r="BU363" i="1"/>
  <c r="BT363" i="1"/>
  <c r="BS363" i="1"/>
  <c r="BR363" i="1"/>
  <c r="BQ363" i="1"/>
  <c r="BP363" i="1"/>
  <c r="BO363" i="1"/>
  <c r="BN363" i="1"/>
  <c r="BM363" i="1"/>
  <c r="BL363" i="1"/>
  <c r="BK363" i="1"/>
  <c r="BJ363" i="1"/>
  <c r="BI363" i="1"/>
  <c r="BH363" i="1"/>
  <c r="BG363" i="1"/>
  <c r="BF363" i="1"/>
  <c r="BE363" i="1"/>
  <c r="BD363" i="1"/>
  <c r="BC363" i="1"/>
  <c r="BB363" i="1"/>
  <c r="BA363" i="1"/>
  <c r="AZ363" i="1"/>
  <c r="AY363" i="1"/>
  <c r="AX363" i="1"/>
  <c r="AW363" i="1"/>
  <c r="AV363" i="1"/>
  <c r="AU363" i="1"/>
  <c r="AT363" i="1"/>
  <c r="AS363" i="1"/>
  <c r="AR363" i="1"/>
  <c r="AQ363" i="1"/>
  <c r="AP363" i="1"/>
  <c r="AO363" i="1"/>
  <c r="AN363" i="1"/>
  <c r="P363" i="1"/>
  <c r="O363" i="1"/>
  <c r="E363" i="1"/>
  <c r="CX362" i="1"/>
  <c r="CU362" i="1"/>
  <c r="CN362" i="1"/>
  <c r="CM362" i="1"/>
  <c r="CL362" i="1"/>
  <c r="CK362" i="1"/>
  <c r="CJ362" i="1"/>
  <c r="CI362" i="1"/>
  <c r="CH362" i="1"/>
  <c r="CG362" i="1"/>
  <c r="CF362" i="1"/>
  <c r="CE362" i="1"/>
  <c r="CD362" i="1"/>
  <c r="CC362" i="1"/>
  <c r="CB362" i="1"/>
  <c r="CA362" i="1"/>
  <c r="BZ362" i="1"/>
  <c r="BY362" i="1"/>
  <c r="BX362" i="1"/>
  <c r="BW362" i="1"/>
  <c r="BV362" i="1"/>
  <c r="BU362" i="1"/>
  <c r="BT362" i="1"/>
  <c r="BS362" i="1"/>
  <c r="BR362" i="1"/>
  <c r="BQ362" i="1"/>
  <c r="BP362" i="1"/>
  <c r="BO362" i="1"/>
  <c r="BN362" i="1"/>
  <c r="BM362" i="1"/>
  <c r="BL362" i="1"/>
  <c r="BK362" i="1"/>
  <c r="BJ362" i="1"/>
  <c r="BI362" i="1"/>
  <c r="BH362" i="1"/>
  <c r="BG362" i="1"/>
  <c r="BF362" i="1"/>
  <c r="BE362" i="1"/>
  <c r="BD362" i="1"/>
  <c r="BC362" i="1"/>
  <c r="BB362" i="1"/>
  <c r="BA362" i="1"/>
  <c r="AZ362" i="1"/>
  <c r="AY362" i="1"/>
  <c r="AX362" i="1"/>
  <c r="AW362" i="1"/>
  <c r="AV362" i="1"/>
  <c r="AU362" i="1"/>
  <c r="AT362" i="1"/>
  <c r="AS362" i="1"/>
  <c r="AR362" i="1"/>
  <c r="AQ362" i="1"/>
  <c r="AP362" i="1"/>
  <c r="AO362" i="1"/>
  <c r="AN362" i="1"/>
  <c r="P362" i="1"/>
  <c r="O362" i="1"/>
  <c r="E362" i="1"/>
  <c r="CX361" i="1"/>
  <c r="CU361" i="1"/>
  <c r="CN361" i="1"/>
  <c r="CM361" i="1"/>
  <c r="CL361" i="1"/>
  <c r="CK361" i="1"/>
  <c r="CJ361" i="1"/>
  <c r="CI361" i="1"/>
  <c r="CH361" i="1"/>
  <c r="CG361" i="1"/>
  <c r="CF361" i="1"/>
  <c r="CE361" i="1"/>
  <c r="CD361" i="1"/>
  <c r="CC361" i="1"/>
  <c r="CB361" i="1"/>
  <c r="CA361" i="1"/>
  <c r="BZ361" i="1"/>
  <c r="BY361" i="1"/>
  <c r="BX361" i="1"/>
  <c r="BW361" i="1"/>
  <c r="BV361" i="1"/>
  <c r="BU361" i="1"/>
  <c r="BT361" i="1"/>
  <c r="BS361" i="1"/>
  <c r="BR361" i="1"/>
  <c r="BQ361" i="1"/>
  <c r="BP361" i="1"/>
  <c r="BO361" i="1"/>
  <c r="BN361" i="1"/>
  <c r="BM361" i="1"/>
  <c r="BL361" i="1"/>
  <c r="BK361" i="1"/>
  <c r="BJ361" i="1"/>
  <c r="BI361" i="1"/>
  <c r="BH361" i="1"/>
  <c r="BG361" i="1"/>
  <c r="BF361" i="1"/>
  <c r="BE361" i="1"/>
  <c r="BD361" i="1"/>
  <c r="BC361" i="1"/>
  <c r="BB361" i="1"/>
  <c r="BA361" i="1"/>
  <c r="AZ361" i="1"/>
  <c r="AY361" i="1"/>
  <c r="AX361" i="1"/>
  <c r="AW361" i="1"/>
  <c r="AV361" i="1"/>
  <c r="AU361" i="1"/>
  <c r="AT361" i="1"/>
  <c r="AS361" i="1"/>
  <c r="AR361" i="1"/>
  <c r="AQ361" i="1"/>
  <c r="AP361" i="1"/>
  <c r="AO361" i="1"/>
  <c r="AN361" i="1"/>
  <c r="P361" i="1"/>
  <c r="O361" i="1"/>
  <c r="E361" i="1"/>
  <c r="CX360" i="1"/>
  <c r="CU360" i="1"/>
  <c r="CN360" i="1"/>
  <c r="CM360" i="1"/>
  <c r="CL360" i="1"/>
  <c r="CK360" i="1"/>
  <c r="CJ360" i="1"/>
  <c r="CI360" i="1"/>
  <c r="CH360" i="1"/>
  <c r="CG360" i="1"/>
  <c r="CF360" i="1"/>
  <c r="CE360" i="1"/>
  <c r="CD360" i="1"/>
  <c r="CC360" i="1"/>
  <c r="CB360" i="1"/>
  <c r="CA360" i="1"/>
  <c r="BZ360" i="1"/>
  <c r="BY360" i="1"/>
  <c r="BX360" i="1"/>
  <c r="BW360" i="1"/>
  <c r="BV360" i="1"/>
  <c r="BU360" i="1"/>
  <c r="BT360" i="1"/>
  <c r="BS360" i="1"/>
  <c r="BR360" i="1"/>
  <c r="BQ360" i="1"/>
  <c r="BP360" i="1"/>
  <c r="BO360" i="1"/>
  <c r="BN360" i="1"/>
  <c r="BM360" i="1"/>
  <c r="BL360" i="1"/>
  <c r="BK360" i="1"/>
  <c r="BJ360" i="1"/>
  <c r="BI360" i="1"/>
  <c r="BH360" i="1"/>
  <c r="BG360" i="1"/>
  <c r="BF360" i="1"/>
  <c r="BE360" i="1"/>
  <c r="BD360" i="1"/>
  <c r="BC360" i="1"/>
  <c r="BB360" i="1"/>
  <c r="BA360" i="1"/>
  <c r="AZ360" i="1"/>
  <c r="AY360" i="1"/>
  <c r="AX360" i="1"/>
  <c r="AW360" i="1"/>
  <c r="AV360" i="1"/>
  <c r="AU360" i="1"/>
  <c r="AT360" i="1"/>
  <c r="AS360" i="1"/>
  <c r="AR360" i="1"/>
  <c r="AQ360" i="1"/>
  <c r="AP360" i="1"/>
  <c r="AO360" i="1"/>
  <c r="AN360" i="1"/>
  <c r="P360" i="1"/>
  <c r="O360" i="1"/>
  <c r="E360" i="1"/>
  <c r="CX359" i="1"/>
  <c r="CU359" i="1"/>
  <c r="CN359" i="1"/>
  <c r="CM359" i="1"/>
  <c r="CL359" i="1"/>
  <c r="CK359" i="1"/>
  <c r="CJ359" i="1"/>
  <c r="CI359" i="1"/>
  <c r="CH359" i="1"/>
  <c r="CG359" i="1"/>
  <c r="CF359" i="1"/>
  <c r="CE359" i="1"/>
  <c r="CD359" i="1"/>
  <c r="CC359" i="1"/>
  <c r="CB359" i="1"/>
  <c r="CA359" i="1"/>
  <c r="BZ359" i="1"/>
  <c r="BY359" i="1"/>
  <c r="BX359" i="1"/>
  <c r="BW359" i="1"/>
  <c r="BV359" i="1"/>
  <c r="BU359" i="1"/>
  <c r="BT359" i="1"/>
  <c r="BS359" i="1"/>
  <c r="BR359" i="1"/>
  <c r="BQ359" i="1"/>
  <c r="BP359" i="1"/>
  <c r="BO359" i="1"/>
  <c r="BN359" i="1"/>
  <c r="BM359" i="1"/>
  <c r="BL359" i="1"/>
  <c r="BK359" i="1"/>
  <c r="BJ359" i="1"/>
  <c r="BI359" i="1"/>
  <c r="BH359" i="1"/>
  <c r="BG359" i="1"/>
  <c r="BF359" i="1"/>
  <c r="BE359" i="1"/>
  <c r="BD359" i="1"/>
  <c r="BC359" i="1"/>
  <c r="BB359" i="1"/>
  <c r="BA359" i="1"/>
  <c r="AZ359" i="1"/>
  <c r="AY359" i="1"/>
  <c r="AX359" i="1"/>
  <c r="AW359" i="1"/>
  <c r="AV359" i="1"/>
  <c r="AU359" i="1"/>
  <c r="AT359" i="1"/>
  <c r="AS359" i="1"/>
  <c r="AR359" i="1"/>
  <c r="AQ359" i="1"/>
  <c r="AP359" i="1"/>
  <c r="AO359" i="1"/>
  <c r="AN359" i="1"/>
  <c r="P359" i="1"/>
  <c r="O359" i="1"/>
  <c r="E359" i="1"/>
  <c r="CX358" i="1"/>
  <c r="CU358" i="1"/>
  <c r="CN358" i="1"/>
  <c r="CM358" i="1"/>
  <c r="CL358" i="1"/>
  <c r="CK358" i="1"/>
  <c r="CJ358" i="1"/>
  <c r="CI358" i="1"/>
  <c r="CH358" i="1"/>
  <c r="CG358" i="1"/>
  <c r="CF358" i="1"/>
  <c r="CE358" i="1"/>
  <c r="CD358" i="1"/>
  <c r="CC358" i="1"/>
  <c r="CB358" i="1"/>
  <c r="CA358" i="1"/>
  <c r="BZ358" i="1"/>
  <c r="BY358" i="1"/>
  <c r="BX358" i="1"/>
  <c r="BW358" i="1"/>
  <c r="BV358" i="1"/>
  <c r="BU358" i="1"/>
  <c r="BT358" i="1"/>
  <c r="BS358" i="1"/>
  <c r="BR358" i="1"/>
  <c r="BQ358" i="1"/>
  <c r="BP358" i="1"/>
  <c r="BO358" i="1"/>
  <c r="BN358" i="1"/>
  <c r="BM358" i="1"/>
  <c r="BL358" i="1"/>
  <c r="BK358" i="1"/>
  <c r="BJ358" i="1"/>
  <c r="BI358" i="1"/>
  <c r="BH358" i="1"/>
  <c r="BG358" i="1"/>
  <c r="BF358" i="1"/>
  <c r="BE358" i="1"/>
  <c r="BD358" i="1"/>
  <c r="BC358" i="1"/>
  <c r="BB358" i="1"/>
  <c r="BA358" i="1"/>
  <c r="AZ358" i="1"/>
  <c r="AY358" i="1"/>
  <c r="AX358" i="1"/>
  <c r="AW358" i="1"/>
  <c r="AV358" i="1"/>
  <c r="AU358" i="1"/>
  <c r="AT358" i="1"/>
  <c r="AS358" i="1"/>
  <c r="AR358" i="1"/>
  <c r="AQ358" i="1"/>
  <c r="AP358" i="1"/>
  <c r="AO358" i="1"/>
  <c r="AN358" i="1"/>
  <c r="P358" i="1"/>
  <c r="O358" i="1"/>
  <c r="E358" i="1"/>
  <c r="CX357" i="1"/>
  <c r="CU357" i="1"/>
  <c r="CN357" i="1"/>
  <c r="CM357" i="1"/>
  <c r="CL357" i="1"/>
  <c r="CK357" i="1"/>
  <c r="CJ357" i="1"/>
  <c r="CI357" i="1"/>
  <c r="CH357" i="1"/>
  <c r="CG357" i="1"/>
  <c r="CF357" i="1"/>
  <c r="CE357" i="1"/>
  <c r="CD357" i="1"/>
  <c r="CC357" i="1"/>
  <c r="CB357" i="1"/>
  <c r="CA357" i="1"/>
  <c r="BZ357" i="1"/>
  <c r="BY357" i="1"/>
  <c r="BX357" i="1"/>
  <c r="BW357" i="1"/>
  <c r="BV357" i="1"/>
  <c r="BU357" i="1"/>
  <c r="BT357" i="1"/>
  <c r="BS357" i="1"/>
  <c r="BR357" i="1"/>
  <c r="BQ357" i="1"/>
  <c r="BP357" i="1"/>
  <c r="BO357" i="1"/>
  <c r="BN357" i="1"/>
  <c r="BM357" i="1"/>
  <c r="BL357" i="1"/>
  <c r="BK357" i="1"/>
  <c r="BJ357" i="1"/>
  <c r="BI357" i="1"/>
  <c r="BH357" i="1"/>
  <c r="BG357" i="1"/>
  <c r="BF357" i="1"/>
  <c r="BE357" i="1"/>
  <c r="BD357" i="1"/>
  <c r="BC357" i="1"/>
  <c r="BB357" i="1"/>
  <c r="BA357" i="1"/>
  <c r="AZ357" i="1"/>
  <c r="AY357" i="1"/>
  <c r="AX357" i="1"/>
  <c r="AW357" i="1"/>
  <c r="AV357" i="1"/>
  <c r="AU357" i="1"/>
  <c r="AT357" i="1"/>
  <c r="AS357" i="1"/>
  <c r="AR357" i="1"/>
  <c r="AQ357" i="1"/>
  <c r="AP357" i="1"/>
  <c r="AO357" i="1"/>
  <c r="AN357" i="1"/>
  <c r="P357" i="1"/>
  <c r="O357" i="1"/>
  <c r="E357" i="1"/>
  <c r="CX356" i="1"/>
  <c r="CU356" i="1"/>
  <c r="CN356" i="1"/>
  <c r="CM356" i="1"/>
  <c r="CL356" i="1"/>
  <c r="CK356" i="1"/>
  <c r="CJ356" i="1"/>
  <c r="CI356" i="1"/>
  <c r="CH356" i="1"/>
  <c r="CG356" i="1"/>
  <c r="CF356" i="1"/>
  <c r="CE356" i="1"/>
  <c r="CD356" i="1"/>
  <c r="CC356" i="1"/>
  <c r="CB356" i="1"/>
  <c r="CA356" i="1"/>
  <c r="BZ356" i="1"/>
  <c r="BY356" i="1"/>
  <c r="BX356" i="1"/>
  <c r="BW356" i="1"/>
  <c r="BV356" i="1"/>
  <c r="BU356" i="1"/>
  <c r="BT356" i="1"/>
  <c r="BS356" i="1"/>
  <c r="BR356" i="1"/>
  <c r="BQ356" i="1"/>
  <c r="BP356" i="1"/>
  <c r="BO356" i="1"/>
  <c r="BN356" i="1"/>
  <c r="BM356" i="1"/>
  <c r="BL356" i="1"/>
  <c r="BK356" i="1"/>
  <c r="BJ356" i="1"/>
  <c r="BI356" i="1"/>
  <c r="BH356" i="1"/>
  <c r="BG356" i="1"/>
  <c r="BF356" i="1"/>
  <c r="BE356" i="1"/>
  <c r="BD356" i="1"/>
  <c r="BC356" i="1"/>
  <c r="BB356" i="1"/>
  <c r="BA356" i="1"/>
  <c r="AZ356" i="1"/>
  <c r="AY356" i="1"/>
  <c r="AX356" i="1"/>
  <c r="AW356" i="1"/>
  <c r="AV356" i="1"/>
  <c r="AU356" i="1"/>
  <c r="AT356" i="1"/>
  <c r="AS356" i="1"/>
  <c r="AR356" i="1"/>
  <c r="AQ356" i="1"/>
  <c r="AP356" i="1"/>
  <c r="AO356" i="1"/>
  <c r="AN356" i="1"/>
  <c r="P356" i="1"/>
  <c r="O356" i="1"/>
  <c r="E356" i="1"/>
  <c r="CX355" i="1"/>
  <c r="CU355" i="1"/>
  <c r="CN355" i="1"/>
  <c r="CM355" i="1"/>
  <c r="CL355" i="1"/>
  <c r="CK355" i="1"/>
  <c r="CJ355" i="1"/>
  <c r="CI355" i="1"/>
  <c r="CH355" i="1"/>
  <c r="CG355" i="1"/>
  <c r="CF355" i="1"/>
  <c r="CE355" i="1"/>
  <c r="CD355" i="1"/>
  <c r="CC355" i="1"/>
  <c r="CB355" i="1"/>
  <c r="CA355" i="1"/>
  <c r="BZ355" i="1"/>
  <c r="BY355" i="1"/>
  <c r="BX355" i="1"/>
  <c r="BW355" i="1"/>
  <c r="BV355" i="1"/>
  <c r="BU355" i="1"/>
  <c r="BT355" i="1"/>
  <c r="BS355" i="1"/>
  <c r="BR355" i="1"/>
  <c r="BQ355" i="1"/>
  <c r="BP355" i="1"/>
  <c r="BO355" i="1"/>
  <c r="BN355" i="1"/>
  <c r="BM355" i="1"/>
  <c r="BL355" i="1"/>
  <c r="BK355" i="1"/>
  <c r="BJ355" i="1"/>
  <c r="BI355" i="1"/>
  <c r="BH355" i="1"/>
  <c r="BG355" i="1"/>
  <c r="BF355" i="1"/>
  <c r="BE355" i="1"/>
  <c r="BD355" i="1"/>
  <c r="BC355" i="1"/>
  <c r="BB355" i="1"/>
  <c r="BA355" i="1"/>
  <c r="AZ355" i="1"/>
  <c r="AY355" i="1"/>
  <c r="AX355" i="1"/>
  <c r="AW355" i="1"/>
  <c r="AV355" i="1"/>
  <c r="AU355" i="1"/>
  <c r="AT355" i="1"/>
  <c r="AS355" i="1"/>
  <c r="AR355" i="1"/>
  <c r="AQ355" i="1"/>
  <c r="AP355" i="1"/>
  <c r="AO355" i="1"/>
  <c r="AN355" i="1"/>
  <c r="P355" i="1"/>
  <c r="O355" i="1"/>
  <c r="E355" i="1"/>
  <c r="CX354" i="1"/>
  <c r="CU354" i="1"/>
  <c r="CN354" i="1"/>
  <c r="CM354" i="1"/>
  <c r="CL354" i="1"/>
  <c r="CK354" i="1"/>
  <c r="CJ354" i="1"/>
  <c r="CI354" i="1"/>
  <c r="CH354" i="1"/>
  <c r="CG354" i="1"/>
  <c r="CF354" i="1"/>
  <c r="CE354" i="1"/>
  <c r="CD354" i="1"/>
  <c r="CC354" i="1"/>
  <c r="CB354" i="1"/>
  <c r="CA354" i="1"/>
  <c r="BZ354" i="1"/>
  <c r="BY354" i="1"/>
  <c r="BX354" i="1"/>
  <c r="BW354" i="1"/>
  <c r="BV354" i="1"/>
  <c r="BU354" i="1"/>
  <c r="BT354" i="1"/>
  <c r="BS354" i="1"/>
  <c r="BR354" i="1"/>
  <c r="BQ354" i="1"/>
  <c r="BP354" i="1"/>
  <c r="BO354" i="1"/>
  <c r="BN354" i="1"/>
  <c r="BM354" i="1"/>
  <c r="BL354" i="1"/>
  <c r="BK354" i="1"/>
  <c r="BJ354" i="1"/>
  <c r="BI354" i="1"/>
  <c r="BH354" i="1"/>
  <c r="BG354" i="1"/>
  <c r="BF354" i="1"/>
  <c r="BE354" i="1"/>
  <c r="BD354" i="1"/>
  <c r="BC354" i="1"/>
  <c r="BB354" i="1"/>
  <c r="BA354" i="1"/>
  <c r="AZ354" i="1"/>
  <c r="AY354" i="1"/>
  <c r="AX354" i="1"/>
  <c r="AW354" i="1"/>
  <c r="AV354" i="1"/>
  <c r="AU354" i="1"/>
  <c r="AT354" i="1"/>
  <c r="AS354" i="1"/>
  <c r="AR354" i="1"/>
  <c r="AQ354" i="1"/>
  <c r="AP354" i="1"/>
  <c r="AO354" i="1"/>
  <c r="AN354" i="1"/>
  <c r="P354" i="1"/>
  <c r="O354" i="1"/>
  <c r="E354" i="1"/>
  <c r="CX353" i="1"/>
  <c r="CU353" i="1"/>
  <c r="CN353" i="1"/>
  <c r="CM353" i="1"/>
  <c r="CL353" i="1"/>
  <c r="CK353" i="1"/>
  <c r="CJ353" i="1"/>
  <c r="CI353" i="1"/>
  <c r="CH353" i="1"/>
  <c r="CG353" i="1"/>
  <c r="CF353" i="1"/>
  <c r="CE353" i="1"/>
  <c r="CD353" i="1"/>
  <c r="CC353" i="1"/>
  <c r="CB353" i="1"/>
  <c r="CA353" i="1"/>
  <c r="BZ353" i="1"/>
  <c r="BY353" i="1"/>
  <c r="BX353" i="1"/>
  <c r="BW353" i="1"/>
  <c r="BV353" i="1"/>
  <c r="BU353" i="1"/>
  <c r="BT353" i="1"/>
  <c r="BS353" i="1"/>
  <c r="BR353" i="1"/>
  <c r="BQ353" i="1"/>
  <c r="BP353" i="1"/>
  <c r="BO353" i="1"/>
  <c r="BN353" i="1"/>
  <c r="BM353" i="1"/>
  <c r="BL353" i="1"/>
  <c r="BK353" i="1"/>
  <c r="BJ353" i="1"/>
  <c r="BI353" i="1"/>
  <c r="BH353" i="1"/>
  <c r="BG353" i="1"/>
  <c r="BF353" i="1"/>
  <c r="BE353" i="1"/>
  <c r="BD353" i="1"/>
  <c r="BC353" i="1"/>
  <c r="BB353" i="1"/>
  <c r="BA353" i="1"/>
  <c r="AZ353" i="1"/>
  <c r="AY353" i="1"/>
  <c r="AX353" i="1"/>
  <c r="AW353" i="1"/>
  <c r="AV353" i="1"/>
  <c r="AU353" i="1"/>
  <c r="AT353" i="1"/>
  <c r="AS353" i="1"/>
  <c r="AR353" i="1"/>
  <c r="AQ353" i="1"/>
  <c r="AP353" i="1"/>
  <c r="AO353" i="1"/>
  <c r="AN353" i="1"/>
  <c r="P353" i="1"/>
  <c r="O353" i="1"/>
  <c r="E353" i="1"/>
  <c r="CX352" i="1"/>
  <c r="CU352" i="1"/>
  <c r="CN352" i="1"/>
  <c r="CM352" i="1"/>
  <c r="CL352" i="1"/>
  <c r="CK352" i="1"/>
  <c r="CJ352" i="1"/>
  <c r="CI352" i="1"/>
  <c r="CH352" i="1"/>
  <c r="CG352" i="1"/>
  <c r="CF352" i="1"/>
  <c r="CE352" i="1"/>
  <c r="CD352" i="1"/>
  <c r="CC352" i="1"/>
  <c r="CB352" i="1"/>
  <c r="CA352" i="1"/>
  <c r="BZ352" i="1"/>
  <c r="BY352" i="1"/>
  <c r="BX352" i="1"/>
  <c r="BW352" i="1"/>
  <c r="BV352" i="1"/>
  <c r="BU352" i="1"/>
  <c r="BT352" i="1"/>
  <c r="BS352" i="1"/>
  <c r="BR352" i="1"/>
  <c r="BQ352" i="1"/>
  <c r="BP352" i="1"/>
  <c r="BO352" i="1"/>
  <c r="BN352" i="1"/>
  <c r="BM352" i="1"/>
  <c r="BL352" i="1"/>
  <c r="BK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P352" i="1"/>
  <c r="O352" i="1"/>
  <c r="E352" i="1"/>
  <c r="CX351" i="1"/>
  <c r="CU351" i="1"/>
  <c r="CN351" i="1"/>
  <c r="CM351" i="1"/>
  <c r="CL351" i="1"/>
  <c r="CK351" i="1"/>
  <c r="CJ351" i="1"/>
  <c r="CI351" i="1"/>
  <c r="CH351" i="1"/>
  <c r="CG351" i="1"/>
  <c r="CF351" i="1"/>
  <c r="CE351" i="1"/>
  <c r="CD351" i="1"/>
  <c r="CC351" i="1"/>
  <c r="CB351" i="1"/>
  <c r="CA351" i="1"/>
  <c r="BZ351" i="1"/>
  <c r="BY351" i="1"/>
  <c r="BX351" i="1"/>
  <c r="BW351" i="1"/>
  <c r="BV351" i="1"/>
  <c r="BU351" i="1"/>
  <c r="BT351" i="1"/>
  <c r="BS351" i="1"/>
  <c r="BR351" i="1"/>
  <c r="BQ351" i="1"/>
  <c r="BP351" i="1"/>
  <c r="BO351" i="1"/>
  <c r="BN351" i="1"/>
  <c r="BM351" i="1"/>
  <c r="BL351" i="1"/>
  <c r="BK351" i="1"/>
  <c r="BJ351" i="1"/>
  <c r="BI351" i="1"/>
  <c r="BH351" i="1"/>
  <c r="BG351" i="1"/>
  <c r="BF351" i="1"/>
  <c r="BE351" i="1"/>
  <c r="BD351" i="1"/>
  <c r="BC351" i="1"/>
  <c r="BB351" i="1"/>
  <c r="BA351" i="1"/>
  <c r="AZ351" i="1"/>
  <c r="AY351" i="1"/>
  <c r="AX351" i="1"/>
  <c r="AW351" i="1"/>
  <c r="AV351" i="1"/>
  <c r="AU351" i="1"/>
  <c r="AT351" i="1"/>
  <c r="AS351" i="1"/>
  <c r="AR351" i="1"/>
  <c r="AQ351" i="1"/>
  <c r="AP351" i="1"/>
  <c r="AO351" i="1"/>
  <c r="AN351" i="1"/>
  <c r="P351" i="1"/>
  <c r="O351" i="1"/>
  <c r="E351" i="1"/>
  <c r="CX350" i="1"/>
  <c r="CU350" i="1"/>
  <c r="CN350" i="1"/>
  <c r="CM350" i="1"/>
  <c r="CL350" i="1"/>
  <c r="CK350" i="1"/>
  <c r="CJ350" i="1"/>
  <c r="CI350" i="1"/>
  <c r="CH350" i="1"/>
  <c r="CG350" i="1"/>
  <c r="CF350" i="1"/>
  <c r="CE350" i="1"/>
  <c r="CD350" i="1"/>
  <c r="CC350" i="1"/>
  <c r="CB350" i="1"/>
  <c r="CA350" i="1"/>
  <c r="BZ350" i="1"/>
  <c r="BY350" i="1"/>
  <c r="BX350" i="1"/>
  <c r="BW350" i="1"/>
  <c r="BV350" i="1"/>
  <c r="BU350" i="1"/>
  <c r="BT350" i="1"/>
  <c r="BS350" i="1"/>
  <c r="BR350" i="1"/>
  <c r="BQ350" i="1"/>
  <c r="BP350" i="1"/>
  <c r="BO350" i="1"/>
  <c r="BN350" i="1"/>
  <c r="BM350" i="1"/>
  <c r="BL350" i="1"/>
  <c r="BK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P350" i="1"/>
  <c r="O350" i="1"/>
  <c r="E350" i="1"/>
  <c r="CX349" i="1"/>
  <c r="CU349" i="1"/>
  <c r="CN349" i="1"/>
  <c r="CM349" i="1"/>
  <c r="CL349" i="1"/>
  <c r="CK349" i="1"/>
  <c r="CJ349" i="1"/>
  <c r="CI349" i="1"/>
  <c r="CH349" i="1"/>
  <c r="CG349" i="1"/>
  <c r="CF349" i="1"/>
  <c r="CE349" i="1"/>
  <c r="CD349" i="1"/>
  <c r="CC349" i="1"/>
  <c r="CB349" i="1"/>
  <c r="CA349" i="1"/>
  <c r="BZ349" i="1"/>
  <c r="BY349" i="1"/>
  <c r="BX349" i="1"/>
  <c r="BW349" i="1"/>
  <c r="BV349" i="1"/>
  <c r="BU349" i="1"/>
  <c r="BT349" i="1"/>
  <c r="BS349" i="1"/>
  <c r="BR349" i="1"/>
  <c r="BQ349" i="1"/>
  <c r="BP349" i="1"/>
  <c r="BO349" i="1"/>
  <c r="BN349" i="1"/>
  <c r="BM349" i="1"/>
  <c r="BL349" i="1"/>
  <c r="BK349" i="1"/>
  <c r="BJ349" i="1"/>
  <c r="BI349" i="1"/>
  <c r="BH349" i="1"/>
  <c r="BG349" i="1"/>
  <c r="BF349" i="1"/>
  <c r="BE349" i="1"/>
  <c r="BD349" i="1"/>
  <c r="BC349" i="1"/>
  <c r="BB349" i="1"/>
  <c r="BA349" i="1"/>
  <c r="AZ349" i="1"/>
  <c r="AY349" i="1"/>
  <c r="AX349" i="1"/>
  <c r="AW349" i="1"/>
  <c r="AV349" i="1"/>
  <c r="AU349" i="1"/>
  <c r="AT349" i="1"/>
  <c r="AS349" i="1"/>
  <c r="AR349" i="1"/>
  <c r="AQ349" i="1"/>
  <c r="AP349" i="1"/>
  <c r="AO349" i="1"/>
  <c r="AN349" i="1"/>
  <c r="P349" i="1"/>
  <c r="O349" i="1"/>
  <c r="E349" i="1"/>
  <c r="CX348" i="1"/>
  <c r="CU348" i="1"/>
  <c r="CN348" i="1"/>
  <c r="CM348" i="1"/>
  <c r="CL348" i="1"/>
  <c r="CK348" i="1"/>
  <c r="CJ348" i="1"/>
  <c r="CI348" i="1"/>
  <c r="CH348" i="1"/>
  <c r="CG348" i="1"/>
  <c r="CF348" i="1"/>
  <c r="CE348" i="1"/>
  <c r="CD348" i="1"/>
  <c r="CC348" i="1"/>
  <c r="CB348" i="1"/>
  <c r="CA348" i="1"/>
  <c r="BZ348" i="1"/>
  <c r="BY348" i="1"/>
  <c r="BX348" i="1"/>
  <c r="BW348" i="1"/>
  <c r="BV348" i="1"/>
  <c r="BU348" i="1"/>
  <c r="BT348" i="1"/>
  <c r="BS348" i="1"/>
  <c r="BR348" i="1"/>
  <c r="BQ348" i="1"/>
  <c r="BP348" i="1"/>
  <c r="BO348" i="1"/>
  <c r="BN348" i="1"/>
  <c r="BM348" i="1"/>
  <c r="BL348" i="1"/>
  <c r="BK348" i="1"/>
  <c r="BJ348" i="1"/>
  <c r="BI348" i="1"/>
  <c r="BH348" i="1"/>
  <c r="BG348" i="1"/>
  <c r="BF348" i="1"/>
  <c r="BE348" i="1"/>
  <c r="BD348" i="1"/>
  <c r="BC348" i="1"/>
  <c r="BB348" i="1"/>
  <c r="BA348" i="1"/>
  <c r="AZ348" i="1"/>
  <c r="AY348" i="1"/>
  <c r="AX348" i="1"/>
  <c r="AW348" i="1"/>
  <c r="AV348" i="1"/>
  <c r="AU348" i="1"/>
  <c r="AT348" i="1"/>
  <c r="AS348" i="1"/>
  <c r="AR348" i="1"/>
  <c r="AQ348" i="1"/>
  <c r="AP348" i="1"/>
  <c r="AO348" i="1"/>
  <c r="AN348" i="1"/>
  <c r="P348" i="1"/>
  <c r="O348" i="1"/>
  <c r="E348" i="1"/>
  <c r="CX347" i="1"/>
  <c r="CU347" i="1"/>
  <c r="CN347" i="1"/>
  <c r="CM347" i="1"/>
  <c r="CL347" i="1"/>
  <c r="CK347" i="1"/>
  <c r="CJ347" i="1"/>
  <c r="CI347" i="1"/>
  <c r="CH347" i="1"/>
  <c r="CG347" i="1"/>
  <c r="CF347" i="1"/>
  <c r="CE347" i="1"/>
  <c r="CD347" i="1"/>
  <c r="CC347" i="1"/>
  <c r="CB347" i="1"/>
  <c r="CA347" i="1"/>
  <c r="BZ347" i="1"/>
  <c r="BY347" i="1"/>
  <c r="BX347" i="1"/>
  <c r="BW347" i="1"/>
  <c r="BV347" i="1"/>
  <c r="BU347" i="1"/>
  <c r="BT347" i="1"/>
  <c r="BS347" i="1"/>
  <c r="BR347" i="1"/>
  <c r="BQ347" i="1"/>
  <c r="BP347" i="1"/>
  <c r="BO347" i="1"/>
  <c r="BN347" i="1"/>
  <c r="BM347" i="1"/>
  <c r="BL347" i="1"/>
  <c r="BK347" i="1"/>
  <c r="BJ347" i="1"/>
  <c r="BI347" i="1"/>
  <c r="BH347" i="1"/>
  <c r="BG347" i="1"/>
  <c r="BF347" i="1"/>
  <c r="BE347" i="1"/>
  <c r="BD347" i="1"/>
  <c r="BC347" i="1"/>
  <c r="BB347" i="1"/>
  <c r="BA347" i="1"/>
  <c r="AZ347" i="1"/>
  <c r="AY347" i="1"/>
  <c r="AX347" i="1"/>
  <c r="AW347" i="1"/>
  <c r="AV347" i="1"/>
  <c r="AU347" i="1"/>
  <c r="AT347" i="1"/>
  <c r="AS347" i="1"/>
  <c r="AR347" i="1"/>
  <c r="AQ347" i="1"/>
  <c r="AP347" i="1"/>
  <c r="AO347" i="1"/>
  <c r="AN347" i="1"/>
  <c r="P347" i="1"/>
  <c r="O347" i="1"/>
  <c r="E347" i="1"/>
  <c r="EN345" i="1"/>
  <c r="EM345" i="1"/>
  <c r="EL345" i="1"/>
  <c r="EK345" i="1"/>
  <c r="EJ345" i="1"/>
  <c r="EI345" i="1"/>
  <c r="EH345" i="1"/>
  <c r="EG345" i="1"/>
  <c r="EF345" i="1"/>
  <c r="ED345" i="1"/>
  <c r="EE345" i="1" s="1"/>
  <c r="EB345" i="1"/>
  <c r="EC345" i="1" s="1"/>
  <c r="EA345" i="1"/>
  <c r="DZ345" i="1"/>
  <c r="DY345" i="1"/>
  <c r="DX345" i="1"/>
  <c r="DW345" i="1"/>
  <c r="DV345" i="1"/>
  <c r="EN344" i="1"/>
  <c r="EM344" i="1"/>
  <c r="EL344" i="1"/>
  <c r="EK344" i="1"/>
  <c r="EJ344" i="1"/>
  <c r="EI344" i="1"/>
  <c r="EH344" i="1"/>
  <c r="EG344" i="1"/>
  <c r="EF344" i="1"/>
  <c r="EE344" i="1"/>
  <c r="ED344" i="1"/>
  <c r="EC344" i="1"/>
  <c r="EB344" i="1"/>
  <c r="EA344" i="1"/>
  <c r="DZ344" i="1"/>
  <c r="DY344" i="1"/>
  <c r="DX344" i="1"/>
  <c r="DW344" i="1"/>
  <c r="DV344" i="1"/>
  <c r="EN343" i="1"/>
  <c r="EM343" i="1"/>
  <c r="EL343" i="1"/>
  <c r="EK343" i="1"/>
  <c r="EJ343" i="1"/>
  <c r="EI343" i="1"/>
  <c r="EH343" i="1"/>
  <c r="EG343" i="1"/>
  <c r="EF343" i="1"/>
  <c r="ED343" i="1"/>
  <c r="EE343" i="1" s="1"/>
  <c r="EB343" i="1"/>
  <c r="EC343" i="1" s="1"/>
  <c r="EA343" i="1"/>
  <c r="DZ343" i="1"/>
  <c r="DY343" i="1"/>
  <c r="DX343" i="1"/>
  <c r="DW343" i="1"/>
  <c r="DV343" i="1"/>
  <c r="EN342" i="1"/>
  <c r="EM342" i="1"/>
  <c r="EL342" i="1"/>
  <c r="EK342" i="1"/>
  <c r="EJ342" i="1"/>
  <c r="EI342" i="1"/>
  <c r="EH342" i="1"/>
  <c r="EG342" i="1"/>
  <c r="EF342" i="1"/>
  <c r="EE342" i="1"/>
  <c r="ED342" i="1"/>
  <c r="EC342" i="1"/>
  <c r="EB342" i="1"/>
  <c r="EA342" i="1"/>
  <c r="DZ342" i="1"/>
  <c r="DY342" i="1"/>
  <c r="DX342" i="1"/>
  <c r="DW342" i="1"/>
  <c r="DV342" i="1"/>
  <c r="EN341" i="1"/>
  <c r="EM341" i="1"/>
  <c r="EL341" i="1"/>
  <c r="EK341" i="1"/>
  <c r="EJ341" i="1"/>
  <c r="EI341" i="1"/>
  <c r="EH341" i="1"/>
  <c r="EG341" i="1"/>
  <c r="EF341" i="1"/>
  <c r="ED341" i="1"/>
  <c r="EE341" i="1" s="1"/>
  <c r="EB341" i="1"/>
  <c r="EC341" i="1" s="1"/>
  <c r="EA341" i="1"/>
  <c r="DZ341" i="1"/>
  <c r="DY341" i="1"/>
  <c r="DX341" i="1"/>
  <c r="DW341" i="1"/>
  <c r="DV341" i="1"/>
  <c r="EN340" i="1"/>
  <c r="EM340" i="1"/>
  <c r="EL340" i="1"/>
  <c r="EK340" i="1"/>
  <c r="EJ340" i="1"/>
  <c r="EI340" i="1"/>
  <c r="EH340" i="1"/>
  <c r="EG340" i="1"/>
  <c r="EF340" i="1"/>
  <c r="EE340" i="1"/>
  <c r="ED340" i="1"/>
  <c r="EC340" i="1"/>
  <c r="EB340" i="1"/>
  <c r="EA340" i="1"/>
  <c r="DZ340" i="1"/>
  <c r="DY340" i="1"/>
  <c r="DX340" i="1"/>
  <c r="DW340" i="1"/>
  <c r="DV340" i="1"/>
  <c r="EN339" i="1"/>
  <c r="EM339" i="1"/>
  <c r="EL339" i="1"/>
  <c r="EK339" i="1"/>
  <c r="EJ339" i="1"/>
  <c r="EI339" i="1"/>
  <c r="EH339" i="1"/>
  <c r="EG339" i="1"/>
  <c r="EF339" i="1"/>
  <c r="ED339" i="1"/>
  <c r="EE339" i="1" s="1"/>
  <c r="EB339" i="1"/>
  <c r="EC339" i="1" s="1"/>
  <c r="EA339" i="1"/>
  <c r="DZ339" i="1"/>
  <c r="DY339" i="1"/>
  <c r="DX339" i="1"/>
  <c r="DW339" i="1"/>
  <c r="DV339" i="1"/>
  <c r="EN338" i="1"/>
  <c r="EM338" i="1"/>
  <c r="EL338" i="1"/>
  <c r="EK338" i="1"/>
  <c r="EJ338" i="1"/>
  <c r="EI338" i="1"/>
  <c r="EH338" i="1"/>
  <c r="EG338" i="1"/>
  <c r="EF338" i="1"/>
  <c r="EE338" i="1"/>
  <c r="ED338" i="1"/>
  <c r="EC338" i="1"/>
  <c r="EB338" i="1"/>
  <c r="EA338" i="1"/>
  <c r="DZ338" i="1"/>
  <c r="DY338" i="1"/>
  <c r="DX338" i="1"/>
  <c r="DW338" i="1"/>
  <c r="DV338" i="1"/>
  <c r="EN337" i="1"/>
  <c r="EM337" i="1"/>
  <c r="EL337" i="1"/>
  <c r="EK337" i="1"/>
  <c r="EJ337" i="1"/>
  <c r="EI337" i="1"/>
  <c r="EH337" i="1"/>
  <c r="EG337" i="1"/>
  <c r="EF337" i="1"/>
  <c r="ED337" i="1"/>
  <c r="EE337" i="1" s="1"/>
  <c r="EB337" i="1"/>
  <c r="EC337" i="1" s="1"/>
  <c r="EA337" i="1"/>
  <c r="DZ337" i="1"/>
  <c r="DY337" i="1"/>
  <c r="DX337" i="1"/>
  <c r="DW337" i="1"/>
  <c r="DV337" i="1"/>
  <c r="EN336" i="1"/>
  <c r="EM336" i="1"/>
  <c r="EL336" i="1"/>
  <c r="EK336" i="1"/>
  <c r="EJ336" i="1"/>
  <c r="EI336" i="1"/>
  <c r="EH336" i="1"/>
  <c r="EG336" i="1"/>
  <c r="EF336" i="1"/>
  <c r="EE336" i="1"/>
  <c r="ED336" i="1"/>
  <c r="EC336" i="1"/>
  <c r="EB336" i="1"/>
  <c r="EA336" i="1"/>
  <c r="DZ336" i="1"/>
  <c r="DY336" i="1"/>
  <c r="DX336" i="1"/>
  <c r="DW336" i="1"/>
  <c r="DV336" i="1"/>
  <c r="EN335" i="1"/>
  <c r="EM335" i="1"/>
  <c r="EL335" i="1"/>
  <c r="EK335" i="1"/>
  <c r="EJ335" i="1"/>
  <c r="EI335" i="1"/>
  <c r="EH335" i="1"/>
  <c r="EG335" i="1"/>
  <c r="EF335" i="1"/>
  <c r="ED335" i="1"/>
  <c r="EE335" i="1" s="1"/>
  <c r="EB335" i="1"/>
  <c r="EC335" i="1" s="1"/>
  <c r="EA335" i="1"/>
  <c r="DZ335" i="1"/>
  <c r="DY335" i="1"/>
  <c r="DX335" i="1"/>
  <c r="DW335" i="1"/>
  <c r="DV335" i="1"/>
  <c r="EN334" i="1"/>
  <c r="EM334" i="1"/>
  <c r="EL334" i="1"/>
  <c r="EK334" i="1"/>
  <c r="EJ334" i="1"/>
  <c r="EI334" i="1"/>
  <c r="EH334" i="1"/>
  <c r="EG334" i="1"/>
  <c r="EF334" i="1"/>
  <c r="EE334" i="1"/>
  <c r="ED334" i="1"/>
  <c r="EC334" i="1"/>
  <c r="EB334" i="1"/>
  <c r="EA334" i="1"/>
  <c r="DZ334" i="1"/>
  <c r="DY334" i="1"/>
  <c r="DX334" i="1"/>
  <c r="DW334" i="1"/>
  <c r="DV334" i="1"/>
  <c r="EN333" i="1"/>
  <c r="EM333" i="1"/>
  <c r="EL333" i="1"/>
  <c r="EK333" i="1"/>
  <c r="EJ333" i="1"/>
  <c r="EI333" i="1"/>
  <c r="EH333" i="1"/>
  <c r="EG333" i="1"/>
  <c r="EF333" i="1"/>
  <c r="ED333" i="1"/>
  <c r="EE333" i="1" s="1"/>
  <c r="EB333" i="1"/>
  <c r="EC333" i="1" s="1"/>
  <c r="EA333" i="1"/>
  <c r="DZ333" i="1"/>
  <c r="DY333" i="1"/>
  <c r="DX333" i="1"/>
  <c r="DW333" i="1"/>
  <c r="DV333" i="1"/>
  <c r="EN332" i="1"/>
  <c r="EM332" i="1"/>
  <c r="EL332" i="1"/>
  <c r="EK332" i="1"/>
  <c r="EJ332" i="1"/>
  <c r="EI332" i="1"/>
  <c r="EH332" i="1"/>
  <c r="EG332" i="1"/>
  <c r="EF332" i="1"/>
  <c r="EE332" i="1"/>
  <c r="ED332" i="1"/>
  <c r="EC332" i="1"/>
  <c r="EB332" i="1"/>
  <c r="EA332" i="1"/>
  <c r="DZ332" i="1"/>
  <c r="DY332" i="1"/>
  <c r="DX332" i="1"/>
  <c r="DW332" i="1"/>
  <c r="DV332" i="1"/>
  <c r="EN331" i="1"/>
  <c r="EM331" i="1"/>
  <c r="EL331" i="1"/>
  <c r="EK331" i="1"/>
  <c r="EJ331" i="1"/>
  <c r="EI331" i="1"/>
  <c r="EH331" i="1"/>
  <c r="EG331" i="1"/>
  <c r="EF331" i="1"/>
  <c r="ED331" i="1"/>
  <c r="EE331" i="1" s="1"/>
  <c r="EB331" i="1"/>
  <c r="EC331" i="1" s="1"/>
  <c r="EA331" i="1"/>
  <c r="DZ331" i="1"/>
  <c r="DY331" i="1"/>
  <c r="DX331" i="1"/>
  <c r="DW331" i="1"/>
  <c r="DV331" i="1"/>
  <c r="EN330" i="1"/>
  <c r="EM330" i="1"/>
  <c r="EL330" i="1"/>
  <c r="EK330" i="1"/>
  <c r="EJ330" i="1"/>
  <c r="EI330" i="1"/>
  <c r="EH330" i="1"/>
  <c r="EG330" i="1"/>
  <c r="EF330" i="1"/>
  <c r="EE330" i="1"/>
  <c r="ED330" i="1"/>
  <c r="EC330" i="1"/>
  <c r="EB330" i="1"/>
  <c r="EA330" i="1"/>
  <c r="DZ330" i="1"/>
  <c r="DY330" i="1"/>
  <c r="DX330" i="1"/>
  <c r="DW330" i="1"/>
  <c r="DV330" i="1"/>
  <c r="EN329" i="1"/>
  <c r="EM329" i="1"/>
  <c r="EL329" i="1"/>
  <c r="EK329" i="1"/>
  <c r="EJ329" i="1"/>
  <c r="EI329" i="1"/>
  <c r="EH329" i="1"/>
  <c r="EG329" i="1"/>
  <c r="EF329" i="1"/>
  <c r="ED329" i="1"/>
  <c r="EE329" i="1" s="1"/>
  <c r="EB329" i="1"/>
  <c r="EC329" i="1" s="1"/>
  <c r="EA329" i="1"/>
  <c r="DZ329" i="1"/>
  <c r="DY329" i="1"/>
  <c r="DX329" i="1"/>
  <c r="DW329" i="1"/>
  <c r="DV329" i="1"/>
  <c r="EN328" i="1"/>
  <c r="EM328" i="1"/>
  <c r="EL328" i="1"/>
  <c r="EK328" i="1"/>
  <c r="EJ328" i="1"/>
  <c r="EI328" i="1"/>
  <c r="EH328" i="1"/>
  <c r="EG328" i="1"/>
  <c r="EF328" i="1"/>
  <c r="EE328" i="1"/>
  <c r="ED328" i="1"/>
  <c r="EC328" i="1"/>
  <c r="EB328" i="1"/>
  <c r="EA328" i="1"/>
  <c r="DZ328" i="1"/>
  <c r="DY328" i="1"/>
  <c r="DX328" i="1"/>
  <c r="DW328" i="1"/>
  <c r="DV328" i="1"/>
  <c r="EN327" i="1"/>
  <c r="EM327" i="1"/>
  <c r="EL327" i="1"/>
  <c r="EK327" i="1"/>
  <c r="EJ327" i="1"/>
  <c r="EI327" i="1"/>
  <c r="EH327" i="1"/>
  <c r="EG327" i="1"/>
  <c r="EF327" i="1"/>
  <c r="ED327" i="1"/>
  <c r="EE327" i="1" s="1"/>
  <c r="EB327" i="1"/>
  <c r="EC327" i="1" s="1"/>
  <c r="EA327" i="1"/>
  <c r="DZ327" i="1"/>
  <c r="DY327" i="1"/>
  <c r="DX327" i="1"/>
  <c r="DW327" i="1"/>
  <c r="DV327" i="1"/>
  <c r="EN326" i="1"/>
  <c r="EM326" i="1"/>
  <c r="EL326" i="1"/>
  <c r="EK326" i="1"/>
  <c r="EJ326" i="1"/>
  <c r="EI326" i="1"/>
  <c r="EH326" i="1"/>
  <c r="EG326" i="1"/>
  <c r="EF326" i="1"/>
  <c r="EE326" i="1"/>
  <c r="ED326" i="1"/>
  <c r="EC326" i="1"/>
  <c r="EB326" i="1"/>
  <c r="EA326" i="1"/>
  <c r="DZ326" i="1"/>
  <c r="DY326" i="1"/>
  <c r="DX326" i="1"/>
  <c r="DW326" i="1"/>
  <c r="DV326" i="1"/>
  <c r="EN325" i="1"/>
  <c r="EM325" i="1"/>
  <c r="EL325" i="1"/>
  <c r="EK325" i="1"/>
  <c r="EJ325" i="1"/>
  <c r="EI325" i="1"/>
  <c r="EH325" i="1"/>
  <c r="EG325" i="1"/>
  <c r="EF325" i="1"/>
  <c r="ED325" i="1"/>
  <c r="EE325" i="1" s="1"/>
  <c r="EB325" i="1"/>
  <c r="EC325" i="1" s="1"/>
  <c r="EA325" i="1"/>
  <c r="DZ325" i="1"/>
  <c r="DY325" i="1"/>
  <c r="DX325" i="1"/>
  <c r="DW325" i="1"/>
  <c r="DV325" i="1"/>
  <c r="EN324" i="1"/>
  <c r="EM324" i="1"/>
  <c r="EL324" i="1"/>
  <c r="EK324" i="1"/>
  <c r="EJ324" i="1"/>
  <c r="EI324" i="1"/>
  <c r="EH324" i="1"/>
  <c r="EG324" i="1"/>
  <c r="EF324" i="1"/>
  <c r="EE324" i="1"/>
  <c r="ED324" i="1"/>
  <c r="EC324" i="1"/>
  <c r="EB324" i="1"/>
  <c r="EA324" i="1"/>
  <c r="DZ324" i="1"/>
  <c r="DY324" i="1"/>
  <c r="DX324" i="1"/>
  <c r="DW324" i="1"/>
  <c r="DV324" i="1"/>
  <c r="EN323" i="1"/>
  <c r="EM323" i="1"/>
  <c r="EL323" i="1"/>
  <c r="EK323" i="1"/>
  <c r="EJ323" i="1"/>
  <c r="EI323" i="1"/>
  <c r="EH323" i="1"/>
  <c r="EG323" i="1"/>
  <c r="EF323" i="1"/>
  <c r="ED323" i="1"/>
  <c r="EE323" i="1" s="1"/>
  <c r="EB323" i="1"/>
  <c r="EC323" i="1" s="1"/>
  <c r="EA323" i="1"/>
  <c r="DZ323" i="1"/>
  <c r="DY323" i="1"/>
  <c r="DX323" i="1"/>
  <c r="DW323" i="1"/>
  <c r="DV323" i="1"/>
  <c r="EN322" i="1"/>
  <c r="EM322" i="1"/>
  <c r="EL322" i="1"/>
  <c r="EK322" i="1"/>
  <c r="EJ322" i="1"/>
  <c r="EI322" i="1"/>
  <c r="EH322" i="1"/>
  <c r="EG322" i="1"/>
  <c r="EF322" i="1"/>
  <c r="EE322" i="1"/>
  <c r="ED322" i="1"/>
  <c r="EC322" i="1"/>
  <c r="EB322" i="1"/>
  <c r="EA322" i="1"/>
  <c r="DZ322" i="1"/>
  <c r="DY322" i="1"/>
  <c r="DX322" i="1"/>
  <c r="DW322" i="1"/>
  <c r="DV322" i="1"/>
  <c r="EN321" i="1"/>
  <c r="EM321" i="1"/>
  <c r="EL321" i="1"/>
  <c r="EK321" i="1"/>
  <c r="EJ321" i="1"/>
  <c r="EI321" i="1"/>
  <c r="EH321" i="1"/>
  <c r="EG321" i="1"/>
  <c r="EF321" i="1"/>
  <c r="ED321" i="1"/>
  <c r="EE321" i="1" s="1"/>
  <c r="EB321" i="1"/>
  <c r="EC321" i="1" s="1"/>
  <c r="EA321" i="1"/>
  <c r="DZ321" i="1"/>
  <c r="DY321" i="1"/>
  <c r="DX321" i="1"/>
  <c r="DW321" i="1"/>
  <c r="DV321" i="1"/>
  <c r="EN320" i="1"/>
  <c r="EM320" i="1"/>
  <c r="EL320" i="1"/>
  <c r="EK320" i="1"/>
  <c r="EJ320" i="1"/>
  <c r="EI320" i="1"/>
  <c r="EH320" i="1"/>
  <c r="EG320" i="1"/>
  <c r="EF320" i="1"/>
  <c r="EE320" i="1"/>
  <c r="ED320" i="1"/>
  <c r="EC320" i="1"/>
  <c r="EB320" i="1"/>
  <c r="EA320" i="1"/>
  <c r="DZ320" i="1"/>
  <c r="DY320" i="1"/>
  <c r="DX320" i="1"/>
  <c r="DW320" i="1"/>
  <c r="DV320" i="1"/>
  <c r="EN319" i="1"/>
  <c r="EM319" i="1"/>
  <c r="EL319" i="1"/>
  <c r="EK319" i="1"/>
  <c r="EJ319" i="1"/>
  <c r="EI319" i="1"/>
  <c r="EH319" i="1"/>
  <c r="EG319" i="1"/>
  <c r="EF319" i="1"/>
  <c r="ED319" i="1"/>
  <c r="EE319" i="1" s="1"/>
  <c r="EB319" i="1"/>
  <c r="EC319" i="1" s="1"/>
  <c r="EA319" i="1"/>
  <c r="DZ319" i="1"/>
  <c r="DY319" i="1"/>
  <c r="DX319" i="1"/>
  <c r="DW319" i="1"/>
  <c r="DV319" i="1"/>
  <c r="EN318" i="1"/>
  <c r="EM318" i="1"/>
  <c r="EL318" i="1"/>
  <c r="EK318" i="1"/>
  <c r="EJ318" i="1"/>
  <c r="EI318" i="1"/>
  <c r="EH318" i="1"/>
  <c r="EG318" i="1"/>
  <c r="EF318" i="1"/>
  <c r="EE318" i="1"/>
  <c r="ED318" i="1"/>
  <c r="EC318" i="1"/>
  <c r="EB318" i="1"/>
  <c r="EA318" i="1"/>
  <c r="DZ318" i="1"/>
  <c r="DY318" i="1"/>
  <c r="DX318" i="1"/>
  <c r="DW318" i="1"/>
  <c r="DV318" i="1"/>
  <c r="EN317" i="1"/>
  <c r="EM317" i="1"/>
  <c r="EL317" i="1"/>
  <c r="EK317" i="1"/>
  <c r="EJ317" i="1"/>
  <c r="EI317" i="1"/>
  <c r="EH317" i="1"/>
  <c r="EG317" i="1"/>
  <c r="EF317" i="1"/>
  <c r="ED317" i="1"/>
  <c r="EE317" i="1" s="1"/>
  <c r="EB317" i="1"/>
  <c r="EC317" i="1" s="1"/>
  <c r="EA317" i="1"/>
  <c r="DZ317" i="1"/>
  <c r="DY317" i="1"/>
  <c r="DX317" i="1"/>
  <c r="DW317" i="1"/>
  <c r="DV317" i="1"/>
  <c r="EN316" i="1"/>
  <c r="EM316" i="1"/>
  <c r="EL316" i="1"/>
  <c r="EK316" i="1"/>
  <c r="EJ316" i="1"/>
  <c r="EI316" i="1"/>
  <c r="EH316" i="1"/>
  <c r="EG316" i="1"/>
  <c r="EF316" i="1"/>
  <c r="EE316" i="1"/>
  <c r="ED316" i="1"/>
  <c r="EC316" i="1"/>
  <c r="EB316" i="1"/>
  <c r="EA316" i="1"/>
  <c r="DZ316" i="1"/>
  <c r="DY316" i="1"/>
  <c r="DX316" i="1"/>
  <c r="DW316" i="1"/>
  <c r="DV316" i="1"/>
  <c r="EN315" i="1"/>
  <c r="EM315" i="1"/>
  <c r="EL315" i="1"/>
  <c r="EK315" i="1"/>
  <c r="EJ315" i="1"/>
  <c r="EI315" i="1"/>
  <c r="EH315" i="1"/>
  <c r="EG315" i="1"/>
  <c r="EF315" i="1"/>
  <c r="ED315" i="1"/>
  <c r="EE315" i="1" s="1"/>
  <c r="EB315" i="1"/>
  <c r="EC315" i="1" s="1"/>
  <c r="EA315" i="1"/>
  <c r="DZ315" i="1"/>
  <c r="DY315" i="1"/>
  <c r="DX315" i="1"/>
  <c r="DW315" i="1"/>
  <c r="DV315" i="1"/>
  <c r="EN314" i="1"/>
  <c r="EM314" i="1"/>
  <c r="EL314" i="1"/>
  <c r="EK314" i="1"/>
  <c r="EJ314" i="1"/>
  <c r="EI314" i="1"/>
  <c r="EH314" i="1"/>
  <c r="EG314" i="1"/>
  <c r="EF314" i="1"/>
  <c r="EE314" i="1"/>
  <c r="ED314" i="1"/>
  <c r="EC314" i="1"/>
  <c r="EB314" i="1"/>
  <c r="EA314" i="1"/>
  <c r="DZ314" i="1"/>
  <c r="DY314" i="1"/>
  <c r="DX314" i="1"/>
  <c r="DW314" i="1"/>
  <c r="DV314" i="1"/>
  <c r="EN313" i="1"/>
  <c r="EM313" i="1"/>
  <c r="EL313" i="1"/>
  <c r="EK313" i="1"/>
  <c r="EJ313" i="1"/>
  <c r="EI313" i="1"/>
  <c r="EH313" i="1"/>
  <c r="EG313" i="1"/>
  <c r="EF313" i="1"/>
  <c r="ED313" i="1"/>
  <c r="EE313" i="1" s="1"/>
  <c r="EB313" i="1"/>
  <c r="EC313" i="1" s="1"/>
  <c r="EA313" i="1"/>
  <c r="DZ313" i="1"/>
  <c r="DY313" i="1"/>
  <c r="DX313" i="1"/>
  <c r="DW313" i="1"/>
  <c r="DV313" i="1"/>
  <c r="EN312" i="1"/>
  <c r="EM312" i="1"/>
  <c r="EL312" i="1"/>
  <c r="EK312" i="1"/>
  <c r="EJ312" i="1"/>
  <c r="EI312" i="1"/>
  <c r="EH312" i="1"/>
  <c r="EG312" i="1"/>
  <c r="EF312" i="1"/>
  <c r="EE312" i="1"/>
  <c r="ED312" i="1"/>
  <c r="EC312" i="1"/>
  <c r="EB312" i="1"/>
  <c r="EA312" i="1"/>
  <c r="DZ312" i="1"/>
  <c r="DY312" i="1"/>
  <c r="DX312" i="1"/>
  <c r="DW312" i="1"/>
  <c r="DV312" i="1"/>
  <c r="EN311" i="1"/>
  <c r="EM311" i="1"/>
  <c r="EL311" i="1"/>
  <c r="EK311" i="1"/>
  <c r="EJ311" i="1"/>
  <c r="EI311" i="1"/>
  <c r="EH311" i="1"/>
  <c r="EG311" i="1"/>
  <c r="EF311" i="1"/>
  <c r="ED311" i="1"/>
  <c r="EE311" i="1" s="1"/>
  <c r="EB311" i="1"/>
  <c r="EC311" i="1" s="1"/>
  <c r="EA311" i="1"/>
  <c r="DZ311" i="1"/>
  <c r="DY311" i="1"/>
  <c r="DX311" i="1"/>
  <c r="DW311" i="1"/>
  <c r="DV311" i="1"/>
  <c r="EN310" i="1"/>
  <c r="EM310" i="1"/>
  <c r="EL310" i="1"/>
  <c r="EK310" i="1"/>
  <c r="EJ310" i="1"/>
  <c r="EI310" i="1"/>
  <c r="EH310" i="1"/>
  <c r="EG310" i="1"/>
  <c r="EF310" i="1"/>
  <c r="EE310" i="1"/>
  <c r="ED310" i="1"/>
  <c r="EC310" i="1"/>
  <c r="EB310" i="1"/>
  <c r="EA310" i="1"/>
  <c r="DZ310" i="1"/>
  <c r="DY310" i="1"/>
  <c r="DX310" i="1"/>
  <c r="DW310" i="1"/>
  <c r="DV310" i="1"/>
  <c r="EN309" i="1"/>
  <c r="EM309" i="1"/>
  <c r="EL309" i="1"/>
  <c r="EK309" i="1"/>
  <c r="EJ309" i="1"/>
  <c r="EI309" i="1"/>
  <c r="EH309" i="1"/>
  <c r="EG309" i="1"/>
  <c r="EF309" i="1"/>
  <c r="ED309" i="1"/>
  <c r="EE309" i="1" s="1"/>
  <c r="EB309" i="1"/>
  <c r="EC309" i="1" s="1"/>
  <c r="EA309" i="1"/>
  <c r="DZ309" i="1"/>
  <c r="DY309" i="1"/>
  <c r="DX309" i="1"/>
  <c r="DW309" i="1"/>
  <c r="DV309" i="1"/>
  <c r="EN308" i="1"/>
  <c r="EM308" i="1"/>
  <c r="EL308" i="1"/>
  <c r="EK308" i="1"/>
  <c r="EJ308" i="1"/>
  <c r="EI308" i="1"/>
  <c r="EH308" i="1"/>
  <c r="EG308" i="1"/>
  <c r="EF308" i="1"/>
  <c r="EE308" i="1"/>
  <c r="ED308" i="1"/>
  <c r="EC308" i="1"/>
  <c r="EB308" i="1"/>
  <c r="EA308" i="1"/>
  <c r="DZ308" i="1"/>
  <c r="DY308" i="1"/>
  <c r="DX308" i="1"/>
  <c r="DW308" i="1"/>
  <c r="DV308" i="1"/>
  <c r="EN307" i="1"/>
  <c r="EM307" i="1"/>
  <c r="EL307" i="1"/>
  <c r="EK307" i="1"/>
  <c r="EJ307" i="1"/>
  <c r="EI307" i="1"/>
  <c r="EH307" i="1"/>
  <c r="EG307" i="1"/>
  <c r="EF307" i="1"/>
  <c r="ED307" i="1"/>
  <c r="EE307" i="1" s="1"/>
  <c r="EB307" i="1"/>
  <c r="EC307" i="1" s="1"/>
  <c r="EA307" i="1"/>
  <c r="DZ307" i="1"/>
  <c r="DY307" i="1"/>
  <c r="DX307" i="1"/>
  <c r="DW307" i="1"/>
  <c r="DV307" i="1"/>
  <c r="EN306" i="1"/>
  <c r="EM306" i="1"/>
  <c r="EL306" i="1"/>
  <c r="EK306" i="1"/>
  <c r="EJ306" i="1"/>
  <c r="EI306" i="1"/>
  <c r="EH306" i="1"/>
  <c r="EG306" i="1"/>
  <c r="EF306" i="1"/>
  <c r="EE306" i="1"/>
  <c r="ED306" i="1"/>
  <c r="EC306" i="1"/>
  <c r="EB306" i="1"/>
  <c r="EA306" i="1"/>
  <c r="DZ306" i="1"/>
  <c r="DY306" i="1"/>
  <c r="DX306" i="1"/>
  <c r="DW306" i="1"/>
  <c r="DV306" i="1"/>
  <c r="EN305" i="1"/>
  <c r="EM305" i="1"/>
  <c r="EL305" i="1"/>
  <c r="EK305" i="1"/>
  <c r="EJ305" i="1"/>
  <c r="EI305" i="1"/>
  <c r="EH305" i="1"/>
  <c r="EG305" i="1"/>
  <c r="EF305" i="1"/>
  <c r="ED305" i="1"/>
  <c r="EE305" i="1" s="1"/>
  <c r="EB305" i="1"/>
  <c r="EC305" i="1" s="1"/>
  <c r="EA305" i="1"/>
  <c r="DZ305" i="1"/>
  <c r="DY305" i="1"/>
  <c r="DX305" i="1"/>
  <c r="DW305" i="1"/>
  <c r="DV305" i="1"/>
  <c r="EN304" i="1"/>
  <c r="EM304" i="1"/>
  <c r="EL304" i="1"/>
  <c r="EK304" i="1"/>
  <c r="EJ304" i="1"/>
  <c r="EI304" i="1"/>
  <c r="EH304" i="1"/>
  <c r="EG304" i="1"/>
  <c r="EF304" i="1"/>
  <c r="EE304" i="1"/>
  <c r="ED304" i="1"/>
  <c r="EC304" i="1"/>
  <c r="EB304" i="1"/>
  <c r="EA304" i="1"/>
  <c r="DZ304" i="1"/>
  <c r="DY304" i="1"/>
  <c r="DX304" i="1"/>
  <c r="DW304" i="1"/>
  <c r="DV304" i="1"/>
  <c r="EN303" i="1"/>
  <c r="EM303" i="1"/>
  <c r="EL303" i="1"/>
  <c r="EK303" i="1"/>
  <c r="EJ303" i="1"/>
  <c r="EI303" i="1"/>
  <c r="EH303" i="1"/>
  <c r="EG303" i="1"/>
  <c r="EF303" i="1"/>
  <c r="ED303" i="1"/>
  <c r="EE303" i="1" s="1"/>
  <c r="EB303" i="1"/>
  <c r="EC303" i="1" s="1"/>
  <c r="EA303" i="1"/>
  <c r="DZ303" i="1"/>
  <c r="DY303" i="1"/>
  <c r="DX303" i="1"/>
  <c r="DW303" i="1"/>
  <c r="DV303" i="1"/>
  <c r="EN302" i="1"/>
  <c r="EM302" i="1"/>
  <c r="EL302" i="1"/>
  <c r="EK302" i="1"/>
  <c r="EJ302" i="1"/>
  <c r="EI302" i="1"/>
  <c r="EH302" i="1"/>
  <c r="EG302" i="1"/>
  <c r="EF302" i="1"/>
  <c r="EE302" i="1"/>
  <c r="ED302" i="1"/>
  <c r="EC302" i="1"/>
  <c r="EB302" i="1"/>
  <c r="EA302" i="1"/>
  <c r="DZ302" i="1"/>
  <c r="DY302" i="1"/>
  <c r="DX302" i="1"/>
  <c r="DW302" i="1"/>
  <c r="DV302" i="1"/>
  <c r="EN301" i="1"/>
  <c r="EM301" i="1"/>
  <c r="EL301" i="1"/>
  <c r="EK301" i="1"/>
  <c r="EJ301" i="1"/>
  <c r="EI301" i="1"/>
  <c r="EH301" i="1"/>
  <c r="EG301" i="1"/>
  <c r="EF301" i="1"/>
  <c r="ED301" i="1"/>
  <c r="EE301" i="1" s="1"/>
  <c r="EB301" i="1"/>
  <c r="EC301" i="1" s="1"/>
  <c r="EA301" i="1"/>
  <c r="DZ301" i="1"/>
  <c r="DY301" i="1"/>
  <c r="DX301" i="1"/>
  <c r="DW301" i="1"/>
  <c r="DV301" i="1"/>
  <c r="EN300" i="1"/>
  <c r="EM300" i="1"/>
  <c r="EL300" i="1"/>
  <c r="EK300" i="1"/>
  <c r="EJ300" i="1"/>
  <c r="EI300" i="1"/>
  <c r="EH300" i="1"/>
  <c r="EG300" i="1"/>
  <c r="EF300" i="1"/>
  <c r="EE300" i="1"/>
  <c r="ED300" i="1"/>
  <c r="EC300" i="1"/>
  <c r="EB300" i="1"/>
  <c r="EA300" i="1"/>
  <c r="DZ300" i="1"/>
  <c r="DY300" i="1"/>
  <c r="DX300" i="1"/>
  <c r="DW300" i="1"/>
  <c r="DV300" i="1"/>
  <c r="EN299" i="1"/>
  <c r="EM299" i="1"/>
  <c r="EL299" i="1"/>
  <c r="EK299" i="1"/>
  <c r="EJ299" i="1"/>
  <c r="EI299" i="1"/>
  <c r="EH299" i="1"/>
  <c r="EG299" i="1"/>
  <c r="EF299" i="1"/>
  <c r="ED299" i="1"/>
  <c r="EE299" i="1" s="1"/>
  <c r="EB299" i="1"/>
  <c r="EC299" i="1" s="1"/>
  <c r="EA299" i="1"/>
  <c r="DZ299" i="1"/>
  <c r="DY299" i="1"/>
  <c r="DX299" i="1"/>
  <c r="DW299" i="1"/>
  <c r="DV299" i="1"/>
  <c r="EN298" i="1"/>
  <c r="EM298" i="1"/>
  <c r="EL298" i="1"/>
  <c r="EK298" i="1"/>
  <c r="EJ298" i="1"/>
  <c r="EI298" i="1"/>
  <c r="EH298" i="1"/>
  <c r="EG298" i="1"/>
  <c r="EF298" i="1"/>
  <c r="EE298" i="1"/>
  <c r="ED298" i="1"/>
  <c r="EC298" i="1"/>
  <c r="EB298" i="1"/>
  <c r="EA298" i="1"/>
  <c r="DZ298" i="1"/>
  <c r="DY298" i="1"/>
  <c r="DX298" i="1"/>
  <c r="DW298" i="1"/>
  <c r="DV298" i="1"/>
  <c r="EN297" i="1"/>
  <c r="EM297" i="1"/>
  <c r="EL297" i="1"/>
  <c r="EK297" i="1"/>
  <c r="EJ297" i="1"/>
  <c r="EI297" i="1"/>
  <c r="EH297" i="1"/>
  <c r="EG297" i="1"/>
  <c r="EF297" i="1"/>
  <c r="ED297" i="1"/>
  <c r="EE297" i="1" s="1"/>
  <c r="EB297" i="1"/>
  <c r="EC297" i="1" s="1"/>
  <c r="EA297" i="1"/>
  <c r="DZ297" i="1"/>
  <c r="DY297" i="1"/>
  <c r="DX297" i="1"/>
  <c r="DW297" i="1"/>
  <c r="DV297" i="1"/>
  <c r="EN296" i="1"/>
  <c r="EM296" i="1"/>
  <c r="EL296" i="1"/>
  <c r="EK296" i="1"/>
  <c r="EJ296" i="1"/>
  <c r="EI296" i="1"/>
  <c r="EH296" i="1"/>
  <c r="EG296" i="1"/>
  <c r="EF296" i="1"/>
  <c r="EE296" i="1"/>
  <c r="ED296" i="1"/>
  <c r="EC296" i="1"/>
  <c r="EB296" i="1"/>
  <c r="EA296" i="1"/>
  <c r="DZ296" i="1"/>
  <c r="DY296" i="1"/>
  <c r="DX296" i="1"/>
  <c r="DW296" i="1"/>
  <c r="DV296" i="1"/>
  <c r="EN295" i="1"/>
  <c r="EM295" i="1"/>
  <c r="EL295" i="1"/>
  <c r="EK295" i="1"/>
  <c r="EJ295" i="1"/>
  <c r="EI295" i="1"/>
  <c r="EH295" i="1"/>
  <c r="EG295" i="1"/>
  <c r="EF295" i="1"/>
  <c r="ED295" i="1"/>
  <c r="EE295" i="1" s="1"/>
  <c r="EB295" i="1"/>
  <c r="EC295" i="1" s="1"/>
  <c r="EA295" i="1"/>
  <c r="DZ295" i="1"/>
  <c r="DY295" i="1"/>
  <c r="DX295" i="1"/>
  <c r="DW295" i="1"/>
  <c r="DV295" i="1"/>
  <c r="EN294" i="1"/>
  <c r="EM294" i="1"/>
  <c r="EL294" i="1"/>
  <c r="EK294" i="1"/>
  <c r="EJ294" i="1"/>
  <c r="EI294" i="1"/>
  <c r="EH294" i="1"/>
  <c r="EG294" i="1"/>
  <c r="EF294" i="1"/>
  <c r="EE294" i="1"/>
  <c r="ED294" i="1"/>
  <c r="EC294" i="1"/>
  <c r="EB294" i="1"/>
  <c r="EA294" i="1"/>
  <c r="DZ294" i="1"/>
  <c r="DY294" i="1"/>
  <c r="DX294" i="1"/>
  <c r="DW294" i="1"/>
  <c r="DV294" i="1"/>
  <c r="EN293" i="1"/>
  <c r="EM293" i="1"/>
  <c r="EL293" i="1"/>
  <c r="EK293" i="1"/>
  <c r="EJ293" i="1"/>
  <c r="EI293" i="1"/>
  <c r="EH293" i="1"/>
  <c r="EG293" i="1"/>
  <c r="EF293" i="1"/>
  <c r="ED293" i="1"/>
  <c r="EE293" i="1" s="1"/>
  <c r="EB293" i="1"/>
  <c r="EC293" i="1" s="1"/>
  <c r="EA293" i="1"/>
  <c r="DZ293" i="1"/>
  <c r="DY293" i="1"/>
  <c r="DX293" i="1"/>
  <c r="DW293" i="1"/>
  <c r="DV293" i="1"/>
  <c r="EN292" i="1"/>
  <c r="EM292" i="1"/>
  <c r="EL292" i="1"/>
  <c r="EK292" i="1"/>
  <c r="EJ292" i="1"/>
  <c r="EI292" i="1"/>
  <c r="EH292" i="1"/>
  <c r="EG292" i="1"/>
  <c r="EF292" i="1"/>
  <c r="EE292" i="1"/>
  <c r="ED292" i="1"/>
  <c r="EC292" i="1"/>
  <c r="EB292" i="1"/>
  <c r="EA292" i="1"/>
  <c r="DZ292" i="1"/>
  <c r="DY292" i="1"/>
  <c r="DX292" i="1"/>
  <c r="DW292" i="1"/>
  <c r="DV292" i="1"/>
  <c r="EN291" i="1"/>
  <c r="EM291" i="1"/>
  <c r="EL291" i="1"/>
  <c r="EK291" i="1"/>
  <c r="EJ291" i="1"/>
  <c r="EI291" i="1"/>
  <c r="EH291" i="1"/>
  <c r="EG291" i="1"/>
  <c r="EF291" i="1"/>
  <c r="ED291" i="1"/>
  <c r="EE291" i="1" s="1"/>
  <c r="EB291" i="1"/>
  <c r="EC291" i="1" s="1"/>
  <c r="EA291" i="1"/>
  <c r="DZ291" i="1"/>
  <c r="DY291" i="1"/>
  <c r="DX291" i="1"/>
  <c r="DW291" i="1"/>
  <c r="DV291" i="1"/>
  <c r="EN290" i="1"/>
  <c r="EM290" i="1"/>
  <c r="EL290" i="1"/>
  <c r="EK290" i="1"/>
  <c r="EJ290" i="1"/>
  <c r="EI290" i="1"/>
  <c r="EH290" i="1"/>
  <c r="EG290" i="1"/>
  <c r="EF290" i="1"/>
  <c r="EE290" i="1"/>
  <c r="ED290" i="1"/>
  <c r="EC290" i="1"/>
  <c r="EB290" i="1"/>
  <c r="EA290" i="1"/>
  <c r="DZ290" i="1"/>
  <c r="DY290" i="1"/>
  <c r="DX290" i="1"/>
  <c r="DW290" i="1"/>
  <c r="DV290" i="1"/>
  <c r="EN289" i="1"/>
  <c r="EM289" i="1"/>
  <c r="EL289" i="1"/>
  <c r="EK289" i="1"/>
  <c r="EJ289" i="1"/>
  <c r="EI289" i="1"/>
  <c r="EH289" i="1"/>
  <c r="EG289" i="1"/>
  <c r="EF289" i="1"/>
  <c r="ED289" i="1"/>
  <c r="EE289" i="1" s="1"/>
  <c r="EB289" i="1"/>
  <c r="EC289" i="1" s="1"/>
  <c r="EA289" i="1"/>
  <c r="DZ289" i="1"/>
  <c r="DY289" i="1"/>
  <c r="DX289" i="1"/>
  <c r="DW289" i="1"/>
  <c r="DV289" i="1"/>
  <c r="EN288" i="1"/>
  <c r="EM288" i="1"/>
  <c r="EL288" i="1"/>
  <c r="EK288" i="1"/>
  <c r="EJ288" i="1"/>
  <c r="EI288" i="1"/>
  <c r="EH288" i="1"/>
  <c r="EG288" i="1"/>
  <c r="EF288" i="1"/>
  <c r="EE288" i="1"/>
  <c r="ED288" i="1"/>
  <c r="EC288" i="1"/>
  <c r="EB288" i="1"/>
  <c r="EA288" i="1"/>
  <c r="DZ288" i="1"/>
  <c r="DY288" i="1"/>
  <c r="DX288" i="1"/>
  <c r="DW288" i="1"/>
  <c r="DV288" i="1"/>
  <c r="EN287" i="1"/>
  <c r="EM287" i="1"/>
  <c r="EL287" i="1"/>
  <c r="EK287" i="1"/>
  <c r="EJ287" i="1"/>
  <c r="EI287" i="1"/>
  <c r="EH287" i="1"/>
  <c r="EG287" i="1"/>
  <c r="EF287" i="1"/>
  <c r="ED287" i="1"/>
  <c r="EE287" i="1" s="1"/>
  <c r="EB287" i="1"/>
  <c r="EC287" i="1" s="1"/>
  <c r="EA287" i="1"/>
  <c r="DZ287" i="1"/>
  <c r="DY287" i="1"/>
  <c r="DX287" i="1"/>
  <c r="DW287" i="1"/>
  <c r="DV287" i="1"/>
  <c r="EN286" i="1"/>
  <c r="EM286" i="1"/>
  <c r="EL286" i="1"/>
  <c r="EK286" i="1"/>
  <c r="EJ286" i="1"/>
  <c r="EI286" i="1"/>
  <c r="EH286" i="1"/>
  <c r="EG286" i="1"/>
  <c r="EF286" i="1"/>
  <c r="EE286" i="1"/>
  <c r="ED286" i="1"/>
  <c r="EC286" i="1"/>
  <c r="EB286" i="1"/>
  <c r="EA286" i="1"/>
  <c r="DZ286" i="1"/>
  <c r="DY286" i="1"/>
  <c r="DX286" i="1"/>
  <c r="DW286" i="1"/>
  <c r="DV286" i="1"/>
  <c r="EN285" i="1"/>
  <c r="EM285" i="1"/>
  <c r="EL285" i="1"/>
  <c r="EK285" i="1"/>
  <c r="EJ285" i="1"/>
  <c r="EI285" i="1"/>
  <c r="EH285" i="1"/>
  <c r="EG285" i="1"/>
  <c r="EF285" i="1"/>
  <c r="ED285" i="1"/>
  <c r="EE285" i="1" s="1"/>
  <c r="EB285" i="1"/>
  <c r="EC285" i="1" s="1"/>
  <c r="EA285" i="1"/>
  <c r="DZ285" i="1"/>
  <c r="DY285" i="1"/>
  <c r="DX285" i="1"/>
  <c r="DW285" i="1"/>
  <c r="DV285" i="1"/>
  <c r="EN284" i="1"/>
  <c r="EM284" i="1"/>
  <c r="EL284" i="1"/>
  <c r="EK284" i="1"/>
  <c r="EJ284" i="1"/>
  <c r="EI284" i="1"/>
  <c r="EH284" i="1"/>
  <c r="EG284" i="1"/>
  <c r="EF284" i="1"/>
  <c r="EE284" i="1"/>
  <c r="ED284" i="1"/>
  <c r="EC284" i="1"/>
  <c r="EB284" i="1"/>
  <c r="EA284" i="1"/>
  <c r="DZ284" i="1"/>
  <c r="DY284" i="1"/>
  <c r="DX284" i="1"/>
  <c r="DW284" i="1"/>
  <c r="DV284" i="1"/>
  <c r="EN283" i="1"/>
  <c r="EM283" i="1"/>
  <c r="EL283" i="1"/>
  <c r="EK283" i="1"/>
  <c r="EJ283" i="1"/>
  <c r="EI283" i="1"/>
  <c r="EH283" i="1"/>
  <c r="EG283" i="1"/>
  <c r="EF283" i="1"/>
  <c r="ED283" i="1"/>
  <c r="EE283" i="1" s="1"/>
  <c r="EB283" i="1"/>
  <c r="EC283" i="1" s="1"/>
  <c r="EA283" i="1"/>
  <c r="DZ283" i="1"/>
  <c r="DY283" i="1"/>
  <c r="DX283" i="1"/>
  <c r="DW283" i="1"/>
  <c r="DV283" i="1"/>
  <c r="EN282" i="1"/>
  <c r="EM282" i="1"/>
  <c r="EL282" i="1"/>
  <c r="EK282" i="1"/>
  <c r="EJ282" i="1"/>
  <c r="EI282" i="1"/>
  <c r="EH282" i="1"/>
  <c r="EG282" i="1"/>
  <c r="EF282" i="1"/>
  <c r="EE282" i="1"/>
  <c r="ED282" i="1"/>
  <c r="EC282" i="1"/>
  <c r="EB282" i="1"/>
  <c r="EA282" i="1"/>
  <c r="DZ282" i="1"/>
  <c r="DY282" i="1"/>
  <c r="DX282" i="1"/>
  <c r="DW282" i="1"/>
  <c r="DV282" i="1"/>
  <c r="EN281" i="1"/>
  <c r="EM281" i="1"/>
  <c r="EL281" i="1"/>
  <c r="EK281" i="1"/>
  <c r="EJ281" i="1"/>
  <c r="EI281" i="1"/>
  <c r="EH281" i="1"/>
  <c r="EG281" i="1"/>
  <c r="EF281" i="1"/>
  <c r="ED281" i="1"/>
  <c r="EE281" i="1" s="1"/>
  <c r="EB281" i="1"/>
  <c r="EC281" i="1" s="1"/>
  <c r="EA281" i="1"/>
  <c r="DZ281" i="1"/>
  <c r="DY281" i="1"/>
  <c r="DX281" i="1"/>
  <c r="DW281" i="1"/>
  <c r="DV281" i="1"/>
  <c r="EN280" i="1"/>
  <c r="EM280" i="1"/>
  <c r="EL280" i="1"/>
  <c r="EK280" i="1"/>
  <c r="EJ280" i="1"/>
  <c r="EI280" i="1"/>
  <c r="EH280" i="1"/>
  <c r="EG280" i="1"/>
  <c r="EF280" i="1"/>
  <c r="EE280" i="1"/>
  <c r="ED280" i="1"/>
  <c r="EC280" i="1"/>
  <c r="EB280" i="1"/>
  <c r="EA280" i="1"/>
  <c r="DZ280" i="1"/>
  <c r="DY280" i="1"/>
  <c r="DX280" i="1"/>
  <c r="DW280" i="1"/>
  <c r="DV280" i="1"/>
  <c r="EN279" i="1"/>
  <c r="EM279" i="1"/>
  <c r="EL279" i="1"/>
  <c r="EK279" i="1"/>
  <c r="EJ279" i="1"/>
  <c r="EI279" i="1"/>
  <c r="EH279" i="1"/>
  <c r="EG279" i="1"/>
  <c r="EF279" i="1"/>
  <c r="ED279" i="1"/>
  <c r="EE279" i="1" s="1"/>
  <c r="EB279" i="1"/>
  <c r="EC279" i="1" s="1"/>
  <c r="EA279" i="1"/>
  <c r="DZ279" i="1"/>
  <c r="DY279" i="1"/>
  <c r="DX279" i="1"/>
  <c r="DW279" i="1"/>
  <c r="DV279" i="1"/>
  <c r="EN278" i="1"/>
  <c r="EM278" i="1"/>
  <c r="EL278" i="1"/>
  <c r="EK278" i="1"/>
  <c r="EJ278" i="1"/>
  <c r="EI278" i="1"/>
  <c r="EH278" i="1"/>
  <c r="EG278" i="1"/>
  <c r="EF278" i="1"/>
  <c r="EE278" i="1"/>
  <c r="ED278" i="1"/>
  <c r="EC278" i="1"/>
  <c r="EB278" i="1"/>
  <c r="EA278" i="1"/>
  <c r="DZ278" i="1"/>
  <c r="DY278" i="1"/>
  <c r="DX278" i="1"/>
  <c r="DW278" i="1"/>
  <c r="DV278" i="1"/>
  <c r="EN277" i="1"/>
  <c r="EM277" i="1"/>
  <c r="EL277" i="1"/>
  <c r="EK277" i="1"/>
  <c r="EJ277" i="1"/>
  <c r="EI277" i="1"/>
  <c r="EH277" i="1"/>
  <c r="EG277" i="1"/>
  <c r="EF277" i="1"/>
  <c r="ED277" i="1"/>
  <c r="EE277" i="1" s="1"/>
  <c r="EB277" i="1"/>
  <c r="EC277" i="1" s="1"/>
  <c r="EA277" i="1"/>
  <c r="DZ277" i="1"/>
  <c r="DY277" i="1"/>
  <c r="DX277" i="1"/>
  <c r="DW277" i="1"/>
  <c r="DV277" i="1"/>
  <c r="EN276" i="1"/>
  <c r="EM276" i="1"/>
  <c r="EL276" i="1"/>
  <c r="EK276" i="1"/>
  <c r="EJ276" i="1"/>
  <c r="EI276" i="1"/>
  <c r="EH276" i="1"/>
  <c r="EG276" i="1"/>
  <c r="EF276" i="1"/>
  <c r="EE276" i="1"/>
  <c r="ED276" i="1"/>
  <c r="EC276" i="1"/>
  <c r="EB276" i="1"/>
  <c r="EA276" i="1"/>
  <c r="DZ276" i="1"/>
  <c r="DY276" i="1"/>
  <c r="DX276" i="1"/>
  <c r="DW276" i="1"/>
  <c r="DV276" i="1"/>
  <c r="EN275" i="1"/>
  <c r="EM275" i="1"/>
  <c r="EL275" i="1"/>
  <c r="EK275" i="1"/>
  <c r="EJ275" i="1"/>
  <c r="EI275" i="1"/>
  <c r="EH275" i="1"/>
  <c r="EG275" i="1"/>
  <c r="EF275" i="1"/>
  <c r="ED275" i="1"/>
  <c r="EE275" i="1" s="1"/>
  <c r="EB275" i="1"/>
  <c r="EC275" i="1" s="1"/>
  <c r="EA275" i="1"/>
  <c r="DZ275" i="1"/>
  <c r="DY275" i="1"/>
  <c r="DX275" i="1"/>
  <c r="DW275" i="1"/>
  <c r="DV275" i="1"/>
  <c r="EN274" i="1"/>
  <c r="EM274" i="1"/>
  <c r="EL274" i="1"/>
  <c r="EK274" i="1"/>
  <c r="EJ274" i="1"/>
  <c r="EI274" i="1"/>
  <c r="EH274" i="1"/>
  <c r="EG274" i="1"/>
  <c r="EF274" i="1"/>
  <c r="EE274" i="1"/>
  <c r="ED274" i="1"/>
  <c r="EC274" i="1"/>
  <c r="EB274" i="1"/>
  <c r="EA274" i="1"/>
  <c r="DZ274" i="1"/>
  <c r="DY274" i="1"/>
  <c r="DX274" i="1"/>
  <c r="DW274" i="1"/>
  <c r="DV274" i="1"/>
  <c r="EN273" i="1"/>
  <c r="EM273" i="1"/>
  <c r="EL273" i="1"/>
  <c r="EK273" i="1"/>
  <c r="EJ273" i="1"/>
  <c r="EI273" i="1"/>
  <c r="EH273" i="1"/>
  <c r="EG273" i="1"/>
  <c r="EF273" i="1"/>
  <c r="ED273" i="1"/>
  <c r="EE273" i="1" s="1"/>
  <c r="EB273" i="1"/>
  <c r="EC273" i="1" s="1"/>
  <c r="EA273" i="1"/>
  <c r="DZ273" i="1"/>
  <c r="DY273" i="1"/>
  <c r="DX273" i="1"/>
  <c r="DW273" i="1"/>
  <c r="DV273" i="1"/>
  <c r="EN272" i="1"/>
  <c r="EM272" i="1"/>
  <c r="EL272" i="1"/>
  <c r="EK272" i="1"/>
  <c r="EJ272" i="1"/>
  <c r="EI272" i="1"/>
  <c r="EH272" i="1"/>
  <c r="EG272" i="1"/>
  <c r="EF272" i="1"/>
  <c r="EE272" i="1"/>
  <c r="ED272" i="1"/>
  <c r="EC272" i="1"/>
  <c r="EB272" i="1"/>
  <c r="EA272" i="1"/>
  <c r="DZ272" i="1"/>
  <c r="DY272" i="1"/>
  <c r="DX272" i="1"/>
  <c r="DW272" i="1"/>
  <c r="DV272" i="1"/>
  <c r="EN271" i="1"/>
  <c r="EM271" i="1"/>
  <c r="EL271" i="1"/>
  <c r="EK271" i="1"/>
  <c r="EJ271" i="1"/>
  <c r="EI271" i="1"/>
  <c r="EH271" i="1"/>
  <c r="EG271" i="1"/>
  <c r="EF271" i="1"/>
  <c r="ED271" i="1"/>
  <c r="EE271" i="1" s="1"/>
  <c r="EB271" i="1"/>
  <c r="EC271" i="1" s="1"/>
  <c r="EA271" i="1"/>
  <c r="DZ271" i="1"/>
  <c r="DY271" i="1"/>
  <c r="DX271" i="1"/>
  <c r="DW271" i="1"/>
  <c r="DV271" i="1"/>
  <c r="EN270" i="1"/>
  <c r="EM270" i="1"/>
  <c r="EL270" i="1"/>
  <c r="EK270" i="1"/>
  <c r="EJ270" i="1"/>
  <c r="EI270" i="1"/>
  <c r="EH270" i="1"/>
  <c r="EG270" i="1"/>
  <c r="EF270" i="1"/>
  <c r="EE270" i="1"/>
  <c r="ED270" i="1"/>
  <c r="EC270" i="1"/>
  <c r="EB270" i="1"/>
  <c r="EA270" i="1"/>
  <c r="DZ270" i="1"/>
  <c r="DY270" i="1"/>
  <c r="DX270" i="1"/>
  <c r="DW270" i="1"/>
  <c r="DV270" i="1"/>
  <c r="EN269" i="1"/>
  <c r="EM269" i="1"/>
  <c r="EL269" i="1"/>
  <c r="EK269" i="1"/>
  <c r="EJ269" i="1"/>
  <c r="EI269" i="1"/>
  <c r="EH269" i="1"/>
  <c r="EG269" i="1"/>
  <c r="EF269" i="1"/>
  <c r="ED269" i="1"/>
  <c r="EE269" i="1" s="1"/>
  <c r="EB269" i="1"/>
  <c r="EC269" i="1" s="1"/>
  <c r="EA269" i="1"/>
  <c r="DZ269" i="1"/>
  <c r="DY269" i="1"/>
  <c r="DX269" i="1"/>
  <c r="DW269" i="1"/>
  <c r="DV269" i="1"/>
  <c r="EN268" i="1"/>
  <c r="EM268" i="1"/>
  <c r="EL268" i="1"/>
  <c r="EK268" i="1"/>
  <c r="EJ268" i="1"/>
  <c r="EI268" i="1"/>
  <c r="EH268" i="1"/>
  <c r="EG268" i="1"/>
  <c r="EF268" i="1"/>
  <c r="EE268" i="1"/>
  <c r="ED268" i="1"/>
  <c r="EC268" i="1"/>
  <c r="EB268" i="1"/>
  <c r="EA268" i="1"/>
  <c r="DZ268" i="1"/>
  <c r="DY268" i="1"/>
  <c r="DX268" i="1"/>
  <c r="DW268" i="1"/>
  <c r="DV268" i="1"/>
  <c r="EN267" i="1"/>
  <c r="EM267" i="1"/>
  <c r="EL267" i="1"/>
  <c r="EK267" i="1"/>
  <c r="EJ267" i="1"/>
  <c r="EI267" i="1"/>
  <c r="EH267" i="1"/>
  <c r="EG267" i="1"/>
  <c r="EF267" i="1"/>
  <c r="ED267" i="1"/>
  <c r="EE267" i="1" s="1"/>
  <c r="EB267" i="1"/>
  <c r="EC267" i="1" s="1"/>
  <c r="EA267" i="1"/>
  <c r="DZ267" i="1"/>
  <c r="DY267" i="1"/>
  <c r="DX267" i="1"/>
  <c r="DW267" i="1"/>
  <c r="DV267" i="1"/>
  <c r="EN266" i="1"/>
  <c r="EM266" i="1"/>
  <c r="EL266" i="1"/>
  <c r="EK266" i="1"/>
  <c r="EJ266" i="1"/>
  <c r="EI266" i="1"/>
  <c r="EH266" i="1"/>
  <c r="EG266" i="1"/>
  <c r="EF266" i="1"/>
  <c r="EE266" i="1"/>
  <c r="ED266" i="1"/>
  <c r="EC266" i="1"/>
  <c r="EB266" i="1"/>
  <c r="EA266" i="1"/>
  <c r="DZ266" i="1"/>
  <c r="DY266" i="1"/>
  <c r="DX266" i="1"/>
  <c r="DW266" i="1"/>
  <c r="DV266" i="1"/>
  <c r="EN265" i="1"/>
  <c r="EM265" i="1"/>
  <c r="EL265" i="1"/>
  <c r="EK265" i="1"/>
  <c r="EJ265" i="1"/>
  <c r="EI265" i="1"/>
  <c r="EH265" i="1"/>
  <c r="EG265" i="1"/>
  <c r="EF265" i="1"/>
  <c r="ED265" i="1"/>
  <c r="EE265" i="1" s="1"/>
  <c r="EB265" i="1"/>
  <c r="EC265" i="1" s="1"/>
  <c r="EA265" i="1"/>
  <c r="DZ265" i="1"/>
  <c r="DY265" i="1"/>
  <c r="DX265" i="1"/>
  <c r="DW265" i="1"/>
  <c r="DV265" i="1"/>
  <c r="EN264" i="1"/>
  <c r="EM264" i="1"/>
  <c r="EL264" i="1"/>
  <c r="EK264" i="1"/>
  <c r="EJ264" i="1"/>
  <c r="EI264" i="1"/>
  <c r="EH264" i="1"/>
  <c r="EG264" i="1"/>
  <c r="EF264" i="1"/>
  <c r="EE264" i="1"/>
  <c r="ED264" i="1"/>
  <c r="EC264" i="1"/>
  <c r="EB264" i="1"/>
  <c r="EA264" i="1"/>
  <c r="DZ264" i="1"/>
  <c r="DY264" i="1"/>
  <c r="DX264" i="1"/>
  <c r="DW264" i="1"/>
  <c r="DV264" i="1"/>
  <c r="EN263" i="1"/>
  <c r="EM263" i="1"/>
  <c r="EL263" i="1"/>
  <c r="EK263" i="1"/>
  <c r="EJ263" i="1"/>
  <c r="EI263" i="1"/>
  <c r="EH263" i="1"/>
  <c r="EG263" i="1"/>
  <c r="EF263" i="1"/>
  <c r="ED263" i="1"/>
  <c r="EE263" i="1" s="1"/>
  <c r="EB263" i="1"/>
  <c r="EC263" i="1" s="1"/>
  <c r="EA263" i="1"/>
  <c r="DZ263" i="1"/>
  <c r="DY263" i="1"/>
  <c r="DX263" i="1"/>
  <c r="DW263" i="1"/>
  <c r="DV263" i="1"/>
  <c r="EN262" i="1"/>
  <c r="EM262" i="1"/>
  <c r="EL262" i="1"/>
  <c r="EK262" i="1"/>
  <c r="EJ262" i="1"/>
  <c r="EI262" i="1"/>
  <c r="EH262" i="1"/>
  <c r="EG262" i="1"/>
  <c r="EF262" i="1"/>
  <c r="EE262" i="1"/>
  <c r="ED262" i="1"/>
  <c r="EC262" i="1"/>
  <c r="EB262" i="1"/>
  <c r="EA262" i="1"/>
  <c r="DZ262" i="1"/>
  <c r="DY262" i="1"/>
  <c r="DX262" i="1"/>
  <c r="DW262" i="1"/>
  <c r="DV262" i="1"/>
  <c r="EN261" i="1"/>
  <c r="EM261" i="1"/>
  <c r="EL261" i="1"/>
  <c r="EK261" i="1"/>
  <c r="EJ261" i="1"/>
  <c r="EI261" i="1"/>
  <c r="EH261" i="1"/>
  <c r="EG261" i="1"/>
  <c r="EF261" i="1"/>
  <c r="ED261" i="1"/>
  <c r="EE261" i="1" s="1"/>
  <c r="EB261" i="1"/>
  <c r="EC261" i="1" s="1"/>
  <c r="EA261" i="1"/>
  <c r="DZ261" i="1"/>
  <c r="DY261" i="1"/>
  <c r="DX261" i="1"/>
  <c r="DW261" i="1"/>
  <c r="DV261" i="1"/>
  <c r="EN260" i="1"/>
  <c r="EM260" i="1"/>
  <c r="EL260" i="1"/>
  <c r="EK260" i="1"/>
  <c r="EJ260" i="1"/>
  <c r="EI260" i="1"/>
  <c r="EH260" i="1"/>
  <c r="EG260" i="1"/>
  <c r="EF260" i="1"/>
  <c r="EE260" i="1"/>
  <c r="ED260" i="1"/>
  <c r="EC260" i="1"/>
  <c r="EB260" i="1"/>
  <c r="EA260" i="1"/>
  <c r="DZ260" i="1"/>
  <c r="DY260" i="1"/>
  <c r="DX260" i="1"/>
  <c r="DW260" i="1"/>
  <c r="DV260" i="1"/>
  <c r="EN259" i="1"/>
  <c r="EM259" i="1"/>
  <c r="EL259" i="1"/>
  <c r="EK259" i="1"/>
  <c r="EJ259" i="1"/>
  <c r="EI259" i="1"/>
  <c r="EH259" i="1"/>
  <c r="EG259" i="1"/>
  <c r="EF259" i="1"/>
  <c r="ED259" i="1"/>
  <c r="EE259" i="1" s="1"/>
  <c r="EB259" i="1"/>
  <c r="EC259" i="1" s="1"/>
  <c r="EA259" i="1"/>
  <c r="DZ259" i="1"/>
  <c r="DY259" i="1"/>
  <c r="DX259" i="1"/>
  <c r="DW259" i="1"/>
  <c r="DV259" i="1"/>
  <c r="EN258" i="1"/>
  <c r="EM258" i="1"/>
  <c r="EL258" i="1"/>
  <c r="EK258" i="1"/>
  <c r="EJ258" i="1"/>
  <c r="EI258" i="1"/>
  <c r="EH258" i="1"/>
  <c r="EG258" i="1"/>
  <c r="EF258" i="1"/>
  <c r="EE258" i="1"/>
  <c r="ED258" i="1"/>
  <c r="EC258" i="1"/>
  <c r="EB258" i="1"/>
  <c r="EA258" i="1"/>
  <c r="DZ258" i="1"/>
  <c r="DY258" i="1"/>
  <c r="DX258" i="1"/>
  <c r="DW258" i="1"/>
  <c r="DV258" i="1"/>
  <c r="EN257" i="1"/>
  <c r="EM257" i="1"/>
  <c r="EL257" i="1"/>
  <c r="EK257" i="1"/>
  <c r="EJ257" i="1"/>
  <c r="EI257" i="1"/>
  <c r="EH257" i="1"/>
  <c r="EG257" i="1"/>
  <c r="EF257" i="1"/>
  <c r="ED257" i="1"/>
  <c r="EE257" i="1" s="1"/>
  <c r="EB257" i="1"/>
  <c r="EC257" i="1" s="1"/>
  <c r="EA257" i="1"/>
  <c r="DZ257" i="1"/>
  <c r="DY257" i="1"/>
  <c r="DX257" i="1"/>
  <c r="DW257" i="1"/>
  <c r="DV257" i="1"/>
  <c r="EN256" i="1"/>
  <c r="EM256" i="1"/>
  <c r="EL256" i="1"/>
  <c r="EK256" i="1"/>
  <c r="EJ256" i="1"/>
  <c r="EI256" i="1"/>
  <c r="EH256" i="1"/>
  <c r="EG256" i="1"/>
  <c r="EF256" i="1"/>
  <c r="EE256" i="1"/>
  <c r="ED256" i="1"/>
  <c r="EC256" i="1"/>
  <c r="EB256" i="1"/>
  <c r="EA256" i="1"/>
  <c r="DZ256" i="1"/>
  <c r="DY256" i="1"/>
  <c r="DX256" i="1"/>
  <c r="DW256" i="1"/>
  <c r="DV256" i="1"/>
  <c r="EN255" i="1"/>
  <c r="EM255" i="1"/>
  <c r="EL255" i="1"/>
  <c r="EK255" i="1"/>
  <c r="EJ255" i="1"/>
  <c r="EI255" i="1"/>
  <c r="EH255" i="1"/>
  <c r="EG255" i="1"/>
  <c r="EF255" i="1"/>
  <c r="ED255" i="1"/>
  <c r="EE255" i="1" s="1"/>
  <c r="EB255" i="1"/>
  <c r="EC255" i="1" s="1"/>
  <c r="EA255" i="1"/>
  <c r="DZ255" i="1"/>
  <c r="DY255" i="1"/>
  <c r="DX255" i="1"/>
  <c r="DW255" i="1"/>
  <c r="DV255" i="1"/>
  <c r="EN254" i="1"/>
  <c r="EM254" i="1"/>
  <c r="EL254" i="1"/>
  <c r="EK254" i="1"/>
  <c r="EJ254" i="1"/>
  <c r="EI254" i="1"/>
  <c r="EH254" i="1"/>
  <c r="EG254" i="1"/>
  <c r="EF254" i="1"/>
  <c r="EE254" i="1"/>
  <c r="ED254" i="1"/>
  <c r="EC254" i="1"/>
  <c r="EB254" i="1"/>
  <c r="EA254" i="1"/>
  <c r="DZ254" i="1"/>
  <c r="DY254" i="1"/>
  <c r="DX254" i="1"/>
  <c r="DW254" i="1"/>
  <c r="DV254" i="1"/>
  <c r="EN253" i="1"/>
  <c r="EM253" i="1"/>
  <c r="EL253" i="1"/>
  <c r="EK253" i="1"/>
  <c r="EJ253" i="1"/>
  <c r="EI253" i="1"/>
  <c r="EH253" i="1"/>
  <c r="EG253" i="1"/>
  <c r="EF253" i="1"/>
  <c r="ED253" i="1"/>
  <c r="EE253" i="1" s="1"/>
  <c r="EB253" i="1"/>
  <c r="EC253" i="1" s="1"/>
  <c r="EA253" i="1"/>
  <c r="DZ253" i="1"/>
  <c r="DY253" i="1"/>
  <c r="DX253" i="1"/>
  <c r="DW253" i="1"/>
  <c r="DV253" i="1"/>
  <c r="EN252" i="1"/>
  <c r="EM252" i="1"/>
  <c r="EL252" i="1"/>
  <c r="EK252" i="1"/>
  <c r="EJ252" i="1"/>
  <c r="EI252" i="1"/>
  <c r="EH252" i="1"/>
  <c r="EG252" i="1"/>
  <c r="EF252" i="1"/>
  <c r="EE252" i="1"/>
  <c r="ED252" i="1"/>
  <c r="EC252" i="1"/>
  <c r="EB252" i="1"/>
  <c r="EA252" i="1"/>
  <c r="DZ252" i="1"/>
  <c r="DY252" i="1"/>
  <c r="DX252" i="1"/>
  <c r="DW252" i="1"/>
  <c r="DV252" i="1"/>
  <c r="EN251" i="1"/>
  <c r="EM251" i="1"/>
  <c r="EL251" i="1"/>
  <c r="EK251" i="1"/>
  <c r="EJ251" i="1"/>
  <c r="EI251" i="1"/>
  <c r="EH251" i="1"/>
  <c r="EG251" i="1"/>
  <c r="EF251" i="1"/>
  <c r="ED251" i="1"/>
  <c r="EE251" i="1" s="1"/>
  <c r="EB251" i="1"/>
  <c r="EC251" i="1" s="1"/>
  <c r="EA251" i="1"/>
  <c r="DZ251" i="1"/>
  <c r="DY251" i="1"/>
  <c r="DX251" i="1"/>
  <c r="DW251" i="1"/>
  <c r="DV251" i="1"/>
  <c r="EN250" i="1"/>
  <c r="EM250" i="1"/>
  <c r="EL250" i="1"/>
  <c r="EK250" i="1"/>
  <c r="EJ250" i="1"/>
  <c r="EI250" i="1"/>
  <c r="EH250" i="1"/>
  <c r="EG250" i="1"/>
  <c r="EF250" i="1"/>
  <c r="EE250" i="1"/>
  <c r="ED250" i="1"/>
  <c r="EC250" i="1"/>
  <c r="EB250" i="1"/>
  <c r="EA250" i="1"/>
  <c r="DZ250" i="1"/>
  <c r="DY250" i="1"/>
  <c r="DX250" i="1"/>
  <c r="DW250" i="1"/>
  <c r="DV250" i="1"/>
  <c r="EN249" i="1"/>
  <c r="EM249" i="1"/>
  <c r="EL249" i="1"/>
  <c r="EK249" i="1"/>
  <c r="EJ249" i="1"/>
  <c r="EI249" i="1"/>
  <c r="EH249" i="1"/>
  <c r="EG249" i="1"/>
  <c r="EF249" i="1"/>
  <c r="ED249" i="1"/>
  <c r="EE249" i="1" s="1"/>
  <c r="EB249" i="1"/>
  <c r="EC249" i="1" s="1"/>
  <c r="EA249" i="1"/>
  <c r="DZ249" i="1"/>
  <c r="DY249" i="1"/>
  <c r="DX249" i="1"/>
  <c r="DW249" i="1"/>
  <c r="DV249" i="1"/>
  <c r="EN248" i="1"/>
  <c r="EM248" i="1"/>
  <c r="EL248" i="1"/>
  <c r="EK248" i="1"/>
  <c r="EJ248" i="1"/>
  <c r="EI248" i="1"/>
  <c r="EH248" i="1"/>
  <c r="EG248" i="1"/>
  <c r="EF248" i="1"/>
  <c r="EE248" i="1"/>
  <c r="ED248" i="1"/>
  <c r="EC248" i="1"/>
  <c r="EB248" i="1"/>
  <c r="EA248" i="1"/>
  <c r="DZ248" i="1"/>
  <c r="DY248" i="1"/>
  <c r="DX248" i="1"/>
  <c r="DW248" i="1"/>
  <c r="DV248" i="1"/>
  <c r="EN247" i="1"/>
  <c r="EM247" i="1"/>
  <c r="EL247" i="1"/>
  <c r="EK247" i="1"/>
  <c r="EJ247" i="1"/>
  <c r="EI247" i="1"/>
  <c r="EH247" i="1"/>
  <c r="EG247" i="1"/>
  <c r="EF247" i="1"/>
  <c r="ED247" i="1"/>
  <c r="EE247" i="1" s="1"/>
  <c r="EB247" i="1"/>
  <c r="EC247" i="1" s="1"/>
  <c r="EA247" i="1"/>
  <c r="DZ247" i="1"/>
  <c r="DY247" i="1"/>
  <c r="DX247" i="1"/>
  <c r="DW247" i="1"/>
  <c r="DV247" i="1"/>
  <c r="EN246" i="1"/>
  <c r="EM246" i="1"/>
  <c r="EL246" i="1"/>
  <c r="EK246" i="1"/>
  <c r="EJ246" i="1"/>
  <c r="EI246" i="1"/>
  <c r="EH246" i="1"/>
  <c r="EG246" i="1"/>
  <c r="EF246" i="1"/>
  <c r="EE246" i="1"/>
  <c r="ED246" i="1"/>
  <c r="EC246" i="1"/>
  <c r="EB246" i="1"/>
  <c r="EA246" i="1"/>
  <c r="DZ246" i="1"/>
  <c r="DY246" i="1"/>
  <c r="DX246" i="1"/>
  <c r="DW246" i="1"/>
  <c r="DV246" i="1"/>
  <c r="EN245" i="1"/>
  <c r="EM245" i="1"/>
  <c r="EL245" i="1"/>
  <c r="EK245" i="1"/>
  <c r="EJ245" i="1"/>
  <c r="EI245" i="1"/>
  <c r="EH245" i="1"/>
  <c r="EG245" i="1"/>
  <c r="EF245" i="1"/>
  <c r="ED245" i="1"/>
  <c r="EE245" i="1" s="1"/>
  <c r="EB245" i="1"/>
  <c r="EC245" i="1" s="1"/>
  <c r="EA245" i="1"/>
  <c r="DZ245" i="1"/>
  <c r="DY245" i="1"/>
  <c r="DX245" i="1"/>
  <c r="DW245" i="1"/>
  <c r="DV245" i="1"/>
  <c r="EN244" i="1"/>
  <c r="EM244" i="1"/>
  <c r="EL244" i="1"/>
  <c r="EK244" i="1"/>
  <c r="EJ244" i="1"/>
  <c r="EI244" i="1"/>
  <c r="EH244" i="1"/>
  <c r="EG244" i="1"/>
  <c r="EF244" i="1"/>
  <c r="EE244" i="1"/>
  <c r="ED244" i="1"/>
  <c r="EC244" i="1"/>
  <c r="EB244" i="1"/>
  <c r="EA244" i="1"/>
  <c r="DZ244" i="1"/>
  <c r="DY244" i="1"/>
  <c r="DX244" i="1"/>
  <c r="DW244" i="1"/>
  <c r="DV244" i="1"/>
  <c r="EN243" i="1"/>
  <c r="EM243" i="1"/>
  <c r="EL243" i="1"/>
  <c r="EK243" i="1"/>
  <c r="EJ243" i="1"/>
  <c r="EI243" i="1"/>
  <c r="EH243" i="1"/>
  <c r="EG243" i="1"/>
  <c r="EF243" i="1"/>
  <c r="ED243" i="1"/>
  <c r="EE243" i="1" s="1"/>
  <c r="EB243" i="1"/>
  <c r="EC243" i="1" s="1"/>
  <c r="EA243" i="1"/>
  <c r="DZ243" i="1"/>
  <c r="DY243" i="1"/>
  <c r="DX243" i="1"/>
  <c r="DW243" i="1"/>
  <c r="DV243" i="1"/>
  <c r="EN242" i="1"/>
  <c r="EM242" i="1"/>
  <c r="EL242" i="1"/>
  <c r="EK242" i="1"/>
  <c r="EJ242" i="1"/>
  <c r="EI242" i="1"/>
  <c r="EH242" i="1"/>
  <c r="EG242" i="1"/>
  <c r="EF242" i="1"/>
  <c r="EE242" i="1"/>
  <c r="ED242" i="1"/>
  <c r="EC242" i="1"/>
  <c r="EB242" i="1"/>
  <c r="EA242" i="1"/>
  <c r="DZ242" i="1"/>
  <c r="DY242" i="1"/>
  <c r="DX242" i="1"/>
  <c r="DW242" i="1"/>
  <c r="DV242" i="1"/>
  <c r="EN241" i="1"/>
  <c r="EM241" i="1"/>
  <c r="EL241" i="1"/>
  <c r="EK241" i="1"/>
  <c r="EJ241" i="1"/>
  <c r="EI241" i="1"/>
  <c r="EH241" i="1"/>
  <c r="EG241" i="1"/>
  <c r="EF241" i="1"/>
  <c r="ED241" i="1"/>
  <c r="EE241" i="1" s="1"/>
  <c r="EB241" i="1"/>
  <c r="EC241" i="1" s="1"/>
  <c r="EA241" i="1"/>
  <c r="DZ241" i="1"/>
  <c r="DY241" i="1"/>
  <c r="DX241" i="1"/>
  <c r="DW241" i="1"/>
  <c r="DV241" i="1"/>
  <c r="EN240" i="1"/>
  <c r="EM240" i="1"/>
  <c r="EL240" i="1"/>
  <c r="EK240" i="1"/>
  <c r="EJ240" i="1"/>
  <c r="EI240" i="1"/>
  <c r="EH240" i="1"/>
  <c r="EG240" i="1"/>
  <c r="EF240" i="1"/>
  <c r="EE240" i="1"/>
  <c r="ED240" i="1"/>
  <c r="EC240" i="1"/>
  <c r="EB240" i="1"/>
  <c r="EA240" i="1"/>
  <c r="DZ240" i="1"/>
  <c r="DY240" i="1"/>
  <c r="DX240" i="1"/>
  <c r="DW240" i="1"/>
  <c r="DV240" i="1"/>
  <c r="EN239" i="1"/>
  <c r="EM239" i="1"/>
  <c r="EL239" i="1"/>
  <c r="EK239" i="1"/>
  <c r="EJ239" i="1"/>
  <c r="EI239" i="1"/>
  <c r="EH239" i="1"/>
  <c r="EG239" i="1"/>
  <c r="EF239" i="1"/>
  <c r="ED239" i="1"/>
  <c r="EE239" i="1" s="1"/>
  <c r="EB239" i="1"/>
  <c r="EC239" i="1" s="1"/>
  <c r="EA239" i="1"/>
  <c r="DZ239" i="1"/>
  <c r="DY239" i="1"/>
  <c r="DX239" i="1"/>
  <c r="DW239" i="1"/>
  <c r="DV239" i="1"/>
  <c r="EN238" i="1"/>
  <c r="EM238" i="1"/>
  <c r="EL238" i="1"/>
  <c r="EK238" i="1"/>
  <c r="EJ238" i="1"/>
  <c r="EI238" i="1"/>
  <c r="EH238" i="1"/>
  <c r="EG238" i="1"/>
  <c r="EF238" i="1"/>
  <c r="EE238" i="1"/>
  <c r="ED238" i="1"/>
  <c r="EC238" i="1"/>
  <c r="EB238" i="1"/>
  <c r="EA238" i="1"/>
  <c r="DZ238" i="1"/>
  <c r="DY238" i="1"/>
  <c r="DX238" i="1"/>
  <c r="DW238" i="1"/>
  <c r="DV238" i="1"/>
  <c r="EN237" i="1"/>
  <c r="EM237" i="1"/>
  <c r="EL237" i="1"/>
  <c r="EK237" i="1"/>
  <c r="EJ237" i="1"/>
  <c r="EI237" i="1"/>
  <c r="EH237" i="1"/>
  <c r="EG237" i="1"/>
  <c r="EF237" i="1"/>
  <c r="ED237" i="1"/>
  <c r="EE237" i="1" s="1"/>
  <c r="EB237" i="1"/>
  <c r="EC237" i="1" s="1"/>
  <c r="EA237" i="1"/>
  <c r="DZ237" i="1"/>
  <c r="DY237" i="1"/>
  <c r="DX237" i="1"/>
  <c r="DW237" i="1"/>
  <c r="DV237" i="1"/>
  <c r="EN236" i="1"/>
  <c r="EM236" i="1"/>
  <c r="EL236" i="1"/>
  <c r="EK236" i="1"/>
  <c r="EJ236" i="1"/>
  <c r="EI236" i="1"/>
  <c r="EH236" i="1"/>
  <c r="EG236" i="1"/>
  <c r="EF236" i="1"/>
  <c r="EE236" i="1"/>
  <c r="ED236" i="1"/>
  <c r="EC236" i="1"/>
  <c r="EB236" i="1"/>
  <c r="EA236" i="1"/>
  <c r="DZ236" i="1"/>
  <c r="DY236" i="1"/>
  <c r="DX236" i="1"/>
  <c r="DW236" i="1"/>
  <c r="DV236" i="1"/>
  <c r="EN235" i="1"/>
  <c r="EM235" i="1"/>
  <c r="EL235" i="1"/>
  <c r="EK235" i="1"/>
  <c r="EJ235" i="1"/>
  <c r="EI235" i="1"/>
  <c r="EH235" i="1"/>
  <c r="EG235" i="1"/>
  <c r="EF235" i="1"/>
  <c r="ED235" i="1"/>
  <c r="EE235" i="1" s="1"/>
  <c r="EB235" i="1"/>
  <c r="EC235" i="1" s="1"/>
  <c r="EA235" i="1"/>
  <c r="DZ235" i="1"/>
  <c r="DY235" i="1"/>
  <c r="DX235" i="1"/>
  <c r="DW235" i="1"/>
  <c r="DV235" i="1"/>
  <c r="EN234" i="1"/>
  <c r="EM234" i="1"/>
  <c r="EL234" i="1"/>
  <c r="EK234" i="1"/>
  <c r="EJ234" i="1"/>
  <c r="EI234" i="1"/>
  <c r="EH234" i="1"/>
  <c r="EG234" i="1"/>
  <c r="EF234" i="1"/>
  <c r="EE234" i="1"/>
  <c r="ED234" i="1"/>
  <c r="EC234" i="1"/>
  <c r="EB234" i="1"/>
  <c r="EA234" i="1"/>
  <c r="DZ234" i="1"/>
  <c r="DY234" i="1"/>
  <c r="DX234" i="1"/>
  <c r="DW234" i="1"/>
  <c r="DV234" i="1"/>
  <c r="EN233" i="1"/>
  <c r="EM233" i="1"/>
  <c r="EL233" i="1"/>
  <c r="EK233" i="1"/>
  <c r="EJ233" i="1"/>
  <c r="EI233" i="1"/>
  <c r="EH233" i="1"/>
  <c r="EG233" i="1"/>
  <c r="EF233" i="1"/>
  <c r="ED233" i="1"/>
  <c r="EE233" i="1" s="1"/>
  <c r="EB233" i="1"/>
  <c r="EC233" i="1" s="1"/>
  <c r="EA233" i="1"/>
  <c r="DZ233" i="1"/>
  <c r="DY233" i="1"/>
  <c r="DX233" i="1"/>
  <c r="DW233" i="1"/>
  <c r="DV233" i="1"/>
  <c r="EN232" i="1"/>
  <c r="EM232" i="1"/>
  <c r="EL232" i="1"/>
  <c r="EK232" i="1"/>
  <c r="EJ232" i="1"/>
  <c r="EI232" i="1"/>
  <c r="EH232" i="1"/>
  <c r="EG232" i="1"/>
  <c r="EF232" i="1"/>
  <c r="EE232" i="1"/>
  <c r="ED232" i="1"/>
  <c r="EC232" i="1"/>
  <c r="EB232" i="1"/>
  <c r="EA232" i="1"/>
  <c r="DZ232" i="1"/>
  <c r="DY232" i="1"/>
  <c r="DX232" i="1"/>
  <c r="DW232" i="1"/>
  <c r="DV232" i="1"/>
  <c r="EN231" i="1"/>
  <c r="EM231" i="1"/>
  <c r="EL231" i="1"/>
  <c r="EK231" i="1"/>
  <c r="EJ231" i="1"/>
  <c r="EI231" i="1"/>
  <c r="EH231" i="1"/>
  <c r="EG231" i="1"/>
  <c r="EF231" i="1"/>
  <c r="ED231" i="1"/>
  <c r="EE231" i="1" s="1"/>
  <c r="EB231" i="1"/>
  <c r="EC231" i="1" s="1"/>
  <c r="EA231" i="1"/>
  <c r="DZ231" i="1"/>
  <c r="DY231" i="1"/>
  <c r="DX231" i="1"/>
  <c r="DW231" i="1"/>
  <c r="DV231" i="1"/>
  <c r="EN230" i="1"/>
  <c r="EM230" i="1"/>
  <c r="EL230" i="1"/>
  <c r="EK230" i="1"/>
  <c r="EJ230" i="1"/>
  <c r="EI230" i="1"/>
  <c r="EH230" i="1"/>
  <c r="EG230" i="1"/>
  <c r="EF230" i="1"/>
  <c r="EE230" i="1"/>
  <c r="ED230" i="1"/>
  <c r="EC230" i="1"/>
  <c r="EB230" i="1"/>
  <c r="EA230" i="1"/>
  <c r="DZ230" i="1"/>
  <c r="DY230" i="1"/>
  <c r="DX230" i="1"/>
  <c r="DW230" i="1"/>
  <c r="DV230" i="1"/>
  <c r="EN229" i="1"/>
  <c r="EM229" i="1"/>
  <c r="EL229" i="1"/>
  <c r="EK229" i="1"/>
  <c r="EJ229" i="1"/>
  <c r="EI229" i="1"/>
  <c r="EH229" i="1"/>
  <c r="EG229" i="1"/>
  <c r="EF229" i="1"/>
  <c r="ED229" i="1"/>
  <c r="EE229" i="1" s="1"/>
  <c r="EB229" i="1"/>
  <c r="EC229" i="1" s="1"/>
  <c r="EA229" i="1"/>
  <c r="DZ229" i="1"/>
  <c r="DY229" i="1"/>
  <c r="DX229" i="1"/>
  <c r="DW229" i="1"/>
  <c r="DV229" i="1"/>
  <c r="EN228" i="1"/>
  <c r="EM228" i="1"/>
  <c r="EL228" i="1"/>
  <c r="EK228" i="1"/>
  <c r="EJ228" i="1"/>
  <c r="EI228" i="1"/>
  <c r="EH228" i="1"/>
  <c r="EG228" i="1"/>
  <c r="EF228" i="1"/>
  <c r="EE228" i="1"/>
  <c r="ED228" i="1"/>
  <c r="EC228" i="1"/>
  <c r="EB228" i="1"/>
  <c r="EA228" i="1"/>
  <c r="DZ228" i="1"/>
  <c r="DY228" i="1"/>
  <c r="DX228" i="1"/>
  <c r="DW228" i="1"/>
  <c r="DV228" i="1"/>
  <c r="EN227" i="1"/>
  <c r="EM227" i="1"/>
  <c r="EL227" i="1"/>
  <c r="EK227" i="1"/>
  <c r="EJ227" i="1"/>
  <c r="EI227" i="1"/>
  <c r="EH227" i="1"/>
  <c r="EG227" i="1"/>
  <c r="EF227" i="1"/>
  <c r="ED227" i="1"/>
  <c r="EE227" i="1" s="1"/>
  <c r="EB227" i="1"/>
  <c r="EC227" i="1" s="1"/>
  <c r="EA227" i="1"/>
  <c r="DZ227" i="1"/>
  <c r="DY227" i="1"/>
  <c r="DX227" i="1"/>
  <c r="DW227" i="1"/>
  <c r="DV227" i="1"/>
  <c r="EN226" i="1"/>
  <c r="EM226" i="1"/>
  <c r="EL226" i="1"/>
  <c r="EK226" i="1"/>
  <c r="EJ226" i="1"/>
  <c r="EI226" i="1"/>
  <c r="EH226" i="1"/>
  <c r="EG226" i="1"/>
  <c r="EF226" i="1"/>
  <c r="EE226" i="1"/>
  <c r="ED226" i="1"/>
  <c r="EC226" i="1"/>
  <c r="EB226" i="1"/>
  <c r="EA226" i="1"/>
  <c r="DZ226" i="1"/>
  <c r="DY226" i="1"/>
  <c r="DX226" i="1"/>
  <c r="DW226" i="1"/>
  <c r="DV226" i="1"/>
  <c r="EN225" i="1"/>
  <c r="EM225" i="1"/>
  <c r="EL225" i="1"/>
  <c r="EK225" i="1"/>
  <c r="EJ225" i="1"/>
  <c r="EI225" i="1"/>
  <c r="EH225" i="1"/>
  <c r="EG225" i="1"/>
  <c r="EF225" i="1"/>
  <c r="ED225" i="1"/>
  <c r="EE225" i="1" s="1"/>
  <c r="EB225" i="1"/>
  <c r="EC225" i="1" s="1"/>
  <c r="EA225" i="1"/>
  <c r="DZ225" i="1"/>
  <c r="DY225" i="1"/>
  <c r="DX225" i="1"/>
  <c r="DW225" i="1"/>
  <c r="DV225" i="1"/>
  <c r="EN224" i="1"/>
  <c r="EM224" i="1"/>
  <c r="EL224" i="1"/>
  <c r="EK224" i="1"/>
  <c r="EJ224" i="1"/>
  <c r="EI224" i="1"/>
  <c r="EH224" i="1"/>
  <c r="EG224" i="1"/>
  <c r="EF224" i="1"/>
  <c r="EE224" i="1"/>
  <c r="ED224" i="1"/>
  <c r="EC224" i="1"/>
  <c r="EB224" i="1"/>
  <c r="EA224" i="1"/>
  <c r="DZ224" i="1"/>
  <c r="DY224" i="1"/>
  <c r="DX224" i="1"/>
  <c r="DW224" i="1"/>
  <c r="DV224" i="1"/>
  <c r="EN223" i="1"/>
  <c r="EM223" i="1"/>
  <c r="EL223" i="1"/>
  <c r="EK223" i="1"/>
  <c r="EJ223" i="1"/>
  <c r="EI223" i="1"/>
  <c r="EH223" i="1"/>
  <c r="EG223" i="1"/>
  <c r="EF223" i="1"/>
  <c r="ED223" i="1"/>
  <c r="EE223" i="1" s="1"/>
  <c r="EB223" i="1"/>
  <c r="EC223" i="1" s="1"/>
  <c r="EA223" i="1"/>
  <c r="DZ223" i="1"/>
  <c r="DY223" i="1"/>
  <c r="DX223" i="1"/>
  <c r="DW223" i="1"/>
  <c r="DV223" i="1"/>
  <c r="EN222" i="1"/>
  <c r="EM222" i="1"/>
  <c r="EL222" i="1"/>
  <c r="EK222" i="1"/>
  <c r="EJ222" i="1"/>
  <c r="EI222" i="1"/>
  <c r="EH222" i="1"/>
  <c r="EG222" i="1"/>
  <c r="EF222" i="1"/>
  <c r="EE222" i="1"/>
  <c r="ED222" i="1"/>
  <c r="EC222" i="1"/>
  <c r="EB222" i="1"/>
  <c r="EA222" i="1"/>
  <c r="DZ222" i="1"/>
  <c r="DY222" i="1"/>
  <c r="DX222" i="1"/>
  <c r="DW222" i="1"/>
  <c r="DV222" i="1"/>
  <c r="EN221" i="1"/>
  <c r="EM221" i="1"/>
  <c r="EL221" i="1"/>
  <c r="EK221" i="1"/>
  <c r="EJ221" i="1"/>
  <c r="EI221" i="1"/>
  <c r="EH221" i="1"/>
  <c r="EG221" i="1"/>
  <c r="EF221" i="1"/>
  <c r="ED221" i="1"/>
  <c r="EE221" i="1" s="1"/>
  <c r="EB221" i="1"/>
  <c r="EC221" i="1" s="1"/>
  <c r="EA221" i="1"/>
  <c r="DZ221" i="1"/>
  <c r="DY221" i="1"/>
  <c r="DX221" i="1"/>
  <c r="DW221" i="1"/>
  <c r="DV221" i="1"/>
  <c r="EN220" i="1"/>
  <c r="EM220" i="1"/>
  <c r="EL220" i="1"/>
  <c r="EK220" i="1"/>
  <c r="EJ220" i="1"/>
  <c r="EI220" i="1"/>
  <c r="EH220" i="1"/>
  <c r="EG220" i="1"/>
  <c r="EF220" i="1"/>
  <c r="EE220" i="1"/>
  <c r="ED220" i="1"/>
  <c r="EC220" i="1"/>
  <c r="EB220" i="1"/>
  <c r="EA220" i="1"/>
  <c r="DZ220" i="1"/>
  <c r="DY220" i="1"/>
  <c r="DX220" i="1"/>
  <c r="DW220" i="1"/>
  <c r="DV220" i="1"/>
  <c r="EN219" i="1"/>
  <c r="EM219" i="1"/>
  <c r="EL219" i="1"/>
  <c r="EK219" i="1"/>
  <c r="EJ219" i="1"/>
  <c r="EI219" i="1"/>
  <c r="EH219" i="1"/>
  <c r="EG219" i="1"/>
  <c r="EF219" i="1"/>
  <c r="ED219" i="1"/>
  <c r="EE219" i="1" s="1"/>
  <c r="EB219" i="1"/>
  <c r="EC219" i="1" s="1"/>
  <c r="EA219" i="1"/>
  <c r="DZ219" i="1"/>
  <c r="DY219" i="1"/>
  <c r="DX219" i="1"/>
  <c r="DW219" i="1"/>
  <c r="DV219" i="1"/>
  <c r="EN218" i="1"/>
  <c r="EM218" i="1"/>
  <c r="EL218" i="1"/>
  <c r="EK218" i="1"/>
  <c r="EJ218" i="1"/>
  <c r="EI218" i="1"/>
  <c r="EH218" i="1"/>
  <c r="EG218" i="1"/>
  <c r="EF218" i="1"/>
  <c r="EE218" i="1"/>
  <c r="ED218" i="1"/>
  <c r="EC218" i="1"/>
  <c r="EB218" i="1"/>
  <c r="EA218" i="1"/>
  <c r="DZ218" i="1"/>
  <c r="DY218" i="1"/>
  <c r="DX218" i="1"/>
  <c r="DW218" i="1"/>
  <c r="DV218" i="1"/>
  <c r="EN217" i="1"/>
  <c r="EM217" i="1"/>
  <c r="EL217" i="1"/>
  <c r="EK217" i="1"/>
  <c r="EJ217" i="1"/>
  <c r="EI217" i="1"/>
  <c r="EH217" i="1"/>
  <c r="EG217" i="1"/>
  <c r="EF217" i="1"/>
  <c r="ED217" i="1"/>
  <c r="EE217" i="1" s="1"/>
  <c r="EB217" i="1"/>
  <c r="EC217" i="1" s="1"/>
  <c r="EA217" i="1"/>
  <c r="DZ217" i="1"/>
  <c r="DY217" i="1"/>
  <c r="DX217" i="1"/>
  <c r="DW217" i="1"/>
  <c r="DV217" i="1"/>
  <c r="EN216" i="1"/>
  <c r="EM216" i="1"/>
  <c r="EL216" i="1"/>
  <c r="EK216" i="1"/>
  <c r="EJ216" i="1"/>
  <c r="EI216" i="1"/>
  <c r="EH216" i="1"/>
  <c r="EG216" i="1"/>
  <c r="EF216" i="1"/>
  <c r="EE216" i="1"/>
  <c r="ED216" i="1"/>
  <c r="EC216" i="1"/>
  <c r="EB216" i="1"/>
  <c r="EA216" i="1"/>
  <c r="DZ216" i="1"/>
  <c r="DY216" i="1"/>
  <c r="DX216" i="1"/>
  <c r="DW216" i="1"/>
  <c r="DV216" i="1"/>
  <c r="EN215" i="1"/>
  <c r="EM215" i="1"/>
  <c r="EL215" i="1"/>
  <c r="EK215" i="1"/>
  <c r="EJ215" i="1"/>
  <c r="EI215" i="1"/>
  <c r="EH215" i="1"/>
  <c r="EG215" i="1"/>
  <c r="EF215" i="1"/>
  <c r="ED215" i="1"/>
  <c r="EE215" i="1" s="1"/>
  <c r="EB215" i="1"/>
  <c r="EC215" i="1" s="1"/>
  <c r="EA215" i="1"/>
  <c r="DZ215" i="1"/>
  <c r="DY215" i="1"/>
  <c r="DX215" i="1"/>
  <c r="DW215" i="1"/>
  <c r="DV215" i="1"/>
  <c r="EN214" i="1"/>
  <c r="EM214" i="1"/>
  <c r="EL214" i="1"/>
  <c r="EK214" i="1"/>
  <c r="EJ214" i="1"/>
  <c r="EI214" i="1"/>
  <c r="EH214" i="1"/>
  <c r="EG214" i="1"/>
  <c r="EF214" i="1"/>
  <c r="EE214" i="1"/>
  <c r="ED214" i="1"/>
  <c r="EC214" i="1"/>
  <c r="EB214" i="1"/>
  <c r="EA214" i="1"/>
  <c r="DZ214" i="1"/>
  <c r="DY214" i="1"/>
  <c r="DX214" i="1"/>
  <c r="DW214" i="1"/>
  <c r="DV214" i="1"/>
  <c r="EN213" i="1"/>
  <c r="EM213" i="1"/>
  <c r="EL213" i="1"/>
  <c r="EK213" i="1"/>
  <c r="EJ213" i="1"/>
  <c r="EI213" i="1"/>
  <c r="EH213" i="1"/>
  <c r="EG213" i="1"/>
  <c r="EF213" i="1"/>
  <c r="ED213" i="1"/>
  <c r="EE213" i="1" s="1"/>
  <c r="EB213" i="1"/>
  <c r="EC213" i="1" s="1"/>
  <c r="EA213" i="1"/>
  <c r="DZ213" i="1"/>
  <c r="DY213" i="1"/>
  <c r="DX213" i="1"/>
  <c r="DW213" i="1"/>
  <c r="DV213" i="1"/>
  <c r="EN212" i="1"/>
  <c r="EM212" i="1"/>
  <c r="EL212" i="1"/>
  <c r="EK212" i="1"/>
  <c r="EJ212" i="1"/>
  <c r="EI212" i="1"/>
  <c r="EH212" i="1"/>
  <c r="EG212" i="1"/>
  <c r="EF212" i="1"/>
  <c r="EE212" i="1"/>
  <c r="ED212" i="1"/>
  <c r="EC212" i="1"/>
  <c r="EB212" i="1"/>
  <c r="EA212" i="1"/>
  <c r="DZ212" i="1"/>
  <c r="DY212" i="1"/>
  <c r="DX212" i="1"/>
  <c r="DW212" i="1"/>
  <c r="DV212" i="1"/>
  <c r="EN211" i="1"/>
  <c r="EM211" i="1"/>
  <c r="EL211" i="1"/>
  <c r="EK211" i="1"/>
  <c r="EJ211" i="1"/>
  <c r="EI211" i="1"/>
  <c r="EH211" i="1"/>
  <c r="EG211" i="1"/>
  <c r="EF211" i="1"/>
  <c r="ED211" i="1"/>
  <c r="EE211" i="1" s="1"/>
  <c r="EB211" i="1"/>
  <c r="EC211" i="1" s="1"/>
  <c r="EA211" i="1"/>
  <c r="DZ211" i="1"/>
  <c r="DY211" i="1"/>
  <c r="DX211" i="1"/>
  <c r="DW211" i="1"/>
  <c r="DV211" i="1"/>
  <c r="EN210" i="1"/>
  <c r="EM210" i="1"/>
  <c r="EL210" i="1"/>
  <c r="EK210" i="1"/>
  <c r="EJ210" i="1"/>
  <c r="EI210" i="1"/>
  <c r="EH210" i="1"/>
  <c r="EG210" i="1"/>
  <c r="EF210" i="1"/>
  <c r="EE210" i="1"/>
  <c r="ED210" i="1"/>
  <c r="EC210" i="1"/>
  <c r="EB210" i="1"/>
  <c r="EA210" i="1"/>
  <c r="DZ210" i="1"/>
  <c r="DY210" i="1"/>
  <c r="DX210" i="1"/>
  <c r="DW210" i="1"/>
  <c r="DV210" i="1"/>
  <c r="EN209" i="1"/>
  <c r="EM209" i="1"/>
  <c r="EL209" i="1"/>
  <c r="EK209" i="1"/>
  <c r="EJ209" i="1"/>
  <c r="EI209" i="1"/>
  <c r="EH209" i="1"/>
  <c r="EG209" i="1"/>
  <c r="EF209" i="1"/>
  <c r="ED209" i="1"/>
  <c r="EE209" i="1" s="1"/>
  <c r="EB209" i="1"/>
  <c r="EC209" i="1" s="1"/>
  <c r="EA209" i="1"/>
  <c r="DZ209" i="1"/>
  <c r="DY209" i="1"/>
  <c r="DX209" i="1"/>
  <c r="DW209" i="1"/>
  <c r="DV209" i="1"/>
  <c r="EN208" i="1"/>
  <c r="EM208" i="1"/>
  <c r="EL208" i="1"/>
  <c r="EK208" i="1"/>
  <c r="EJ208" i="1"/>
  <c r="EI208" i="1"/>
  <c r="EH208" i="1"/>
  <c r="EG208" i="1"/>
  <c r="EF208" i="1"/>
  <c r="EE208" i="1"/>
  <c r="ED208" i="1"/>
  <c r="EC208" i="1"/>
  <c r="EB208" i="1"/>
  <c r="EA208" i="1"/>
  <c r="DZ208" i="1"/>
  <c r="DY208" i="1"/>
  <c r="DX208" i="1"/>
  <c r="DW208" i="1"/>
  <c r="DV208" i="1"/>
  <c r="EN207" i="1"/>
  <c r="EM207" i="1"/>
  <c r="EL207" i="1"/>
  <c r="EK207" i="1"/>
  <c r="EJ207" i="1"/>
  <c r="EI207" i="1"/>
  <c r="EH207" i="1"/>
  <c r="EG207" i="1"/>
  <c r="EF207" i="1"/>
  <c r="ED207" i="1"/>
  <c r="EE207" i="1" s="1"/>
  <c r="EB207" i="1"/>
  <c r="EC207" i="1" s="1"/>
  <c r="EA207" i="1"/>
  <c r="DZ207" i="1"/>
  <c r="DY207" i="1"/>
  <c r="DX207" i="1"/>
  <c r="DW207" i="1"/>
  <c r="DV207" i="1"/>
  <c r="EN206" i="1"/>
  <c r="EM206" i="1"/>
  <c r="EL206" i="1"/>
  <c r="EK206" i="1"/>
  <c r="EJ206" i="1"/>
  <c r="EI206" i="1"/>
  <c r="EH206" i="1"/>
  <c r="EG206" i="1"/>
  <c r="EF206" i="1"/>
  <c r="EE206" i="1"/>
  <c r="ED206" i="1"/>
  <c r="EC206" i="1"/>
  <c r="EB206" i="1"/>
  <c r="EA206" i="1"/>
  <c r="DZ206" i="1"/>
  <c r="DY206" i="1"/>
  <c r="DX206" i="1"/>
  <c r="DW206" i="1"/>
  <c r="DV206" i="1"/>
  <c r="EN205" i="1"/>
  <c r="EM205" i="1"/>
  <c r="EL205" i="1"/>
  <c r="EK205" i="1"/>
  <c r="EJ205" i="1"/>
  <c r="EI205" i="1"/>
  <c r="EH205" i="1"/>
  <c r="EG205" i="1"/>
  <c r="EF205" i="1"/>
  <c r="ED205" i="1"/>
  <c r="EE205" i="1" s="1"/>
  <c r="EB205" i="1"/>
  <c r="EC205" i="1" s="1"/>
  <c r="EA205" i="1"/>
  <c r="DZ205" i="1"/>
  <c r="DY205" i="1"/>
  <c r="DX205" i="1"/>
  <c r="DW205" i="1"/>
  <c r="DV205" i="1"/>
  <c r="EN204" i="1"/>
  <c r="EM204" i="1"/>
  <c r="EL204" i="1"/>
  <c r="EK204" i="1"/>
  <c r="EJ204" i="1"/>
  <c r="EI204" i="1"/>
  <c r="EH204" i="1"/>
  <c r="EG204" i="1"/>
  <c r="EF204" i="1"/>
  <c r="EE204" i="1"/>
  <c r="ED204" i="1"/>
  <c r="EC204" i="1"/>
  <c r="EB204" i="1"/>
  <c r="EA204" i="1"/>
  <c r="DZ204" i="1"/>
  <c r="DY204" i="1"/>
  <c r="DX204" i="1"/>
  <c r="DW204" i="1"/>
  <c r="DV204" i="1"/>
  <c r="EN203" i="1"/>
  <c r="EM203" i="1"/>
  <c r="EL203" i="1"/>
  <c r="EK203" i="1"/>
  <c r="EJ203" i="1"/>
  <c r="EI203" i="1"/>
  <c r="EH203" i="1"/>
  <c r="EG203" i="1"/>
  <c r="EF203" i="1"/>
  <c r="ED203" i="1"/>
  <c r="EE203" i="1" s="1"/>
  <c r="EB203" i="1"/>
  <c r="EC203" i="1" s="1"/>
  <c r="EA203" i="1"/>
  <c r="DZ203" i="1"/>
  <c r="DY203" i="1"/>
  <c r="DX203" i="1"/>
  <c r="DW203" i="1"/>
  <c r="DV203" i="1"/>
  <c r="EN202" i="1"/>
  <c r="EM202" i="1"/>
  <c r="EL202" i="1"/>
  <c r="EK202" i="1"/>
  <c r="EJ202" i="1"/>
  <c r="EI202" i="1"/>
  <c r="EH202" i="1"/>
  <c r="EG202" i="1"/>
  <c r="EF202" i="1"/>
  <c r="EE202" i="1"/>
  <c r="ED202" i="1"/>
  <c r="EC202" i="1"/>
  <c r="EB202" i="1"/>
  <c r="EA202" i="1"/>
  <c r="DZ202" i="1"/>
  <c r="DY202" i="1"/>
  <c r="DX202" i="1"/>
  <c r="DW202" i="1"/>
  <c r="DV202" i="1"/>
  <c r="EN201" i="1"/>
  <c r="EM201" i="1"/>
  <c r="EL201" i="1"/>
  <c r="EK201" i="1"/>
  <c r="EJ201" i="1"/>
  <c r="EI201" i="1"/>
  <c r="EH201" i="1"/>
  <c r="EG201" i="1"/>
  <c r="EF201" i="1"/>
  <c r="ED201" i="1"/>
  <c r="EE201" i="1" s="1"/>
  <c r="EB201" i="1"/>
  <c r="EC201" i="1" s="1"/>
  <c r="EA201" i="1"/>
  <c r="DZ201" i="1"/>
  <c r="DY201" i="1"/>
  <c r="DX201" i="1"/>
  <c r="DW201" i="1"/>
  <c r="DV201" i="1"/>
  <c r="EN200" i="1"/>
  <c r="EM200" i="1"/>
  <c r="EL200" i="1"/>
  <c r="EK200" i="1"/>
  <c r="EJ200" i="1"/>
  <c r="EI200" i="1"/>
  <c r="EH200" i="1"/>
  <c r="EG200" i="1"/>
  <c r="EF200" i="1"/>
  <c r="EE200" i="1"/>
  <c r="ED200" i="1"/>
  <c r="EC200" i="1"/>
  <c r="EB200" i="1"/>
  <c r="EA200" i="1"/>
  <c r="DZ200" i="1"/>
  <c r="DY200" i="1"/>
  <c r="DX200" i="1"/>
  <c r="DW200" i="1"/>
  <c r="DV200" i="1"/>
  <c r="EN199" i="1"/>
  <c r="EM199" i="1"/>
  <c r="EL199" i="1"/>
  <c r="EK199" i="1"/>
  <c r="EJ199" i="1"/>
  <c r="EI199" i="1"/>
  <c r="EH199" i="1"/>
  <c r="EG199" i="1"/>
  <c r="EF199" i="1"/>
  <c r="ED199" i="1"/>
  <c r="EE199" i="1" s="1"/>
  <c r="EB199" i="1"/>
  <c r="EC199" i="1" s="1"/>
  <c r="EA199" i="1"/>
  <c r="DZ199" i="1"/>
  <c r="DY199" i="1"/>
  <c r="DX199" i="1"/>
  <c r="DW199" i="1"/>
  <c r="DV199" i="1"/>
  <c r="EN198" i="1"/>
  <c r="EM198" i="1"/>
  <c r="EL198" i="1"/>
  <c r="EK198" i="1"/>
  <c r="EJ198" i="1"/>
  <c r="EI198" i="1"/>
  <c r="EH198" i="1"/>
  <c r="EG198" i="1"/>
  <c r="EF198" i="1"/>
  <c r="EE198" i="1"/>
  <c r="ED198" i="1"/>
  <c r="EC198" i="1"/>
  <c r="EB198" i="1"/>
  <c r="EA198" i="1"/>
  <c r="DZ198" i="1"/>
  <c r="DY198" i="1"/>
  <c r="DX198" i="1"/>
  <c r="DW198" i="1"/>
  <c r="DV198" i="1"/>
  <c r="EN197" i="1"/>
  <c r="EM197" i="1"/>
  <c r="EL197" i="1"/>
  <c r="EK197" i="1"/>
  <c r="EJ197" i="1"/>
  <c r="EI197" i="1"/>
  <c r="EH197" i="1"/>
  <c r="EG197" i="1"/>
  <c r="EF197" i="1"/>
  <c r="ED197" i="1"/>
  <c r="EE197" i="1" s="1"/>
  <c r="EB197" i="1"/>
  <c r="EC197" i="1" s="1"/>
  <c r="EA197" i="1"/>
  <c r="DZ197" i="1"/>
  <c r="DY197" i="1"/>
  <c r="DX197" i="1"/>
  <c r="DW197" i="1"/>
  <c r="DV197" i="1"/>
  <c r="EN196" i="1"/>
  <c r="EM196" i="1"/>
  <c r="EL196" i="1"/>
  <c r="EK196" i="1"/>
  <c r="EJ196" i="1"/>
  <c r="EI196" i="1"/>
  <c r="EH196" i="1"/>
  <c r="EG196" i="1"/>
  <c r="EF196" i="1"/>
  <c r="EE196" i="1"/>
  <c r="ED196" i="1"/>
  <c r="EC196" i="1"/>
  <c r="EB196" i="1"/>
  <c r="EA196" i="1"/>
  <c r="DZ196" i="1"/>
  <c r="DY196" i="1"/>
  <c r="DX196" i="1"/>
  <c r="DW196" i="1"/>
  <c r="DV196" i="1"/>
  <c r="EN195" i="1"/>
  <c r="EM195" i="1"/>
  <c r="EL195" i="1"/>
  <c r="EK195" i="1"/>
  <c r="EJ195" i="1"/>
  <c r="EI195" i="1"/>
  <c r="EH195" i="1"/>
  <c r="EG195" i="1"/>
  <c r="EF195" i="1"/>
  <c r="ED195" i="1"/>
  <c r="EE195" i="1" s="1"/>
  <c r="EB195" i="1"/>
  <c r="EC195" i="1" s="1"/>
  <c r="EA195" i="1"/>
  <c r="DZ195" i="1"/>
  <c r="DY195" i="1"/>
  <c r="DX195" i="1"/>
  <c r="DW195" i="1"/>
  <c r="DV195" i="1"/>
  <c r="EN194" i="1"/>
  <c r="EM194" i="1"/>
  <c r="EL194" i="1"/>
  <c r="EK194" i="1"/>
  <c r="EJ194" i="1"/>
  <c r="EI194" i="1"/>
  <c r="EH194" i="1"/>
  <c r="EG194" i="1"/>
  <c r="EF194" i="1"/>
  <c r="EE194" i="1"/>
  <c r="ED194" i="1"/>
  <c r="EC194" i="1"/>
  <c r="EB194" i="1"/>
  <c r="EA194" i="1"/>
  <c r="DZ194" i="1"/>
  <c r="DY194" i="1"/>
  <c r="DX194" i="1"/>
  <c r="DW194" i="1"/>
  <c r="DV194" i="1"/>
  <c r="EN193" i="1"/>
  <c r="EM193" i="1"/>
  <c r="EL193" i="1"/>
  <c r="EK193" i="1"/>
  <c r="EJ193" i="1"/>
  <c r="EI193" i="1"/>
  <c r="EH193" i="1"/>
  <c r="EG193" i="1"/>
  <c r="EF193" i="1"/>
  <c r="ED193" i="1"/>
  <c r="EE193" i="1" s="1"/>
  <c r="EB193" i="1"/>
  <c r="EC193" i="1" s="1"/>
  <c r="EA193" i="1"/>
  <c r="DZ193" i="1"/>
  <c r="DY193" i="1"/>
  <c r="DX193" i="1"/>
  <c r="DW193" i="1"/>
  <c r="DV193" i="1"/>
  <c r="EN192" i="1"/>
  <c r="EM192" i="1"/>
  <c r="EL192" i="1"/>
  <c r="EK192" i="1"/>
  <c r="EJ192" i="1"/>
  <c r="EI192" i="1"/>
  <c r="EH192" i="1"/>
  <c r="EG192" i="1"/>
  <c r="EF192" i="1"/>
  <c r="EE192" i="1"/>
  <c r="ED192" i="1"/>
  <c r="EC192" i="1"/>
  <c r="EB192" i="1"/>
  <c r="EA192" i="1"/>
  <c r="DZ192" i="1"/>
  <c r="DY192" i="1"/>
  <c r="DX192" i="1"/>
  <c r="DW192" i="1"/>
  <c r="DV192" i="1"/>
  <c r="EN191" i="1"/>
  <c r="EM191" i="1"/>
  <c r="EL191" i="1"/>
  <c r="EK191" i="1"/>
  <c r="EJ191" i="1"/>
  <c r="EI191" i="1"/>
  <c r="EH191" i="1"/>
  <c r="EG191" i="1"/>
  <c r="EF191" i="1"/>
  <c r="ED191" i="1"/>
  <c r="EE191" i="1" s="1"/>
  <c r="EB191" i="1"/>
  <c r="EC191" i="1" s="1"/>
  <c r="EA191" i="1"/>
  <c r="DZ191" i="1"/>
  <c r="DY191" i="1"/>
  <c r="DX191" i="1"/>
  <c r="DW191" i="1"/>
  <c r="DV191" i="1"/>
  <c r="EN190" i="1"/>
  <c r="EM190" i="1"/>
  <c r="EL190" i="1"/>
  <c r="EK190" i="1"/>
  <c r="EJ190" i="1"/>
  <c r="EI190" i="1"/>
  <c r="EH190" i="1"/>
  <c r="EG190" i="1"/>
  <c r="EF190" i="1"/>
  <c r="EE190" i="1"/>
  <c r="ED190" i="1"/>
  <c r="EC190" i="1"/>
  <c r="EB190" i="1"/>
  <c r="EA190" i="1"/>
  <c r="DZ190" i="1"/>
  <c r="DY190" i="1"/>
  <c r="DX190" i="1"/>
  <c r="DW190" i="1"/>
  <c r="DV190" i="1"/>
  <c r="EN189" i="1"/>
  <c r="EM189" i="1"/>
  <c r="EL189" i="1"/>
  <c r="EK189" i="1"/>
  <c r="EJ189" i="1"/>
  <c r="EI189" i="1"/>
  <c r="EH189" i="1"/>
  <c r="EG189" i="1"/>
  <c r="EF189" i="1"/>
  <c r="ED189" i="1"/>
  <c r="EE189" i="1" s="1"/>
  <c r="EB189" i="1"/>
  <c r="EC189" i="1" s="1"/>
  <c r="EA189" i="1"/>
  <c r="DZ189" i="1"/>
  <c r="DY189" i="1"/>
  <c r="DX189" i="1"/>
  <c r="DW189" i="1"/>
  <c r="DV189" i="1"/>
  <c r="EN188" i="1"/>
  <c r="EM188" i="1"/>
  <c r="EL188" i="1"/>
  <c r="EK188" i="1"/>
  <c r="EJ188" i="1"/>
  <c r="EI188" i="1"/>
  <c r="EH188" i="1"/>
  <c r="EG188" i="1"/>
  <c r="EF188" i="1"/>
  <c r="EE188" i="1"/>
  <c r="ED188" i="1"/>
  <c r="EC188" i="1"/>
  <c r="EB188" i="1"/>
  <c r="EA188" i="1"/>
  <c r="DZ188" i="1"/>
  <c r="DY188" i="1"/>
  <c r="DX188" i="1"/>
  <c r="DW188" i="1"/>
  <c r="DV188" i="1"/>
  <c r="EN187" i="1"/>
  <c r="EM187" i="1"/>
  <c r="EL187" i="1"/>
  <c r="EK187" i="1"/>
  <c r="EJ187" i="1"/>
  <c r="EI187" i="1"/>
  <c r="EH187" i="1"/>
  <c r="EG187" i="1"/>
  <c r="EF187" i="1"/>
  <c r="ED187" i="1"/>
  <c r="EE187" i="1" s="1"/>
  <c r="EB187" i="1"/>
  <c r="EC187" i="1" s="1"/>
  <c r="EA187" i="1"/>
  <c r="DZ187" i="1"/>
  <c r="DY187" i="1"/>
  <c r="DX187" i="1"/>
  <c r="DW187" i="1"/>
  <c r="DV187" i="1"/>
  <c r="EN186" i="1"/>
  <c r="EM186" i="1"/>
  <c r="EL186" i="1"/>
  <c r="EK186" i="1"/>
  <c r="EJ186" i="1"/>
  <c r="EI186" i="1"/>
  <c r="EH186" i="1"/>
  <c r="EG186" i="1"/>
  <c r="EF186" i="1"/>
  <c r="EE186" i="1"/>
  <c r="ED186" i="1"/>
  <c r="EC186" i="1"/>
  <c r="EB186" i="1"/>
  <c r="EA186" i="1"/>
  <c r="DZ186" i="1"/>
  <c r="DY186" i="1"/>
  <c r="DX186" i="1"/>
  <c r="DW186" i="1"/>
  <c r="DV186" i="1"/>
  <c r="EN185" i="1"/>
  <c r="EM185" i="1"/>
  <c r="EL185" i="1"/>
  <c r="EK185" i="1"/>
  <c r="EJ185" i="1"/>
  <c r="EI185" i="1"/>
  <c r="EH185" i="1"/>
  <c r="EG185" i="1"/>
  <c r="EF185" i="1"/>
  <c r="ED185" i="1"/>
  <c r="EE185" i="1" s="1"/>
  <c r="EB185" i="1"/>
  <c r="EC185" i="1" s="1"/>
  <c r="EA185" i="1"/>
  <c r="DZ185" i="1"/>
  <c r="DY185" i="1"/>
  <c r="DX185" i="1"/>
  <c r="DW185" i="1"/>
  <c r="DV185" i="1"/>
  <c r="EN184" i="1"/>
  <c r="EM184" i="1"/>
  <c r="EL184" i="1"/>
  <c r="EK184" i="1"/>
  <c r="EJ184" i="1"/>
  <c r="EI184" i="1"/>
  <c r="EH184" i="1"/>
  <c r="EG184" i="1"/>
  <c r="EF184" i="1"/>
  <c r="EE184" i="1"/>
  <c r="ED184" i="1"/>
  <c r="EC184" i="1"/>
  <c r="EB184" i="1"/>
  <c r="EA184" i="1"/>
  <c r="DZ184" i="1"/>
  <c r="DY184" i="1"/>
  <c r="DX184" i="1"/>
  <c r="DW184" i="1"/>
  <c r="DV184" i="1"/>
  <c r="EN183" i="1"/>
  <c r="EM183" i="1"/>
  <c r="EL183" i="1"/>
  <c r="EK183" i="1"/>
  <c r="EJ183" i="1"/>
  <c r="EI183" i="1"/>
  <c r="EH183" i="1"/>
  <c r="EG183" i="1"/>
  <c r="EF183" i="1"/>
  <c r="ED183" i="1"/>
  <c r="EE183" i="1" s="1"/>
  <c r="EB183" i="1"/>
  <c r="EC183" i="1" s="1"/>
  <c r="EA183" i="1"/>
  <c r="DZ183" i="1"/>
  <c r="DY183" i="1"/>
  <c r="DX183" i="1"/>
  <c r="DW183" i="1"/>
  <c r="DV183" i="1"/>
  <c r="EN182" i="1"/>
  <c r="EM182" i="1"/>
  <c r="EL182" i="1"/>
  <c r="EK182" i="1"/>
  <c r="EJ182" i="1"/>
  <c r="EI182" i="1"/>
  <c r="EH182" i="1"/>
  <c r="EG182" i="1"/>
  <c r="EF182" i="1"/>
  <c r="EE182" i="1"/>
  <c r="ED182" i="1"/>
  <c r="EC182" i="1"/>
  <c r="EB182" i="1"/>
  <c r="EA182" i="1"/>
  <c r="DZ182" i="1"/>
  <c r="DY182" i="1"/>
  <c r="DX182" i="1"/>
  <c r="DW182" i="1"/>
  <c r="DV182" i="1"/>
  <c r="EN181" i="1"/>
  <c r="EM181" i="1"/>
  <c r="EL181" i="1"/>
  <c r="EK181" i="1"/>
  <c r="EJ181" i="1"/>
  <c r="EI181" i="1"/>
  <c r="EH181" i="1"/>
  <c r="EG181" i="1"/>
  <c r="EF181" i="1"/>
  <c r="ED181" i="1"/>
  <c r="EE181" i="1" s="1"/>
  <c r="EB181" i="1"/>
  <c r="EC181" i="1" s="1"/>
  <c r="EA181" i="1"/>
  <c r="DZ181" i="1"/>
  <c r="DY181" i="1"/>
  <c r="DX181" i="1"/>
  <c r="DW181" i="1"/>
  <c r="DV181" i="1"/>
  <c r="EN180" i="1"/>
  <c r="EM180" i="1"/>
  <c r="EL180" i="1"/>
  <c r="EK180" i="1"/>
  <c r="EJ180" i="1"/>
  <c r="EI180" i="1"/>
  <c r="EH180" i="1"/>
  <c r="EG180" i="1"/>
  <c r="EF180" i="1"/>
  <c r="EE180" i="1"/>
  <c r="ED180" i="1"/>
  <c r="EC180" i="1"/>
  <c r="EB180" i="1"/>
  <c r="EA180" i="1"/>
  <c r="DZ180" i="1"/>
  <c r="DY180" i="1"/>
  <c r="DX180" i="1"/>
  <c r="DW180" i="1"/>
  <c r="DV180" i="1"/>
  <c r="EN179" i="1"/>
  <c r="EM179" i="1"/>
  <c r="EL179" i="1"/>
  <c r="EK179" i="1"/>
  <c r="EJ179" i="1"/>
  <c r="EI179" i="1"/>
  <c r="EH179" i="1"/>
  <c r="EG179" i="1"/>
  <c r="EF179" i="1"/>
  <c r="ED179" i="1"/>
  <c r="EE179" i="1" s="1"/>
  <c r="EB179" i="1"/>
  <c r="EC179" i="1" s="1"/>
  <c r="EA179" i="1"/>
  <c r="DZ179" i="1"/>
  <c r="DY179" i="1"/>
  <c r="DX179" i="1"/>
  <c r="DW179" i="1"/>
  <c r="DV179" i="1"/>
  <c r="EN178" i="1"/>
  <c r="EM178" i="1"/>
  <c r="EL178" i="1"/>
  <c r="EK178" i="1"/>
  <c r="EJ178" i="1"/>
  <c r="EI178" i="1"/>
  <c r="EH178" i="1"/>
  <c r="EG178" i="1"/>
  <c r="EF178" i="1"/>
  <c r="EE178" i="1"/>
  <c r="ED178" i="1"/>
  <c r="EC178" i="1"/>
  <c r="EB178" i="1"/>
  <c r="EA178" i="1"/>
  <c r="DZ178" i="1"/>
  <c r="DY178" i="1"/>
  <c r="DX178" i="1"/>
  <c r="DW178" i="1"/>
  <c r="DV178" i="1"/>
  <c r="EN177" i="1"/>
  <c r="EM177" i="1"/>
  <c r="EL177" i="1"/>
  <c r="EK177" i="1"/>
  <c r="EJ177" i="1"/>
  <c r="EI177" i="1"/>
  <c r="EH177" i="1"/>
  <c r="EG177" i="1"/>
  <c r="EF177" i="1"/>
  <c r="ED177" i="1"/>
  <c r="EE177" i="1" s="1"/>
  <c r="EB177" i="1"/>
  <c r="EC177" i="1" s="1"/>
  <c r="EA177" i="1"/>
  <c r="DZ177" i="1"/>
  <c r="DY177" i="1"/>
  <c r="DX177" i="1"/>
  <c r="DW177" i="1"/>
  <c r="DV177" i="1"/>
  <c r="EN176" i="1"/>
  <c r="EM176" i="1"/>
  <c r="EL176" i="1"/>
  <c r="EK176" i="1"/>
  <c r="EJ176" i="1"/>
  <c r="EI176" i="1"/>
  <c r="EH176" i="1"/>
  <c r="EG176" i="1"/>
  <c r="EF176" i="1"/>
  <c r="EE176" i="1"/>
  <c r="ED176" i="1"/>
  <c r="EC176" i="1"/>
  <c r="EB176" i="1"/>
  <c r="EA176" i="1"/>
  <c r="DZ176" i="1"/>
  <c r="DY176" i="1"/>
  <c r="DX176" i="1"/>
  <c r="DW176" i="1"/>
  <c r="DV176" i="1"/>
  <c r="EN175" i="1"/>
  <c r="EM175" i="1"/>
  <c r="EL175" i="1"/>
  <c r="EK175" i="1"/>
  <c r="EJ175" i="1"/>
  <c r="EI175" i="1"/>
  <c r="EH175" i="1"/>
  <c r="EG175" i="1"/>
  <c r="EF175" i="1"/>
  <c r="ED175" i="1"/>
  <c r="EE175" i="1" s="1"/>
  <c r="EB175" i="1"/>
  <c r="EC175" i="1" s="1"/>
  <c r="EA175" i="1"/>
  <c r="DZ175" i="1"/>
  <c r="DY175" i="1"/>
  <c r="DX175" i="1"/>
  <c r="DW175" i="1"/>
  <c r="DV175" i="1"/>
  <c r="EN174" i="1"/>
  <c r="EM174" i="1"/>
  <c r="EL174" i="1"/>
  <c r="EK174" i="1"/>
  <c r="EJ174" i="1"/>
  <c r="EI174" i="1"/>
  <c r="EH174" i="1"/>
  <c r="EG174" i="1"/>
  <c r="EF174" i="1"/>
  <c r="EE174" i="1"/>
  <c r="ED174" i="1"/>
  <c r="EC174" i="1"/>
  <c r="EB174" i="1"/>
  <c r="EA174" i="1"/>
  <c r="DZ174" i="1"/>
  <c r="DY174" i="1"/>
  <c r="DX174" i="1"/>
  <c r="DW174" i="1"/>
  <c r="DV174" i="1"/>
  <c r="EN173" i="1"/>
  <c r="EM173" i="1"/>
  <c r="EL173" i="1"/>
  <c r="EK173" i="1"/>
  <c r="EJ173" i="1"/>
  <c r="EI173" i="1"/>
  <c r="EH173" i="1"/>
  <c r="EG173" i="1"/>
  <c r="EF173" i="1"/>
  <c r="ED173" i="1"/>
  <c r="EE173" i="1" s="1"/>
  <c r="EB173" i="1"/>
  <c r="EC173" i="1" s="1"/>
  <c r="EA173" i="1"/>
  <c r="DZ173" i="1"/>
  <c r="DY173" i="1"/>
  <c r="DX173" i="1"/>
  <c r="DW173" i="1"/>
  <c r="DV173" i="1"/>
  <c r="EN172" i="1"/>
  <c r="EM172" i="1"/>
  <c r="EL172" i="1"/>
  <c r="EK172" i="1"/>
  <c r="EJ172" i="1"/>
  <c r="EI172" i="1"/>
  <c r="EH172" i="1"/>
  <c r="EG172" i="1"/>
  <c r="EF172" i="1"/>
  <c r="EE172" i="1"/>
  <c r="ED172" i="1"/>
  <c r="EC172" i="1"/>
  <c r="EB172" i="1"/>
  <c r="EA172" i="1"/>
  <c r="DZ172" i="1"/>
  <c r="DY172" i="1"/>
  <c r="DX172" i="1"/>
  <c r="DW172" i="1"/>
  <c r="DV172" i="1"/>
  <c r="EN171" i="1"/>
  <c r="EM171" i="1"/>
  <c r="EL171" i="1"/>
  <c r="EK171" i="1"/>
  <c r="EJ171" i="1"/>
  <c r="EI171" i="1"/>
  <c r="EH171" i="1"/>
  <c r="EG171" i="1"/>
  <c r="EF171" i="1"/>
  <c r="ED171" i="1"/>
  <c r="EE171" i="1" s="1"/>
  <c r="EB171" i="1"/>
  <c r="EC171" i="1" s="1"/>
  <c r="EA171" i="1"/>
  <c r="DZ171" i="1"/>
  <c r="DY171" i="1"/>
  <c r="DX171" i="1"/>
  <c r="DW171" i="1"/>
  <c r="DV171" i="1"/>
  <c r="EN170" i="1"/>
  <c r="EM170" i="1"/>
  <c r="EL170" i="1"/>
  <c r="EK170" i="1"/>
  <c r="EJ170" i="1"/>
  <c r="EI170" i="1"/>
  <c r="EH170" i="1"/>
  <c r="EG170" i="1"/>
  <c r="EF170" i="1"/>
  <c r="EE170" i="1"/>
  <c r="ED170" i="1"/>
  <c r="EC170" i="1"/>
  <c r="EB170" i="1"/>
  <c r="EA170" i="1"/>
  <c r="DZ170" i="1"/>
  <c r="DY170" i="1"/>
  <c r="DX170" i="1"/>
  <c r="DW170" i="1"/>
  <c r="DV170" i="1"/>
  <c r="EN169" i="1"/>
  <c r="EM169" i="1"/>
  <c r="EL169" i="1"/>
  <c r="EK169" i="1"/>
  <c r="EJ169" i="1"/>
  <c r="EI169" i="1"/>
  <c r="EH169" i="1"/>
  <c r="EG169" i="1"/>
  <c r="EF169" i="1"/>
  <c r="ED169" i="1"/>
  <c r="EE169" i="1" s="1"/>
  <c r="EB169" i="1"/>
  <c r="EC169" i="1" s="1"/>
  <c r="EA169" i="1"/>
  <c r="DZ169" i="1"/>
  <c r="DY169" i="1"/>
  <c r="DX169" i="1"/>
  <c r="DW169" i="1"/>
  <c r="DV169" i="1"/>
  <c r="EN168" i="1"/>
  <c r="EM168" i="1"/>
  <c r="EL168" i="1"/>
  <c r="EK168" i="1"/>
  <c r="EJ168" i="1"/>
  <c r="EI168" i="1"/>
  <c r="EH168" i="1"/>
  <c r="EG168" i="1"/>
  <c r="EF168" i="1"/>
  <c r="EE168" i="1"/>
  <c r="ED168" i="1"/>
  <c r="EC168" i="1"/>
  <c r="EB168" i="1"/>
  <c r="EA168" i="1"/>
  <c r="DZ168" i="1"/>
  <c r="DY168" i="1"/>
  <c r="DX168" i="1"/>
  <c r="DW168" i="1"/>
  <c r="DV168" i="1"/>
  <c r="EN167" i="1"/>
  <c r="EM167" i="1"/>
  <c r="EL167" i="1"/>
  <c r="EK167" i="1"/>
  <c r="EJ167" i="1"/>
  <c r="EI167" i="1"/>
  <c r="EH167" i="1"/>
  <c r="EG167" i="1"/>
  <c r="EF167" i="1"/>
  <c r="ED167" i="1"/>
  <c r="EE167" i="1" s="1"/>
  <c r="EB167" i="1"/>
  <c r="EC167" i="1" s="1"/>
  <c r="EA167" i="1"/>
  <c r="DZ167" i="1"/>
  <c r="DY167" i="1"/>
  <c r="DX167" i="1"/>
  <c r="DW167" i="1"/>
  <c r="DV167" i="1"/>
  <c r="EN166" i="1"/>
  <c r="EM166" i="1"/>
  <c r="EL166" i="1"/>
  <c r="EK166" i="1"/>
  <c r="EJ166" i="1"/>
  <c r="EI166" i="1"/>
  <c r="EH166" i="1"/>
  <c r="EG166" i="1"/>
  <c r="EF166" i="1"/>
  <c r="EE166" i="1"/>
  <c r="ED166" i="1"/>
  <c r="EC166" i="1"/>
  <c r="EB166" i="1"/>
  <c r="EA166" i="1"/>
  <c r="DZ166" i="1"/>
  <c r="DY166" i="1"/>
  <c r="DX166" i="1"/>
  <c r="DW166" i="1"/>
  <c r="DV166" i="1"/>
  <c r="EN165" i="1"/>
  <c r="EM165" i="1"/>
  <c r="EL165" i="1"/>
  <c r="EK165" i="1"/>
  <c r="EJ165" i="1"/>
  <c r="EI165" i="1"/>
  <c r="EH165" i="1"/>
  <c r="EG165" i="1"/>
  <c r="EF165" i="1"/>
  <c r="ED165" i="1"/>
  <c r="EE165" i="1" s="1"/>
  <c r="EB165" i="1"/>
  <c r="EC165" i="1" s="1"/>
  <c r="EA165" i="1"/>
  <c r="DZ165" i="1"/>
  <c r="DY165" i="1"/>
  <c r="DX165" i="1"/>
  <c r="DW165" i="1"/>
  <c r="DV165" i="1"/>
  <c r="EN164" i="1"/>
  <c r="EM164" i="1"/>
  <c r="EL164" i="1"/>
  <c r="EK164" i="1"/>
  <c r="EJ164" i="1"/>
  <c r="EI164" i="1"/>
  <c r="EH164" i="1"/>
  <c r="EG164" i="1"/>
  <c r="EF164" i="1"/>
  <c r="EE164" i="1"/>
  <c r="ED164" i="1"/>
  <c r="EC164" i="1"/>
  <c r="EB164" i="1"/>
  <c r="EA164" i="1"/>
  <c r="DZ164" i="1"/>
  <c r="DY164" i="1"/>
  <c r="DX164" i="1"/>
  <c r="DW164" i="1"/>
  <c r="DV164" i="1"/>
  <c r="EN163" i="1"/>
  <c r="EM163" i="1"/>
  <c r="EL163" i="1"/>
  <c r="EK163" i="1"/>
  <c r="EJ163" i="1"/>
  <c r="EI163" i="1"/>
  <c r="EH163" i="1"/>
  <c r="EG163" i="1"/>
  <c r="EF163" i="1"/>
  <c r="ED163" i="1"/>
  <c r="EE163" i="1" s="1"/>
  <c r="EB163" i="1"/>
  <c r="EC163" i="1" s="1"/>
  <c r="EA163" i="1"/>
  <c r="DZ163" i="1"/>
  <c r="DY163" i="1"/>
  <c r="DX163" i="1"/>
  <c r="DW163" i="1"/>
  <c r="DV163" i="1"/>
  <c r="EN162" i="1"/>
  <c r="EM162" i="1"/>
  <c r="EL162" i="1"/>
  <c r="EK162" i="1"/>
  <c r="EJ162" i="1"/>
  <c r="EI162" i="1"/>
  <c r="EH162" i="1"/>
  <c r="EG162" i="1"/>
  <c r="EF162" i="1"/>
  <c r="EE162" i="1"/>
  <c r="ED162" i="1"/>
  <c r="EC162" i="1"/>
  <c r="EB162" i="1"/>
  <c r="EA162" i="1"/>
  <c r="DZ162" i="1"/>
  <c r="DY162" i="1"/>
  <c r="DX162" i="1"/>
  <c r="DW162" i="1"/>
  <c r="DV162" i="1"/>
  <c r="EN161" i="1"/>
  <c r="EM161" i="1"/>
  <c r="EL161" i="1"/>
  <c r="EK161" i="1"/>
  <c r="EJ161" i="1"/>
  <c r="EI161" i="1"/>
  <c r="EH161" i="1"/>
  <c r="EG161" i="1"/>
  <c r="EF161" i="1"/>
  <c r="ED161" i="1"/>
  <c r="EE161" i="1" s="1"/>
  <c r="EB161" i="1"/>
  <c r="EC161" i="1" s="1"/>
  <c r="EA161" i="1"/>
  <c r="DZ161" i="1"/>
  <c r="DY161" i="1"/>
  <c r="DX161" i="1"/>
  <c r="DW161" i="1"/>
  <c r="DV161" i="1"/>
  <c r="EN160" i="1"/>
  <c r="EM160" i="1"/>
  <c r="EL160" i="1"/>
  <c r="EK160" i="1"/>
  <c r="EJ160" i="1"/>
  <c r="EI160" i="1"/>
  <c r="EH160" i="1"/>
  <c r="EG160" i="1"/>
  <c r="EF160" i="1"/>
  <c r="EE160" i="1"/>
  <c r="ED160" i="1"/>
  <c r="EC160" i="1"/>
  <c r="EB160" i="1"/>
  <c r="EA160" i="1"/>
  <c r="DZ160" i="1"/>
  <c r="DY160" i="1"/>
  <c r="DX160" i="1"/>
  <c r="DW160" i="1"/>
  <c r="DV160" i="1"/>
  <c r="EN159" i="1"/>
  <c r="EM159" i="1"/>
  <c r="EL159" i="1"/>
  <c r="EK159" i="1"/>
  <c r="EJ159" i="1"/>
  <c r="EI159" i="1"/>
  <c r="EH159" i="1"/>
  <c r="EG159" i="1"/>
  <c r="EF159" i="1"/>
  <c r="ED159" i="1"/>
  <c r="EE159" i="1" s="1"/>
  <c r="EB159" i="1"/>
  <c r="EC159" i="1" s="1"/>
  <c r="EA159" i="1"/>
  <c r="DZ159" i="1"/>
  <c r="DY159" i="1"/>
  <c r="DX159" i="1"/>
  <c r="DW159" i="1"/>
  <c r="DV159" i="1"/>
  <c r="EN158" i="1"/>
  <c r="EM158" i="1"/>
  <c r="EL158" i="1"/>
  <c r="EK158" i="1"/>
  <c r="EJ158" i="1"/>
  <c r="EI158" i="1"/>
  <c r="EH158" i="1"/>
  <c r="EG158" i="1"/>
  <c r="EF158" i="1"/>
  <c r="EE158" i="1"/>
  <c r="ED158" i="1"/>
  <c r="EC158" i="1"/>
  <c r="EB158" i="1"/>
  <c r="EA158" i="1"/>
  <c r="DZ158" i="1"/>
  <c r="DY158" i="1"/>
  <c r="DX158" i="1"/>
  <c r="DW158" i="1"/>
  <c r="DV158" i="1"/>
  <c r="EN157" i="1"/>
  <c r="EM157" i="1"/>
  <c r="EL157" i="1"/>
  <c r="EK157" i="1"/>
  <c r="EJ157" i="1"/>
  <c r="EI157" i="1"/>
  <c r="EH157" i="1"/>
  <c r="EG157" i="1"/>
  <c r="EF157" i="1"/>
  <c r="ED157" i="1"/>
  <c r="EE157" i="1" s="1"/>
  <c r="EB157" i="1"/>
  <c r="EC157" i="1" s="1"/>
  <c r="EA157" i="1"/>
  <c r="DZ157" i="1"/>
  <c r="DY157" i="1"/>
  <c r="DX157" i="1"/>
  <c r="DW157" i="1"/>
  <c r="DV157" i="1"/>
  <c r="EN156" i="1"/>
  <c r="EM156" i="1"/>
  <c r="EL156" i="1"/>
  <c r="EK156" i="1"/>
  <c r="EJ156" i="1"/>
  <c r="EI156" i="1"/>
  <c r="EH156" i="1"/>
  <c r="EG156" i="1"/>
  <c r="EF156" i="1"/>
  <c r="EE156" i="1"/>
  <c r="ED156" i="1"/>
  <c r="EC156" i="1"/>
  <c r="EB156" i="1"/>
  <c r="EA156" i="1"/>
  <c r="DZ156" i="1"/>
  <c r="DY156" i="1"/>
  <c r="DX156" i="1"/>
  <c r="DW156" i="1"/>
  <c r="DV156" i="1"/>
  <c r="EN155" i="1"/>
  <c r="EM155" i="1"/>
  <c r="EL155" i="1"/>
  <c r="EK155" i="1"/>
  <c r="EJ155" i="1"/>
  <c r="EI155" i="1"/>
  <c r="EH155" i="1"/>
  <c r="EG155" i="1"/>
  <c r="EF155" i="1"/>
  <c r="ED155" i="1"/>
  <c r="EE155" i="1" s="1"/>
  <c r="EB155" i="1"/>
  <c r="EC155" i="1" s="1"/>
  <c r="EA155" i="1"/>
  <c r="DZ155" i="1"/>
  <c r="DY155" i="1"/>
  <c r="DX155" i="1"/>
  <c r="DW155" i="1"/>
  <c r="DV155" i="1"/>
  <c r="EN154" i="1"/>
  <c r="EM154" i="1"/>
  <c r="EL154" i="1"/>
  <c r="EK154" i="1"/>
  <c r="EJ154" i="1"/>
  <c r="EI154" i="1"/>
  <c r="EH154" i="1"/>
  <c r="EG154" i="1"/>
  <c r="EF154" i="1"/>
  <c r="EE154" i="1"/>
  <c r="ED154" i="1"/>
  <c r="EC154" i="1"/>
  <c r="EB154" i="1"/>
  <c r="EA154" i="1"/>
  <c r="DZ154" i="1"/>
  <c r="DY154" i="1"/>
  <c r="DX154" i="1"/>
  <c r="DW154" i="1"/>
  <c r="DV154" i="1"/>
  <c r="EN153" i="1"/>
  <c r="EM153" i="1"/>
  <c r="EL153" i="1"/>
  <c r="EK153" i="1"/>
  <c r="EJ153" i="1"/>
  <c r="EI153" i="1"/>
  <c r="EH153" i="1"/>
  <c r="EG153" i="1"/>
  <c r="EF153" i="1"/>
  <c r="ED153" i="1"/>
  <c r="EE153" i="1" s="1"/>
  <c r="EB153" i="1"/>
  <c r="EC153" i="1" s="1"/>
  <c r="EA153" i="1"/>
  <c r="DZ153" i="1"/>
  <c r="DY153" i="1"/>
  <c r="DX153" i="1"/>
  <c r="DW153" i="1"/>
  <c r="DV153" i="1"/>
  <c r="EN152" i="1"/>
  <c r="EM152" i="1"/>
  <c r="EL152" i="1"/>
  <c r="EK152" i="1"/>
  <c r="EJ152" i="1"/>
  <c r="EI152" i="1"/>
  <c r="EH152" i="1"/>
  <c r="EG152" i="1"/>
  <c r="EF152" i="1"/>
  <c r="EE152" i="1"/>
  <c r="ED152" i="1"/>
  <c r="EC152" i="1"/>
  <c r="EB152" i="1"/>
  <c r="EA152" i="1"/>
  <c r="DZ152" i="1"/>
  <c r="DY152" i="1"/>
  <c r="DX152" i="1"/>
  <c r="DW152" i="1"/>
  <c r="DV152" i="1"/>
  <c r="EN151" i="1"/>
  <c r="EM151" i="1"/>
  <c r="EL151" i="1"/>
  <c r="EK151" i="1"/>
  <c r="EJ151" i="1"/>
  <c r="EI151" i="1"/>
  <c r="EH151" i="1"/>
  <c r="EG151" i="1"/>
  <c r="EF151" i="1"/>
  <c r="ED151" i="1"/>
  <c r="EE151" i="1" s="1"/>
  <c r="EB151" i="1"/>
  <c r="EC151" i="1" s="1"/>
  <c r="EA151" i="1"/>
  <c r="DZ151" i="1"/>
  <c r="DY151" i="1"/>
  <c r="DX151" i="1"/>
  <c r="DW151" i="1"/>
  <c r="DV151" i="1"/>
  <c r="EN150" i="1"/>
  <c r="EM150" i="1"/>
  <c r="EL150" i="1"/>
  <c r="EK150" i="1"/>
  <c r="EJ150" i="1"/>
  <c r="EI150" i="1"/>
  <c r="EH150" i="1"/>
  <c r="EG150" i="1"/>
  <c r="EF150" i="1"/>
  <c r="EE150" i="1"/>
  <c r="ED150" i="1"/>
  <c r="EC150" i="1"/>
  <c r="EB150" i="1"/>
  <c r="EA150" i="1"/>
  <c r="DZ150" i="1"/>
  <c r="DY150" i="1"/>
  <c r="DX150" i="1"/>
  <c r="DW150" i="1"/>
  <c r="DV150" i="1"/>
  <c r="EN149" i="1"/>
  <c r="EM149" i="1"/>
  <c r="EL149" i="1"/>
  <c r="EK149" i="1"/>
  <c r="EJ149" i="1"/>
  <c r="EI149" i="1"/>
  <c r="EH149" i="1"/>
  <c r="EG149" i="1"/>
  <c r="EF149" i="1"/>
  <c r="ED149" i="1"/>
  <c r="EE149" i="1" s="1"/>
  <c r="EB149" i="1"/>
  <c r="EC149" i="1" s="1"/>
  <c r="EA149" i="1"/>
  <c r="DZ149" i="1"/>
  <c r="DY149" i="1"/>
  <c r="DX149" i="1"/>
  <c r="DW149" i="1"/>
  <c r="DV149" i="1"/>
  <c r="EN148" i="1"/>
  <c r="EM148" i="1"/>
  <c r="EL148" i="1"/>
  <c r="EK148" i="1"/>
  <c r="EJ148" i="1"/>
  <c r="EI148" i="1"/>
  <c r="EH148" i="1"/>
  <c r="EG148" i="1"/>
  <c r="EF148" i="1"/>
  <c r="EE148" i="1"/>
  <c r="ED148" i="1"/>
  <c r="EC148" i="1"/>
  <c r="EB148" i="1"/>
  <c r="EA148" i="1"/>
  <c r="DZ148" i="1"/>
  <c r="DY148" i="1"/>
  <c r="DX148" i="1"/>
  <c r="DW148" i="1"/>
  <c r="DV148" i="1"/>
  <c r="EN147" i="1"/>
  <c r="EM147" i="1"/>
  <c r="EL147" i="1"/>
  <c r="EK147" i="1"/>
  <c r="EJ147" i="1"/>
  <c r="EI147" i="1"/>
  <c r="EH147" i="1"/>
  <c r="EG147" i="1"/>
  <c r="EF147" i="1"/>
  <c r="ED147" i="1"/>
  <c r="EE147" i="1" s="1"/>
  <c r="EB147" i="1"/>
  <c r="EC147" i="1" s="1"/>
  <c r="EA147" i="1"/>
  <c r="DZ147" i="1"/>
  <c r="DY147" i="1"/>
  <c r="DX147" i="1"/>
  <c r="DW147" i="1"/>
  <c r="DV147" i="1"/>
  <c r="EN146" i="1"/>
  <c r="EM146" i="1"/>
  <c r="EL146" i="1"/>
  <c r="EK146" i="1"/>
  <c r="EJ146" i="1"/>
  <c r="EI146" i="1"/>
  <c r="EH146" i="1"/>
  <c r="EG146" i="1"/>
  <c r="EF146" i="1"/>
  <c r="EE146" i="1"/>
  <c r="ED146" i="1"/>
  <c r="EC146" i="1"/>
  <c r="EB146" i="1"/>
  <c r="EA146" i="1"/>
  <c r="DZ146" i="1"/>
  <c r="DY146" i="1"/>
  <c r="DX146" i="1"/>
  <c r="DW146" i="1"/>
  <c r="DV146" i="1"/>
  <c r="EN145" i="1"/>
  <c r="EM145" i="1"/>
  <c r="EL145" i="1"/>
  <c r="EK145" i="1"/>
  <c r="EJ145" i="1"/>
  <c r="EI145" i="1"/>
  <c r="EH145" i="1"/>
  <c r="EG145" i="1"/>
  <c r="EF145" i="1"/>
  <c r="ED145" i="1"/>
  <c r="EE145" i="1" s="1"/>
  <c r="EB145" i="1"/>
  <c r="EC145" i="1" s="1"/>
  <c r="EA145" i="1"/>
  <c r="DZ145" i="1"/>
  <c r="DY145" i="1"/>
  <c r="DX145" i="1"/>
  <c r="DW145" i="1"/>
  <c r="DV145" i="1"/>
  <c r="EN144" i="1"/>
  <c r="EM144" i="1"/>
  <c r="EL144" i="1"/>
  <c r="EK144" i="1"/>
  <c r="EJ144" i="1"/>
  <c r="EI144" i="1"/>
  <c r="EH144" i="1"/>
  <c r="EG144" i="1"/>
  <c r="EF144" i="1"/>
  <c r="EE144" i="1"/>
  <c r="ED144" i="1"/>
  <c r="EC144" i="1"/>
  <c r="EB144" i="1"/>
  <c r="EA144" i="1"/>
  <c r="DZ144" i="1"/>
  <c r="DY144" i="1"/>
  <c r="DX144" i="1"/>
  <c r="DW144" i="1"/>
  <c r="DV144" i="1"/>
  <c r="EN143" i="1"/>
  <c r="EM143" i="1"/>
  <c r="EL143" i="1"/>
  <c r="EK143" i="1"/>
  <c r="EJ143" i="1"/>
  <c r="EI143" i="1"/>
  <c r="EH143" i="1"/>
  <c r="EG143" i="1"/>
  <c r="EF143" i="1"/>
  <c r="ED143" i="1"/>
  <c r="EE143" i="1" s="1"/>
  <c r="EB143" i="1"/>
  <c r="EC143" i="1" s="1"/>
  <c r="EA143" i="1"/>
  <c r="DZ143" i="1"/>
  <c r="DY143" i="1"/>
  <c r="DX143" i="1"/>
  <c r="DW143" i="1"/>
  <c r="DV143" i="1"/>
  <c r="EN142" i="1"/>
  <c r="EM142" i="1"/>
  <c r="EL142" i="1"/>
  <c r="EK142" i="1"/>
  <c r="EJ142" i="1"/>
  <c r="EI142" i="1"/>
  <c r="EH142" i="1"/>
  <c r="EG142" i="1"/>
  <c r="EF142" i="1"/>
  <c r="EE142" i="1"/>
  <c r="ED142" i="1"/>
  <c r="EC142" i="1"/>
  <c r="EB142" i="1"/>
  <c r="EA142" i="1"/>
  <c r="DZ142" i="1"/>
  <c r="DY142" i="1"/>
  <c r="DX142" i="1"/>
  <c r="DW142" i="1"/>
  <c r="DV142" i="1"/>
  <c r="EN141" i="1"/>
  <c r="EM141" i="1"/>
  <c r="EL141" i="1"/>
  <c r="EK141" i="1"/>
  <c r="EJ141" i="1"/>
  <c r="EI141" i="1"/>
  <c r="EH141" i="1"/>
  <c r="EG141" i="1"/>
  <c r="EF141" i="1"/>
  <c r="ED141" i="1"/>
  <c r="EE141" i="1" s="1"/>
  <c r="EB141" i="1"/>
  <c r="EC141" i="1" s="1"/>
  <c r="EA141" i="1"/>
  <c r="DZ141" i="1"/>
  <c r="DY141" i="1"/>
  <c r="DX141" i="1"/>
  <c r="DW141" i="1"/>
  <c r="DV141" i="1"/>
  <c r="EN140" i="1"/>
  <c r="EM140" i="1"/>
  <c r="EL140" i="1"/>
  <c r="EK140" i="1"/>
  <c r="EJ140" i="1"/>
  <c r="EI140" i="1"/>
  <c r="EH140" i="1"/>
  <c r="EG140" i="1"/>
  <c r="EF140" i="1"/>
  <c r="EE140" i="1"/>
  <c r="ED140" i="1"/>
  <c r="EC140" i="1"/>
  <c r="EB140" i="1"/>
  <c r="EA140" i="1"/>
  <c r="DZ140" i="1"/>
  <c r="DY140" i="1"/>
  <c r="DX140" i="1"/>
  <c r="DW140" i="1"/>
  <c r="DV140" i="1"/>
  <c r="EN139" i="1"/>
  <c r="EM139" i="1"/>
  <c r="EL139" i="1"/>
  <c r="EK139" i="1"/>
  <c r="EJ139" i="1"/>
  <c r="EI139" i="1"/>
  <c r="EH139" i="1"/>
  <c r="EG139" i="1"/>
  <c r="EF139" i="1"/>
  <c r="ED139" i="1"/>
  <c r="EE139" i="1" s="1"/>
  <c r="EB139" i="1"/>
  <c r="EC139" i="1" s="1"/>
  <c r="EA139" i="1"/>
  <c r="DZ139" i="1"/>
  <c r="DY139" i="1"/>
  <c r="DX139" i="1"/>
  <c r="DW139" i="1"/>
  <c r="DV139" i="1"/>
  <c r="EN138" i="1"/>
  <c r="EM138" i="1"/>
  <c r="EL138" i="1"/>
  <c r="EK138" i="1"/>
  <c r="EJ138" i="1"/>
  <c r="EI138" i="1"/>
  <c r="EH138" i="1"/>
  <c r="EG138" i="1"/>
  <c r="EF138" i="1"/>
  <c r="EE138" i="1"/>
  <c r="ED138" i="1"/>
  <c r="EC138" i="1"/>
  <c r="EB138" i="1"/>
  <c r="EA138" i="1"/>
  <c r="DZ138" i="1"/>
  <c r="DY138" i="1"/>
  <c r="DX138" i="1"/>
  <c r="DW138" i="1"/>
  <c r="DV138" i="1"/>
  <c r="EN137" i="1"/>
  <c r="EM137" i="1"/>
  <c r="EL137" i="1"/>
  <c r="EK137" i="1"/>
  <c r="EJ137" i="1"/>
  <c r="EI137" i="1"/>
  <c r="EH137" i="1"/>
  <c r="EG137" i="1"/>
  <c r="EF137" i="1"/>
  <c r="ED137" i="1"/>
  <c r="EE137" i="1" s="1"/>
  <c r="EB137" i="1"/>
  <c r="EC137" i="1" s="1"/>
  <c r="EA137" i="1"/>
  <c r="DZ137" i="1"/>
  <c r="DY137" i="1"/>
  <c r="DX137" i="1"/>
  <c r="DW137" i="1"/>
  <c r="DV137" i="1"/>
  <c r="EN136" i="1"/>
  <c r="EM136" i="1"/>
  <c r="EL136" i="1"/>
  <c r="EK136" i="1"/>
  <c r="EJ136" i="1"/>
  <c r="EI136" i="1"/>
  <c r="EH136" i="1"/>
  <c r="EG136" i="1"/>
  <c r="EF136" i="1"/>
  <c r="EE136" i="1"/>
  <c r="ED136" i="1"/>
  <c r="EC136" i="1"/>
  <c r="EB136" i="1"/>
  <c r="EA136" i="1"/>
  <c r="DZ136" i="1"/>
  <c r="DY136" i="1"/>
  <c r="DX136" i="1"/>
  <c r="DW136" i="1"/>
  <c r="DV136" i="1"/>
  <c r="EN135" i="1"/>
  <c r="EM135" i="1"/>
  <c r="EL135" i="1"/>
  <c r="EK135" i="1"/>
  <c r="EJ135" i="1"/>
  <c r="EI135" i="1"/>
  <c r="EH135" i="1"/>
  <c r="EG135" i="1"/>
  <c r="EF135" i="1"/>
  <c r="ED135" i="1"/>
  <c r="EE135" i="1" s="1"/>
  <c r="EB135" i="1"/>
  <c r="EC135" i="1" s="1"/>
  <c r="EA135" i="1"/>
  <c r="DZ135" i="1"/>
  <c r="DY135" i="1"/>
  <c r="DX135" i="1"/>
  <c r="DW135" i="1"/>
  <c r="DV135" i="1"/>
  <c r="EN134" i="1"/>
  <c r="EM134" i="1"/>
  <c r="EL134" i="1"/>
  <c r="EK134" i="1"/>
  <c r="EJ134" i="1"/>
  <c r="EI134" i="1"/>
  <c r="EH134" i="1"/>
  <c r="EG134" i="1"/>
  <c r="EF134" i="1"/>
  <c r="EE134" i="1"/>
  <c r="ED134" i="1"/>
  <c r="EC134" i="1"/>
  <c r="EB134" i="1"/>
  <c r="EA134" i="1"/>
  <c r="DZ134" i="1"/>
  <c r="DY134" i="1"/>
  <c r="DX134" i="1"/>
  <c r="DW134" i="1"/>
  <c r="DV134" i="1"/>
  <c r="EN133" i="1"/>
  <c r="EM133" i="1"/>
  <c r="EL133" i="1"/>
  <c r="EK133" i="1"/>
  <c r="EJ133" i="1"/>
  <c r="EI133" i="1"/>
  <c r="EH133" i="1"/>
  <c r="EG133" i="1"/>
  <c r="EF133" i="1"/>
  <c r="ED133" i="1"/>
  <c r="EE133" i="1" s="1"/>
  <c r="EB133" i="1"/>
  <c r="EC133" i="1" s="1"/>
  <c r="EA133" i="1"/>
  <c r="DZ133" i="1"/>
  <c r="DY133" i="1"/>
  <c r="DX133" i="1"/>
  <c r="DW133" i="1"/>
  <c r="DV133" i="1"/>
  <c r="EN132" i="1"/>
  <c r="EM132" i="1"/>
  <c r="EL132" i="1"/>
  <c r="EK132" i="1"/>
  <c r="EJ132" i="1"/>
  <c r="EI132" i="1"/>
  <c r="EH132" i="1"/>
  <c r="EG132" i="1"/>
  <c r="EF132" i="1"/>
  <c r="EE132" i="1"/>
  <c r="ED132" i="1"/>
  <c r="EC132" i="1"/>
  <c r="EB132" i="1"/>
  <c r="EA132" i="1"/>
  <c r="DZ132" i="1"/>
  <c r="DY132" i="1"/>
  <c r="DX132" i="1"/>
  <c r="DW132" i="1"/>
  <c r="DV132" i="1"/>
  <c r="EN131" i="1"/>
  <c r="EM131" i="1"/>
  <c r="EL131" i="1"/>
  <c r="EK131" i="1"/>
  <c r="EJ131" i="1"/>
  <c r="EI131" i="1"/>
  <c r="EH131" i="1"/>
  <c r="EG131" i="1"/>
  <c r="EF131" i="1"/>
  <c r="ED131" i="1"/>
  <c r="EE131" i="1" s="1"/>
  <c r="EB131" i="1"/>
  <c r="EC131" i="1" s="1"/>
  <c r="EA131" i="1"/>
  <c r="DZ131" i="1"/>
  <c r="DY131" i="1"/>
  <c r="DX131" i="1"/>
  <c r="DW131" i="1"/>
  <c r="DV131" i="1"/>
  <c r="EN130" i="1"/>
  <c r="EM130" i="1"/>
  <c r="EL130" i="1"/>
  <c r="EK130" i="1"/>
  <c r="EJ130" i="1"/>
  <c r="EI130" i="1"/>
  <c r="EH130" i="1"/>
  <c r="EG130" i="1"/>
  <c r="EF130" i="1"/>
  <c r="EE130" i="1"/>
  <c r="ED130" i="1"/>
  <c r="EC130" i="1"/>
  <c r="EB130" i="1"/>
  <c r="EA130" i="1"/>
  <c r="DZ130" i="1"/>
  <c r="DY130" i="1"/>
  <c r="DX130" i="1"/>
  <c r="DW130" i="1"/>
  <c r="DV130" i="1"/>
  <c r="EN129" i="1"/>
  <c r="EM129" i="1"/>
  <c r="EL129" i="1"/>
  <c r="EK129" i="1"/>
  <c r="EJ129" i="1"/>
  <c r="EI129" i="1"/>
  <c r="EH129" i="1"/>
  <c r="EG129" i="1"/>
  <c r="EF129" i="1"/>
  <c r="ED129" i="1"/>
  <c r="EE129" i="1" s="1"/>
  <c r="EB129" i="1"/>
  <c r="EC129" i="1" s="1"/>
  <c r="EA129" i="1"/>
  <c r="DZ129" i="1"/>
  <c r="DY129" i="1"/>
  <c r="DX129" i="1"/>
  <c r="DW129" i="1"/>
  <c r="DV129" i="1"/>
  <c r="EN128" i="1"/>
  <c r="EM128" i="1"/>
  <c r="EL128" i="1"/>
  <c r="EK128" i="1"/>
  <c r="EJ128" i="1"/>
  <c r="EI128" i="1"/>
  <c r="EH128" i="1"/>
  <c r="EG128" i="1"/>
  <c r="EF128" i="1"/>
  <c r="EE128" i="1"/>
  <c r="ED128" i="1"/>
  <c r="EC128" i="1"/>
  <c r="EB128" i="1"/>
  <c r="EA128" i="1"/>
  <c r="DZ128" i="1"/>
  <c r="DY128" i="1"/>
  <c r="DX128" i="1"/>
  <c r="DW128" i="1"/>
  <c r="DV128" i="1"/>
  <c r="EN127" i="1"/>
  <c r="EM127" i="1"/>
  <c r="EL127" i="1"/>
  <c r="EK127" i="1"/>
  <c r="EJ127" i="1"/>
  <c r="EI127" i="1"/>
  <c r="EH127" i="1"/>
  <c r="EG127" i="1"/>
  <c r="EF127" i="1"/>
  <c r="ED127" i="1"/>
  <c r="EE127" i="1" s="1"/>
  <c r="EB127" i="1"/>
  <c r="EC127" i="1" s="1"/>
  <c r="EA127" i="1"/>
  <c r="DZ127" i="1"/>
  <c r="DY127" i="1"/>
  <c r="DX127" i="1"/>
  <c r="DW127" i="1"/>
  <c r="DV127" i="1"/>
  <c r="EN126" i="1"/>
  <c r="EM126" i="1"/>
  <c r="EL126" i="1"/>
  <c r="EK126" i="1"/>
  <c r="EJ126" i="1"/>
  <c r="EI126" i="1"/>
  <c r="EH126" i="1"/>
  <c r="EG126" i="1"/>
  <c r="EF126" i="1"/>
  <c r="EE126" i="1"/>
  <c r="ED126" i="1"/>
  <c r="EC126" i="1"/>
  <c r="EB126" i="1"/>
  <c r="EA126" i="1"/>
  <c r="DZ126" i="1"/>
  <c r="DY126" i="1"/>
  <c r="DX126" i="1"/>
  <c r="DW126" i="1"/>
  <c r="DV126" i="1"/>
  <c r="EN125" i="1"/>
  <c r="EM125" i="1"/>
  <c r="EL125" i="1"/>
  <c r="EK125" i="1"/>
  <c r="EJ125" i="1"/>
  <c r="EI125" i="1"/>
  <c r="EH125" i="1"/>
  <c r="EG125" i="1"/>
  <c r="EF125" i="1"/>
  <c r="ED125" i="1"/>
  <c r="EE125" i="1" s="1"/>
  <c r="EB125" i="1"/>
  <c r="EC125" i="1" s="1"/>
  <c r="EA125" i="1"/>
  <c r="DZ125" i="1"/>
  <c r="DY125" i="1"/>
  <c r="DX125" i="1"/>
  <c r="DW125" i="1"/>
  <c r="DV125" i="1"/>
  <c r="EN124" i="1"/>
  <c r="EM124" i="1"/>
  <c r="EL124" i="1"/>
  <c r="EK124" i="1"/>
  <c r="EJ124" i="1"/>
  <c r="EI124" i="1"/>
  <c r="EH124" i="1"/>
  <c r="EG124" i="1"/>
  <c r="EF124" i="1"/>
  <c r="EE124" i="1"/>
  <c r="ED124" i="1"/>
  <c r="EC124" i="1"/>
  <c r="EB124" i="1"/>
  <c r="EA124" i="1"/>
  <c r="DZ124" i="1"/>
  <c r="DY124" i="1"/>
  <c r="DX124" i="1"/>
  <c r="DW124" i="1"/>
  <c r="DV124" i="1"/>
  <c r="EN123" i="1"/>
  <c r="EM123" i="1"/>
  <c r="EL123" i="1"/>
  <c r="EK123" i="1"/>
  <c r="EJ123" i="1"/>
  <c r="EI123" i="1"/>
  <c r="EH123" i="1"/>
  <c r="EG123" i="1"/>
  <c r="EF123" i="1"/>
  <c r="ED123" i="1"/>
  <c r="EE123" i="1" s="1"/>
  <c r="EB123" i="1"/>
  <c r="EC123" i="1" s="1"/>
  <c r="EA123" i="1"/>
  <c r="DZ123" i="1"/>
  <c r="DY123" i="1"/>
  <c r="DX123" i="1"/>
  <c r="DW123" i="1"/>
  <c r="DV123" i="1"/>
  <c r="EN122" i="1"/>
  <c r="EM122" i="1"/>
  <c r="EL122" i="1"/>
  <c r="EK122" i="1"/>
  <c r="EJ122" i="1"/>
  <c r="EI122" i="1"/>
  <c r="EH122" i="1"/>
  <c r="EG122" i="1"/>
  <c r="EF122" i="1"/>
  <c r="EE122" i="1"/>
  <c r="ED122" i="1"/>
  <c r="EC122" i="1"/>
  <c r="EB122" i="1"/>
  <c r="EA122" i="1"/>
  <c r="DZ122" i="1"/>
  <c r="DY122" i="1"/>
  <c r="DX122" i="1"/>
  <c r="DW122" i="1"/>
  <c r="DV122" i="1"/>
  <c r="EN121" i="1"/>
  <c r="EM121" i="1"/>
  <c r="EL121" i="1"/>
  <c r="EK121" i="1"/>
  <c r="EJ121" i="1"/>
  <c r="EI121" i="1"/>
  <c r="EH121" i="1"/>
  <c r="EG121" i="1"/>
  <c r="EF121" i="1"/>
  <c r="ED121" i="1"/>
  <c r="EE121" i="1" s="1"/>
  <c r="EB121" i="1"/>
  <c r="EC121" i="1" s="1"/>
  <c r="EA121" i="1"/>
  <c r="DZ121" i="1"/>
  <c r="DY121" i="1"/>
  <c r="DX121" i="1"/>
  <c r="DW121" i="1"/>
  <c r="DV121" i="1"/>
  <c r="EN120" i="1"/>
  <c r="EM120" i="1"/>
  <c r="EL120" i="1"/>
  <c r="EK120" i="1"/>
  <c r="EJ120" i="1"/>
  <c r="EI120" i="1"/>
  <c r="EH120" i="1"/>
  <c r="EG120" i="1"/>
  <c r="EF120" i="1"/>
  <c r="EE120" i="1"/>
  <c r="ED120" i="1"/>
  <c r="EC120" i="1"/>
  <c r="EB120" i="1"/>
  <c r="EA120" i="1"/>
  <c r="DZ120" i="1"/>
  <c r="DY120" i="1"/>
  <c r="DX120" i="1"/>
  <c r="DW120" i="1"/>
  <c r="DV120" i="1"/>
  <c r="EN119" i="1"/>
  <c r="EM119" i="1"/>
  <c r="EL119" i="1"/>
  <c r="EK119" i="1"/>
  <c r="EJ119" i="1"/>
  <c r="EI119" i="1"/>
  <c r="EH119" i="1"/>
  <c r="EG119" i="1"/>
  <c r="EF119" i="1"/>
  <c r="ED119" i="1"/>
  <c r="EE119" i="1" s="1"/>
  <c r="EB119" i="1"/>
  <c r="EC119" i="1" s="1"/>
  <c r="EA119" i="1"/>
  <c r="DZ119" i="1"/>
  <c r="DY119" i="1"/>
  <c r="DX119" i="1"/>
  <c r="DW119" i="1"/>
  <c r="DV119" i="1"/>
  <c r="EN118" i="1"/>
  <c r="EM118" i="1"/>
  <c r="EL118" i="1"/>
  <c r="EK118" i="1"/>
  <c r="EJ118" i="1"/>
  <c r="EI118" i="1"/>
  <c r="EH118" i="1"/>
  <c r="EG118" i="1"/>
  <c r="EF118" i="1"/>
  <c r="EE118" i="1"/>
  <c r="ED118" i="1"/>
  <c r="EC118" i="1"/>
  <c r="EB118" i="1"/>
  <c r="EA118" i="1"/>
  <c r="DZ118" i="1"/>
  <c r="DY118" i="1"/>
  <c r="DX118" i="1"/>
  <c r="DW118" i="1"/>
  <c r="DV118" i="1"/>
  <c r="EN117" i="1"/>
  <c r="EM117" i="1"/>
  <c r="EL117" i="1"/>
  <c r="EK117" i="1"/>
  <c r="EJ117" i="1"/>
  <c r="EI117" i="1"/>
  <c r="EH117" i="1"/>
  <c r="EG117" i="1"/>
  <c r="EF117" i="1"/>
  <c r="ED117" i="1"/>
  <c r="EE117" i="1" s="1"/>
  <c r="EB117" i="1"/>
  <c r="EC117" i="1" s="1"/>
  <c r="EA117" i="1"/>
  <c r="DZ117" i="1"/>
  <c r="DY117" i="1"/>
  <c r="DX117" i="1"/>
  <c r="DW117" i="1"/>
  <c r="DV117" i="1"/>
  <c r="EN116" i="1"/>
  <c r="EM116" i="1"/>
  <c r="EL116" i="1"/>
  <c r="EK116" i="1"/>
  <c r="EJ116" i="1"/>
  <c r="EI116" i="1"/>
  <c r="EH116" i="1"/>
  <c r="EG116" i="1"/>
  <c r="EF116" i="1"/>
  <c r="EE116" i="1"/>
  <c r="ED116" i="1"/>
  <c r="EC116" i="1"/>
  <c r="EB116" i="1"/>
  <c r="EA116" i="1"/>
  <c r="DZ116" i="1"/>
  <c r="DY116" i="1"/>
  <c r="DX116" i="1"/>
  <c r="DW116" i="1"/>
  <c r="DV116" i="1"/>
  <c r="EN115" i="1"/>
  <c r="EM115" i="1"/>
  <c r="EL115" i="1"/>
  <c r="EK115" i="1"/>
  <c r="EJ115" i="1"/>
  <c r="EI115" i="1"/>
  <c r="EH115" i="1"/>
  <c r="EG115" i="1"/>
  <c r="EF115" i="1"/>
  <c r="ED115" i="1"/>
  <c r="EE115" i="1" s="1"/>
  <c r="EB115" i="1"/>
  <c r="EC115" i="1" s="1"/>
  <c r="EA115" i="1"/>
  <c r="DZ115" i="1"/>
  <c r="DY115" i="1"/>
  <c r="DX115" i="1"/>
  <c r="DW115" i="1"/>
  <c r="DV115" i="1"/>
  <c r="EN114" i="1"/>
  <c r="EM114" i="1"/>
  <c r="EL114" i="1"/>
  <c r="EK114" i="1"/>
  <c r="EJ114" i="1"/>
  <c r="EI114" i="1"/>
  <c r="EH114" i="1"/>
  <c r="EG114" i="1"/>
  <c r="EF114" i="1"/>
  <c r="EE114" i="1"/>
  <c r="ED114" i="1"/>
  <c r="EC114" i="1"/>
  <c r="EB114" i="1"/>
  <c r="EA114" i="1"/>
  <c r="DZ114" i="1"/>
  <c r="DY114" i="1"/>
  <c r="DX114" i="1"/>
  <c r="DW114" i="1"/>
  <c r="DV114" i="1"/>
  <c r="EN113" i="1"/>
  <c r="EM113" i="1"/>
  <c r="EL113" i="1"/>
  <c r="EK113" i="1"/>
  <c r="EJ113" i="1"/>
  <c r="EI113" i="1"/>
  <c r="EH113" i="1"/>
  <c r="EG113" i="1"/>
  <c r="EF113" i="1"/>
  <c r="ED113" i="1"/>
  <c r="EE113" i="1" s="1"/>
  <c r="EB113" i="1"/>
  <c r="EC113" i="1" s="1"/>
  <c r="EA113" i="1"/>
  <c r="DZ113" i="1"/>
  <c r="DY113" i="1"/>
  <c r="DX113" i="1"/>
  <c r="DW113" i="1"/>
  <c r="DV113" i="1"/>
  <c r="EN112" i="1"/>
  <c r="EM112" i="1"/>
  <c r="EL112" i="1"/>
  <c r="EK112" i="1"/>
  <c r="EJ112" i="1"/>
  <c r="EI112" i="1"/>
  <c r="EH112" i="1"/>
  <c r="EG112" i="1"/>
  <c r="EF112" i="1"/>
  <c r="EE112" i="1"/>
  <c r="ED112" i="1"/>
  <c r="EC112" i="1"/>
  <c r="EB112" i="1"/>
  <c r="EA112" i="1"/>
  <c r="DZ112" i="1"/>
  <c r="DY112" i="1"/>
  <c r="DX112" i="1"/>
  <c r="DW112" i="1"/>
  <c r="DV112" i="1"/>
  <c r="EN111" i="1"/>
  <c r="EM111" i="1"/>
  <c r="EL111" i="1"/>
  <c r="EK111" i="1"/>
  <c r="EJ111" i="1"/>
  <c r="EI111" i="1"/>
  <c r="EH111" i="1"/>
  <c r="EG111" i="1"/>
  <c r="EF111" i="1"/>
  <c r="ED111" i="1"/>
  <c r="EE111" i="1" s="1"/>
  <c r="EB111" i="1"/>
  <c r="EC111" i="1" s="1"/>
  <c r="EA111" i="1"/>
  <c r="DZ111" i="1"/>
  <c r="DY111" i="1"/>
  <c r="DX111" i="1"/>
  <c r="DW111" i="1"/>
  <c r="DV111" i="1"/>
  <c r="EN110" i="1"/>
  <c r="EM110" i="1"/>
  <c r="EL110" i="1"/>
  <c r="EK110" i="1"/>
  <c r="EJ110" i="1"/>
  <c r="EI110" i="1"/>
  <c r="EH110" i="1"/>
  <c r="EG110" i="1"/>
  <c r="EF110" i="1"/>
  <c r="EE110" i="1"/>
  <c r="ED110" i="1"/>
  <c r="EC110" i="1"/>
  <c r="EB110" i="1"/>
  <c r="EA110" i="1"/>
  <c r="DZ110" i="1"/>
  <c r="DY110" i="1"/>
  <c r="DX110" i="1"/>
  <c r="DW110" i="1"/>
  <c r="DV110" i="1"/>
  <c r="EN109" i="1"/>
  <c r="EM109" i="1"/>
  <c r="EL109" i="1"/>
  <c r="EK109" i="1"/>
  <c r="EJ109" i="1"/>
  <c r="EI109" i="1"/>
  <c r="EH109" i="1"/>
  <c r="EG109" i="1"/>
  <c r="EF109" i="1"/>
  <c r="ED109" i="1"/>
  <c r="EE109" i="1" s="1"/>
  <c r="EB109" i="1"/>
  <c r="EC109" i="1" s="1"/>
  <c r="EA109" i="1"/>
  <c r="DZ109" i="1"/>
  <c r="DY109" i="1"/>
  <c r="DX109" i="1"/>
  <c r="DW109" i="1"/>
  <c r="DV109" i="1"/>
  <c r="EN108" i="1"/>
  <c r="EM108" i="1"/>
  <c r="EL108" i="1"/>
  <c r="EK108" i="1"/>
  <c r="EJ108" i="1"/>
  <c r="EI108" i="1"/>
  <c r="EH108" i="1"/>
  <c r="EG108" i="1"/>
  <c r="EF108" i="1"/>
  <c r="EE108" i="1"/>
  <c r="ED108" i="1"/>
  <c r="EC108" i="1"/>
  <c r="EB108" i="1"/>
  <c r="EA108" i="1"/>
  <c r="DZ108" i="1"/>
  <c r="DY108" i="1"/>
  <c r="DX108" i="1"/>
  <c r="DW108" i="1"/>
  <c r="DV108" i="1"/>
  <c r="EN107" i="1"/>
  <c r="EM107" i="1"/>
  <c r="EL107" i="1"/>
  <c r="EK107" i="1"/>
  <c r="EJ107" i="1"/>
  <c r="EI107" i="1"/>
  <c r="EH107" i="1"/>
  <c r="EG107" i="1"/>
  <c r="EF107" i="1"/>
  <c r="ED107" i="1"/>
  <c r="EE107" i="1" s="1"/>
  <c r="EB107" i="1"/>
  <c r="EC107" i="1" s="1"/>
  <c r="EA107" i="1"/>
  <c r="DZ107" i="1"/>
  <c r="DY107" i="1"/>
  <c r="DX107" i="1"/>
  <c r="DW107" i="1"/>
  <c r="DV107" i="1"/>
  <c r="EN106" i="1"/>
  <c r="EM106" i="1"/>
  <c r="EL106" i="1"/>
  <c r="EK106" i="1"/>
  <c r="EJ106" i="1"/>
  <c r="EI106" i="1"/>
  <c r="EH106" i="1"/>
  <c r="EG106" i="1"/>
  <c r="EF106" i="1"/>
  <c r="EE106" i="1"/>
  <c r="ED106" i="1"/>
  <c r="EC106" i="1"/>
  <c r="EB106" i="1"/>
  <c r="EA106" i="1"/>
  <c r="DZ106" i="1"/>
  <c r="DY106" i="1"/>
  <c r="DX106" i="1"/>
  <c r="DW106" i="1"/>
  <c r="DV106" i="1"/>
  <c r="EN105" i="1"/>
  <c r="EM105" i="1"/>
  <c r="EL105" i="1"/>
  <c r="EK105" i="1"/>
  <c r="EJ105" i="1"/>
  <c r="EI105" i="1"/>
  <c r="EH105" i="1"/>
  <c r="EG105" i="1"/>
  <c r="EF105" i="1"/>
  <c r="ED105" i="1"/>
  <c r="EE105" i="1" s="1"/>
  <c r="EB105" i="1"/>
  <c r="EC105" i="1" s="1"/>
  <c r="EA105" i="1"/>
  <c r="DZ105" i="1"/>
  <c r="DY105" i="1"/>
  <c r="DX105" i="1"/>
  <c r="DW105" i="1"/>
  <c r="DV105" i="1"/>
  <c r="EN104" i="1"/>
  <c r="EM104" i="1"/>
  <c r="EL104" i="1"/>
  <c r="EK104" i="1"/>
  <c r="EJ104" i="1"/>
  <c r="EI104" i="1"/>
  <c r="EH104" i="1"/>
  <c r="EG104" i="1"/>
  <c r="EF104" i="1"/>
  <c r="EE104" i="1"/>
  <c r="ED104" i="1"/>
  <c r="EC104" i="1"/>
  <c r="EB104" i="1"/>
  <c r="EA104" i="1"/>
  <c r="DZ104" i="1"/>
  <c r="DY104" i="1"/>
  <c r="DX104" i="1"/>
  <c r="DW104" i="1"/>
  <c r="DV104" i="1"/>
  <c r="EN103" i="1"/>
  <c r="EM103" i="1"/>
  <c r="EL103" i="1"/>
  <c r="EK103" i="1"/>
  <c r="EJ103" i="1"/>
  <c r="EI103" i="1"/>
  <c r="EH103" i="1"/>
  <c r="EG103" i="1"/>
  <c r="EF103" i="1"/>
  <c r="ED103" i="1"/>
  <c r="EE103" i="1" s="1"/>
  <c r="EB103" i="1"/>
  <c r="EC103" i="1" s="1"/>
  <c r="EA103" i="1"/>
  <c r="DZ103" i="1"/>
  <c r="DY103" i="1"/>
  <c r="DX103" i="1"/>
  <c r="DW103" i="1"/>
  <c r="DV103" i="1"/>
  <c r="EN102" i="1"/>
  <c r="EM102" i="1"/>
  <c r="EL102" i="1"/>
  <c r="EK102" i="1"/>
  <c r="EJ102" i="1"/>
  <c r="EI102" i="1"/>
  <c r="EH102" i="1"/>
  <c r="EG102" i="1"/>
  <c r="EF102" i="1"/>
  <c r="EE102" i="1"/>
  <c r="ED102" i="1"/>
  <c r="EC102" i="1"/>
  <c r="EB102" i="1"/>
  <c r="EA102" i="1"/>
  <c r="DZ102" i="1"/>
  <c r="DY102" i="1"/>
  <c r="DX102" i="1"/>
  <c r="DW102" i="1"/>
  <c r="DV102" i="1"/>
  <c r="EN101" i="1"/>
  <c r="EM101" i="1"/>
  <c r="EL101" i="1"/>
  <c r="EK101" i="1"/>
  <c r="EJ101" i="1"/>
  <c r="EI101" i="1"/>
  <c r="EH101" i="1"/>
  <c r="EG101" i="1"/>
  <c r="EF101" i="1"/>
  <c r="ED101" i="1"/>
  <c r="EE101" i="1" s="1"/>
  <c r="EB101" i="1"/>
  <c r="EC101" i="1" s="1"/>
  <c r="EA101" i="1"/>
  <c r="DZ101" i="1"/>
  <c r="DY101" i="1"/>
  <c r="DX101" i="1"/>
  <c r="DW101" i="1"/>
  <c r="DV101" i="1"/>
  <c r="EN100" i="1"/>
  <c r="EM100" i="1"/>
  <c r="EL100" i="1"/>
  <c r="EK100" i="1"/>
  <c r="EJ100" i="1"/>
  <c r="EI100" i="1"/>
  <c r="EH100" i="1"/>
  <c r="EG100" i="1"/>
  <c r="EF100" i="1"/>
  <c r="EE100" i="1"/>
  <c r="ED100" i="1"/>
  <c r="EC100" i="1"/>
  <c r="EB100" i="1"/>
  <c r="EA100" i="1"/>
  <c r="DZ100" i="1"/>
  <c r="DY100" i="1"/>
  <c r="DX100" i="1"/>
  <c r="DW100" i="1"/>
  <c r="DV100" i="1"/>
  <c r="EN99" i="1"/>
  <c r="EM99" i="1"/>
  <c r="EL99" i="1"/>
  <c r="EK99" i="1"/>
  <c r="EJ99" i="1"/>
  <c r="EI99" i="1"/>
  <c r="EH99" i="1"/>
  <c r="EG99" i="1"/>
  <c r="EF99" i="1"/>
  <c r="ED99" i="1"/>
  <c r="EE99" i="1" s="1"/>
  <c r="EB99" i="1"/>
  <c r="EC99" i="1" s="1"/>
  <c r="EA99" i="1"/>
  <c r="DZ99" i="1"/>
  <c r="DY99" i="1"/>
  <c r="DX99" i="1"/>
  <c r="DW99" i="1"/>
  <c r="DV99" i="1"/>
  <c r="EN98" i="1"/>
  <c r="EM98" i="1"/>
  <c r="EL98" i="1"/>
  <c r="EK98" i="1"/>
  <c r="EJ98" i="1"/>
  <c r="EI98" i="1"/>
  <c r="EH98" i="1"/>
  <c r="EG98" i="1"/>
  <c r="EF98" i="1"/>
  <c r="EE98" i="1"/>
  <c r="ED98" i="1"/>
  <c r="EC98" i="1"/>
  <c r="EB98" i="1"/>
  <c r="EA98" i="1"/>
  <c r="DZ98" i="1"/>
  <c r="DY98" i="1"/>
  <c r="DX98" i="1"/>
  <c r="DW98" i="1"/>
  <c r="DV98" i="1"/>
  <c r="EN97" i="1"/>
  <c r="EM97" i="1"/>
  <c r="EL97" i="1"/>
  <c r="EK97" i="1"/>
  <c r="EJ97" i="1"/>
  <c r="EI97" i="1"/>
  <c r="EH97" i="1"/>
  <c r="EG97" i="1"/>
  <c r="EF97" i="1"/>
  <c r="ED97" i="1"/>
  <c r="EE97" i="1" s="1"/>
  <c r="EB97" i="1"/>
  <c r="EC97" i="1" s="1"/>
  <c r="EA97" i="1"/>
  <c r="DZ97" i="1"/>
  <c r="DY97" i="1"/>
  <c r="DX97" i="1"/>
  <c r="DW97" i="1"/>
  <c r="DV97" i="1"/>
  <c r="EN96" i="1"/>
  <c r="EM96" i="1"/>
  <c r="EL96" i="1"/>
  <c r="EK96" i="1"/>
  <c r="EJ96" i="1"/>
  <c r="EI96" i="1"/>
  <c r="EH96" i="1"/>
  <c r="EG96" i="1"/>
  <c r="EF96" i="1"/>
  <c r="EE96" i="1"/>
  <c r="ED96" i="1"/>
  <c r="EC96" i="1"/>
  <c r="EB96" i="1"/>
  <c r="EA96" i="1"/>
  <c r="DZ96" i="1"/>
  <c r="DY96" i="1"/>
  <c r="DX96" i="1"/>
  <c r="DW96" i="1"/>
  <c r="DV96" i="1"/>
  <c r="EN95" i="1"/>
  <c r="EM95" i="1"/>
  <c r="EL95" i="1"/>
  <c r="EK95" i="1"/>
  <c r="EJ95" i="1"/>
  <c r="EI95" i="1"/>
  <c r="EH95" i="1"/>
  <c r="EG95" i="1"/>
  <c r="EF95" i="1"/>
  <c r="ED95" i="1"/>
  <c r="EE95" i="1" s="1"/>
  <c r="EB95" i="1"/>
  <c r="EC95" i="1" s="1"/>
  <c r="EA95" i="1"/>
  <c r="DZ95" i="1"/>
  <c r="DY95" i="1"/>
  <c r="DX95" i="1"/>
  <c r="DW95" i="1"/>
  <c r="DV95" i="1"/>
  <c r="EN94" i="1"/>
  <c r="EM94" i="1"/>
  <c r="EL94" i="1"/>
  <c r="EK94" i="1"/>
  <c r="EJ94" i="1"/>
  <c r="EI94" i="1"/>
  <c r="EH94" i="1"/>
  <c r="EG94" i="1"/>
  <c r="EF94" i="1"/>
  <c r="EE94" i="1"/>
  <c r="ED94" i="1"/>
  <c r="EC94" i="1"/>
  <c r="EB94" i="1"/>
  <c r="EA94" i="1"/>
  <c r="DZ94" i="1"/>
  <c r="DY94" i="1"/>
  <c r="DX94" i="1"/>
  <c r="DW94" i="1"/>
  <c r="DV94" i="1"/>
  <c r="EN93" i="1"/>
  <c r="EM93" i="1"/>
  <c r="EL93" i="1"/>
  <c r="EK93" i="1"/>
  <c r="EJ93" i="1"/>
  <c r="EI93" i="1"/>
  <c r="EH93" i="1"/>
  <c r="EG93" i="1"/>
  <c r="EF93" i="1"/>
  <c r="ED93" i="1"/>
  <c r="EE93" i="1" s="1"/>
  <c r="EB93" i="1"/>
  <c r="EC93" i="1" s="1"/>
  <c r="EA93" i="1"/>
  <c r="DZ93" i="1"/>
  <c r="DY93" i="1"/>
  <c r="DX93" i="1"/>
  <c r="DW93" i="1"/>
  <c r="DV93" i="1"/>
  <c r="EN92" i="1"/>
  <c r="EM92" i="1"/>
  <c r="EL92" i="1"/>
  <c r="EK92" i="1"/>
  <c r="EJ92" i="1"/>
  <c r="EI92" i="1"/>
  <c r="EH92" i="1"/>
  <c r="EG92" i="1"/>
  <c r="EF92" i="1"/>
  <c r="EE92" i="1"/>
  <c r="ED92" i="1"/>
  <c r="EC92" i="1"/>
  <c r="EB92" i="1"/>
  <c r="EA92" i="1"/>
  <c r="DZ92" i="1"/>
  <c r="DY92" i="1"/>
  <c r="DX92" i="1"/>
  <c r="DW92" i="1"/>
  <c r="DV92" i="1"/>
  <c r="EN91" i="1"/>
  <c r="EM91" i="1"/>
  <c r="EL91" i="1"/>
  <c r="EK91" i="1"/>
  <c r="EJ91" i="1"/>
  <c r="EI91" i="1"/>
  <c r="EH91" i="1"/>
  <c r="EG91" i="1"/>
  <c r="EF91" i="1"/>
  <c r="ED91" i="1"/>
  <c r="EE91" i="1" s="1"/>
  <c r="EB91" i="1"/>
  <c r="EC91" i="1" s="1"/>
  <c r="EA91" i="1"/>
  <c r="DZ91" i="1"/>
  <c r="DY91" i="1"/>
  <c r="DX91" i="1"/>
  <c r="DW91" i="1"/>
  <c r="DV91" i="1"/>
  <c r="EN90" i="1"/>
  <c r="EM90" i="1"/>
  <c r="EL90" i="1"/>
  <c r="EK90" i="1"/>
  <c r="EJ90" i="1"/>
  <c r="EI90" i="1"/>
  <c r="EH90" i="1"/>
  <c r="EG90" i="1"/>
  <c r="EF90" i="1"/>
  <c r="EE90" i="1"/>
  <c r="ED90" i="1"/>
  <c r="EC90" i="1"/>
  <c r="EB90" i="1"/>
  <c r="EA90" i="1"/>
  <c r="DZ90" i="1"/>
  <c r="DY90" i="1"/>
  <c r="DX90" i="1"/>
  <c r="DW90" i="1"/>
  <c r="DV90" i="1"/>
  <c r="EN89" i="1"/>
  <c r="EM89" i="1"/>
  <c r="EL89" i="1"/>
  <c r="EK89" i="1"/>
  <c r="EJ89" i="1"/>
  <c r="EI89" i="1"/>
  <c r="EH89" i="1"/>
  <c r="EG89" i="1"/>
  <c r="EF89" i="1"/>
  <c r="ED89" i="1"/>
  <c r="EE89" i="1" s="1"/>
  <c r="EB89" i="1"/>
  <c r="EC89" i="1" s="1"/>
  <c r="EA89" i="1"/>
  <c r="DZ89" i="1"/>
  <c r="DY89" i="1"/>
  <c r="DX89" i="1"/>
  <c r="DW89" i="1"/>
  <c r="DV89" i="1"/>
  <c r="EN88" i="1"/>
  <c r="EM88" i="1"/>
  <c r="EL88" i="1"/>
  <c r="EK88" i="1"/>
  <c r="EJ88" i="1"/>
  <c r="EI88" i="1"/>
  <c r="EH88" i="1"/>
  <c r="EG88" i="1"/>
  <c r="EF88" i="1"/>
  <c r="EE88" i="1"/>
  <c r="ED88" i="1"/>
  <c r="EC88" i="1"/>
  <c r="EB88" i="1"/>
  <c r="EA88" i="1"/>
  <c r="DZ88" i="1"/>
  <c r="DY88" i="1"/>
  <c r="DX88" i="1"/>
  <c r="DW88" i="1"/>
  <c r="DV88" i="1"/>
  <c r="EN87" i="1"/>
  <c r="EM87" i="1"/>
  <c r="EL87" i="1"/>
  <c r="EK87" i="1"/>
  <c r="EJ87" i="1"/>
  <c r="EI87" i="1"/>
  <c r="EH87" i="1"/>
  <c r="EG87" i="1"/>
  <c r="EF87" i="1"/>
  <c r="ED87" i="1"/>
  <c r="EE87" i="1" s="1"/>
  <c r="EB87" i="1"/>
  <c r="EC87" i="1" s="1"/>
  <c r="EA87" i="1"/>
  <c r="DZ87" i="1"/>
  <c r="DY87" i="1"/>
  <c r="DX87" i="1"/>
  <c r="DW87" i="1"/>
  <c r="DV87" i="1"/>
  <c r="EN86" i="1"/>
  <c r="EM86" i="1"/>
  <c r="EL86" i="1"/>
  <c r="EK86" i="1"/>
  <c r="EJ86" i="1"/>
  <c r="EI86" i="1"/>
  <c r="EH86" i="1"/>
  <c r="EG86" i="1"/>
  <c r="EF86" i="1"/>
  <c r="EE86" i="1"/>
  <c r="ED86" i="1"/>
  <c r="EC86" i="1"/>
  <c r="EB86" i="1"/>
  <c r="EA86" i="1"/>
  <c r="DZ86" i="1"/>
  <c r="DY86" i="1"/>
  <c r="DX86" i="1"/>
  <c r="DW86" i="1"/>
  <c r="DV86" i="1"/>
  <c r="EN85" i="1"/>
  <c r="EM85" i="1"/>
  <c r="EL85" i="1"/>
  <c r="EK85" i="1"/>
  <c r="EJ85" i="1"/>
  <c r="EI85" i="1"/>
  <c r="EH85" i="1"/>
  <c r="EG85" i="1"/>
  <c r="EF85" i="1"/>
  <c r="ED85" i="1"/>
  <c r="EE85" i="1" s="1"/>
  <c r="EB85" i="1"/>
  <c r="EC85" i="1" s="1"/>
  <c r="EA85" i="1"/>
  <c r="DZ85" i="1"/>
  <c r="DY85" i="1"/>
  <c r="DX85" i="1"/>
  <c r="DW85" i="1"/>
  <c r="DV85" i="1"/>
  <c r="EN84" i="1"/>
  <c r="EM84" i="1"/>
  <c r="EL84" i="1"/>
  <c r="EK84" i="1"/>
  <c r="EJ84" i="1"/>
  <c r="EI84" i="1"/>
  <c r="EH84" i="1"/>
  <c r="EG84" i="1"/>
  <c r="EF84" i="1"/>
  <c r="EE84" i="1"/>
  <c r="ED84" i="1"/>
  <c r="EC84" i="1"/>
  <c r="EB84" i="1"/>
  <c r="EA84" i="1"/>
  <c r="DZ84" i="1"/>
  <c r="DY84" i="1"/>
  <c r="DX84" i="1"/>
  <c r="DW84" i="1"/>
  <c r="DV84" i="1"/>
  <c r="EN83" i="1"/>
  <c r="EM83" i="1"/>
  <c r="EL83" i="1"/>
  <c r="EK83" i="1"/>
  <c r="EJ83" i="1"/>
  <c r="EI83" i="1"/>
  <c r="EH83" i="1"/>
  <c r="EG83" i="1"/>
  <c r="EF83" i="1"/>
  <c r="ED83" i="1"/>
  <c r="EE83" i="1" s="1"/>
  <c r="EB83" i="1"/>
  <c r="EC83" i="1" s="1"/>
  <c r="EA83" i="1"/>
  <c r="DZ83" i="1"/>
  <c r="DY83" i="1"/>
  <c r="DX83" i="1"/>
  <c r="DW83" i="1"/>
  <c r="DV83" i="1"/>
  <c r="EN82" i="1"/>
  <c r="EM82" i="1"/>
  <c r="EL82" i="1"/>
  <c r="EK82" i="1"/>
  <c r="EJ82" i="1"/>
  <c r="EI82" i="1"/>
  <c r="EH82" i="1"/>
  <c r="EG82" i="1"/>
  <c r="EF82" i="1"/>
  <c r="EE82" i="1"/>
  <c r="ED82" i="1"/>
  <c r="EC82" i="1"/>
  <c r="EB82" i="1"/>
  <c r="EA82" i="1"/>
  <c r="DZ82" i="1"/>
  <c r="DY82" i="1"/>
  <c r="DX82" i="1"/>
  <c r="DW82" i="1"/>
  <c r="DV82" i="1"/>
  <c r="EN81" i="1"/>
  <c r="EM81" i="1"/>
  <c r="EL81" i="1"/>
  <c r="EK81" i="1"/>
  <c r="EJ81" i="1"/>
  <c r="EI81" i="1"/>
  <c r="EH81" i="1"/>
  <c r="EG81" i="1"/>
  <c r="EF81" i="1"/>
  <c r="ED81" i="1"/>
  <c r="EE81" i="1" s="1"/>
  <c r="EB81" i="1"/>
  <c r="EC81" i="1" s="1"/>
  <c r="EA81" i="1"/>
  <c r="DZ81" i="1"/>
  <c r="DY81" i="1"/>
  <c r="DX81" i="1"/>
  <c r="DW81" i="1"/>
  <c r="DV81" i="1"/>
  <c r="EN80" i="1"/>
  <c r="EM80" i="1"/>
  <c r="EL80" i="1"/>
  <c r="EK80" i="1"/>
  <c r="EJ80" i="1"/>
  <c r="EI80" i="1"/>
  <c r="EH80" i="1"/>
  <c r="EG80" i="1"/>
  <c r="EF80" i="1"/>
  <c r="EE80" i="1"/>
  <c r="ED80" i="1"/>
  <c r="EC80" i="1"/>
  <c r="EB80" i="1"/>
  <c r="EA80" i="1"/>
  <c r="DZ80" i="1"/>
  <c r="DY80" i="1"/>
  <c r="DX80" i="1"/>
  <c r="DW80" i="1"/>
  <c r="DV80" i="1"/>
  <c r="EN79" i="1"/>
  <c r="EM79" i="1"/>
  <c r="EL79" i="1"/>
  <c r="EK79" i="1"/>
  <c r="EJ79" i="1"/>
  <c r="EI79" i="1"/>
  <c r="EH79" i="1"/>
  <c r="EG79" i="1"/>
  <c r="EF79" i="1"/>
  <c r="ED79" i="1"/>
  <c r="EE79" i="1" s="1"/>
  <c r="EB79" i="1"/>
  <c r="EC79" i="1" s="1"/>
  <c r="EA79" i="1"/>
  <c r="DZ79" i="1"/>
  <c r="DY79" i="1"/>
  <c r="DX79" i="1"/>
  <c r="DW79" i="1"/>
  <c r="DV79" i="1"/>
  <c r="EN78" i="1"/>
  <c r="EM78" i="1"/>
  <c r="EL78" i="1"/>
  <c r="EK78" i="1"/>
  <c r="EJ78" i="1"/>
  <c r="EI78" i="1"/>
  <c r="EH78" i="1"/>
  <c r="EG78" i="1"/>
  <c r="EF78" i="1"/>
  <c r="EE78" i="1"/>
  <c r="ED78" i="1"/>
  <c r="EC78" i="1"/>
  <c r="EB78" i="1"/>
  <c r="EA78" i="1"/>
  <c r="DZ78" i="1"/>
  <c r="DY78" i="1"/>
  <c r="DX78" i="1"/>
  <c r="DW78" i="1"/>
  <c r="DV78" i="1"/>
  <c r="EN77" i="1"/>
  <c r="EM77" i="1"/>
  <c r="EL77" i="1"/>
  <c r="EK77" i="1"/>
  <c r="EJ77" i="1"/>
  <c r="EI77" i="1"/>
  <c r="EH77" i="1"/>
  <c r="EG77" i="1"/>
  <c r="EF77" i="1"/>
  <c r="ED77" i="1"/>
  <c r="EE77" i="1" s="1"/>
  <c r="EB77" i="1"/>
  <c r="EC77" i="1" s="1"/>
  <c r="EA77" i="1"/>
  <c r="DZ77" i="1"/>
  <c r="DY77" i="1"/>
  <c r="DX77" i="1"/>
  <c r="DW77" i="1"/>
  <c r="DV77" i="1"/>
  <c r="EN76" i="1"/>
  <c r="EM76" i="1"/>
  <c r="EL76" i="1"/>
  <c r="EK76" i="1"/>
  <c r="EJ76" i="1"/>
  <c r="EI76" i="1"/>
  <c r="EH76" i="1"/>
  <c r="EG76" i="1"/>
  <c r="EF76" i="1"/>
  <c r="EE76" i="1"/>
  <c r="ED76" i="1"/>
  <c r="EC76" i="1"/>
  <c r="EB76" i="1"/>
  <c r="EA76" i="1"/>
  <c r="DZ76" i="1"/>
  <c r="DY76" i="1"/>
  <c r="DX76" i="1"/>
  <c r="DW76" i="1"/>
  <c r="DV76" i="1"/>
  <c r="EN75" i="1"/>
  <c r="EM75" i="1"/>
  <c r="EL75" i="1"/>
  <c r="EK75" i="1"/>
  <c r="EJ75" i="1"/>
  <c r="EI75" i="1"/>
  <c r="EH75" i="1"/>
  <c r="EG75" i="1"/>
  <c r="EF75" i="1"/>
  <c r="ED75" i="1"/>
  <c r="EE75" i="1" s="1"/>
  <c r="EB75" i="1"/>
  <c r="EC75" i="1" s="1"/>
  <c r="EA75" i="1"/>
  <c r="DZ75" i="1"/>
  <c r="DY75" i="1"/>
  <c r="DX75" i="1"/>
  <c r="DW75" i="1"/>
  <c r="DV75" i="1"/>
  <c r="EN74" i="1"/>
  <c r="EM74" i="1"/>
  <c r="EL74" i="1"/>
  <c r="EK74" i="1"/>
  <c r="EJ74" i="1"/>
  <c r="EI74" i="1"/>
  <c r="EH74" i="1"/>
  <c r="EG74" i="1"/>
  <c r="EF74" i="1"/>
  <c r="EE74" i="1"/>
  <c r="ED74" i="1"/>
  <c r="EC74" i="1"/>
  <c r="EB74" i="1"/>
  <c r="EA74" i="1"/>
  <c r="DZ74" i="1"/>
  <c r="DY74" i="1"/>
  <c r="DX74" i="1"/>
  <c r="DW74" i="1"/>
  <c r="DV74" i="1"/>
  <c r="EN73" i="1"/>
  <c r="EM73" i="1"/>
  <c r="EL73" i="1"/>
  <c r="EK73" i="1"/>
  <c r="EJ73" i="1"/>
  <c r="EI73" i="1"/>
  <c r="EH73" i="1"/>
  <c r="EG73" i="1"/>
  <c r="EF73" i="1"/>
  <c r="ED73" i="1"/>
  <c r="EE73" i="1" s="1"/>
  <c r="EB73" i="1"/>
  <c r="EC73" i="1" s="1"/>
  <c r="EA73" i="1"/>
  <c r="DZ73" i="1"/>
  <c r="DY73" i="1"/>
  <c r="DX73" i="1"/>
  <c r="DW73" i="1"/>
  <c r="DV73" i="1"/>
  <c r="EN72" i="1"/>
  <c r="EM72" i="1"/>
  <c r="EL72" i="1"/>
  <c r="EK72" i="1"/>
  <c r="EJ72" i="1"/>
  <c r="EI72" i="1"/>
  <c r="EH72" i="1"/>
  <c r="EG72" i="1"/>
  <c r="EF72" i="1"/>
  <c r="EE72" i="1"/>
  <c r="ED72" i="1"/>
  <c r="EC72" i="1"/>
  <c r="EB72" i="1"/>
  <c r="EA72" i="1"/>
  <c r="DZ72" i="1"/>
  <c r="DY72" i="1"/>
  <c r="DX72" i="1"/>
  <c r="DW72" i="1"/>
  <c r="DV72" i="1"/>
  <c r="EN71" i="1"/>
  <c r="EM71" i="1"/>
  <c r="EL71" i="1"/>
  <c r="EK71" i="1"/>
  <c r="EJ71" i="1"/>
  <c r="EI71" i="1"/>
  <c r="EH71" i="1"/>
  <c r="EG71" i="1"/>
  <c r="EF71" i="1"/>
  <c r="ED71" i="1"/>
  <c r="EE71" i="1" s="1"/>
  <c r="EB71" i="1"/>
  <c r="EC71" i="1" s="1"/>
  <c r="EA71" i="1"/>
  <c r="DZ71" i="1"/>
  <c r="DY71" i="1"/>
  <c r="DX71" i="1"/>
  <c r="DW71" i="1"/>
  <c r="DV71" i="1"/>
  <c r="EN70" i="1"/>
  <c r="EM70" i="1"/>
  <c r="EL70" i="1"/>
  <c r="EK70" i="1"/>
  <c r="EJ70" i="1"/>
  <c r="EI70" i="1"/>
  <c r="EH70" i="1"/>
  <c r="EG70" i="1"/>
  <c r="EF70" i="1"/>
  <c r="EE70" i="1"/>
  <c r="ED70" i="1"/>
  <c r="EC70" i="1"/>
  <c r="EB70" i="1"/>
  <c r="EA70" i="1"/>
  <c r="DZ70" i="1"/>
  <c r="DY70" i="1"/>
  <c r="DX70" i="1"/>
  <c r="DW70" i="1"/>
  <c r="DV70" i="1"/>
  <c r="EN69" i="1"/>
  <c r="EM69" i="1"/>
  <c r="EL69" i="1"/>
  <c r="EK69" i="1"/>
  <c r="EJ69" i="1"/>
  <c r="EI69" i="1"/>
  <c r="EH69" i="1"/>
  <c r="EG69" i="1"/>
  <c r="EF69" i="1"/>
  <c r="ED69" i="1"/>
  <c r="EE69" i="1" s="1"/>
  <c r="EB69" i="1"/>
  <c r="EC69" i="1" s="1"/>
  <c r="EA69" i="1"/>
  <c r="DZ69" i="1"/>
  <c r="DY69" i="1"/>
  <c r="DX69" i="1"/>
  <c r="DW69" i="1"/>
  <c r="DV69" i="1"/>
  <c r="EN68" i="1"/>
  <c r="EM68" i="1"/>
  <c r="EL68" i="1"/>
  <c r="EK68" i="1"/>
  <c r="EJ68" i="1"/>
  <c r="EI68" i="1"/>
  <c r="EH68" i="1"/>
  <c r="EG68" i="1"/>
  <c r="EF68" i="1"/>
  <c r="EE68" i="1"/>
  <c r="ED68" i="1"/>
  <c r="EC68" i="1"/>
  <c r="EB68" i="1"/>
  <c r="EA68" i="1"/>
  <c r="DZ68" i="1"/>
  <c r="DY68" i="1"/>
  <c r="DX68" i="1"/>
  <c r="DW68" i="1"/>
  <c r="DV68" i="1"/>
  <c r="EN67" i="1"/>
  <c r="EM67" i="1"/>
  <c r="EL67" i="1"/>
  <c r="EK67" i="1"/>
  <c r="EJ67" i="1"/>
  <c r="EI67" i="1"/>
  <c r="EH67" i="1"/>
  <c r="EG67" i="1"/>
  <c r="EF67" i="1"/>
  <c r="ED67" i="1"/>
  <c r="EE67" i="1" s="1"/>
  <c r="EB67" i="1"/>
  <c r="EC67" i="1" s="1"/>
  <c r="EA67" i="1"/>
  <c r="DZ67" i="1"/>
  <c r="DY67" i="1"/>
  <c r="DX67" i="1"/>
  <c r="DW67" i="1"/>
  <c r="DV67" i="1"/>
  <c r="EN66" i="1"/>
  <c r="EM66" i="1"/>
  <c r="EL66" i="1"/>
  <c r="EK66" i="1"/>
  <c r="EJ66" i="1"/>
  <c r="EI66" i="1"/>
  <c r="EH66" i="1"/>
  <c r="EG66" i="1"/>
  <c r="EF66" i="1"/>
  <c r="EE66" i="1"/>
  <c r="ED66" i="1"/>
  <c r="EC66" i="1"/>
  <c r="EB66" i="1"/>
  <c r="EA66" i="1"/>
  <c r="DZ66" i="1"/>
  <c r="DY66" i="1"/>
  <c r="DX66" i="1"/>
  <c r="DW66" i="1"/>
  <c r="DV66" i="1"/>
  <c r="EN65" i="1"/>
  <c r="EM65" i="1"/>
  <c r="EL65" i="1"/>
  <c r="EK65" i="1"/>
  <c r="EJ65" i="1"/>
  <c r="EI65" i="1"/>
  <c r="EH65" i="1"/>
  <c r="EG65" i="1"/>
  <c r="EF65" i="1"/>
  <c r="ED65" i="1"/>
  <c r="EE65" i="1" s="1"/>
  <c r="EB65" i="1"/>
  <c r="EC65" i="1" s="1"/>
  <c r="EA65" i="1"/>
  <c r="DZ65" i="1"/>
  <c r="DY65" i="1"/>
  <c r="DX65" i="1"/>
  <c r="DW65" i="1"/>
  <c r="DV65" i="1"/>
  <c r="EN64" i="1"/>
  <c r="EM64" i="1"/>
  <c r="EL64" i="1"/>
  <c r="EK64" i="1"/>
  <c r="EJ64" i="1"/>
  <c r="EI64" i="1"/>
  <c r="EH64" i="1"/>
  <c r="EG64" i="1"/>
  <c r="EF64" i="1"/>
  <c r="EE64" i="1"/>
  <c r="ED64" i="1"/>
  <c r="EC64" i="1"/>
  <c r="EB64" i="1"/>
  <c r="EA64" i="1"/>
  <c r="DZ64" i="1"/>
  <c r="DY64" i="1"/>
  <c r="DX64" i="1"/>
  <c r="DW64" i="1"/>
  <c r="DV64" i="1"/>
  <c r="EN63" i="1"/>
  <c r="EM63" i="1"/>
  <c r="EL63" i="1"/>
  <c r="EK63" i="1"/>
  <c r="EJ63" i="1"/>
  <c r="EI63" i="1"/>
  <c r="EH63" i="1"/>
  <c r="EG63" i="1"/>
  <c r="EF63" i="1"/>
  <c r="ED63" i="1"/>
  <c r="EE63" i="1" s="1"/>
  <c r="EB63" i="1"/>
  <c r="EC63" i="1" s="1"/>
  <c r="EA63" i="1"/>
  <c r="DZ63" i="1"/>
  <c r="DY63" i="1"/>
  <c r="DX63" i="1"/>
  <c r="DW63" i="1"/>
  <c r="DV63" i="1"/>
  <c r="EN62" i="1"/>
  <c r="EM62" i="1"/>
  <c r="EL62" i="1"/>
  <c r="EK62" i="1"/>
  <c r="EJ62" i="1"/>
  <c r="EI62" i="1"/>
  <c r="EH62" i="1"/>
  <c r="EG62" i="1"/>
  <c r="EF62" i="1"/>
  <c r="EE62" i="1"/>
  <c r="ED62" i="1"/>
  <c r="EC62" i="1"/>
  <c r="EB62" i="1"/>
  <c r="EA62" i="1"/>
  <c r="DZ62" i="1"/>
  <c r="DY62" i="1"/>
  <c r="DX62" i="1"/>
  <c r="DW62" i="1"/>
  <c r="DV62" i="1"/>
  <c r="EN61" i="1"/>
  <c r="EM61" i="1"/>
  <c r="EL61" i="1"/>
  <c r="EK61" i="1"/>
  <c r="EJ61" i="1"/>
  <c r="EI61" i="1"/>
  <c r="EH61" i="1"/>
  <c r="EG61" i="1"/>
  <c r="EF61" i="1"/>
  <c r="ED61" i="1"/>
  <c r="EE61" i="1" s="1"/>
  <c r="EB61" i="1"/>
  <c r="EC61" i="1" s="1"/>
  <c r="EA61" i="1"/>
  <c r="DZ61" i="1"/>
  <c r="DY61" i="1"/>
  <c r="DX61" i="1"/>
  <c r="DW61" i="1"/>
  <c r="DV61" i="1"/>
  <c r="EN60" i="1"/>
  <c r="EM60" i="1"/>
  <c r="EL60" i="1"/>
  <c r="EK60" i="1"/>
  <c r="EJ60" i="1"/>
  <c r="EI60" i="1"/>
  <c r="EH60" i="1"/>
  <c r="EG60" i="1"/>
  <c r="EF60" i="1"/>
  <c r="EE60" i="1"/>
  <c r="ED60" i="1"/>
  <c r="EC60" i="1"/>
  <c r="EB60" i="1"/>
  <c r="EA60" i="1"/>
  <c r="DZ60" i="1"/>
  <c r="DY60" i="1"/>
  <c r="DX60" i="1"/>
  <c r="DW60" i="1"/>
  <c r="DV60" i="1"/>
  <c r="EN59" i="1"/>
  <c r="EM59" i="1"/>
  <c r="EL59" i="1"/>
  <c r="EK59" i="1"/>
  <c r="EJ59" i="1"/>
  <c r="EI59" i="1"/>
  <c r="EH59" i="1"/>
  <c r="EG59" i="1"/>
  <c r="EF59" i="1"/>
  <c r="ED59" i="1"/>
  <c r="EE59" i="1" s="1"/>
  <c r="EB59" i="1"/>
  <c r="EC59" i="1" s="1"/>
  <c r="EA59" i="1"/>
  <c r="DZ59" i="1"/>
  <c r="DY59" i="1"/>
  <c r="DX59" i="1"/>
  <c r="DW59" i="1"/>
  <c r="DV59" i="1"/>
  <c r="EN58" i="1"/>
  <c r="EM58" i="1"/>
  <c r="EL58" i="1"/>
  <c r="EK58" i="1"/>
  <c r="EJ58" i="1"/>
  <c r="EI58" i="1"/>
  <c r="EH58" i="1"/>
  <c r="EG58" i="1"/>
  <c r="EF58" i="1"/>
  <c r="EE58" i="1"/>
  <c r="ED58" i="1"/>
  <c r="EC58" i="1"/>
  <c r="EB58" i="1"/>
  <c r="EA58" i="1"/>
  <c r="DZ58" i="1"/>
  <c r="DY58" i="1"/>
  <c r="DX58" i="1"/>
  <c r="DW58" i="1"/>
  <c r="DV58" i="1"/>
  <c r="EN57" i="1"/>
  <c r="EM57" i="1"/>
  <c r="EL57" i="1"/>
  <c r="EK57" i="1"/>
  <c r="EJ57" i="1"/>
  <c r="EI57" i="1"/>
  <c r="EH57" i="1"/>
  <c r="EG57" i="1"/>
  <c r="EF57" i="1"/>
  <c r="ED57" i="1"/>
  <c r="EE57" i="1" s="1"/>
  <c r="EB57" i="1"/>
  <c r="EC57" i="1" s="1"/>
  <c r="EA57" i="1"/>
  <c r="DZ57" i="1"/>
  <c r="DY57" i="1"/>
  <c r="DX57" i="1"/>
  <c r="DW57" i="1"/>
  <c r="DV57" i="1"/>
  <c r="EN56" i="1"/>
  <c r="EM56" i="1"/>
  <c r="EL56" i="1"/>
  <c r="EK56" i="1"/>
  <c r="EJ56" i="1"/>
  <c r="EI56" i="1"/>
  <c r="EH56" i="1"/>
  <c r="EG56" i="1"/>
  <c r="EF56" i="1"/>
  <c r="EE56" i="1"/>
  <c r="ED56" i="1"/>
  <c r="EC56" i="1"/>
  <c r="EB56" i="1"/>
  <c r="EA56" i="1"/>
  <c r="DZ56" i="1"/>
  <c r="DY56" i="1"/>
  <c r="DX56" i="1"/>
  <c r="DW56" i="1"/>
  <c r="DV56" i="1"/>
  <c r="EN55" i="1"/>
  <c r="EM55" i="1"/>
  <c r="EL55" i="1"/>
  <c r="EK55" i="1"/>
  <c r="EJ55" i="1"/>
  <c r="EI55" i="1"/>
  <c r="EH55" i="1"/>
  <c r="EG55" i="1"/>
  <c r="EF55" i="1"/>
  <c r="ED55" i="1"/>
  <c r="EE55" i="1" s="1"/>
  <c r="EB55" i="1"/>
  <c r="EC55" i="1" s="1"/>
  <c r="EA55" i="1"/>
  <c r="DZ55" i="1"/>
  <c r="DY55" i="1"/>
  <c r="DX55" i="1"/>
  <c r="DW55" i="1"/>
  <c r="DV55" i="1"/>
  <c r="EN54" i="1"/>
  <c r="EM54" i="1"/>
  <c r="EL54" i="1"/>
  <c r="EK54" i="1"/>
  <c r="EJ54" i="1"/>
  <c r="EI54" i="1"/>
  <c r="EH54" i="1"/>
  <c r="EG54" i="1"/>
  <c r="EF54" i="1"/>
  <c r="EE54" i="1"/>
  <c r="ED54" i="1"/>
  <c r="EC54" i="1"/>
  <c r="EB54" i="1"/>
  <c r="EA54" i="1"/>
  <c r="DZ54" i="1"/>
  <c r="DY54" i="1"/>
  <c r="DX54" i="1"/>
  <c r="DW54" i="1"/>
  <c r="DV54" i="1"/>
  <c r="EN53" i="1"/>
  <c r="EM53" i="1"/>
  <c r="EL53" i="1"/>
  <c r="EK53" i="1"/>
  <c r="EJ53" i="1"/>
  <c r="EI53" i="1"/>
  <c r="EH53" i="1"/>
  <c r="EG53" i="1"/>
  <c r="EF53" i="1"/>
  <c r="ED53" i="1"/>
  <c r="EE53" i="1" s="1"/>
  <c r="EB53" i="1"/>
  <c r="EC53" i="1" s="1"/>
  <c r="EA53" i="1"/>
  <c r="DZ53" i="1"/>
  <c r="DY53" i="1"/>
  <c r="DX53" i="1"/>
  <c r="DW53" i="1"/>
  <c r="DV53" i="1"/>
  <c r="EN52" i="1"/>
  <c r="EM52" i="1"/>
  <c r="EL52" i="1"/>
  <c r="EK52" i="1"/>
  <c r="EJ52" i="1"/>
  <c r="EI52" i="1"/>
  <c r="EH52" i="1"/>
  <c r="EG52" i="1"/>
  <c r="EF52" i="1"/>
  <c r="EE52" i="1"/>
  <c r="ED52" i="1"/>
  <c r="EC52" i="1"/>
  <c r="EB52" i="1"/>
  <c r="EA52" i="1"/>
  <c r="DZ52" i="1"/>
  <c r="DY52" i="1"/>
  <c r="DX52" i="1"/>
  <c r="DW52" i="1"/>
  <c r="DV52" i="1"/>
  <c r="EN51" i="1"/>
  <c r="EM51" i="1"/>
  <c r="EL51" i="1"/>
  <c r="EK51" i="1"/>
  <c r="EJ51" i="1"/>
  <c r="EI51" i="1"/>
  <c r="EH51" i="1"/>
  <c r="EG51" i="1"/>
  <c r="EF51" i="1"/>
  <c r="ED51" i="1"/>
  <c r="EE51" i="1" s="1"/>
  <c r="EB51" i="1"/>
  <c r="EC51" i="1" s="1"/>
  <c r="EA51" i="1"/>
  <c r="DZ51" i="1"/>
  <c r="DY51" i="1"/>
  <c r="DX51" i="1"/>
  <c r="DW51" i="1"/>
  <c r="DV51" i="1"/>
  <c r="EN50" i="1"/>
  <c r="EM50" i="1"/>
  <c r="EL50" i="1"/>
  <c r="EK50" i="1"/>
  <c r="EJ50" i="1"/>
  <c r="EI50" i="1"/>
  <c r="EH50" i="1"/>
  <c r="EG50" i="1"/>
  <c r="EF50" i="1"/>
  <c r="EE50" i="1"/>
  <c r="ED50" i="1"/>
  <c r="EC50" i="1"/>
  <c r="EB50" i="1"/>
  <c r="EA50" i="1"/>
  <c r="DZ50" i="1"/>
  <c r="DY50" i="1"/>
  <c r="DX50" i="1"/>
  <c r="DW50" i="1"/>
  <c r="DV50" i="1"/>
  <c r="EN49" i="1"/>
  <c r="EM49" i="1"/>
  <c r="EL49" i="1"/>
  <c r="EK49" i="1"/>
  <c r="EJ49" i="1"/>
  <c r="EI49" i="1"/>
  <c r="EH49" i="1"/>
  <c r="EG49" i="1"/>
  <c r="EF49" i="1"/>
  <c r="ED49" i="1"/>
  <c r="EE49" i="1" s="1"/>
  <c r="EB49" i="1"/>
  <c r="EC49" i="1" s="1"/>
  <c r="EA49" i="1"/>
  <c r="DZ49" i="1"/>
  <c r="DY49" i="1"/>
  <c r="DX49" i="1"/>
  <c r="DW49" i="1"/>
  <c r="DV49" i="1"/>
  <c r="EN48" i="1"/>
  <c r="EM48" i="1"/>
  <c r="EL48" i="1"/>
  <c r="EK48" i="1"/>
  <c r="EJ48" i="1"/>
  <c r="EI48" i="1"/>
  <c r="EH48" i="1"/>
  <c r="EG48" i="1"/>
  <c r="EF48" i="1"/>
  <c r="EE48" i="1"/>
  <c r="ED48" i="1"/>
  <c r="EC48" i="1"/>
  <c r="EB48" i="1"/>
  <c r="EA48" i="1"/>
  <c r="DZ48" i="1"/>
  <c r="DY48" i="1"/>
  <c r="DX48" i="1"/>
  <c r="DW48" i="1"/>
  <c r="DV48" i="1"/>
  <c r="EN47" i="1"/>
  <c r="EM47" i="1"/>
  <c r="EL47" i="1"/>
  <c r="EK47" i="1"/>
  <c r="EJ47" i="1"/>
  <c r="EI47" i="1"/>
  <c r="EH47" i="1"/>
  <c r="EG47" i="1"/>
  <c r="EF47" i="1"/>
  <c r="ED47" i="1"/>
  <c r="EE47" i="1" s="1"/>
  <c r="EB47" i="1"/>
  <c r="EC47" i="1" s="1"/>
  <c r="EA47" i="1"/>
  <c r="DZ47" i="1"/>
  <c r="DY47" i="1"/>
  <c r="DX47" i="1"/>
  <c r="DW47" i="1"/>
  <c r="DV47" i="1"/>
  <c r="EN46" i="1"/>
  <c r="EM46" i="1"/>
  <c r="EL46" i="1"/>
  <c r="EK46" i="1"/>
  <c r="EJ46" i="1"/>
  <c r="EI46" i="1"/>
  <c r="EH46" i="1"/>
  <c r="EG46" i="1"/>
  <c r="EF46" i="1"/>
  <c r="EE46" i="1"/>
  <c r="ED46" i="1"/>
  <c r="EC46" i="1"/>
  <c r="EB46" i="1"/>
  <c r="EA46" i="1"/>
  <c r="DZ46" i="1"/>
  <c r="DY46" i="1"/>
  <c r="DX46" i="1"/>
  <c r="DW46" i="1"/>
  <c r="DV46" i="1"/>
  <c r="EN45" i="1"/>
  <c r="EM45" i="1"/>
  <c r="EL45" i="1"/>
  <c r="EK45" i="1"/>
  <c r="EJ45" i="1"/>
  <c r="EI45" i="1"/>
  <c r="EH45" i="1"/>
  <c r="EG45" i="1"/>
  <c r="EF45" i="1"/>
  <c r="ED45" i="1"/>
  <c r="EE45" i="1" s="1"/>
  <c r="EB45" i="1"/>
  <c r="EC45" i="1" s="1"/>
  <c r="EA45" i="1"/>
  <c r="DZ45" i="1"/>
  <c r="DY45" i="1"/>
  <c r="DX45" i="1"/>
  <c r="DW45" i="1"/>
  <c r="DV45" i="1"/>
  <c r="EN44" i="1"/>
  <c r="EM44" i="1"/>
  <c r="EL44" i="1"/>
  <c r="EK44" i="1"/>
  <c r="EJ44" i="1"/>
  <c r="EI44" i="1"/>
  <c r="EH44" i="1"/>
  <c r="EG44" i="1"/>
  <c r="EF44" i="1"/>
  <c r="EE44" i="1"/>
  <c r="ED44" i="1"/>
  <c r="EC44" i="1"/>
  <c r="EB44" i="1"/>
  <c r="EA44" i="1"/>
  <c r="DZ44" i="1"/>
  <c r="DY44" i="1"/>
  <c r="DX44" i="1"/>
  <c r="DW44" i="1"/>
  <c r="DV44" i="1"/>
  <c r="EN43" i="1"/>
  <c r="EM43" i="1"/>
  <c r="EL43" i="1"/>
  <c r="EK43" i="1"/>
  <c r="EJ43" i="1"/>
  <c r="EI43" i="1"/>
  <c r="EH43" i="1"/>
  <c r="EG43" i="1"/>
  <c r="EF43" i="1"/>
  <c r="ED43" i="1"/>
  <c r="EE43" i="1" s="1"/>
  <c r="EB43" i="1"/>
  <c r="EC43" i="1" s="1"/>
  <c r="EA43" i="1"/>
  <c r="DZ43" i="1"/>
  <c r="DY43" i="1"/>
  <c r="DX43" i="1"/>
  <c r="DW43" i="1"/>
  <c r="DV43" i="1"/>
  <c r="EN42" i="1"/>
  <c r="EM42" i="1"/>
  <c r="EL42" i="1"/>
  <c r="EK42" i="1"/>
  <c r="EJ42" i="1"/>
  <c r="EI42" i="1"/>
  <c r="EH42" i="1"/>
  <c r="EG42" i="1"/>
  <c r="EF42" i="1"/>
  <c r="EE42" i="1"/>
  <c r="ED42" i="1"/>
  <c r="EC42" i="1"/>
  <c r="EB42" i="1"/>
  <c r="EA42" i="1"/>
  <c r="DZ42" i="1"/>
  <c r="DY42" i="1"/>
  <c r="DX42" i="1"/>
  <c r="DW42" i="1"/>
  <c r="DV42" i="1"/>
  <c r="EN41" i="1"/>
  <c r="EM41" i="1"/>
  <c r="EL41" i="1"/>
  <c r="EK41" i="1"/>
  <c r="EJ41" i="1"/>
  <c r="EI41" i="1"/>
  <c r="EH41" i="1"/>
  <c r="EG41" i="1"/>
  <c r="EF41" i="1"/>
  <c r="ED41" i="1"/>
  <c r="EE41" i="1" s="1"/>
  <c r="EB41" i="1"/>
  <c r="EC41" i="1" s="1"/>
  <c r="EA41" i="1"/>
  <c r="DZ41" i="1"/>
  <c r="DY41" i="1"/>
  <c r="DX41" i="1"/>
  <c r="DW41" i="1"/>
  <c r="DV41" i="1"/>
  <c r="EN40" i="1"/>
  <c r="EM40" i="1"/>
  <c r="EL40" i="1"/>
  <c r="EK40" i="1"/>
  <c r="EJ40" i="1"/>
  <c r="EI40" i="1"/>
  <c r="EH40" i="1"/>
  <c r="EG40" i="1"/>
  <c r="EF40" i="1"/>
  <c r="EE40" i="1"/>
  <c r="ED40" i="1"/>
  <c r="EC40" i="1"/>
  <c r="EB40" i="1"/>
  <c r="EA40" i="1"/>
  <c r="DZ40" i="1"/>
  <c r="DY40" i="1"/>
  <c r="DX40" i="1"/>
  <c r="DW40" i="1"/>
  <c r="DV40" i="1"/>
  <c r="EN39" i="1"/>
  <c r="EM39" i="1"/>
  <c r="EL39" i="1"/>
  <c r="EK39" i="1"/>
  <c r="EJ39" i="1"/>
  <c r="EI39" i="1"/>
  <c r="EH39" i="1"/>
  <c r="EG39" i="1"/>
  <c r="EF39" i="1"/>
  <c r="ED39" i="1"/>
  <c r="EE39" i="1" s="1"/>
  <c r="EB39" i="1"/>
  <c r="EC39" i="1" s="1"/>
  <c r="EA39" i="1"/>
  <c r="DZ39" i="1"/>
  <c r="DY39" i="1"/>
  <c r="DX39" i="1"/>
  <c r="DW39" i="1"/>
  <c r="DV39" i="1"/>
  <c r="EN38" i="1"/>
  <c r="EM38" i="1"/>
  <c r="EL38" i="1"/>
  <c r="EK38" i="1"/>
  <c r="EJ38" i="1"/>
  <c r="EI38" i="1"/>
  <c r="EH38" i="1"/>
  <c r="EG38" i="1"/>
  <c r="EF38" i="1"/>
  <c r="EE38" i="1"/>
  <c r="ED38" i="1"/>
  <c r="EC38" i="1"/>
  <c r="EB38" i="1"/>
  <c r="EA38" i="1"/>
  <c r="DZ38" i="1"/>
  <c r="DY38" i="1"/>
  <c r="DX38" i="1"/>
  <c r="DW38" i="1"/>
  <c r="DV38" i="1"/>
  <c r="EN37" i="1"/>
  <c r="EM37" i="1"/>
  <c r="EL37" i="1"/>
  <c r="EK37" i="1"/>
  <c r="EJ37" i="1"/>
  <c r="EI37" i="1"/>
  <c r="EH37" i="1"/>
  <c r="EG37" i="1"/>
  <c r="EF37" i="1"/>
  <c r="ED37" i="1"/>
  <c r="EE37" i="1" s="1"/>
  <c r="EB37" i="1"/>
  <c r="EC37" i="1" s="1"/>
  <c r="EA37" i="1"/>
  <c r="DZ37" i="1"/>
  <c r="DY37" i="1"/>
  <c r="DX37" i="1"/>
  <c r="DW37" i="1"/>
  <c r="DV37" i="1"/>
  <c r="EN36" i="1"/>
  <c r="EM36" i="1"/>
  <c r="EL36" i="1"/>
  <c r="EK36" i="1"/>
  <c r="EJ36" i="1"/>
  <c r="EI36" i="1"/>
  <c r="EH36" i="1"/>
  <c r="EG36" i="1"/>
  <c r="EF36" i="1"/>
  <c r="EE36" i="1"/>
  <c r="ED36" i="1"/>
  <c r="EC36" i="1"/>
  <c r="EB36" i="1"/>
  <c r="EA36" i="1"/>
  <c r="DZ36" i="1"/>
  <c r="DY36" i="1"/>
  <c r="DX36" i="1"/>
  <c r="DW36" i="1"/>
  <c r="DV36" i="1"/>
  <c r="EN35" i="1"/>
  <c r="EM35" i="1"/>
  <c r="EL35" i="1"/>
  <c r="EK35" i="1"/>
  <c r="EJ35" i="1"/>
  <c r="EI35" i="1"/>
  <c r="EH35" i="1"/>
  <c r="EG35" i="1"/>
  <c r="EF35" i="1"/>
  <c r="ED35" i="1"/>
  <c r="EE35" i="1" s="1"/>
  <c r="EB35" i="1"/>
  <c r="EC35" i="1" s="1"/>
  <c r="EA35" i="1"/>
  <c r="DZ35" i="1"/>
  <c r="DY35" i="1"/>
  <c r="DX35" i="1"/>
  <c r="DW35" i="1"/>
  <c r="DV35" i="1"/>
  <c r="EN34" i="1"/>
  <c r="EM34" i="1"/>
  <c r="EL34" i="1"/>
  <c r="EK34" i="1"/>
  <c r="EJ34" i="1"/>
  <c r="EI34" i="1"/>
  <c r="EH34" i="1"/>
  <c r="EG34" i="1"/>
  <c r="EF34" i="1"/>
  <c r="EE34" i="1"/>
  <c r="ED34" i="1"/>
  <c r="EC34" i="1"/>
  <c r="EB34" i="1"/>
  <c r="EA34" i="1"/>
  <c r="DZ34" i="1"/>
  <c r="DY34" i="1"/>
  <c r="DX34" i="1"/>
  <c r="DW34" i="1"/>
  <c r="DV34" i="1"/>
  <c r="EN33" i="1"/>
  <c r="EM33" i="1"/>
  <c r="EL33" i="1"/>
  <c r="EK33" i="1"/>
  <c r="EJ33" i="1"/>
  <c r="EI33" i="1"/>
  <c r="EH33" i="1"/>
  <c r="EG33" i="1"/>
  <c r="EF33" i="1"/>
  <c r="ED33" i="1"/>
  <c r="EE33" i="1" s="1"/>
  <c r="EB33" i="1"/>
  <c r="EC33" i="1" s="1"/>
  <c r="EA33" i="1"/>
  <c r="DZ33" i="1"/>
  <c r="DY33" i="1"/>
  <c r="DX33" i="1"/>
  <c r="DW33" i="1"/>
  <c r="DV33" i="1"/>
  <c r="EN32" i="1"/>
  <c r="EM32" i="1"/>
  <c r="EL32" i="1"/>
  <c r="EK32" i="1"/>
  <c r="EJ32" i="1"/>
  <c r="EI32" i="1"/>
  <c r="EH32" i="1"/>
  <c r="EG32" i="1"/>
  <c r="EF32" i="1"/>
  <c r="EE32" i="1"/>
  <c r="ED32" i="1"/>
  <c r="EC32" i="1"/>
  <c r="EB32" i="1"/>
  <c r="EA32" i="1"/>
  <c r="DZ32" i="1"/>
  <c r="DY32" i="1"/>
  <c r="DX32" i="1"/>
  <c r="DW32" i="1"/>
  <c r="DV32" i="1"/>
  <c r="EN31" i="1"/>
  <c r="EM31" i="1"/>
  <c r="EL31" i="1"/>
  <c r="EK31" i="1"/>
  <c r="EJ31" i="1"/>
  <c r="EI31" i="1"/>
  <c r="EH31" i="1"/>
  <c r="EG31" i="1"/>
  <c r="EF31" i="1"/>
  <c r="ED31" i="1"/>
  <c r="EE31" i="1" s="1"/>
  <c r="EB31" i="1"/>
  <c r="EC31" i="1" s="1"/>
  <c r="EA31" i="1"/>
  <c r="DZ31" i="1"/>
  <c r="DY31" i="1"/>
  <c r="DX31" i="1"/>
  <c r="DW31" i="1"/>
  <c r="DV31" i="1"/>
  <c r="EN30" i="1"/>
  <c r="EM30" i="1"/>
  <c r="EL30" i="1"/>
  <c r="EK30" i="1"/>
  <c r="EJ30" i="1"/>
  <c r="EI30" i="1"/>
  <c r="EH30" i="1"/>
  <c r="EG30" i="1"/>
  <c r="EF30" i="1"/>
  <c r="EE30" i="1"/>
  <c r="ED30" i="1"/>
  <c r="EC30" i="1"/>
  <c r="EB30" i="1"/>
  <c r="EA30" i="1"/>
  <c r="DZ30" i="1"/>
  <c r="DY30" i="1"/>
  <c r="DX30" i="1"/>
  <c r="DW30" i="1"/>
  <c r="DV30" i="1"/>
  <c r="EN29" i="1"/>
  <c r="EM29" i="1"/>
  <c r="EL29" i="1"/>
  <c r="EK29" i="1"/>
  <c r="EJ29" i="1"/>
  <c r="EI29" i="1"/>
  <c r="EH29" i="1"/>
  <c r="EG29" i="1"/>
  <c r="EF29" i="1"/>
  <c r="ED29" i="1"/>
  <c r="EE29" i="1" s="1"/>
  <c r="EB29" i="1"/>
  <c r="EC29" i="1" s="1"/>
  <c r="EA29" i="1"/>
  <c r="DZ29" i="1"/>
  <c r="DY29" i="1"/>
  <c r="DX29" i="1"/>
  <c r="DW29" i="1"/>
  <c r="DV29" i="1"/>
  <c r="EN28" i="1"/>
  <c r="EM28" i="1"/>
  <c r="EL28" i="1"/>
  <c r="EK28" i="1"/>
  <c r="EJ28" i="1"/>
  <c r="EI28" i="1"/>
  <c r="EH28" i="1"/>
  <c r="EG28" i="1"/>
  <c r="EF28" i="1"/>
  <c r="ED28" i="1"/>
  <c r="EE28" i="1" s="1"/>
  <c r="EC28" i="1"/>
  <c r="EB28" i="1"/>
  <c r="EA28" i="1"/>
  <c r="DZ28" i="1"/>
  <c r="DY28" i="1"/>
  <c r="DX28" i="1"/>
  <c r="DW28" i="1"/>
  <c r="DV28" i="1"/>
  <c r="EN27" i="1"/>
  <c r="EM27" i="1"/>
  <c r="EL27" i="1"/>
  <c r="EK27" i="1"/>
  <c r="EJ27" i="1"/>
  <c r="EI27" i="1"/>
  <c r="EH27" i="1"/>
  <c r="EG27" i="1"/>
  <c r="EF27" i="1"/>
  <c r="ED27" i="1"/>
  <c r="EE27" i="1" s="1"/>
  <c r="EB27" i="1"/>
  <c r="EC27" i="1" s="1"/>
  <c r="EA27" i="1"/>
  <c r="DZ27" i="1"/>
  <c r="DY27" i="1"/>
  <c r="DX27" i="1"/>
  <c r="DW27" i="1"/>
  <c r="DV27" i="1"/>
  <c r="EN26" i="1"/>
  <c r="EM26" i="1"/>
  <c r="EL26" i="1"/>
  <c r="EK26" i="1"/>
  <c r="EJ26" i="1"/>
  <c r="EI26" i="1"/>
  <c r="EH26" i="1"/>
  <c r="EG26" i="1"/>
  <c r="EF26" i="1"/>
  <c r="EE26" i="1"/>
  <c r="ED26" i="1"/>
  <c r="EC26" i="1"/>
  <c r="EB26" i="1"/>
  <c r="EA26" i="1"/>
  <c r="DZ26" i="1"/>
  <c r="DY26" i="1"/>
  <c r="DX26" i="1"/>
  <c r="DW26" i="1"/>
  <c r="DV26" i="1"/>
  <c r="EN25" i="1"/>
  <c r="EM25" i="1"/>
  <c r="EL25" i="1"/>
  <c r="EK25" i="1"/>
  <c r="EJ25" i="1"/>
  <c r="EI25" i="1"/>
  <c r="EH25" i="1"/>
  <c r="EG25" i="1"/>
  <c r="EF25" i="1"/>
  <c r="ED25" i="1"/>
  <c r="EE25" i="1" s="1"/>
  <c r="EB25" i="1"/>
  <c r="EC25" i="1" s="1"/>
  <c r="EA25" i="1"/>
  <c r="DZ25" i="1"/>
  <c r="DY25" i="1"/>
  <c r="DX25" i="1"/>
  <c r="DW25" i="1"/>
  <c r="DV25" i="1"/>
  <c r="EN24" i="1"/>
  <c r="EM24" i="1"/>
  <c r="EL24" i="1"/>
  <c r="EK24" i="1"/>
  <c r="EJ24" i="1"/>
  <c r="EI24" i="1"/>
  <c r="EH24" i="1"/>
  <c r="EG24" i="1"/>
  <c r="EF24" i="1"/>
  <c r="ED24" i="1"/>
  <c r="EE24" i="1" s="1"/>
  <c r="EC24" i="1"/>
  <c r="EB24" i="1"/>
  <c r="EA24" i="1"/>
  <c r="DZ24" i="1"/>
  <c r="DY24" i="1"/>
  <c r="DX24" i="1"/>
  <c r="DW24" i="1"/>
  <c r="DV24" i="1"/>
  <c r="EN23" i="1"/>
  <c r="EM23" i="1"/>
  <c r="EL23" i="1"/>
  <c r="EK23" i="1"/>
  <c r="EJ23" i="1"/>
  <c r="EI23" i="1"/>
  <c r="EH23" i="1"/>
  <c r="EG23" i="1"/>
  <c r="EF23" i="1"/>
  <c r="ED23" i="1"/>
  <c r="EE23" i="1" s="1"/>
  <c r="EB23" i="1"/>
  <c r="EC23" i="1" s="1"/>
  <c r="EA23" i="1"/>
  <c r="DZ23" i="1"/>
  <c r="DY23" i="1"/>
  <c r="DX23" i="1"/>
  <c r="DW23" i="1"/>
  <c r="DV23" i="1"/>
  <c r="EN22" i="1"/>
  <c r="EM22" i="1"/>
  <c r="EL22" i="1"/>
  <c r="EK22" i="1"/>
  <c r="EJ22" i="1"/>
  <c r="EI22" i="1"/>
  <c r="EH22" i="1"/>
  <c r="EG22" i="1"/>
  <c r="EF22" i="1"/>
  <c r="EE22" i="1"/>
  <c r="ED22" i="1"/>
  <c r="EC22" i="1"/>
  <c r="EB22" i="1"/>
  <c r="EA22" i="1"/>
  <c r="DZ22" i="1"/>
  <c r="DY22" i="1"/>
  <c r="DX22" i="1"/>
  <c r="DW22" i="1"/>
  <c r="DV22" i="1"/>
  <c r="EN21" i="1"/>
  <c r="EM21" i="1"/>
  <c r="EL21" i="1"/>
  <c r="EK21" i="1"/>
  <c r="EJ21" i="1"/>
  <c r="EI21" i="1"/>
  <c r="EH21" i="1"/>
  <c r="EG21" i="1"/>
  <c r="EF21" i="1"/>
  <c r="ED21" i="1"/>
  <c r="EE21" i="1" s="1"/>
  <c r="EB21" i="1"/>
  <c r="EC21" i="1" s="1"/>
  <c r="EA21" i="1"/>
  <c r="DZ21" i="1"/>
  <c r="DY21" i="1"/>
  <c r="DX21" i="1"/>
  <c r="DW21" i="1"/>
  <c r="DV21" i="1"/>
  <c r="EN20" i="1"/>
  <c r="EM20" i="1"/>
  <c r="EL20" i="1"/>
  <c r="EK20" i="1"/>
  <c r="EJ20" i="1"/>
  <c r="EI20" i="1"/>
  <c r="EH20" i="1"/>
  <c r="EG20" i="1"/>
  <c r="EF20" i="1"/>
  <c r="ED20" i="1"/>
  <c r="EE20" i="1" s="1"/>
  <c r="EC20" i="1"/>
  <c r="EB20" i="1"/>
  <c r="EA20" i="1"/>
  <c r="DZ20" i="1"/>
  <c r="DY20" i="1"/>
  <c r="DX20" i="1"/>
  <c r="DW20" i="1"/>
  <c r="DV20" i="1"/>
  <c r="EN19" i="1"/>
  <c r="EM19" i="1"/>
  <c r="EL19" i="1"/>
  <c r="EK19" i="1"/>
  <c r="EJ19" i="1"/>
  <c r="EI19" i="1"/>
  <c r="EH19" i="1"/>
  <c r="EG19" i="1"/>
  <c r="EF19" i="1"/>
  <c r="ED19" i="1"/>
  <c r="EE19" i="1" s="1"/>
  <c r="EB19" i="1"/>
  <c r="EC19" i="1" s="1"/>
  <c r="EA19" i="1"/>
  <c r="DZ19" i="1"/>
  <c r="DY19" i="1"/>
  <c r="DX19" i="1"/>
  <c r="DW19" i="1"/>
  <c r="DV19" i="1"/>
  <c r="EN18" i="1"/>
  <c r="EM18" i="1"/>
  <c r="EL18" i="1"/>
  <c r="EK18" i="1"/>
  <c r="EJ18" i="1"/>
  <c r="EI18" i="1"/>
  <c r="EH18" i="1"/>
  <c r="EG18" i="1"/>
  <c r="EF18" i="1"/>
  <c r="ED18" i="1"/>
  <c r="EE18" i="1" s="1"/>
  <c r="EB18" i="1"/>
  <c r="EC18" i="1" s="1"/>
  <c r="EA18" i="1"/>
  <c r="DZ18" i="1"/>
  <c r="DY18" i="1"/>
  <c r="DX18" i="1"/>
  <c r="DW18" i="1"/>
  <c r="DV18" i="1"/>
  <c r="EN17" i="1"/>
  <c r="EM17" i="1"/>
  <c r="EL17" i="1"/>
  <c r="EK17" i="1"/>
  <c r="EJ17" i="1"/>
  <c r="EI17" i="1"/>
  <c r="EH17" i="1"/>
  <c r="EG17" i="1"/>
  <c r="EF17" i="1"/>
  <c r="ED17" i="1"/>
  <c r="EE17" i="1" s="1"/>
  <c r="EB17" i="1"/>
  <c r="EC17" i="1" s="1"/>
  <c r="EA17" i="1"/>
  <c r="DZ17" i="1"/>
  <c r="DY17" i="1"/>
  <c r="DX17" i="1"/>
  <c r="DW17" i="1"/>
  <c r="DV17" i="1"/>
  <c r="EN16" i="1"/>
  <c r="EM16" i="1"/>
  <c r="EL16" i="1"/>
  <c r="EK16" i="1"/>
  <c r="EJ16" i="1"/>
  <c r="EI16" i="1"/>
  <c r="EH16" i="1"/>
  <c r="EG16" i="1"/>
  <c r="EF16" i="1"/>
  <c r="ED16" i="1"/>
  <c r="EE16" i="1" s="1"/>
  <c r="EB16" i="1"/>
  <c r="EC16" i="1" s="1"/>
  <c r="EA16" i="1"/>
  <c r="DZ16" i="1"/>
  <c r="DY16" i="1"/>
  <c r="DX16" i="1"/>
  <c r="DW16" i="1"/>
  <c r="DV16" i="1"/>
  <c r="EN15" i="1"/>
  <c r="EM15" i="1"/>
  <c r="EL15" i="1"/>
  <c r="EK15" i="1"/>
  <c r="EJ15" i="1"/>
  <c r="EI15" i="1"/>
  <c r="EH15" i="1"/>
  <c r="EG15" i="1"/>
  <c r="EF15" i="1"/>
  <c r="ED15" i="1"/>
  <c r="EE15" i="1" s="1"/>
  <c r="EB15" i="1"/>
  <c r="EC15" i="1" s="1"/>
  <c r="EA15" i="1"/>
  <c r="DZ15" i="1"/>
  <c r="DY15" i="1"/>
  <c r="DX15" i="1"/>
  <c r="DW15" i="1"/>
  <c r="DV15" i="1"/>
  <c r="EN14" i="1"/>
  <c r="EM14" i="1"/>
  <c r="EL14" i="1"/>
  <c r="EK14" i="1"/>
  <c r="EJ14" i="1"/>
  <c r="EI14" i="1"/>
  <c r="EH14" i="1"/>
  <c r="EG14" i="1"/>
  <c r="EF14" i="1"/>
  <c r="ED14" i="1"/>
  <c r="EE14" i="1" s="1"/>
  <c r="EC14" i="1"/>
  <c r="EB14" i="1"/>
  <c r="EA14" i="1"/>
  <c r="DZ14" i="1"/>
  <c r="DY14" i="1"/>
  <c r="DX14" i="1"/>
  <c r="DW14" i="1"/>
  <c r="DV14" i="1"/>
  <c r="EN13" i="1"/>
  <c r="EM13" i="1"/>
  <c r="EL13" i="1"/>
  <c r="EK13" i="1"/>
  <c r="EJ13" i="1"/>
  <c r="EI13" i="1"/>
  <c r="EH13" i="1"/>
  <c r="EG13" i="1"/>
  <c r="EF13" i="1"/>
  <c r="ED13" i="1"/>
  <c r="EE13" i="1" s="1"/>
  <c r="EB13" i="1"/>
  <c r="EC13" i="1" s="1"/>
  <c r="EA13" i="1"/>
  <c r="DZ13" i="1"/>
  <c r="DY13" i="1"/>
  <c r="DX13" i="1"/>
  <c r="DW13" i="1"/>
  <c r="DV13" i="1"/>
  <c r="EN12" i="1"/>
  <c r="EM12" i="1"/>
  <c r="EL12" i="1"/>
  <c r="EK12" i="1"/>
  <c r="EJ12" i="1"/>
  <c r="EI12" i="1"/>
  <c r="EH12" i="1"/>
  <c r="EG12" i="1"/>
  <c r="EF12" i="1"/>
  <c r="ED12" i="1"/>
  <c r="EE12" i="1" s="1"/>
  <c r="EB12" i="1"/>
  <c r="EC12" i="1" s="1"/>
  <c r="EA12" i="1"/>
  <c r="DZ12" i="1"/>
  <c r="DY12" i="1"/>
  <c r="DX12" i="1"/>
  <c r="DW12" i="1"/>
  <c r="DV12" i="1"/>
  <c r="EN11" i="1"/>
  <c r="EM11" i="1"/>
  <c r="EL11" i="1"/>
  <c r="EK11" i="1"/>
  <c r="EJ11" i="1"/>
  <c r="EI11" i="1"/>
  <c r="EH11" i="1"/>
  <c r="EG11" i="1"/>
  <c r="EF11" i="1"/>
  <c r="EE11" i="1"/>
  <c r="ED11" i="1"/>
  <c r="EC11" i="1"/>
  <c r="EB11" i="1"/>
  <c r="EA11" i="1"/>
  <c r="DZ11" i="1"/>
  <c r="DY11" i="1"/>
  <c r="DX11" i="1"/>
  <c r="DW11" i="1"/>
  <c r="DV11" i="1"/>
  <c r="EN10" i="1"/>
  <c r="EM10" i="1"/>
  <c r="EL10" i="1"/>
  <c r="EK10" i="1"/>
  <c r="EJ10" i="1"/>
  <c r="EI10" i="1"/>
  <c r="EH10" i="1"/>
  <c r="EG10" i="1"/>
  <c r="EF10" i="1"/>
  <c r="ED10" i="1"/>
  <c r="EE10" i="1" s="1"/>
  <c r="EC10" i="1"/>
  <c r="EB10" i="1"/>
  <c r="EA10" i="1"/>
  <c r="DZ10" i="1"/>
  <c r="DY10" i="1"/>
  <c r="DX10" i="1"/>
  <c r="DW10" i="1"/>
  <c r="DV10" i="1"/>
  <c r="EN9" i="1"/>
  <c r="EM9" i="1"/>
  <c r="EL9" i="1"/>
  <c r="EK9" i="1"/>
  <c r="EJ9" i="1"/>
  <c r="EI9" i="1"/>
  <c r="EH9" i="1"/>
  <c r="EG9" i="1"/>
  <c r="EF9" i="1"/>
  <c r="ED9" i="1"/>
  <c r="EE9" i="1" s="1"/>
  <c r="EB9" i="1"/>
  <c r="EC9" i="1" s="1"/>
  <c r="EA9" i="1"/>
  <c r="DZ9" i="1"/>
  <c r="DY9" i="1"/>
  <c r="DX9" i="1"/>
  <c r="DW9" i="1"/>
  <c r="DV9" i="1"/>
  <c r="EN8" i="1"/>
  <c r="EM8" i="1"/>
  <c r="EL8" i="1"/>
  <c r="EK8" i="1"/>
  <c r="EJ8" i="1"/>
  <c r="EI8" i="1"/>
  <c r="EH8" i="1"/>
  <c r="EG8" i="1"/>
  <c r="EF8" i="1"/>
  <c r="ED8" i="1"/>
  <c r="EE8" i="1" s="1"/>
  <c r="EC8" i="1"/>
  <c r="EB8" i="1"/>
  <c r="EA8" i="1"/>
  <c r="DZ8" i="1"/>
  <c r="DY8" i="1"/>
  <c r="DX8" i="1"/>
  <c r="DW8" i="1"/>
  <c r="DV8" i="1"/>
  <c r="EN7" i="1"/>
  <c r="EM7" i="1"/>
  <c r="EL7" i="1"/>
  <c r="EK7" i="1"/>
  <c r="EJ7" i="1"/>
  <c r="EI7" i="1"/>
  <c r="EH7" i="1"/>
  <c r="EG7" i="1"/>
  <c r="EF7" i="1"/>
  <c r="ED7" i="1"/>
  <c r="EE7" i="1" s="1"/>
  <c r="EB7" i="1"/>
  <c r="EC7" i="1" s="1"/>
  <c r="EA7" i="1"/>
  <c r="DZ7" i="1"/>
  <c r="DY7" i="1"/>
  <c r="DX7" i="1"/>
  <c r="DW7" i="1"/>
  <c r="DV7" i="1"/>
  <c r="EN6" i="1"/>
  <c r="EM6" i="1"/>
  <c r="EL6" i="1"/>
  <c r="EK6" i="1"/>
  <c r="EJ6" i="1"/>
  <c r="EI6" i="1"/>
  <c r="EH6" i="1"/>
  <c r="EG6" i="1"/>
  <c r="EF6" i="1"/>
  <c r="EE6" i="1"/>
  <c r="ED6" i="1"/>
  <c r="EC6" i="1"/>
  <c r="EB6" i="1"/>
  <c r="EA6" i="1"/>
  <c r="DZ6" i="1"/>
  <c r="DY6" i="1"/>
  <c r="DX6" i="1"/>
  <c r="DW6" i="1"/>
  <c r="DV6" i="1"/>
  <c r="EN5" i="1"/>
  <c r="EM5" i="1"/>
  <c r="EL5" i="1"/>
  <c r="EK5" i="1"/>
  <c r="EJ5" i="1"/>
  <c r="EI5" i="1"/>
  <c r="EH5" i="1"/>
  <c r="EG5" i="1"/>
  <c r="EF5" i="1"/>
  <c r="ED5" i="1"/>
  <c r="EE5" i="1" s="1"/>
  <c r="EB5" i="1"/>
  <c r="EC5" i="1" s="1"/>
  <c r="EA5" i="1"/>
  <c r="DZ5" i="1"/>
  <c r="DY5" i="1"/>
  <c r="DX5" i="1"/>
  <c r="DW5" i="1"/>
  <c r="DV5" i="1"/>
  <c r="EN4" i="1"/>
  <c r="EM4" i="1"/>
  <c r="EL4" i="1"/>
  <c r="EK4" i="1"/>
  <c r="EJ4" i="1"/>
  <c r="EI4" i="1"/>
  <c r="EH4" i="1"/>
  <c r="EG4" i="1"/>
  <c r="EF4" i="1"/>
  <c r="ED4" i="1"/>
  <c r="EE4" i="1" s="1"/>
  <c r="EC4" i="1"/>
  <c r="EB4" i="1"/>
  <c r="EA4" i="1"/>
  <c r="DZ4" i="1"/>
  <c r="DY4" i="1"/>
  <c r="DX4" i="1"/>
  <c r="DW4" i="1"/>
  <c r="DV4" i="1"/>
  <c r="EN3" i="1"/>
  <c r="EM3" i="1"/>
  <c r="EL3" i="1"/>
  <c r="EK3" i="1"/>
  <c r="EJ3" i="1"/>
  <c r="EI3" i="1"/>
  <c r="EH3" i="1"/>
  <c r="EG3" i="1"/>
  <c r="EF3" i="1"/>
  <c r="ED3" i="1"/>
  <c r="EE3" i="1" s="1"/>
  <c r="EB3" i="1"/>
  <c r="EC3" i="1" s="1"/>
  <c r="EA3" i="1"/>
  <c r="DZ3" i="1"/>
  <c r="DY3" i="1"/>
  <c r="DX3" i="1"/>
  <c r="DW3" i="1"/>
  <c r="DV3" i="1"/>
  <c r="EN2" i="1"/>
  <c r="EM2" i="1"/>
  <c r="EL2" i="1"/>
  <c r="EK2" i="1"/>
  <c r="EJ2" i="1"/>
  <c r="EI2" i="1"/>
  <c r="EH2" i="1"/>
  <c r="EG2" i="1"/>
  <c r="EF2" i="1"/>
  <c r="EE2" i="1"/>
  <c r="ED2" i="1"/>
  <c r="EC2" i="1"/>
  <c r="EB2" i="1"/>
  <c r="EA2" i="1"/>
  <c r="DZ2" i="1"/>
  <c r="DY2" i="1"/>
  <c r="DX2" i="1"/>
  <c r="DW2" i="1"/>
  <c r="DV2" i="1"/>
</calcChain>
</file>

<file path=xl/sharedStrings.xml><?xml version="1.0" encoding="utf-8"?>
<sst xmlns="http://schemas.openxmlformats.org/spreadsheetml/2006/main" count="24863" uniqueCount="7449">
  <si>
    <t>Carimbo de data/hora</t>
  </si>
  <si>
    <t>Regional</t>
  </si>
  <si>
    <t>Nome da Casa Espírita</t>
  </si>
  <si>
    <t>Nome "Curto" ou "Apelido" da Casa (se houver)</t>
  </si>
  <si>
    <t>Nome completo do responsável</t>
  </si>
  <si>
    <t>Telefone</t>
  </si>
  <si>
    <t>Endereço</t>
  </si>
  <si>
    <t>Bairro</t>
  </si>
  <si>
    <t>Cidade</t>
  </si>
  <si>
    <t>UF</t>
  </si>
  <si>
    <t>CEP</t>
  </si>
  <si>
    <t>CNPJ (Se houver)</t>
  </si>
  <si>
    <t>Data de Fundação</t>
  </si>
  <si>
    <t>Nome do Presidente</t>
  </si>
  <si>
    <t>Email do Presidente</t>
  </si>
  <si>
    <t>Telefone do Presidente</t>
  </si>
  <si>
    <t>Período de mandato como presidente</t>
  </si>
  <si>
    <t>Informe outros contatos da Casa (Nome / Email / Telefone), se houver</t>
  </si>
  <si>
    <t>Livraria</t>
  </si>
  <si>
    <t>Bazar</t>
  </si>
  <si>
    <t>Biblioteca</t>
  </si>
  <si>
    <t>Apoio ao Exterior</t>
  </si>
  <si>
    <t>Apoio a Gestante</t>
  </si>
  <si>
    <t>Apoio ao Fumante</t>
  </si>
  <si>
    <t>Cestas Básicas</t>
  </si>
  <si>
    <t>Conte-nos sobre outros trabalhos realizados pela casa espírita:</t>
  </si>
  <si>
    <t>Site na Internet</t>
  </si>
  <si>
    <t>Página no Facebook da casa</t>
  </si>
  <si>
    <t>Página no Insagram da casa</t>
  </si>
  <si>
    <t>Outras mídias sociais</t>
  </si>
  <si>
    <t>Você autoriza a divulgação de informações como nome, telefone e email?</t>
  </si>
  <si>
    <t>Nome (contato), telefone (do contato ou da casa espírita) e um email para divulgação no site.</t>
  </si>
  <si>
    <t>Domingo</t>
  </si>
  <si>
    <t>Segunda</t>
  </si>
  <si>
    <t>Terça</t>
  </si>
  <si>
    <t>Quarta</t>
  </si>
  <si>
    <t>Quinta</t>
  </si>
  <si>
    <t>Sexta</t>
  </si>
  <si>
    <t>Sábado</t>
  </si>
  <si>
    <t>Quantidade média de assistidos em todos os dias, por semana</t>
  </si>
  <si>
    <t>Quantidade de voluntários por semana</t>
  </si>
  <si>
    <t>Quantidade de preletores aptos da casa</t>
  </si>
  <si>
    <t>Quantidade de entrevistadores aptos da casas</t>
  </si>
  <si>
    <t>Dias e Horários do CURSO BÁSICO</t>
  </si>
  <si>
    <t>Quantidade de alunos do Curso Básico do Espiritismo</t>
  </si>
  <si>
    <t>Dias e Horários da EAE</t>
  </si>
  <si>
    <t>Das turmas de EAE que você mencionou acima, qual o número turma mais recente? Exemplo: minha casa possui três turmas de EAE e a mais recente é a 21ª turma</t>
  </si>
  <si>
    <t>Quantidade de Alunos</t>
  </si>
  <si>
    <t>Quantidade de Expositores aptos a dar aulas em EAE</t>
  </si>
  <si>
    <t>Quantidade de dirigentes aptos a dirigir uma turma de EAE</t>
  </si>
  <si>
    <t>Quantidade de dirigentes que estarão dirigindo turmas em 2021</t>
  </si>
  <si>
    <t>Dias e Horários do CURSO DE MÉDIUNS</t>
  </si>
  <si>
    <t>Quantidade de Alunos2</t>
  </si>
  <si>
    <t>Quantidade de Expositores aptos a dar aulas em Curso de Médiuns</t>
  </si>
  <si>
    <t>Quantidade de Dirigentes aptos a dirigir uma turma de Curso de Médiuns</t>
  </si>
  <si>
    <t>Quantidade de dirigentes que estar dirigindo turmas em 2021</t>
  </si>
  <si>
    <t>Dias e Horários EVANGELIZAÇÃO INFANTIL</t>
  </si>
  <si>
    <t>Quantidade média de crianças na Evangelização, por semana</t>
  </si>
  <si>
    <t>Quantidade médias de pais ou responsáveis na Sala de Pais, por semana</t>
  </si>
  <si>
    <t>Quantidade Total de Evangelizadores</t>
  </si>
  <si>
    <t>Evangelizadores no Maternal</t>
  </si>
  <si>
    <t>Evangelizadores no Jardim</t>
  </si>
  <si>
    <t>Evangelizadores no Primário</t>
  </si>
  <si>
    <t>Evangelizadores no Intermediário</t>
  </si>
  <si>
    <t>Evangelizadores na Escola de Pais</t>
  </si>
  <si>
    <t>Do total de evangelizadores, quantos são advindos da Mocidade?</t>
  </si>
  <si>
    <t>Do total de evangelizadores, quantos são advindos da EAE (grau de servidor)?</t>
  </si>
  <si>
    <t>Quantos evangelizadores fizeram o Curso de Preparação para Evangelizador Infanto-Juvenil?</t>
  </si>
  <si>
    <t>Os evangelizadores utilizam o material de apoio da Evangelização Infantil da AEE?</t>
  </si>
  <si>
    <t>Dias e Horários PRÉ-MOCIDADE</t>
  </si>
  <si>
    <t>Quantidade de alunos na Pré-Mocidade</t>
  </si>
  <si>
    <t>Quantidade de dirigentes</t>
  </si>
  <si>
    <t>Quantidade de dirigentes que estarão dirigindo turmas em 2021 - Pré-Mocidade</t>
  </si>
  <si>
    <t>Na sua casa, a Pré-Mocidade está mais vinculada à Evangelização Infantil ou à Mocidade?</t>
  </si>
  <si>
    <t>Dias e Horários MOCIDADE</t>
  </si>
  <si>
    <t>Quantidade total de alunos da Mocidade</t>
  </si>
  <si>
    <t>Quantidade total de Expositores</t>
  </si>
  <si>
    <t>Quantidade total de Dirigentes</t>
  </si>
  <si>
    <t>Quantidade de dirigentes que estarão dirigindo turmas em 2021 - Mocidade</t>
  </si>
  <si>
    <t>Quantidade de pessoas que ingressaram na FDJ em 2020?</t>
  </si>
  <si>
    <t>Total de pessoas que já ingressaram na FDJ desde sua fundação</t>
  </si>
  <si>
    <t>Dias e Horários - FALANDO AO CORAÇÃO</t>
  </si>
  <si>
    <t>Dias e Horários - PROJETO ANDRÉ LUIZ</t>
  </si>
  <si>
    <t>Dias e Horários - PROJETO PAULO DE TARSO</t>
  </si>
  <si>
    <t>Você conhece o trabalho de EAED - Escola de Aprendizes do Evangelho à Distância?</t>
  </si>
  <si>
    <t>Gostaria de receber informações sobre o trabalho de EAED?</t>
  </si>
  <si>
    <t>Quantidade de alunos de EAED</t>
  </si>
  <si>
    <t>Quantidade de dirigentes que estarão dirigindo turmas de EAED em 2021</t>
  </si>
  <si>
    <t>Você conhece o trabalho de EAEgD - Escola de Aprendizes Grupo à Distância?</t>
  </si>
  <si>
    <t>Gostaria de receber informações sobre o trabalho de EAEgD?</t>
  </si>
  <si>
    <t>Quantidade de alunos de EAEgD</t>
  </si>
  <si>
    <t>Quantidade de dirigentes que estarão dirigindo turmas de EAEgD em 2021</t>
  </si>
  <si>
    <t>Você ou sua casa conhecem a Secretaria da Aliança?</t>
  </si>
  <si>
    <t>Quais dúvidas ou informações você e a sua casa acreditam que a Secretaria poderia colaborar?</t>
  </si>
  <si>
    <t>Deixe sua nota para o Cadastro das Casas 2021</t>
  </si>
  <si>
    <t>Deixe aqui seu comentário ou avaliação sobre este cadastro</t>
  </si>
  <si>
    <t>País</t>
  </si>
  <si>
    <t>Sede Própria?</t>
  </si>
  <si>
    <t>Endereço de e-mail</t>
  </si>
  <si>
    <t>Projetos para 2021</t>
  </si>
  <si>
    <t>Deixe também suas críticas, sugestões, novas ideias, propostas de melhoria para o ano de 2020, na Aliança!</t>
  </si>
  <si>
    <t>Endereço de e-mail2</t>
  </si>
  <si>
    <t>Quais dessas atividades foram mantidas ou adaptadas para o meio virtual?</t>
  </si>
  <si>
    <t>Quando a pandemia estiver controlada, como ocorrerão as atividades da Casa Espírita?</t>
  </si>
  <si>
    <t>Na pandemia, as atividades presenciais:</t>
  </si>
  <si>
    <t>Conte-nos como a Casa Espírita se adaptou à realidade virtual (se ocorreu)</t>
  </si>
  <si>
    <t>Qual o maior aprendizado que a pandemia trouxe para a Casa Espírita?</t>
  </si>
  <si>
    <t>EditUrl</t>
  </si>
  <si>
    <t>Status</t>
  </si>
  <si>
    <t>Ordem (manual)</t>
  </si>
  <si>
    <t>Tipo_de_Casa (Até linha 334)</t>
  </si>
  <si>
    <t>Situação Casa AGI 2020</t>
  </si>
  <si>
    <t>Regional Selecionada</t>
  </si>
  <si>
    <t>AtualizadoNova</t>
  </si>
  <si>
    <t>OrdemAtualizadoNova</t>
  </si>
  <si>
    <t>AtualizadoAntigo</t>
  </si>
  <si>
    <t>OrdemAtualizadoAntigo</t>
  </si>
  <si>
    <t>PendenteAntigo</t>
  </si>
  <si>
    <t>OrdemPendenteAntigo</t>
  </si>
  <si>
    <t>Regioanal-Casa</t>
  </si>
  <si>
    <t>Situação 
(Integrado / Inscrito)</t>
  </si>
  <si>
    <t>% Reuniões da Regional</t>
  </si>
  <si>
    <t>Data da Avaliação</t>
  </si>
  <si>
    <t>Presença na AGI2021??</t>
  </si>
  <si>
    <t>Situação Final</t>
  </si>
  <si>
    <t>Conc_Cidade_UF</t>
  </si>
  <si>
    <t>Conc_Resp_Cadastro</t>
  </si>
  <si>
    <t>Conc_Presidente</t>
  </si>
  <si>
    <t>Coordenador Regional</t>
  </si>
  <si>
    <t>Cidades_da_Regional</t>
  </si>
  <si>
    <t>Endereço_completo</t>
  </si>
  <si>
    <t>Regional_Selec</t>
  </si>
  <si>
    <t>Ordem_Regional_Selec</t>
  </si>
  <si>
    <t>Conc_AE</t>
  </si>
  <si>
    <t>Contar_AE</t>
  </si>
  <si>
    <t>Contar_CB</t>
  </si>
  <si>
    <t>Contar_EAE</t>
  </si>
  <si>
    <t>Contar_EI</t>
  </si>
  <si>
    <t>Contar_Pré</t>
  </si>
  <si>
    <t>Contar_Moc</t>
  </si>
  <si>
    <t>Contar_CM</t>
  </si>
  <si>
    <t>Contar_FC</t>
  </si>
  <si>
    <t>Contar_PA</t>
  </si>
  <si>
    <t>Contar_PT</t>
  </si>
  <si>
    <t>ABC</t>
  </si>
  <si>
    <t>Fraternidade Espírita Alvorecer</t>
  </si>
  <si>
    <t>Alvorecer</t>
  </si>
  <si>
    <t>Nivaldo Aparecido Giraldelli</t>
  </si>
  <si>
    <t>(11) 99233-4543</t>
  </si>
  <si>
    <t>Rua Aluízio De Castro, 202 - Fundos</t>
  </si>
  <si>
    <t>Jd. Silvana</t>
  </si>
  <si>
    <t>Santo André</t>
  </si>
  <si>
    <t>SP</t>
  </si>
  <si>
    <t>09121-540</t>
  </si>
  <si>
    <t>03.070.944/0001-23</t>
  </si>
  <si>
    <t>ngiraldelli@gmail.com</t>
  </si>
  <si>
    <t>fev/19 à jan/22</t>
  </si>
  <si>
    <t>Ana Lucia Macedo</t>
  </si>
  <si>
    <t>Sim</t>
  </si>
  <si>
    <t>Não</t>
  </si>
  <si>
    <t>Sacolinhas de Natal para evangelização Infantil e Mocidade (roupas, calçado, brinquedo, etc) , Cesta de alimentos natalinos para famílias carentes cadastradas (No Natal)</t>
  </si>
  <si>
    <t>-</t>
  </si>
  <si>
    <t>19h30</t>
  </si>
  <si>
    <t>(sem informação)</t>
  </si>
  <si>
    <t>Sáb 9h</t>
  </si>
  <si>
    <t>Evangelização Infantil</t>
  </si>
  <si>
    <t>Qua 19h30</t>
  </si>
  <si>
    <t>Sim, conhecemos e já estivemos na Secretaria</t>
  </si>
  <si>
    <t>Ótimo</t>
  </si>
  <si>
    <t>Brasil</t>
  </si>
  <si>
    <t>Vibrações; preleções Evangélicas; Projeto André Luiz</t>
  </si>
  <si>
    <t>Híbrido (presencial + virtual)</t>
  </si>
  <si>
    <t>foram COMPLETAMENTE interrompidas</t>
  </si>
  <si>
    <t>Mantivemos a entrega de Cestas Básicas às famílias da Evangelização Infantil, mas não conseguimos manter ativas as turmas, pela dificuldade de recursos tecnológicos e a própria adesão dos interessados.</t>
  </si>
  <si>
    <t>A importância da união do Grupo, ainda que virtualmente, e ações individuais de testemunho.</t>
  </si>
  <si>
    <t>https://docs.google.com/forms/d/e/1FAIpQLSeyjjdiw4kWvHrlkycvwErVvhYd362pE_5e_qVlAo24c0jM0g/viewform?edit2=2_ABaOnuc4ihsiENyxoS9lpuzJYbDRBpHOpGkPSQNyqhlgMKjjKKs_K5MvRAXxZJf7z-Zv0y8</t>
  </si>
  <si>
    <t>Atualizado</t>
  </si>
  <si>
    <t>Antiga</t>
  </si>
  <si>
    <t>Inscrito</t>
  </si>
  <si>
    <t>ABC - Alvorecer</t>
  </si>
  <si>
    <t>Lar Espírita Anselmo Gomes</t>
  </si>
  <si>
    <t>Anselmo Gomes</t>
  </si>
  <si>
    <t>João Batista Mendes</t>
  </si>
  <si>
    <t>(11) 99107-4997</t>
  </si>
  <si>
    <t>Rua Alcides Pizzolito Esq. C/Miguel Dos Santos, S/N</t>
  </si>
  <si>
    <t>Casa Branca</t>
  </si>
  <si>
    <t>Suzano</t>
  </si>
  <si>
    <t>08663-050</t>
  </si>
  <si>
    <t>43.385.528/0001-84</t>
  </si>
  <si>
    <t>Walter Eduardo De Freitas Junior</t>
  </si>
  <si>
    <t>walter.e.freitas@gmail.com</t>
  </si>
  <si>
    <t>(11) 98597-9878</t>
  </si>
  <si>
    <t>(incompleta / falta dt. início e fim) = 24 meses</t>
  </si>
  <si>
    <t>João Batista Mendes - (11)991074997 - j.batista@pulmo vent.com</t>
  </si>
  <si>
    <t>Somente os trabalhos informados.</t>
  </si>
  <si>
    <t>João Batista Mendes11)991074997- j.batista@pulmovent.com</t>
  </si>
  <si>
    <t>18h</t>
  </si>
  <si>
    <t>Sáb 15h30</t>
  </si>
  <si>
    <t>8ª</t>
  </si>
  <si>
    <t>Conhecemos mas nunca estivemos na Secretaria</t>
  </si>
  <si>
    <t>Muito bom o cadastro.</t>
  </si>
  <si>
    <t>j.batista@pulmovent.com</t>
  </si>
  <si>
    <t>E bem isso</t>
  </si>
  <si>
    <t>Paciencia</t>
  </si>
  <si>
    <t>https://docs.google.com/forms/d/e/1FAIpQLSeyjjdiw4kWvHrlkycvwErVvhYd362pE_5e_qVlAo24c0jM0g/viewform?edit2=2_ABaOnucBYpcMeMLIPkQrxqKEcUL1b0xMAzE-u7ZWf6AGlam5SuKT_HgaPTX0Q95fVfWJ-V4</t>
  </si>
  <si>
    <t>ABC - Anselmo Gomes</t>
  </si>
  <si>
    <t>Fraternidade Espírita Apóstolo João</t>
  </si>
  <si>
    <t>FEAJ</t>
  </si>
  <si>
    <t>Neide Maria Lopes Barboza</t>
  </si>
  <si>
    <t>(11) 96900-3470</t>
  </si>
  <si>
    <t>Rua Professor Antonio Trajano, 79</t>
  </si>
  <si>
    <t>Vl. Guarani</t>
  </si>
  <si>
    <t>09110-770</t>
  </si>
  <si>
    <t>09.268.081/0001-80</t>
  </si>
  <si>
    <t>Sandra Isabel Xavier</t>
  </si>
  <si>
    <t>sandraxavierx8@gmail.com</t>
  </si>
  <si>
    <t>(11) 4458-2345 / (11) 99172-6767</t>
  </si>
  <si>
    <t>set/19 à ago/21</t>
  </si>
  <si>
    <t>José Ronaldo F. De Araújo</t>
  </si>
  <si>
    <t>Evangelização Infantil. Passe Magnético. Caravana de Evangelho no Lar.  Apometria</t>
  </si>
  <si>
    <t>Sandra Isabel Xavier - 11 99172-6767</t>
  </si>
  <si>
    <t>20h</t>
  </si>
  <si>
    <t>14h30</t>
  </si>
  <si>
    <t>Ter 20h / Sáb 16h15</t>
  </si>
  <si>
    <t>Dom 10h</t>
  </si>
  <si>
    <t>Seg 20h</t>
  </si>
  <si>
    <t>Fácil de Acessar, muito bom.</t>
  </si>
  <si>
    <t>neidelopesbarboza@gmail.com</t>
  </si>
  <si>
    <t>Assistência Espiritual</t>
  </si>
  <si>
    <t>Só presenciais</t>
  </si>
  <si>
    <t>foram PARCIALMENTE interrompidas</t>
  </si>
  <si>
    <t>Mantivemos as aulas da EAE e estudo do LE, as vibrações, mas não conseguimos manter s Evangelização Infantil.</t>
  </si>
  <si>
    <t>Nos ensinou a necessidade de adaptação p a realização das tarefas, o que tem sido positivo.</t>
  </si>
  <si>
    <t>https://docs.google.com/forms/d/e/1FAIpQLSeyjjdiw4kWvHrlkycvwErVvhYd362pE_5e_qVlAo24c0jM0g/viewform?edit2=2_ABaOnueZFDfLiaIXIwgEJKZ3nTHohANfEghne8rDIbADmq4MpbZDHj-o9Hr4pLXP0s-lkTY</t>
  </si>
  <si>
    <t>ABC - FEAJ</t>
  </si>
  <si>
    <t>Fraternidade Espírita Apóstolo Pedro</t>
  </si>
  <si>
    <t>Apóstolo Pedro</t>
  </si>
  <si>
    <t>Anderson Da Silva Lares</t>
  </si>
  <si>
    <t>(11) 99938-3200</t>
  </si>
  <si>
    <t>Rua Presidente Afonso Pena, 178</t>
  </si>
  <si>
    <t>Pq. São Vicente</t>
  </si>
  <si>
    <t>Mauá</t>
  </si>
  <si>
    <t>09371-470</t>
  </si>
  <si>
    <t>05.936.696/0001-86</t>
  </si>
  <si>
    <t>Clarice Rodrigues</t>
  </si>
  <si>
    <t>dico@laresdesign.com.br</t>
  </si>
  <si>
    <t>(11) 99714-3865</t>
  </si>
  <si>
    <t>mar/20 à fev/22</t>
  </si>
  <si>
    <t>Evangelho de salão, sessão doutrinária, tratamentos, samaritano, escolas, ev. pré mocidade, ev. infantil.</t>
  </si>
  <si>
    <t>lares@laresdesign.com.br</t>
  </si>
  <si>
    <t>6ª</t>
  </si>
  <si>
    <t>Qua 20h</t>
  </si>
  <si>
    <t>Dom 20h</t>
  </si>
  <si>
    <t>Mocidade</t>
  </si>
  <si>
    <t>Excelente trabalho</t>
  </si>
  <si>
    <t>penso na possibilidade de duas passagens para Discípulos como era no passado. Se possível, claro.</t>
  </si>
  <si>
    <t>Curso Básico / EAE, Curso de Médiuns</t>
  </si>
  <si>
    <t>Continuamos com EAE e CEM (parte teórica), além de preleções em áudio distribuídas por whatsapp.</t>
  </si>
  <si>
    <t>Superação de limites para continuar com o imóvel e toda a estrutura para quando pudermos voltar.</t>
  </si>
  <si>
    <t>https://docs.google.com/forms/d/e/1FAIpQLSeyjjdiw4kWvHrlkycvwErVvhYd362pE_5e_qVlAo24c0jM0g/viewform?edit2=2_ABaOnudUklDgqracdWWEgh3tSYcbI3pcjQ3RpeK1qR5tPdKtNxtKbGdT6-JGw92SruP4Fyw</t>
  </si>
  <si>
    <t>ABC - Apóstolo Pedro</t>
  </si>
  <si>
    <t>Centro Espírita Adolfo Bezerra De Menezes</t>
  </si>
  <si>
    <t>Bezerra de Menezes - CEABEM</t>
  </si>
  <si>
    <t>Rosane Almeida Dos Santos</t>
  </si>
  <si>
    <t>(21) 99359-4661</t>
  </si>
  <si>
    <t>Rua Propícia, 245</t>
  </si>
  <si>
    <t>Engenho Novo</t>
  </si>
  <si>
    <t>Rio De Janeiro</t>
  </si>
  <si>
    <t>RJ</t>
  </si>
  <si>
    <t>20780-160</t>
  </si>
  <si>
    <t>30.493.589/0001-78</t>
  </si>
  <si>
    <t>Eunice Zanelle Antunes</t>
  </si>
  <si>
    <t>rosanealmeida40@gmail.com</t>
  </si>
  <si>
    <t>(21) 99959-8620</t>
  </si>
  <si>
    <t>jan/18 à jan/21</t>
  </si>
  <si>
    <t>Rosane Almeida Dos Santos - cel. 21 99359-4661</t>
  </si>
  <si>
    <t>Assistência Espiritual semanal aos domingos. Atualmente, por conta da pandemia, de forma virtual. Maiores informações pelo cel. 21 99359-4661. Domingos das Vovós todo 3º domingo de cada mês. Passe, palestra e distribuição de cestas básicas.</t>
  </si>
  <si>
    <t>Rosane Almeida - rosanealmeida40@gmail.com</t>
  </si>
  <si>
    <t>9h30</t>
  </si>
  <si>
    <t>Dom 10h30</t>
  </si>
  <si>
    <t>Documentações referentes às casas integradas e inscritas.</t>
  </si>
  <si>
    <t>Foi muito bom incluir informações sobre o momento da pandemia.</t>
  </si>
  <si>
    <t>marta.angel@hotmail.com</t>
  </si>
  <si>
    <t>Estamos satisfeitos com a atual estrutura.</t>
  </si>
  <si>
    <t>Assistência Espiritual, Estudo das obras de André Luiz</t>
  </si>
  <si>
    <t>Mantivemos a Assistência Espiritual de forma virtual. Mas as Sessões Doutrinárias não conseguimos manter.</t>
  </si>
  <si>
    <t>Que o Evangelho de Jesus não tem fronteiras.</t>
  </si>
  <si>
    <t>https://docs.google.com/forms/d/e/1FAIpQLSeyjjdiw4kWvHrlkycvwErVvhYd362pE_5e_qVlAo24c0jM0g/viewform?edit2=2_ABaOnuc-DwQ_OI95IjT0YH3--zAWMC0ClMvsbNUyTw3FlrWx1fj8t9hR20a6T1uDj4btrK8</t>
  </si>
  <si>
    <t>ABC - Bezerra de Menezes - CEABEM</t>
  </si>
  <si>
    <t>Fraternidade Espírita Caminho De Luz</t>
  </si>
  <si>
    <t>Caminho de Luz</t>
  </si>
  <si>
    <t>Angela Félix Do Nascimento</t>
  </si>
  <si>
    <t>(11) 98345-0247</t>
  </si>
  <si>
    <t>Rua Albert Ritschel, 199</t>
  </si>
  <si>
    <t>Vl. São Francisco</t>
  </si>
  <si>
    <t>09310-710</t>
  </si>
  <si>
    <t>08.888.651/0001-71</t>
  </si>
  <si>
    <t>Monica  Nascimento Silva</t>
  </si>
  <si>
    <t>monicanascimento2010@yahoo.com.br</t>
  </si>
  <si>
    <t>(11) 99669-0131</t>
  </si>
  <si>
    <t>(20/09/19 a 20/09/21) = 24 meses</t>
  </si>
  <si>
    <t>Angela Felix  do Nascimento( email: angela.felix77@yahoo.com.br ) e Ronaldo Francisco dos Santos (email: ronaldofisio@yahoo.com.br).</t>
  </si>
  <si>
    <t>* Tarde de doces e salgados * Artesanato * ultima quinta do mês assistência aos suicidas às 20:00 * projeto André Luiz quintas- feiras às 20:00 * segunda quinta do mês  Intercâmbio Espiritual às 20:00.</t>
  </si>
  <si>
    <t>-No momento não</t>
  </si>
  <si>
    <t>-@frcmluz</t>
  </si>
  <si>
    <t>-Não</t>
  </si>
  <si>
    <t>-No momento não.</t>
  </si>
  <si>
    <t>Monica Nascimento (11) 996690131- e-mail: monicanascimento2010@yahoo.com.br</t>
  </si>
  <si>
    <t>Ter 19h45</t>
  </si>
  <si>
    <t>5ª</t>
  </si>
  <si>
    <t>Sex 19h30</t>
  </si>
  <si>
    <t>Qua ??</t>
  </si>
  <si>
    <t>Qui 20h</t>
  </si>
  <si>
    <t>sem duvidas</t>
  </si>
  <si>
    <t>Muito importante.</t>
  </si>
  <si>
    <t>--------------------</t>
  </si>
  <si>
    <t>caminhodeluz.fe@gmail.com</t>
  </si>
  <si>
    <t>mantivemos praticamente todas as tarefas; só não conseguimos manter a evangelização infantil.</t>
  </si>
  <si>
    <t>A pandemia nos abriu os olhos para a grande capacidade que temos em nos adaptar e aprender, nos fez ver o quanto é possível realizar, mesmo à distância; com perseverança e boa vontade, com a disposição de aprender e é claro ,com o principal; que é a ligação com a cúpula da casa e de todos os  tarefeiros de luz que nos acompanham.
Os que conseguiram permanecer nas tarefas se tornaram mais unidos.</t>
  </si>
  <si>
    <t>https://docs.google.com/forms/d/e/1FAIpQLSeyjjdiw4kWvHrlkycvwErVvhYd362pE_5e_qVlAo24c0jM0g/viewform?edit2=2_ABaOnuffSez3twhFtVYdiEmzM8opnV6OFQkj73aaEdSBVPw-pxIm73v6jFoX4ONyOHfY8Qo</t>
  </si>
  <si>
    <t>ABC - Caminho de Luz</t>
  </si>
  <si>
    <t>Fraternidade Espírita Casa De Ismael</t>
  </si>
  <si>
    <t>Casa de Ismael</t>
  </si>
  <si>
    <t>Dinalva Sanches Rangel</t>
  </si>
  <si>
    <t>(11) 98563-8639</t>
  </si>
  <si>
    <t>Rua Coimbra, 171</t>
  </si>
  <si>
    <t>Vl. Pires</t>
  </si>
  <si>
    <t>09195-570</t>
  </si>
  <si>
    <t>53.711.370/0001-01</t>
  </si>
  <si>
    <t>Márcia F. Figueiredo</t>
  </si>
  <si>
    <t>marcia@mdrealize.com.br</t>
  </si>
  <si>
    <t>(11) 99934-9465</t>
  </si>
  <si>
    <t>jan/19 a jan/22</t>
  </si>
  <si>
    <t>O apoio a gestante também é vinculado a assistência espiritual. Damos apoio social e espiritual ao Lar Bezerra de Menezes, um asilo em Ribeirão Pires, na Quarta Divisão e também a Fraternidade Circulo Santa Ana em Rio Grande da Serra. Em 2017 foi criado o grupo Bonequeiras do ABC que confecciona bonecas e bichos de pano para doação em asilos, orfanatos, etc.</t>
  </si>
  <si>
    <t>Fraternidade Espírita Casa de Ismael</t>
  </si>
  <si>
    <t>@casadeismael.feci</t>
  </si>
  <si>
    <t>youtube Fraternidade Espírita Casa de Ismael - Santo André</t>
  </si>
  <si>
    <t>985638639 fecasadeismael@hotmail.com</t>
  </si>
  <si>
    <t>10h</t>
  </si>
  <si>
    <t>Dom 18h / Ter 20h / Qua 20h</t>
  </si>
  <si>
    <t>34ª</t>
  </si>
  <si>
    <t>Dom 16h / Qui 20h</t>
  </si>
  <si>
    <t>Sáb 10h</t>
  </si>
  <si>
    <t>Sáb 11h30</t>
  </si>
  <si>
    <t>Independente</t>
  </si>
  <si>
    <t>Sáb 15h</t>
  </si>
  <si>
    <t>sim</t>
  </si>
  <si>
    <t>Bom</t>
  </si>
  <si>
    <t>Util para se ter a noção de como a doutrina espírita e os ensinamentos de Jesus estão sendo divulgados e se alguma casa necessita de apoio em suas atividades.</t>
  </si>
  <si>
    <t>fecasadeismael@hotmail.com</t>
  </si>
  <si>
    <t>Pré-Mocidade, Mocidade, Curso Básico / EAE, Curso de Médiuns, Preleções e evangelho no lar</t>
  </si>
  <si>
    <t>Aos poucos foram implantadas as escolas de aprendizes, a pre-mocidade e o curso de mediuns com estudos na parte teórica. Temos também a Escola de Pais onde são colocados videos também para que passem para as crianças da evangelização infantil. Tratamentos a distancia também espiritual e de magnetismo.</t>
  </si>
  <si>
    <t xml:space="preserve">Que se faz necessário estar sintonia com a espiritualidade superior em qualquer situação e fortalecer ainda mais a união e a fraternidade entre todos. O amor pode chegar em qualquer lugar independente da presença fisica. </t>
  </si>
  <si>
    <t>https://docs.google.com/forms/d/e/1FAIpQLSeyjjdiw4kWvHrlkycvwErVvhYd362pE_5e_qVlAo24c0jM0g/viewform?edit2=2_ABaOnudzfox-iVRnuZlG0gFfvHuEIXm4G0aqeH1Vcl7OC9pZJg1Xg1CZS5zBtA1lD1de6qQ</t>
  </si>
  <si>
    <t>Integrado</t>
  </si>
  <si>
    <t>ABC - Casa de Ismael</t>
  </si>
  <si>
    <t>Presente</t>
  </si>
  <si>
    <t>Casa De Timóteo Evangelização E Cultura Espírita</t>
  </si>
  <si>
    <t>Casa de Timóteo</t>
  </si>
  <si>
    <t>Marija Tereza Choliki Plazza</t>
  </si>
  <si>
    <t>(11) 98945-8541</t>
  </si>
  <si>
    <t>Rua Olavo Gonçalves, 263</t>
  </si>
  <si>
    <t>Vl. Gonçalves</t>
  </si>
  <si>
    <t>São Bernardo Do Campo</t>
  </si>
  <si>
    <t>09725-020</t>
  </si>
  <si>
    <t>43.295.500/0001-00</t>
  </si>
  <si>
    <t>marija.plazza@gmail.com</t>
  </si>
  <si>
    <t>jan/21 à dez/22</t>
  </si>
  <si>
    <t>Projeto Educar para Transformar / Casa de Mãe I e II / Apoio terapêutico em grupo e individual / Ler e Escrever.</t>
  </si>
  <si>
    <t>www.casadetimoteo.org.br</t>
  </si>
  <si>
    <t>facebook.com/casadetimoteo</t>
  </si>
  <si>
    <t>@casadetimoteo</t>
  </si>
  <si>
    <t>Marija, 11 98945-8541 timoteo.diretoria@gmail.com</t>
  </si>
  <si>
    <t>14h / 20h</t>
  </si>
  <si>
    <t>17h</t>
  </si>
  <si>
    <t>Seg 20h / Ter  15h / Ter 20h / Sáb 14h</t>
  </si>
  <si>
    <t>51ª</t>
  </si>
  <si>
    <t>Qua 20h / Sáb 16h</t>
  </si>
  <si>
    <t>Sáb 9h30</t>
  </si>
  <si>
    <t>Ter 14h30</t>
  </si>
  <si>
    <t>timoteo.diretoria@gmail.com</t>
  </si>
  <si>
    <t>Mocidade, Curso Básico / EAE, Curso de Médiuns, Assistência social</t>
  </si>
  <si>
    <t>As escolas se adaptaram ao modo virtual, mas a evangelização e a pré mocidade suspenderam as atividades. Os evangelhos foram para o formato virtual e assistência espiritual suspensa. A casa manteve o trabalho social junto às famílias assistidas.</t>
  </si>
  <si>
    <t xml:space="preserve">Aprendemos a criar novas formas de atender os assistidos e os trabalhadores da Casa, uma delas foi a criação do atendimento fraterno a distância que inclusive permanecerá após a pandemia. Embora a distância tenha sido um obstáculo procuramos manter a conexão com a Casa com o trabalho. </t>
  </si>
  <si>
    <t>https://docs.google.com/forms/d/e/1FAIpQLSeyjjdiw4kWvHrlkycvwErVvhYd362pE_5e_qVlAo24c0jM0g/viewform?edit2=2_ABaOnufXaPMClZ7NfQxovl8EMezbhhavmMpAZLBtshSTC2RG1l_f8kShu8oBbDTEFGFjh20</t>
  </si>
  <si>
    <t>ABC - Casa de Timóteo</t>
  </si>
  <si>
    <t>Fraternidade Espírita Casa Do Caminho</t>
  </si>
  <si>
    <t>Casa do Caminho</t>
  </si>
  <si>
    <t>Denise Alves De Sant Ana</t>
  </si>
  <si>
    <t>(11) 98519-6741</t>
  </si>
  <si>
    <t>Av. Pres. Castelo Branco, 1425</t>
  </si>
  <si>
    <t>Jd. Zaíra</t>
  </si>
  <si>
    <t>09321-371</t>
  </si>
  <si>
    <t>14.914.927/0001-41</t>
  </si>
  <si>
    <t>denise_santana10@yahoo.com.br</t>
  </si>
  <si>
    <t>mar/19 à mar/21</t>
  </si>
  <si>
    <t>Denilson Alves De Sant'Ana</t>
  </si>
  <si>
    <t>Fraternidade Espírita Casa do Caminho</t>
  </si>
  <si>
    <t>15h</t>
  </si>
  <si>
    <t>4ª</t>
  </si>
  <si>
    <t>Está ótimo, fácil manuseio e objetivo, cada ano está mais acessível, gostei muito.</t>
  </si>
  <si>
    <t>acreditamos que os trabalhos já realizados pela aliança são de grande valia.</t>
  </si>
  <si>
    <t>Assistência Espiritual, Evangelho de salão e passes pelo facebook</t>
  </si>
  <si>
    <t xml:space="preserve">Interrompemos as escolas e evangelização presenciais, ficamos apenas com grupos de estudo pelo Messenger ( reuniões virtuais) até o retorno das atividades. O evangelho de salão e tratamento espiritual continuaram normalmente pela nossa página no facebook. </t>
  </si>
  <si>
    <t>Usar as ferramentas que temos aprendido ao longo da caminhada espiritual em nosso próprio favor, saber trazer a casa espírita para dentro de nós efetivamente.</t>
  </si>
  <si>
    <t>https://docs.google.com/forms/d/e/1FAIpQLSeyjjdiw4kWvHrlkycvwErVvhYd362pE_5e_qVlAo24c0jM0g/viewform?edit2=2_ABaOnuemX8RQAHIVMsGFRW0VlaeD8IeG6RC6eadSQM8sH4sDf9nLchrgsfZ4tphOSHVcUsU</t>
  </si>
  <si>
    <t>ABC - Casa do Caminho</t>
  </si>
  <si>
    <t>Casa Espírita Francisco Cândido Xavier</t>
  </si>
  <si>
    <t>Chico Xavier</t>
  </si>
  <si>
    <t>Ana Cristina Ribeiro</t>
  </si>
  <si>
    <t>(21) 99584-5982</t>
  </si>
  <si>
    <t>Rua Flack, 22</t>
  </si>
  <si>
    <t>Riachuelo</t>
  </si>
  <si>
    <t>20960-150</t>
  </si>
  <si>
    <t>29.518.329/0001-20</t>
  </si>
  <si>
    <t>Colegiado</t>
  </si>
  <si>
    <t>(sem email)</t>
  </si>
  <si>
    <t>(sem telefone)</t>
  </si>
  <si>
    <t>anac.322@gmail.com / Ana Cristina Ribeiro / Tel. 21 99584-5982  Marcus Fonseca / marcusfonseca13@hotmail.com</t>
  </si>
  <si>
    <t xml:space="preserve">Caravanas levando o Evangelho no Lar a Casa de assistidos - No momento suspenso por conta da pandemia. Algumas ações são realizadas através de telefonema e msgs por WhatsApp. </t>
  </si>
  <si>
    <t>https://www.facebook.com/chicoxavier.cefcx</t>
  </si>
  <si>
    <t>Tel. 21 98889-3574 - Paulo Jordão - e-mail: cefrancx@gmail.com</t>
  </si>
  <si>
    <t>19h</t>
  </si>
  <si>
    <t>7ª</t>
  </si>
  <si>
    <t>Qua 19h</t>
  </si>
  <si>
    <t>Cadastro é simples... Foi incluído um bloco para avaliação dos trabalhos da casa durante a pandemia. Foi um ano atípico para todos e nos vimos obrigados a nos adaptar. Houve uma mobilização grande no sentido de mantermos os trabalhos nas casas e só temos a agradecer o empenho de todos e o apoio da Regional ABC.</t>
  </si>
  <si>
    <t>anac.322@gmail.com</t>
  </si>
  <si>
    <t>Evangelização Infantil, Mocidade, Assistência Espiritual, Grupo Mediúnico e Aprimoramento Mediúnico</t>
  </si>
  <si>
    <t xml:space="preserve">Conseguimos manter todas as atividades da casa de forma virtual, aos poucos fomos testando e fazendo os devidos ajustes. 
AE inicialmente foi através de Grupo de WhatsApp disponibilizando áudios e depois adaptamos para reunião simultânea com os trabalhadores através do Skype. Assistidos continuam com acesso exclusivo pelo grupo de WhatsApp. 
Reuniões do Grupo Mediúnico são realizadas através de salas virtuais, como skype e  Meet, sendo essa atividade a primeira a ser realizada virtualmente, pois o grupo era menor e vimos que funcionava e adaptamos para as demais atividades da casa, foi todo um processo. 
Evangelização Infantil através de grupo de WhatsApp disponibilizando aulas pré gravadas e interações dos evangelizadores para motivar a participação das crianças, além de agendamento prévio de encontros virtuais para manter o contato visual das crianças. 
Vibrações Coletivas  às quintas, ocorrem de forma hibrida,  um ou dois trabalhadores vão até a casa e os demais acompanham e participam de forma virtual. 
</t>
  </si>
  <si>
    <t xml:space="preserve">O Isolamento social contribuiu para reforçar a valorização do ser, da família, pois nos vimos obrigados a permanecer em casa e tivemos a oportunidade de estreitar laços com nossos familiares e somos sabedores que as dificuldades e reajustes se encontram no nosso ambiente familiar, pois é através desse convívio que conseguimos também avançar moralmente. 
O quanto é importante à ajuda e o consolo que a doutrina nos proporciona, tanto para os trabalhadores quanto os assistidos. Nosso planeta vive uma oportunidade única e nós estamos diante da possibilidade de sairmos de um mundo de provas e expiações para uma vibração espiritual de regeneração.  Refletirmos sobre nossas ações e a importância de estreitarmos os laços, termos empatia e sentimento de amor fraterno. Tudo que estamos passando é reflexo das nossas ações e Deus em sua infinita misericórdia nos proporciona esse reajuste. A parada foi obrigatória e é através dela que poderemos seguir por caminhos de luz. Confiança no plano espiritual e muita fé.  
E um ponto muito importante foi a oportunidade de nos aproximarmos e unificarmos o conhecimento, de participarmos mais ativamente com outras casas da Aliança através dos encontros virtuais. A troca de experiências foi e está sendo ótima.  
</t>
  </si>
  <si>
    <t>https://docs.google.com/forms/d/e/1FAIpQLSeyjjdiw4kWvHrlkycvwErVvhYd362pE_5e_qVlAo24c0jM0g/viewform?edit2=2_ABaOnucbzn7b78sSQ2llI6xqDmL0KYRMj9Sa0Rzl1s20wIhIAm1FC7zqLXX0j_ZHpI0Mgb8</t>
  </si>
  <si>
    <t>ABC - Chico Xavier</t>
  </si>
  <si>
    <t>Casa Espírita Despertar Da Luz</t>
  </si>
  <si>
    <t>Despertar da Luz</t>
  </si>
  <si>
    <t>Ivonete Almeida Utchuk</t>
  </si>
  <si>
    <t>(11) 94731-4772</t>
  </si>
  <si>
    <t>Rua Santiago, 270</t>
  </si>
  <si>
    <t>Assunção</t>
  </si>
  <si>
    <t>09810-740</t>
  </si>
  <si>
    <t>03.609.552/0001-90</t>
  </si>
  <si>
    <t>ivonetealmeidautchuk@gmail.com</t>
  </si>
  <si>
    <t>Temos tratamentos de passes,  de apometria,</t>
  </si>
  <si>
    <t>Sáb 10h30</t>
  </si>
  <si>
    <t>muito bom, simples e objetivo</t>
  </si>
  <si>
    <t>atualizar os critérios e conceitos num toldo</t>
  </si>
  <si>
    <t>Evangelização Infantil, Pré-Mocidade, Mocidade, Curso Básico / EAE, Assistência Espiritual, apometria</t>
  </si>
  <si>
    <t xml:space="preserve">procuramos suprir estas dificuldades, utilizando dos recursos onlaine. formando grupos de tratamentos a distancia, evangelhos , evangelização infantil e mocidade e apometria. atendimento por watts a todos que buscam nossa pagina na internet.
 </t>
  </si>
  <si>
    <t>Que somos fraternos, companheiros e servidores, não importa as tempestades, Jesus nos ampara e fortalece sempre.</t>
  </si>
  <si>
    <t>https://docs.google.com/forms/d/e/1FAIpQLSeyjjdiw4kWvHrlkycvwErVvhYd362pE_5e_qVlAo24c0jM0g/viewform?edit2=2_ABaOnudiSdP5szy6qhZLdpeh_FfIJW_KZXoFbfLsoPEZjutYCCnOYnuHDQmXgnu4D3WkDrk</t>
  </si>
  <si>
    <t>ABC - Despertar da Luz</t>
  </si>
  <si>
    <t>Fraternidade Assistencia e Espírita Discípulos De Jesus</t>
  </si>
  <si>
    <t>Discípulos de Jesus</t>
  </si>
  <si>
    <t>Sérgio Rodrigues De Oliveira</t>
  </si>
  <si>
    <t>(11) 96865-7131</t>
  </si>
  <si>
    <t>Rua Copacaban, 72</t>
  </si>
  <si>
    <t>Santa Luzia</t>
  </si>
  <si>
    <t>Ribeirão Pires</t>
  </si>
  <si>
    <t>09431-170</t>
  </si>
  <si>
    <t>29.162.415/0001-43</t>
  </si>
  <si>
    <t>rod_sergio@yahoo.com</t>
  </si>
  <si>
    <t>jan/17 à jan/22</t>
  </si>
  <si>
    <t>Simone Vitorio Naves/vitorionaves@yahoo.com.br/11992444137</t>
  </si>
  <si>
    <t>ASSISTÊNCIA ESPIRITUAL - ( ENTREVISTAS, PALESTRAS EVANGÉLICAS, PASSES P1-P2-CH) TRATAMENTOS FÍSICOS COM MAGNETIZAÇÃO E APOIO DE MÉDICOS ESPIRITUAIS - CURSO DE MÉDIUM - ESPAÇO CRIANÇA - FALANDO AO CORAÇÃO - ESCOLA DE APRENDIZES DO EVANGELHO - PSICOGRAFIA</t>
  </si>
  <si>
    <t>www.faedj.com.br</t>
  </si>
  <si>
    <t>facebook/faedj</t>
  </si>
  <si>
    <t>Sérgio Rodrigues de Oliveira, 11-96865-7131, rod_sergio@yahoo.com</t>
  </si>
  <si>
    <t>16h</t>
  </si>
  <si>
    <t>1ª</t>
  </si>
  <si>
    <t>Sáb 18h / Ter 20h</t>
  </si>
  <si>
    <t>Sáb 16h</t>
  </si>
  <si>
    <t>Dom 9h</t>
  </si>
  <si>
    <t>N/A</t>
  </si>
  <si>
    <t>Curso Básico / EAE, Assistência Espiritual</t>
  </si>
  <si>
    <t>Mantivemos a EAE e Preleção evangélica de modo virtual</t>
  </si>
  <si>
    <t>Que somos capazes de superar as adversidades e adaptar-nos aos mecânismos dispostos pela Ciência e Espiritualidade.</t>
  </si>
  <si>
    <t>https://docs.google.com/forms/d/e/1FAIpQLSeyjjdiw4kWvHrlkycvwErVvhYd362pE_5e_qVlAo24c0jM0g/viewform?edit2=2_ABaOnudHQWLJt0fA5ozqzV1QvSOMcwpaGApZEwrBZYp3Xba8-ZdYML3baK59oboxa5i_-7A</t>
  </si>
  <si>
    <t>ABC - Discípulos de Jesus</t>
  </si>
  <si>
    <t>Centro Espírita Discípulos De Jesus - SCS</t>
  </si>
  <si>
    <t>Discípulos de Jesus - SCS</t>
  </si>
  <si>
    <t>Reinaldo Tadao Ishii</t>
  </si>
  <si>
    <t>(11) 97107-5348</t>
  </si>
  <si>
    <t>Rua Lomas Valentinas, 247</t>
  </si>
  <si>
    <t>Santa Maria</t>
  </si>
  <si>
    <t>São Caetano Do Sul</t>
  </si>
  <si>
    <t>09560-260</t>
  </si>
  <si>
    <t>09.272.670/0001-31</t>
  </si>
  <si>
    <t>Paulo Rogério Dos Reis Garcia Natal</t>
  </si>
  <si>
    <t>paulo.natal@hotmail.com</t>
  </si>
  <si>
    <t>(11) 98226-5066</t>
  </si>
  <si>
    <t>mar/19 à mar/22</t>
  </si>
  <si>
    <t>Reinaldo Tadao Ishii/ ishii.tadao@gmail.com/11-97107-5348</t>
  </si>
  <si>
    <t>Assistência Espiritual nas Terças, EAE nas 2ªsFeiras, CM nas Quintas Feiras, Vibrações 5as Feiras, Projeto início Evangelização Infantil nas 3as.,Evangelho no Lar nas residências cujos moradores se interessam em fazer.</t>
  </si>
  <si>
    <t>https://cedjscs.wixsite.com/cedj-scs</t>
  </si>
  <si>
    <t>facebook.com/CEDJSCS</t>
  </si>
  <si>
    <t>instagram.com/CEDJSCS</t>
  </si>
  <si>
    <t>Tadao Ishii/11-97107-5348/cedj.scs@gmail.com</t>
  </si>
  <si>
    <t>Qui 21h</t>
  </si>
  <si>
    <t>Não sei se é possível ter uma programação de todas as CB, EAE e CM em todas as casas. Temos esta informação da Regional ABC, porém não sabemos de outras regionais. Exemplo: Temos um aluno que terá  trabalho profissional na cidade de São Paulo e ficará difícil continuar na nossa turma em SCS, então ele gostaria de continuar fazendo EAE mais prox.do trabalho em SP.</t>
  </si>
  <si>
    <t>Muito bem elaborado. Muito fácil o preenchimento. Muito bom pelo fato do cadastro possuir os dados informados anteriormente.</t>
  </si>
  <si>
    <t>cedj.scs@gmail.com</t>
  </si>
  <si>
    <t>Ter um mapa de CB, EAE e CM que estão sendo realizados seria útil.</t>
  </si>
  <si>
    <t>Mantivemos aulas de EAE de modo virtual, mas não conseguimos manter a Evangelização Infantil. Nos dias da Assistência Espiritual temos publicado preleções gravadas no YouTube e agora em Janeiro de 2021 incluiremos o "passe Virtual" juntamente com as preleções. As vibrações das quintas feiras fizemos virtualmente e há três meses estamos fazendo de forma presencial cumprindo os requisitos das orientações da Saúde. Neste período os alunos da 5ªTurma criaram a Caravana do Amor, que são encontros (abertos para todas as pessoas) para estudar o Evangelho  e também com os alunos fazemos as vibrações das 22h todos os dias com encontros através do aplicativo Zoom. Fizemos o recolhimento das cadernetas pessoal e Caderno de Temas via "drive tru". Após a devolução conseguimos conversar para orientar de forma virtual com os alunos individualmente com muita comodidade e qualidade.</t>
  </si>
  <si>
    <t>Nunca estamos desamparados. União e Fraternidade não enfraqueceram pelo contrário fortaleceram. Sempre podemos ajudar, mesmo sem contato físico. Somos bem aventurados por estar encarnados neste momento de transição que passa o nosso querido planeta.</t>
  </si>
  <si>
    <t>https://docs.google.com/forms/d/e/1FAIpQLSeyjjdiw4kWvHrlkycvwErVvhYd362pE_5e_qVlAo24c0jM0g/viewform?edit2=2_ABaOnueMkTpA1e5dxh-PoJMk8plVbfCMcGDd3cmOpw6B6D5kf6RQi9D5xtNoJwLOALfTeic</t>
  </si>
  <si>
    <t>ABC - Discípulos de Jesus - SCS</t>
  </si>
  <si>
    <t>Casa Espírita Doze Apóstolos</t>
  </si>
  <si>
    <t>Doze Apóstolos</t>
  </si>
  <si>
    <t>Luciano Vanderlei Rupel</t>
  </si>
  <si>
    <t>(11) 99317-6842</t>
  </si>
  <si>
    <t>Rua Frei Caneca, 177</t>
  </si>
  <si>
    <t>Estação</t>
  </si>
  <si>
    <t>09210-190</t>
  </si>
  <si>
    <t>03.486.030/0001-48</t>
  </si>
  <si>
    <t>Devanir Aparecido Lima</t>
  </si>
  <si>
    <t>rinaved.2704@gmail.com</t>
  </si>
  <si>
    <t>(11) 99294-5388</t>
  </si>
  <si>
    <t>30/03/2021</t>
  </si>
  <si>
    <t>Walter Basso - Rua Lituania, 1106 - Vila Bartira - Santo André - SP</t>
  </si>
  <si>
    <t>Realizamos eventos para arrecadar fundos para ajudar famílias que estão precisando, além de visitas a famílias carentes e apoio na implantação do evangelho no lar.</t>
  </si>
  <si>
    <t>Ceda Ceda (Casa Espírita Doze Apóstolos)</t>
  </si>
  <si>
    <t>Seg 20h10 / Qua 15h / Dom 18h</t>
  </si>
  <si>
    <t>20ª</t>
  </si>
  <si>
    <t>Dom 16h / Ter 15h</t>
  </si>
  <si>
    <t>Dom 9h30</t>
  </si>
  <si>
    <t>Nenhuma</t>
  </si>
  <si>
    <t>Entendo que os questionários sobre a pandemia deveriam ser inseridos nos questionários sobre cada atividade da Casa e não só no final, a pandemia influenciou tudo. Deveria ser mais direcionado.</t>
  </si>
  <si>
    <t>luciano.rupel@gmail.com</t>
  </si>
  <si>
    <t>Evangelização Infantil, Mocidade, Curso Básico / EAE, Curso de Médiuns</t>
  </si>
  <si>
    <t>Muito difícil, devido a idade de seus voluntários e a dificuldade em utilizar computadores, note, celulares, mesmo assim foi superado por muitos. Mocidade foi mantida sem dificuldades, CM até onde podíamos com aulas teóricas conseguimos, nas aulas praticas nos reunimos seguindo as regras de distanciamento. Atualmente em regime de plantão mantemos presencialmente o trabalho de Curas a distancia e vibrações universais, mas temos planos para retornar todos os trabalhos presencialmente respeitando as regras de distanciamento e tratando primeiramente seus voluntários.</t>
  </si>
  <si>
    <t>Difícil responder, as opiniões são bem divergentes. De minha parte senti grande frustração pelo afastamento de 90% dos voluntários, isso provou nossa falta de fé e de compreensão da própria doutrina, sempre esperamos oportunidades para ajudar, elas apareceram e nos recolhemos. A sensação que deveríamos ter feito mais encontra - se em mim. Não deveríamos ter medo. De maneira geral, creio que a compreensão de sermos frágeis demais, comprovando nossa pequenês diante de tudo foi o maior aprendizado para todos.</t>
  </si>
  <si>
    <t>https://docs.google.com/forms/d/e/1FAIpQLSeyjjdiw4kWvHrlkycvwErVvhYd362pE_5e_qVlAo24c0jM0g/viewform?edit2=2_ABaOnuelABF10OzQTkpn_QIWpkoWo3fZM19ES_ttUocS5GGoVIEQ7cIOaT_ioDTOjoiVj20</t>
  </si>
  <si>
    <t>ABC - Doze Apóstolos</t>
  </si>
  <si>
    <t>Casa Espírita Edgard Armond</t>
  </si>
  <si>
    <t>Edgard Armond</t>
  </si>
  <si>
    <t>Vera Lucia Da Silva Dos Santos</t>
  </si>
  <si>
    <t>(11) 4479-8182 / (11) 99769-7609</t>
  </si>
  <si>
    <t>Rua Bolívia, 717</t>
  </si>
  <si>
    <t>Pq. Das Nações</t>
  </si>
  <si>
    <t>09280-290</t>
  </si>
  <si>
    <t>53.711.545/0001-72</t>
  </si>
  <si>
    <t>Daniel Alonso Garcia</t>
  </si>
  <si>
    <t>dalongarcia@yahoo.com.br</t>
  </si>
  <si>
    <t>(11) 4472-7469 / (11) 4479-8182 / (11) 95910-7590 / (11) 99181-9388</t>
  </si>
  <si>
    <t>jan/19 à dez/21</t>
  </si>
  <si>
    <t>Jamil Fiod Neto - jamilfn@hotmail.com - (11) 98306-3187</t>
  </si>
  <si>
    <t>Musicoterapia, Apoio a perda de entes queridos, Projeto André Luiz, Radiações Virtuais, Refletindo com Jesus (virtual), Palestras Virtuais, Youtube</t>
  </si>
  <si>
    <t>https://www.facebook.com/edgardarmondoficial</t>
  </si>
  <si>
    <t>-Youtube - https://www.youtube.com/channel/UCUTOBHGjH6akTmhKsIxi3RA</t>
  </si>
  <si>
    <t>Daniel Alonso Garcia - (11)959107590 ou 44727469 - dalongarcia@yahoo.com.br</t>
  </si>
  <si>
    <t>8h30</t>
  </si>
  <si>
    <t>13h</t>
  </si>
  <si>
    <t>Dom 10h / Qua 14h30 / Qui 14h30 / Sáb 16h</t>
  </si>
  <si>
    <t>47ª</t>
  </si>
  <si>
    <t>Ter 20h / Sáb 15h</t>
  </si>
  <si>
    <t>Sáb 8h30</t>
  </si>
  <si>
    <t>Sex 20h</t>
  </si>
  <si>
    <t>Seg 19h / Qua 19h</t>
  </si>
  <si>
    <t>Não temos duvidas. Participamos diretamente na Secretaria da AEE</t>
  </si>
  <si>
    <t>Estamos Plenamente Satisfeitos em Fazer Parte da AEE</t>
  </si>
  <si>
    <t>jamilfn@hotmail.com</t>
  </si>
  <si>
    <t>Aperfeiçoamento Mediunico e Atendimento Fraterno</t>
  </si>
  <si>
    <t>Evangelização Infantil, Pré-Mocidade, Mocidade, Curso Básico / EAE, Assistência Espiritual, Curso de Médiuns</t>
  </si>
  <si>
    <t>Bazar, Livraria, recebimento de doações e a entrega da cesta básica mantiveram presenciais, os outros trabalhos estão sendo feitos virtualmente através de plataformas, celulares, etc.</t>
  </si>
  <si>
    <t>Fraternidade e Caridade</t>
  </si>
  <si>
    <t>https://docs.google.com/forms/d/e/1FAIpQLSeyjjdiw4kWvHrlkycvwErVvhYd362pE_5e_qVlAo24c0jM0g/viewform?edit2=2_ABaOnuciUA_7R-aZ4yd0FEO0qH2Xx4SaViaoYrcMeoZzuX1XEmbeOiTrXh3WIYJrwYvzGis</t>
  </si>
  <si>
    <t>ABC - Edgard Armond</t>
  </si>
  <si>
    <t>Fraternidade Espírita Estrela da Manhã</t>
  </si>
  <si>
    <t>Estrela da Manhã</t>
  </si>
  <si>
    <t>Sonia Maria Bramante Denk</t>
  </si>
  <si>
    <t>(11) 988460388</t>
  </si>
  <si>
    <t>Rua Jorge Chammas, 293</t>
  </si>
  <si>
    <t>Vila América</t>
  </si>
  <si>
    <t>09110-330</t>
  </si>
  <si>
    <t>02.830.184/0001-42</t>
  </si>
  <si>
    <t>soniabramante@uol.com.br</t>
  </si>
  <si>
    <t>(11) 98846-0388</t>
  </si>
  <si>
    <t>2018-2021</t>
  </si>
  <si>
    <t>escolas, entrevistas, passes, evangelhos</t>
  </si>
  <si>
    <t>Sônia / 11 9-8846-0388 / soniabramante@uol.com.br</t>
  </si>
  <si>
    <t>18h30</t>
  </si>
  <si>
    <t>21ª</t>
  </si>
  <si>
    <t>Regular</t>
  </si>
  <si>
    <t>Creio que ele teria que ser mais afetivo, sem respostas tão estáticas. Não dá pra conhecer uma casa espírita pela quantidade de escolas, alunos ou voluntários que tem. Mas entendo que essas informações são básicas e importantes para estabelecer números. Agradeço a atenção.</t>
  </si>
  <si>
    <t xml:space="preserve">Mantivemos EAE, CM e entrevistas. </t>
  </si>
  <si>
    <t>Que a Casa Espírita é fundamental para manter o ser em equilíbrio emocional. É um Pronto Socorro espiritual que não pode parar, pois as pessoas precisam muito do apoio físico, mental, emocional e espiritual.</t>
  </si>
  <si>
    <t>https://docs.google.com/forms/d/e/1FAIpQLSeyjjdiw4kWvHrlkycvwErVvhYd362pE_5e_qVlAo24c0jM0g/viewform?edit2=2_ABaOnueP2yBIgKZFZ12NZG4u9-qDa2R0hkPORiLDeScWCUzKlsENxfo9qIiz13IoNWAAyKo</t>
  </si>
  <si>
    <t>ABC - Estrela da Manhã</t>
  </si>
  <si>
    <t>Núcleo Espírita Cristão Francisco De Assis</t>
  </si>
  <si>
    <t>Francisco de Assis</t>
  </si>
  <si>
    <t>Nelson Yoshikazu Taira</t>
  </si>
  <si>
    <t>(11) 99349-4010</t>
  </si>
  <si>
    <t>Av. Sorocaba, 862</t>
  </si>
  <si>
    <t>Pq. Erasmo Assunção</t>
  </si>
  <si>
    <t>09290-260</t>
  </si>
  <si>
    <t>01.103.385/0001-85</t>
  </si>
  <si>
    <t>Wilma Ayako Taira Dos Santos</t>
  </si>
  <si>
    <t>wilmasantos.arw@gmail.com</t>
  </si>
  <si>
    <t>(11) 97340-4059</t>
  </si>
  <si>
    <t>mar/18 à marco/2022</t>
  </si>
  <si>
    <t>Temos um GRUPO FRATERNO FILIPE MIGUEL MENSAGEIROS DA LUZ, que atua no amparo de pessoas que tiveram perdas(desencarnes) de entes queridos e que precisam de amparo, este trabalho surgiu por conta de um</t>
  </si>
  <si>
    <t>nelsontaira@gmail.com</t>
  </si>
  <si>
    <t>10ª</t>
  </si>
  <si>
    <t>Sáb 8h30 / Sáb 9h30</t>
  </si>
  <si>
    <t>na organização de grupos, contato com pessoas etc...</t>
  </si>
  <si>
    <t xml:space="preserve">uma forma de manermos sintonizados e atualizados e em contato. </t>
  </si>
  <si>
    <t>Divulgar mais os ideais da Aliança em todos os serviços da casa</t>
  </si>
  <si>
    <t>Evangelização Infantil, Assistência Espiritual, eae</t>
  </si>
  <si>
    <t xml:space="preserve">realizamos Assistência Espiritual através do zoom, todas as segundas ferias  e vibrações coletivas as quintas feira. 
Na evangelização infantil, as atividades foram desafios semanais lançados  aos alunos e pais , o cumprimento de 80 % dos desafios deram direito as sacolinhas de fim de ano, +  cesta de natal. </t>
  </si>
  <si>
    <t xml:space="preserve">Que temos várias formas de expandir o espiritismo,  houve participação de pessoas distantes, e que não podiam ter presencialmente. </t>
  </si>
  <si>
    <t>https://docs.google.com/forms/d/e/1FAIpQLSeyjjdiw4kWvHrlkycvwErVvhYd362pE_5e_qVlAo24c0jM0g/viewform?edit2=2_ABaOnue014qSKT77qfLvnCoH1DU2Kh7dPHrWcch1PqurDcgc1pLvJRZRzBvGdS0vCjLjSE4</t>
  </si>
  <si>
    <t>ABC - Francisco de Assis</t>
  </si>
  <si>
    <t>Helio Rodrigues Caldeira Filho</t>
  </si>
  <si>
    <t>(11) 96131-1273</t>
  </si>
  <si>
    <t>rua salvador correa de sa 659</t>
  </si>
  <si>
    <t>Vl. Nogueira</t>
  </si>
  <si>
    <t>Diadema</t>
  </si>
  <si>
    <t>09951-060</t>
  </si>
  <si>
    <t>05.012.196/0001-58</t>
  </si>
  <si>
    <t>Helio Caldeira</t>
  </si>
  <si>
    <t>heliorodriguescfilho@gmail.com</t>
  </si>
  <si>
    <t>19 de março de 2020 a março de 2022.</t>
  </si>
  <si>
    <t>Zoraide Ribeiro Oya</t>
  </si>
  <si>
    <t>Auxilio aos moradores de rua, Palestra para dependentes e co dependentes</t>
  </si>
  <si>
    <t>Dom 9h30 / Sáb 15h</t>
  </si>
  <si>
    <t>23ª</t>
  </si>
  <si>
    <t>Sáb 17h</t>
  </si>
  <si>
    <t>Seg 20h / Sáb 15h</t>
  </si>
  <si>
    <t>Dom 18h</t>
  </si>
  <si>
    <t>Sex 19h</t>
  </si>
  <si>
    <t>Todas, que venha a surgir</t>
  </si>
  <si>
    <t>gedos@bol.com.br</t>
  </si>
  <si>
    <t>feefa@usesp.org.br</t>
  </si>
  <si>
    <t>Evangelização Infantil, Pré-Mocidade, Assistência Espiritual, Curso de Médiuns</t>
  </si>
  <si>
    <t>Todas as atividades em potencial da casa estão em modo virtual</t>
  </si>
  <si>
    <t>Que as aulas online e o evangelho online chegou pra ficar</t>
  </si>
  <si>
    <t>https://docs.google.com/forms/d/e/1FAIpQLSeyjjdiw4kWvHrlkycvwErVvhYd362pE_5e_qVlAo24c0jM0g/viewform?edit2=2_ABaOnufS6O04GCF5CTjQa3c9DvmojVBxT74rfGiT02YRXLlNbTGHm2jzLNn6arY3W6inlBQ</t>
  </si>
  <si>
    <t>Fraternidade Espírita Rafael</t>
  </si>
  <si>
    <t>Fraternidade Rafael</t>
  </si>
  <si>
    <t>Eliane Rocha De Sousa Mauro</t>
  </si>
  <si>
    <t>(11) 97425-2397</t>
  </si>
  <si>
    <t>Rua Francisco Marques, 17</t>
  </si>
  <si>
    <t>Pq. Sao Rafael</t>
  </si>
  <si>
    <t>São Paulo</t>
  </si>
  <si>
    <t>08311-150</t>
  </si>
  <si>
    <t>22.948.865/0001-17</t>
  </si>
  <si>
    <t>Waldemar Ribeiro De Souza</t>
  </si>
  <si>
    <t>waldemarsousa48@gmail.com</t>
  </si>
  <si>
    <t>(11) 29623402</t>
  </si>
  <si>
    <t>mai/19 à mai/21</t>
  </si>
  <si>
    <t>Maria Lúcia Pereira de Sousa - cel. 96828-6419</t>
  </si>
  <si>
    <t>Assistência Espiritual - Escola de Aprendiz de Evangelho -Escola de Médiuns, Evangelização Infantil - Pré-Mocidade - Escola de Pais - Grupo de Samaritano - Grupo de Estudo - Sebo - Brechó - Alfabetização  de Adultos - Trabalhos Manuais.</t>
  </si>
  <si>
    <t>-Fraternidade Espírita Rafael</t>
  </si>
  <si>
    <t>-You Tube Fraternidade Espírita Rafael F.E.R.</t>
  </si>
  <si>
    <t>Eliane 9742523 www.fraternidadeespiritarafael@gmail.com</t>
  </si>
  <si>
    <t>14h</t>
  </si>
  <si>
    <t>Seg 20h / Sex 20h</t>
  </si>
  <si>
    <t>3ª</t>
  </si>
  <si>
    <t>Qua 14h</t>
  </si>
  <si>
    <t>Qua 16h</t>
  </si>
  <si>
    <t>Avaliação é positiva, é uma forma da Aliança ter ciência e acompanhar o desenvolvimento das casas.</t>
  </si>
  <si>
    <t>eli.alimentos@gmail.com</t>
  </si>
  <si>
    <t>Não temos nada para acrescentar</t>
  </si>
  <si>
    <t>fraternidadeespiritarafael@gmail.com</t>
  </si>
  <si>
    <t>Evangelização Infantil, Pré-Mocidade, Curso Básico / EAE, Assistência Espiritual, Curso de Médiuns</t>
  </si>
  <si>
    <t>Conseguimos manter as escolas e os trabalhos virtuais</t>
  </si>
  <si>
    <t>A união e o empenho dos trabalhadores para que a casa continuasse atuante.</t>
  </si>
  <si>
    <t>https://docs.google.com/forms/d/e/1FAIpQLSeyjjdiw4kWvHrlkycvwErVvhYd362pE_5e_qVlAo24c0jM0g/viewform?edit2=2_ABaOnuegdEx7ZEcWpbz2J5fqF5Q7830ZEZ63Z6ulmC5rKZ4paStlKx8Is70sDwJFJP2q4mk</t>
  </si>
  <si>
    <t>ABC - Fraternidade Rafael</t>
  </si>
  <si>
    <t>Casa Assistencial Espírita Geraldo Ferreira</t>
  </si>
  <si>
    <t>Geraldo Ferreira</t>
  </si>
  <si>
    <t>Osnir Mantovani</t>
  </si>
  <si>
    <t>(11) 99949-5214</t>
  </si>
  <si>
    <t>Rua Barão Do Rio Branco, 430</t>
  </si>
  <si>
    <t>Vl. Eldizia</t>
  </si>
  <si>
    <t>09181-610</t>
  </si>
  <si>
    <t>57.595.134/0001-10</t>
  </si>
  <si>
    <t>Sandra Bigon Borges</t>
  </si>
  <si>
    <t>omantovani@terra.com.br</t>
  </si>
  <si>
    <t>(11) 4426-1143 / (11) 99949-5214</t>
  </si>
  <si>
    <t>(incompleta / falta dt. início) = abr/21</t>
  </si>
  <si>
    <t>Cristina S. Mantovani  csmantovani@terra.com.br</t>
  </si>
  <si>
    <t>UDI - Integração de pessoas especiais Café da manha para moradores de rua Aulas pintura em tecidos e bordados Grupo de Samaritanos com visitas. Grupo de as Familias</t>
  </si>
  <si>
    <t>CAE Geraldo Ferreira</t>
  </si>
  <si>
    <t>-11 4425 7096</t>
  </si>
  <si>
    <t>8h / 14h</t>
  </si>
  <si>
    <t>Dom 9h  / Sex 20h</t>
  </si>
  <si>
    <t>Ter 20h / Sáb 13h30</t>
  </si>
  <si>
    <t>Dom 18h30</t>
  </si>
  <si>
    <t>Muito bom.</t>
  </si>
  <si>
    <t>caegeraldoferreira@hotmail.com</t>
  </si>
  <si>
    <t>Continuar com o projeto"De Volta as Origens"</t>
  </si>
  <si>
    <t>Evangelização Infantil, Pré-Mocidade, Mocidade, Curso Básico / EAE, Assistência Espiritual</t>
  </si>
  <si>
    <t>As EAEs continuam virtualmente. Os Cursos de Mediuns nao continuaram.</t>
  </si>
  <si>
    <t>A resiliencia. Tivemos que nos adaptar para a anova realidade. O que achavamos que nao daria certo tivemos que experimentar e mudamos as opinioes. Periodo de aprendizado.</t>
  </si>
  <si>
    <t>https://docs.google.com/forms/d/e/1FAIpQLSeyjjdiw4kWvHrlkycvwErVvhYd362pE_5e_qVlAo24c0jM0g/viewform?edit2=2_ABaOnudzQkle-znab25lM48hc6lzZ-nY2_SFQy1nyIY31xVgJ5U5YOBxXKANlWLLwOKmbMY</t>
  </si>
  <si>
    <t>ABC - Geraldo Ferreira</t>
  </si>
  <si>
    <t>Centro Espírita Jerônimo Mendonça</t>
  </si>
  <si>
    <t>Jerônimo Mendonça</t>
  </si>
  <si>
    <t>Mario Lucio Lopes</t>
  </si>
  <si>
    <t>(11) 4828-6966 / (11) 94346-0549</t>
  </si>
  <si>
    <t>Rua Porto Alegre, 139</t>
  </si>
  <si>
    <t>Jd. Oratório</t>
  </si>
  <si>
    <t>09380-040</t>
  </si>
  <si>
    <t>67.175.109/0001-30</t>
  </si>
  <si>
    <t>Donizete Pereira</t>
  </si>
  <si>
    <t>mariolopesxd@gmail.com</t>
  </si>
  <si>
    <t>(11) 98177-4700 / (11) 4544-2563</t>
  </si>
  <si>
    <t>(incompleta / falta dt. início) = dez/21</t>
  </si>
  <si>
    <t>Malvina Lopes Pereira</t>
  </si>
  <si>
    <t>Terças-feiras das 18h30 as 21h00 - estudo das obras Básicas e tratamento espiritual, quintas-feiras das 18h30 as 21h00 - Estudo das obras básica, trabalho 3E e vibrações.</t>
  </si>
  <si>
    <t>Centro Espirita Jerónimo Mendonça - mariorops@hotmail.com</t>
  </si>
  <si>
    <t>Dom 8h30</t>
  </si>
  <si>
    <t>https://docs.google.com/forms/d/e/1FAIpQLSeyjjdiw4kWvHrlkycvwErVvhYd362pE_5e_qVlAo24c0jM0g/viewform?edit2=2_ABaOnuekc9pnetxc9pTOkQIFVvTAImWpP5dgjS9W1oHScFXdddnMirz49c_fX41hDw1__VQ</t>
  </si>
  <si>
    <t>ABC - Jerônimo Mendonça</t>
  </si>
  <si>
    <t>União Espírita Jésus Gonçalves</t>
  </si>
  <si>
    <t>Jésus Gonçalves</t>
  </si>
  <si>
    <t>Rua São Francisco, 336</t>
  </si>
  <si>
    <t>São Franscico</t>
  </si>
  <si>
    <t>09411-190</t>
  </si>
  <si>
    <t>27.501.992/0001-97</t>
  </si>
  <si>
    <t>marioropes@hotmail.com</t>
  </si>
  <si>
    <t>(11) 94346-0549</t>
  </si>
  <si>
    <t>mar/18 à mar/22</t>
  </si>
  <si>
    <t>Lilian Kiyomi Okumura Lopes - likaropes@hotmail.com</t>
  </si>
  <si>
    <t>Os trabalhos são realizados às quartas-feiras das 19h45 às 21h (evangelho e tratamento espiritual) e às quintas-feiras das 19h45 às 21h ( vibrações e Projeto André Luiz)</t>
  </si>
  <si>
    <t>União Espirita Jésus Gonçalves - marioropes@hotmail.com</t>
  </si>
  <si>
    <t>19h45</t>
  </si>
  <si>
    <t>Qui 20h15</t>
  </si>
  <si>
    <t xml:space="preserve">Mantivemos a assistência espiritual a distancia. </t>
  </si>
  <si>
    <t>Que mesmo com a distancia física podemos estar juntos.</t>
  </si>
  <si>
    <t>https://docs.google.com/forms/d/e/1FAIpQLSeyjjdiw4kWvHrlkycvwErVvhYd362pE_5e_qVlAo24c0jM0g/viewform?edit2=2_ABaOnufeWsFDXdZHhBuaheag5b0zfyNUgjafAplVVLxA2ennzj_iNZUxQZK0rgNWWDe0y6c</t>
  </si>
  <si>
    <t>ABC - Jésus Gonçalves</t>
  </si>
  <si>
    <t>Centro Espírita Luz do Amanhã</t>
  </si>
  <si>
    <t>CELA</t>
  </si>
  <si>
    <t>Luis Frederico Rufato</t>
  </si>
  <si>
    <t>(11) 96211-2218</t>
  </si>
  <si>
    <t>Rua Rio de Janeiro, 579</t>
  </si>
  <si>
    <t>Osvaldo Cruz</t>
  </si>
  <si>
    <t>São Caetano do Sul</t>
  </si>
  <si>
    <t>09540-400</t>
  </si>
  <si>
    <t>00.750.926/0001-02</t>
  </si>
  <si>
    <t>Mirna Leila Da Silva</t>
  </si>
  <si>
    <t>mirna_leila@yahoo.com.br</t>
  </si>
  <si>
    <t>(11) 99912-7663</t>
  </si>
  <si>
    <t>2.020 - 2.022</t>
  </si>
  <si>
    <t>Ângela Fernandes Piza Simões/1198579-9272</t>
  </si>
  <si>
    <t>Preparo e distribuição de sopa para moradores de rua. Distribuição a entidades beneficentes e a moradores de rua de roupas recebidas como doação.</t>
  </si>
  <si>
    <t>https://m.facebook.com/cela.luzdoamanha/</t>
  </si>
  <si>
    <t>11ª</t>
  </si>
  <si>
    <t>Na divulgação sobre o apoio e atividades da Secretaria para todos os voluntários da nossa casa</t>
  </si>
  <si>
    <t>Simples e objetivo</t>
  </si>
  <si>
    <t>poliluis3@yahoo.com.br</t>
  </si>
  <si>
    <t>Mantivemos as aulas de EAE e da parte teórica do curso de médiuns de modo virtual. Num certo período, mantivemos as preleções de modo virtual e com a abertura dos templos religiosos, mantemos um dia de preleção presencial e ao mesmo tempo virtual e o passe coletivo para o limite permitido de assistidos na casa.Não conseguimos ainda, manter a atividade de preparo e distribuição de sopa para os moradores de rua.</t>
  </si>
  <si>
    <t>Criatividade, inovação, adaptabilidade, fé, coragem e perseverança</t>
  </si>
  <si>
    <t>https://docs.google.com/forms/d/e/1FAIpQLSeyjjdiw4kWvHrlkycvwErVvhYd362pE_5e_qVlAo24c0jM0g/viewform?edit2=2_ABaOnucTA6Xve4XxCUA9Tfm37QTQ9IbpKIuOTa8SaP1BQ8zjkbMK44kxrD8R5cLs0aivqRw</t>
  </si>
  <si>
    <t>ABC - CELA</t>
  </si>
  <si>
    <t>Fraternidade Espírita Missionários Da Luz</t>
  </si>
  <si>
    <t>Missionários da Luz</t>
  </si>
  <si>
    <t>Ricardo Augusto Michelan</t>
  </si>
  <si>
    <t>(11) 98111-3499</t>
  </si>
  <si>
    <t>Av. João Ramalho, 619</t>
  </si>
  <si>
    <t>Vl. Assunção</t>
  </si>
  <si>
    <t>09030-320</t>
  </si>
  <si>
    <t>13.143.835/0001-42</t>
  </si>
  <si>
    <t>Alice Kushida</t>
  </si>
  <si>
    <t>dscaselli@ig.com.br</t>
  </si>
  <si>
    <t>(11) 99689-9076</t>
  </si>
  <si>
    <t>JAN/2021 A JAN/2023</t>
  </si>
  <si>
    <t>Carlos (vice-presidente) 9-8358-9064</t>
  </si>
  <si>
    <t>Assistência Espiritual e Escola de Aprendizes do Evangelho</t>
  </si>
  <si>
    <t>Fraternidade Espírita Missionários da Luz</t>
  </si>
  <si>
    <t>TERESINHA STEFANATTO</t>
  </si>
  <si>
    <t>Principalmente cursos, ajuda na divulgação de programas e direcionamento das atividades espíritas com esclarecimentos práticos.</t>
  </si>
  <si>
    <t>Agradecemos  a atenção, e a a colaboração do nosso Coordenador que sempre esteve  pronto a nos ajudar e da sra Neuza Sachetti.</t>
  </si>
  <si>
    <t>NÃO</t>
  </si>
  <si>
    <t>camposelaine1@hotmail.com</t>
  </si>
  <si>
    <t>As reuniões poderiam ser realizadas à noite, bem como os cursos aos interessados no aprofundamento sobre a doutrina.</t>
  </si>
  <si>
    <t>akushida@uol.com.br</t>
  </si>
  <si>
    <t>Curso Básico / EAE, AS PRELEÇÕES PASSARAM A SER VIA FACEBOOK</t>
  </si>
  <si>
    <t>MANTIVEMOS AS AULAS DE EAE DE MODO VIRTUAL BEM COMO AS PRELEÇÕES</t>
  </si>
  <si>
    <t>POR MAIOR  QUE SEJAM AS NOSSAS EXPECTATIVAS, AS DE DEUS SEMPRE PREVALECEM.</t>
  </si>
  <si>
    <t>https://docs.google.com/forms/d/e/1FAIpQLSeyjjdiw4kWvHrlkycvwErVvhYd362pE_5e_qVlAo24c0jM0g/viewform?edit2=2_ABaOnueOfCb1Elouoa5Xchw2VNY55vUtHBO4-Cy1slUwZsgyMNbCufNQDjh1cXF87II5RqM</t>
  </si>
  <si>
    <t>ABC - Missionários da Luz</t>
  </si>
  <si>
    <t>Fraternidade Espírita Paulo De Tarso</t>
  </si>
  <si>
    <t>Paulo de Tarso</t>
  </si>
  <si>
    <t>Regina Célia De Oliveira Andrade</t>
  </si>
  <si>
    <t>(11) 99997-3168</t>
  </si>
  <si>
    <t>Rua San Juan, 92</t>
  </si>
  <si>
    <t>Pq. Das Américas</t>
  </si>
  <si>
    <t>09351 080</t>
  </si>
  <si>
    <t>Não possui CNPJ</t>
  </si>
  <si>
    <t>regina.c.oliveira.andrade@outlook.com</t>
  </si>
  <si>
    <t>dez/18 à dez/21</t>
  </si>
  <si>
    <t>Fernando , cel 11 97105-2764,  Marcos +55 11 99518-3359</t>
  </si>
  <si>
    <t xml:space="preserve">Visita ao Isabel de Soler ( antigo Camille - casa de acolhimento) - todo primeiro domingo de cada mês. E visita Labem ( (lar de acolhimento aos idosos) todo segundo domingo de cada mês. Atualmente Interrompida devido a Pandemia. Mas em contato com as duas instituições pelas redes sociais e telefone celular.
 </t>
  </si>
  <si>
    <t>Frat. Espirita Paulo de Tarso/Mauá</t>
  </si>
  <si>
    <t>11 4555 9132 WhatsApp</t>
  </si>
  <si>
    <t>Luiz Amaro _ Cel +55 11 99888-4991</t>
  </si>
  <si>
    <t>Ter 20h</t>
  </si>
  <si>
    <t>Sáb 9h20</t>
  </si>
  <si>
    <t>Sáb 13h</t>
  </si>
  <si>
    <t>Dom 8h30 / Dom 18h</t>
  </si>
  <si>
    <t>A secretaria, pode auxiliar a casa em vários aspectos, principalmente na parte informativa.</t>
  </si>
  <si>
    <t xml:space="preserve">Acho importante a atualização do cadastro, para comparativos de um ano para o outros e para outros fins também. </t>
  </si>
  <si>
    <t>reginaceliaoliveira.andrade@gmail.com</t>
  </si>
  <si>
    <t>Maior transparência, no que estar sendo feito com as doações  recebidas.!</t>
  </si>
  <si>
    <t>Pré-Mocidade, Mocidade, Curso Básico / EAE</t>
  </si>
  <si>
    <t>A EAE foi interrompida, mas se adaptou ao modo virtual, a Evangelização Infantil foi interrompida, não conseguimos fazer virtualmente, mas a Pre-mocidade e a Mocidade foram adaptadas de forma virtual. O curso mediúnico foi interrompido, mas agora voltou de forma presencial. A Assistência Espiritual voltou  parcialmente de forma presencial com preleção e passes coletivos.</t>
  </si>
  <si>
    <t>Não sei se é o maior, mas trouxe o aprendizado de se reinventar, buscar oportunidades de trabalho de auxilio ao próximo e a nós mesmo.Que podemos estar longe fisicamente, mas se nossos corações estiverem interlaçados conseguiremos realizar os trabalho com Jesus no leme do nosso barco.</t>
  </si>
  <si>
    <t>https://docs.google.com/forms/d/e/1FAIpQLSeyjjdiw4kWvHrlkycvwErVvhYd362pE_5e_qVlAo24c0jM0g/viewform?edit2=2_ABaOnudaFYZbAcfEIM4Y_M7iAQ-igpkuIHERdxIkSBJTeh2Zw8lbK7RkwLs1eoh7oRwYi5o</t>
  </si>
  <si>
    <t>ABC - Paulo de Tarso</t>
  </si>
  <si>
    <t>Fraternidade Espírita Paulo E Estevão</t>
  </si>
  <si>
    <t>Paulo e Estevão</t>
  </si>
  <si>
    <t>Carlos Roberto França</t>
  </si>
  <si>
    <t>(11) 99681-0714</t>
  </si>
  <si>
    <t>Rua Dos Ebanos, 53</t>
  </si>
  <si>
    <t>Jd. Ipê</t>
  </si>
  <si>
    <t>09840-140</t>
  </si>
  <si>
    <t>55.055.628/0001-86</t>
  </si>
  <si>
    <t>Carlos Carlos França</t>
  </si>
  <si>
    <t>propos.franca@gmail.com</t>
  </si>
  <si>
    <t>Setembro 2020 a maio 2021</t>
  </si>
  <si>
    <t>Elenir Barbosa</t>
  </si>
  <si>
    <t>Apoio ao Projeto Alagoinha, com envio de alimentos e roupas para moradores carentes do interior de Pernambuco.</t>
  </si>
  <si>
    <t>Fraternidade Espirita Paulo e Estevão</t>
  </si>
  <si>
    <t>Fraternidade Espírita Paulo e Estevão</t>
  </si>
  <si>
    <t xml:space="preserve">Ter 20h </t>
  </si>
  <si>
    <t>13ª</t>
  </si>
  <si>
    <t>Muito importante para principalmente a memória da AEE e casas afiliadas.
Necessito receber uma cópia desta atualização para atualização futura.</t>
  </si>
  <si>
    <t>jcantonio@uol.com.br</t>
  </si>
  <si>
    <t>Trabalhos de grupo mediúnico (fechado ao público), vibrações coletivas às quintas feiras às 19:15 hs</t>
  </si>
  <si>
    <t xml:space="preserve">EAE virtual, Palestras (quartas feiras e sábados) virtual </t>
  </si>
  <si>
    <t>Foi unir forças como discípulos, trabalhar em Aliança pra adaptarmos à pandemia.</t>
  </si>
  <si>
    <t>https://docs.google.com/forms/d/e/1FAIpQLSeyjjdiw4kWvHrlkycvwErVvhYd362pE_5e_qVlAo24c0jM0g/viewform?edit2=2_ABaOnudxDLzj54YAQgBU9jbh-VWuwnuZTzMU-2NRShqO-xXk5UiUUJ4HrzAHakDITj9_7ZM</t>
  </si>
  <si>
    <t>ABC - Paulo e Estevão</t>
  </si>
  <si>
    <t>Casa Espírita Razin</t>
  </si>
  <si>
    <t>Razin</t>
  </si>
  <si>
    <t>João Stefani</t>
  </si>
  <si>
    <t>(11) 99424-9493</t>
  </si>
  <si>
    <t>Rua Jacarandás, 170</t>
  </si>
  <si>
    <t>Jardim</t>
  </si>
  <si>
    <t>09090-030</t>
  </si>
  <si>
    <t>51.147.676/0001-43</t>
  </si>
  <si>
    <t>Maria Luiza Simionato</t>
  </si>
  <si>
    <t>jmluiza.simionato@yahoo.com.br</t>
  </si>
  <si>
    <t>(11) 4425-7560 / (11) 99607-6715</t>
  </si>
  <si>
    <t>jan/20 à dez/21</t>
  </si>
  <si>
    <t>Durante a pandemia, iniciamos um trabalho de Samaritano em Desdobramento, às terças e sextas feiras.</t>
  </si>
  <si>
    <t>17ª</t>
  </si>
  <si>
    <t>joaostefani@yahoo.com.br</t>
  </si>
  <si>
    <t>Às terças e sextas feiras:Samaritano em Desdobramento, Evangelho: quarta-feira e vibrações coletivas: quinta feira.</t>
  </si>
  <si>
    <t>Podemos atuar, com eficiência, virtualmente</t>
  </si>
  <si>
    <t>https://docs.google.com/forms/d/e/1FAIpQLSeyjjdiw4kWvHrlkycvwErVvhYd362pE_5e_qVlAo24c0jM0g/viewform?edit2=2_ABaOnuc4UsHs4CmDTvPIEvjR4J4wC4e2Nv0zMx2JseHHAxotdrACF10GK8rHDVt9Yz9JtfM</t>
  </si>
  <si>
    <t>ABC - Razin</t>
  </si>
  <si>
    <t>Casa Espírita Redenção</t>
  </si>
  <si>
    <t>Redenção</t>
  </si>
  <si>
    <t>Márcia Aranzana Martin Da Silva</t>
  </si>
  <si>
    <t>(11) 97461-1002</t>
  </si>
  <si>
    <t>Rua Santa Isabel, 106</t>
  </si>
  <si>
    <t>Camilópolis</t>
  </si>
  <si>
    <t>09230-580</t>
  </si>
  <si>
    <t>43.306.422/0001-00</t>
  </si>
  <si>
    <t>Iraci Proetti Galvão</t>
  </si>
  <si>
    <t>iracigalvao@uol.com.br</t>
  </si>
  <si>
    <t>(11) 4997-4039</t>
  </si>
  <si>
    <t>Susana Marcatto Cruz Ortega - susana.ortega@uol.com.br</t>
  </si>
  <si>
    <t>Não temos, somente trabalho espírita.</t>
  </si>
  <si>
    <t>Susana Marcatto Cruz Ortega - susana.ortega@uol.com.br - 99946-9936</t>
  </si>
  <si>
    <t>18h / 20h</t>
  </si>
  <si>
    <t>Dom 8h45</t>
  </si>
  <si>
    <t>Seg 16h30 / Qua 19h30</t>
  </si>
  <si>
    <t>Ter 15h</t>
  </si>
  <si>
    <t>Achamos que esse cadastro é válido, para que a Aliança receba as informações atualizadas sobre as casas.</t>
  </si>
  <si>
    <t>marcia.aranzana@gmail.com</t>
  </si>
  <si>
    <t>Assistência Espiritual, Preleção às segundas feiras a noite e vibrações presencial com escala de alguns tarefeiros nos dias de trabalho.</t>
  </si>
  <si>
    <t>Algumas tarefeiras se propuseram a fazer a preleção de  segunda feira passando o link para os demais trabalhadores e alguns assistidos</t>
  </si>
  <si>
    <t xml:space="preserve">Sabemos que praticar o bem em favor do nosso semelhante é algo muito importante, mas a pandemia nos trouxe a reflexão ainda mais  sobre tudo o que já aprendemos e nos fez ver que esse vírus só será combatido com a vacina do amor.  </t>
  </si>
  <si>
    <t>https://docs.google.com/forms/d/e/1FAIpQLSeyjjdiw4kWvHrlkycvwErVvhYd362pE_5e_qVlAo24c0jM0g/viewform?edit2=2_ABaOnufnFs1ErRoDDtMoyVkI0t2bOARHbmadmifp3aqNhqC8wnWZCdIV3T0DZS7esS2x25s</t>
  </si>
  <si>
    <t>ABC - Redenção</t>
  </si>
  <si>
    <t>Centro Espírita Redentor</t>
  </si>
  <si>
    <t>Redentor</t>
  </si>
  <si>
    <t>Wilson Roberto Siqueira</t>
  </si>
  <si>
    <t>(11) 99399-1862</t>
  </si>
  <si>
    <t>RUA ARTUR DE QUEIROZ 872</t>
  </si>
  <si>
    <t>090015-510</t>
  </si>
  <si>
    <t>43.342.823.0001/08</t>
  </si>
  <si>
    <t>Wilson Roberto Siueira</t>
  </si>
  <si>
    <t>wilsonrs58@gmail.com</t>
  </si>
  <si>
    <t>2021/2022</t>
  </si>
  <si>
    <t>DEVAIR ROTA (CEL. 11 99662-2666)  devairrota@gmail.com</t>
  </si>
  <si>
    <t xml:space="preserve">temos samaritano aos doentes,  caravana para moradores de rua, com a pandemia desenvolvemos atendimento on-line para os necessitados e dia dos evangelhos, evangelhos através do face book, trabalhos de vibrações aos necessitados a distancia. </t>
  </si>
  <si>
    <t>ceredentor.org,br</t>
  </si>
  <si>
    <t>https;//m,acebook.com/centroespiritaredentor/</t>
  </si>
  <si>
    <t>não</t>
  </si>
  <si>
    <t>wilson roberto siqueira tel 2325-7778</t>
  </si>
  <si>
    <t>Sáb 16h / Qua 8h30 / Qui 20h / Dom 18h</t>
  </si>
  <si>
    <t>Sáb 16h30 / Dom 18h / Qua 8h30 / Qui 20h</t>
  </si>
  <si>
    <t>54ª</t>
  </si>
  <si>
    <t>?? 10h30</t>
  </si>
  <si>
    <t>Ter 8h</t>
  </si>
  <si>
    <t>NÃO SÃO MUITAS AS DÚVIDAS POREM NO MOMENTO NADA TENHO A PERGUNTAR.</t>
  </si>
  <si>
    <t>SEMPRE MUITO ÙTIL, PARA QUE POSSAMOS ESTAR ATUALIZANDO OS DADOS DA CASA E NOS ATUALIZANDO TAMBÉM, ACREDITO QUE ALGUMAS PERGUNTAS SAO REPETITIVAS SEM TER MUITA NECESSIDADE. MAS O TRABALHO É DE MUITA VALIA.</t>
  </si>
  <si>
    <t>MANTIVEMOS TODAS AS ATIVIDAES ACIMA DE FORMA VIRTUAL , ADAPTANDO DE MANEIRA VAGAROSA PORÉM EETIVA, ALGUNS TRABALHOS COM MAIS FACILIDADE OUTOROS ADAPTAMOS DE MANEIRA A NÃO PREUDICAR OS VOLUNTÁRIOS. EX; EVANGELHOS EITO NA RESIDÊNCIA DO PRELETOR. COMPRAMOS EQUIPAMENTOS PARA MELHORAR A FORMA DE PASSAR O SOM EVITANDO OS BARULHOS DO SALÃO E ECO DA CASA E ASSIM ESTAMOS RETOMANDO OS EVANGELHOS NA CASA. PARA 2021 ESTAREMOS CONVINDANDO VOLUNTÁRIOS A FIM DE QUE POSSA OUVIR EVANGELHOS A PARTIR DE FEVEREIRO COM PASSES VIRTUAIS E ENTREVISTAS E TRATRAMENTOS QUE SE FIZEREM NECESSARIOS, POIS SE CONSEGUIRMS NÚMERO SUICIENTE PODEREMOS DE ACORDO COM ANECESSIDADE RETOMAR AOS POUCOS AS ATIVIDADES!!!</t>
  </si>
  <si>
    <t>A NECESSIDADE DO TRABALHADOR DE ESTAR PRONTO PARA TODO E QUALQUER TIPO DE TRABALO, A NECESSIDADE DO ESTUDO, DA EXEMPLIFICAÇAO, HUMILDADE, CONCENTRÇÃO. AMOR AO PRÓXIMO PARA VIVENCIAR OS ENSINAMENTOS DO MESTRE JESUS.</t>
  </si>
  <si>
    <t>https://docs.google.com/forms/d/e/1FAIpQLSeyjjdiw4kWvHrlkycvwErVvhYd362pE_5e_qVlAo24c0jM0g/viewform?edit2=2_ABaOnufnr37zOvtM5XVIIeB-bPoOf11HQxWCnsgbQ6ous1pQlgBs0ANs80Rx65crhk3roio</t>
  </si>
  <si>
    <t>ABC - Redentor</t>
  </si>
  <si>
    <t>Grupo Espírita Reencontro</t>
  </si>
  <si>
    <t>Reencontro</t>
  </si>
  <si>
    <t>Marco Aurélio Gomes</t>
  </si>
  <si>
    <t>(11) 99447-9984</t>
  </si>
  <si>
    <t>Rua Álvares Machado, 280</t>
  </si>
  <si>
    <t>Vl. Bocaina</t>
  </si>
  <si>
    <t>09310-020</t>
  </si>
  <si>
    <t>50.134.527/0001-87</t>
  </si>
  <si>
    <t>marco.aureliogomes@yahoo.com.br</t>
  </si>
  <si>
    <t>(01/01/2020 a 01/01/2022) = 24 meses</t>
  </si>
  <si>
    <t xml:space="preserve">Thiago Rodrigues Sousa   ( 11) 97616 1365 </t>
  </si>
  <si>
    <t>Visita mensal ao Hospital Nardini e Lar Santa Terezinha (parado pandemia)</t>
  </si>
  <si>
    <t>www.gereencontro.org.br</t>
  </si>
  <si>
    <t>facebook.com/gereencontro</t>
  </si>
  <si>
    <t>Marco Aurélio Gomes  (11) 994479984   marco.aureliogomes@yahoo.com.br</t>
  </si>
  <si>
    <t>15h30</t>
  </si>
  <si>
    <t>29ª</t>
  </si>
  <si>
    <t>Sáb 14h30</t>
  </si>
  <si>
    <t>Sáb 14h</t>
  </si>
  <si>
    <t>Acreditamos muito satisfatório.</t>
  </si>
  <si>
    <t>Achei bem completo.</t>
  </si>
  <si>
    <t>Evangelização Infantil, Pré-Mocidade, Mocidade</t>
  </si>
  <si>
    <t>CONTINUARAM normalmente</t>
  </si>
  <si>
    <t>EAE: metade virtual outra metade presencial. Mocidade ,pré mocidade evangelização infantil e grupo de pais ficou virtual. Assistecia espiritual,passes preleção  Presencial. Vibrações coletivas e grupos mediúnicos Presencial</t>
  </si>
  <si>
    <t>Considerando a quantidade de pessoas que buscaram ajuda com pensamentos suicidas, pessoas que precisavam ser ouvidas olho no olho, assistidos vindos de outras casas fechadas; considerando as constantes mensagens de pedido de ajuda e o resultado que alcançamos por por permanecermos abertos, o nosso maior aprendizado foi que o servidor "não pergunta pra onde é mandado". Que os desafios contemporâneos não vão parar  com o coronavírus, e que devemos nos inspirar no Cristianismo Primitivo,que teve que lidar com verdadeiras caçadas humanas, e os horrores dos circos dos leões, mas que ainda assim resistiram e e propagaram a Boa Nova para o mundo.</t>
  </si>
  <si>
    <t>https://docs.google.com/forms/d/e/1FAIpQLSeyjjdiw4kWvHrlkycvwErVvhYd362pE_5e_qVlAo24c0jM0g/viewform?edit2=2_ABaOnudOD-vzFE4JLtc4cVPe56w6KeAQjXn8X_t4vUoRsPyPsB2qZxvh6--2cVfiQvd3IR4</t>
  </si>
  <si>
    <t>ABC - Reencontro</t>
  </si>
  <si>
    <t>Fraternidade Espírita Renascer</t>
  </si>
  <si>
    <t>Renascer</t>
  </si>
  <si>
    <t>Helio Caruzo Junior</t>
  </si>
  <si>
    <t>(11) 99743-1028</t>
  </si>
  <si>
    <t>Rua Luís De Camões, 83</t>
  </si>
  <si>
    <t>Vl. Sacadura Cabral</t>
  </si>
  <si>
    <t>09060-710</t>
  </si>
  <si>
    <t>00.399.181/0001-70</t>
  </si>
  <si>
    <t>hcaruzojri@gmail.com</t>
  </si>
  <si>
    <t>2021-2024</t>
  </si>
  <si>
    <t>Janete Razera Nalini / Monica Leal</t>
  </si>
  <si>
    <t xml:space="preserve">Berçário Meimei (Meimei Educação e Assistência) </t>
  </si>
  <si>
    <t>ferenascer.org.br</t>
  </si>
  <si>
    <t>ferenascer</t>
  </si>
  <si>
    <t xml:space="preserve">Janete R Nalini, 9976843365, janete.nalini@gmail.com </t>
  </si>
  <si>
    <t>30ª</t>
  </si>
  <si>
    <t>Ter 20h / Sáb 9h</t>
  </si>
  <si>
    <t>hcaruzojr@gmail.com</t>
  </si>
  <si>
    <t>Assistência Espiritual, Curso de Médiuns</t>
  </si>
  <si>
    <t>Mantivemos somente assistencia espiritual, curso de mediuns e vibrações virtual.
Depois adaptamos para semi presencial (lives de assistencia com alguns trabalhadores presentes fisicamente.)</t>
  </si>
  <si>
    <t>Necessidade dos trabalhadores estarem ligados à casa, mesmo que distantes fisicamente. A ligação virtual deveria permitir maior participação de todos ( o que infelizmente não ocorreu) pois os limites de tempo e dias de trabalho desapareceram quando a ligação se tornou virtual.</t>
  </si>
  <si>
    <t>https://docs.google.com/forms/d/e/1FAIpQLSeyjjdiw4kWvHrlkycvwErVvhYd362pE_5e_qVlAo24c0jM0g/viewform?edit2=2_ABaOnueoZtW6LCCg5ELhFQjiUc0gsvWWqc4l1kofFhd9ZiDEhWkLNbKfjdCKiwOOC8dYy_4</t>
  </si>
  <si>
    <t>ABC - Renascer</t>
  </si>
  <si>
    <t>Fraternidade Espírita Sementes De Luz</t>
  </si>
  <si>
    <t>Sementes de luz</t>
  </si>
  <si>
    <t>Luzia Josefa Da Silva Santana</t>
  </si>
  <si>
    <t>(11) 94631-8995</t>
  </si>
  <si>
    <t>Rua Salvador  N : 359</t>
  </si>
  <si>
    <t>Jardim Oratório</t>
  </si>
  <si>
    <t>09381-030</t>
  </si>
  <si>
    <t>59.983.981/0001-87</t>
  </si>
  <si>
    <t>galuzia@hotmail.com</t>
  </si>
  <si>
    <t>Dois ANOS</t>
  </si>
  <si>
    <t xml:space="preserve">Conceição  Penteado  1193151202 ,  Jovelina  11 957948145    </t>
  </si>
  <si>
    <t xml:space="preserve">  Projeto  mãos de Luz </t>
  </si>
  <si>
    <t>Grupo publico</t>
  </si>
  <si>
    <t>Fraternidade Espirita  sementes de Luz</t>
  </si>
  <si>
    <t>galuzia@hotmail.com   11946318995</t>
  </si>
  <si>
    <t>x</t>
  </si>
  <si>
    <t>Sáb 9h30 / Dom 9h30</t>
  </si>
  <si>
    <t>Sáb ??</t>
  </si>
  <si>
    <t xml:space="preserve">muito bem elaborado   com  perguntas   objetivas </t>
  </si>
  <si>
    <t xml:space="preserve">Sim  </t>
  </si>
  <si>
    <t xml:space="preserve">Evangelho ao publico  em participação com  a casa Paulo de tarso </t>
  </si>
  <si>
    <t xml:space="preserve"> Mesmo com a pandemia a casa  se manteve  forte em energia  espiritual  e buscou  auxilio  para  auxiliar  famílias  em dificuldades materiais e espiritual com vibrações  . um aprendizado que  a união  dos trabalhadores é que faz uma casa iluminada  . isso  é um grande  aprendizado .</t>
  </si>
  <si>
    <t>https://docs.google.com/forms/d/e/1FAIpQLSeyjjdiw4kWvHrlkycvwErVvhYd362pE_5e_qVlAo24c0jM0g/viewform?edit2=2_ABaOnuepC1m0SD7MsvXGEiCuadwnRzqyL9b43oMbYO1yZxEIahOxqPUthFDAoT-CU82e6TQ</t>
  </si>
  <si>
    <t>ABC - Sementes de luz</t>
  </si>
  <si>
    <t>Casa Espírita Servidores De Maria</t>
  </si>
  <si>
    <t>Servidores de Maria</t>
  </si>
  <si>
    <t>Daniela Da Silva Leal De Moura</t>
  </si>
  <si>
    <t>(11) 98587-6110</t>
  </si>
  <si>
    <t>Rua Gonçalo Monteiro, 214</t>
  </si>
  <si>
    <t>João Ramalho</t>
  </si>
  <si>
    <t>09170-020</t>
  </si>
  <si>
    <t>50.938.430/0001-27</t>
  </si>
  <si>
    <t>lealdani2@hotmail.com</t>
  </si>
  <si>
    <t>01/01/2012-36 mese</t>
  </si>
  <si>
    <t>José Filho de Holanda/ 986252876</t>
  </si>
  <si>
    <t>Artesanato voltado para mães de crianças que frequentam a evangelização infantil.</t>
  </si>
  <si>
    <t>-não</t>
  </si>
  <si>
    <t>Casa Espírita Servidores de Maria</t>
  </si>
  <si>
    <t>Daniela da Silva Leal de Moura (11)985876110</t>
  </si>
  <si>
    <t>Parabéns sistema favorável de coleta de informações.</t>
  </si>
  <si>
    <t>Agradecemos o apoio constante.</t>
  </si>
  <si>
    <t>Pré-Mocidade, Assistência Espiritual</t>
  </si>
  <si>
    <t>Conseguimos manter as vibrações das 19:30 às quintas -feiras/ virtual
no presente momento estamos com grupo pequeno com todo o protocolo de medidas protetivas.
Evangelho  estamos realizando virtualmente.</t>
  </si>
  <si>
    <t>A adaptação e desafio para novas formas de trabalho.
Como somos fortes e inovadores para continuar na Seara do cristo.
Somente gratidão</t>
  </si>
  <si>
    <t>https://docs.google.com/forms/d/e/1FAIpQLSeyjjdiw4kWvHrlkycvwErVvhYd362pE_5e_qVlAo24c0jM0g/viewform?edit2=2_ABaOnudSptDkzRJCVljFlhbY94tAQ0xN34wpJcLVmKwoOkYgT3vbkGbLgEEj0nPQ5evf0mo</t>
  </si>
  <si>
    <t>ABC - Servidores de Maria</t>
  </si>
  <si>
    <t>Verdade E Vida - Evangelização E Cultura Espírita</t>
  </si>
  <si>
    <t>Verdade e Vida</t>
  </si>
  <si>
    <t>Denise De Cassia Fustinoni</t>
  </si>
  <si>
    <t>(11) 97062-2481</t>
  </si>
  <si>
    <t>Rua Papa Paulo Vi, 646 (Fundos)</t>
  </si>
  <si>
    <t>Jd. Irajá</t>
  </si>
  <si>
    <t>09781-250</t>
  </si>
  <si>
    <t>03.854.731/0001-92</t>
  </si>
  <si>
    <t>denise071964@gmail.com</t>
  </si>
  <si>
    <t>01/08/2019 - 31/07/2021</t>
  </si>
  <si>
    <t>Maria  Silvia D. Marques 11983739864 mariasilvia021@terra.com.br</t>
  </si>
  <si>
    <t>Artesanato, EAE, Campanha reciclagem óleo</t>
  </si>
  <si>
    <t>@centroespiritaverdadeevida</t>
  </si>
  <si>
    <t>@verdadeevida.ece</t>
  </si>
  <si>
    <t>Denise Fustinoni 11970622481 denise071964@gmail.com</t>
  </si>
  <si>
    <t>Alguma orientação sobre o fluxo administrativo da casa, com dicas de como as práticas das outras casas que estão dando certo!</t>
  </si>
  <si>
    <t>Muito importante dividir as informações e também divulgar para podermos conhecer.</t>
  </si>
  <si>
    <t>Continuar a integração e visita entre as casas próximas. Promover encontros para os alunos a partir do 1o. ano da EAE.</t>
  </si>
  <si>
    <t>Curso Básico / EAE, Assistência Espiritual, Caravana Evangelho on line</t>
  </si>
  <si>
    <t>A EAE seguiu sem interrupção porém demoramos a iniciar o evangelho pelo Facebook e Youtube. Agora realizamos usando as mídias sociais e também fazemos orientações via WhatsApp ou telefone. Fizemos doações de cestas básicas aos necessitados.</t>
  </si>
  <si>
    <t>União, perseverança, manter acesa a chama do ideal espírita foi fundamental.  Que todos estamos em situação de fragilidade momentânea e precisamos uns dos outros, mais do que nunca.</t>
  </si>
  <si>
    <t>https://docs.google.com/forms/d/e/1FAIpQLSeyjjdiw4kWvHrlkycvwErVvhYd362pE_5e_qVlAo24c0jM0g/viewform?edit2=2_ABaOnueKDfU8GN7HA2DqT7DblfHFNpYSdfwT-nDPu-H6HZqUH4z-sk548vgwWsHD135bfiw</t>
  </si>
  <si>
    <t>ABC - Verdade e Vida</t>
  </si>
  <si>
    <t>ARARAQUARA</t>
  </si>
  <si>
    <t>Casa Espírita Alvorada De Luz</t>
  </si>
  <si>
    <t>Alvorada de Luz</t>
  </si>
  <si>
    <t>Mario Luiz Alves Pinto</t>
  </si>
  <si>
    <t>(16) 99255-2115</t>
  </si>
  <si>
    <t>Rua Padre Manoel Da Nobrega, 552</t>
  </si>
  <si>
    <t>Pq. Alvorada</t>
  </si>
  <si>
    <t>Araraquara</t>
  </si>
  <si>
    <t>14807-155</t>
  </si>
  <si>
    <t>08.210.339/0001-24</t>
  </si>
  <si>
    <t>Ana Luiza De Vasconcellos Silva Nastri</t>
  </si>
  <si>
    <t>familianastri@yahoo.com.br</t>
  </si>
  <si>
    <t>(16) 98804-3082</t>
  </si>
  <si>
    <t>21/02/2021 até 20/02/2023</t>
  </si>
  <si>
    <t>Mario Luiz Alves Pinto / mariosararaquara@terra.com.br/(16) 992552115</t>
  </si>
  <si>
    <t>Assistência Espiritual (passes)-Escola Aprendizes do Evangelho-Evangelização Infantil- Oferecimento de palestras bimestrais-Caravana-Vibrações</t>
  </si>
  <si>
    <t>Casa Espírita Alvorada de Luz</t>
  </si>
  <si>
    <t>Ana Luiza de Vasconcellos Silva Nastri</t>
  </si>
  <si>
    <t>Qui 20h / Sáb 17h30</t>
  </si>
  <si>
    <t>Sáb 17h30</t>
  </si>
  <si>
    <t>Dados sobre como está o movimento de Aliança nas Regionais.</t>
  </si>
  <si>
    <t>Sucinto e objetivo.</t>
  </si>
  <si>
    <t>mariosararaquara@terra.com.br</t>
  </si>
  <si>
    <t>O programa é o melhor que existe, mas há necessidade  de conscientizar os dirigentes da sua importância. Hoje o público está mais diversificado. Jovens sem religião definida procuram a Casa Espírita e precisam de respostas que os satisfaçam em conhecimentos doutrinários e sentimentos.</t>
  </si>
  <si>
    <t>Evangelização Infantil, Curso Básico / EAE, Assistência Espiritual</t>
  </si>
  <si>
    <t>mantivemos aulas EAE - Evang.Infantil (vibrações)-Assistência(vibrações e voltando de acordo com normas estabelecidas da secretaria Saúde</t>
  </si>
  <si>
    <t>De como é importante de estar dentro (presencial) na Casa Espirita</t>
  </si>
  <si>
    <t>https://docs.google.com/forms/d/e/1FAIpQLSeyjjdiw4kWvHrlkycvwErVvhYd362pE_5e_qVlAo24c0jM0g/viewform?edit2=2_ABaOnucIelx8jIpvZ8TncB9Uy4tvhhxM3rvHE203XntYbRV4zDzfmxCuk3YVpJSk2OSXVgw</t>
  </si>
  <si>
    <t>ARARAQUARA - Alvorada de Luz</t>
  </si>
  <si>
    <t>Grupo Redenção Amor E Liberdade - Gral</t>
  </si>
  <si>
    <t>GRAL</t>
  </si>
  <si>
    <t>Sandra Maria Sanches Da Vinha De Lorenzo</t>
  </si>
  <si>
    <t>(16) 99766-1630</t>
  </si>
  <si>
    <t>Rua Alexandrina Vieira Monteiro, 915</t>
  </si>
  <si>
    <t>Jd. Eliana</t>
  </si>
  <si>
    <t>14807-264</t>
  </si>
  <si>
    <t>04.686.870/0001-17</t>
  </si>
  <si>
    <t>Marcos Francisco Forlini</t>
  </si>
  <si>
    <t>marcos.forlini@terra.com.br</t>
  </si>
  <si>
    <t>(16) 99781-6485</t>
  </si>
  <si>
    <t>Edna Samira Brassolatti Gobatti</t>
  </si>
  <si>
    <t>Além dos trabalhos tradicionais temos o apoio a dependentes químicos e familiares nas quartas feiras. Hoje contando com uma casa para abrigá-los.</t>
  </si>
  <si>
    <t>(GRAL) Gruo Redenção Amor eLiberdade</t>
  </si>
  <si>
    <t>Samira (016) 994479999 email: samira-bg@hotmail.com</t>
  </si>
  <si>
    <t xml:space="preserve">Ter 19h30 </t>
  </si>
  <si>
    <t>Ter 19h30 / Qui 19h30</t>
  </si>
  <si>
    <t>Seg 21h / Qua 20h30</t>
  </si>
  <si>
    <t xml:space="preserve">Informações sobre os trabalhos virtuais </t>
  </si>
  <si>
    <t>samira-bg@hotmail.com</t>
  </si>
  <si>
    <t>Muito importante o trabalho da plataforma FDJ-EAE</t>
  </si>
  <si>
    <t>sandradelorenzo@hotmail.com</t>
  </si>
  <si>
    <t xml:space="preserve">Curso Básico / EAE, Assistência Espiritual, Estudos das obras de André Luiz / vibrações das 5as feiras/ trabalho mediúnico </t>
  </si>
  <si>
    <t xml:space="preserve">O trabalho de AE ficou totalmente virtual 
EAE mesclamos a distância e virtual 
Estudo das obras de André Luiz - virtual 
Vibrações das 22 h - virtual
Vibrações das 5as feiras - virtual 
Trabalho mediúnico - virtual </t>
  </si>
  <si>
    <t xml:space="preserve">Fomos sustentamos pelo conhecimento  em tecnologia da informática por  trabalhadores novos da casa , que permitiram a continuidade dos  trabalhos que a cada oferece . </t>
  </si>
  <si>
    <t>https://docs.google.com/forms/d/e/1FAIpQLSeyjjdiw4kWvHrlkycvwErVvhYd362pE_5e_qVlAo24c0jM0g/viewform?edit2=2_ABaOnue90Eoe1pohWvLdpZvJGP0fTkn1Gr3pLR5g2rSoxVBbJv0gD7wCkRfqeWilpOc6P-Y</t>
  </si>
  <si>
    <t>ARARAQUARA - GRAL</t>
  </si>
  <si>
    <t>Casa Espírita Ângelo Lorenzetti</t>
  </si>
  <si>
    <t>CEAL</t>
  </si>
  <si>
    <t>Bruno Otto Theodoro Rosa</t>
  </si>
  <si>
    <t>(16) 99709-4098</t>
  </si>
  <si>
    <t>Rua Felipe Árias, 208</t>
  </si>
  <si>
    <t>Jd. Universal</t>
  </si>
  <si>
    <t>14801-573</t>
  </si>
  <si>
    <t>31.861.492/0001-33</t>
  </si>
  <si>
    <t>bruno.mocidade@gmail.com</t>
  </si>
  <si>
    <t>set/20 à set/22</t>
  </si>
  <si>
    <t>Celso Neves Junior</t>
  </si>
  <si>
    <t>Os alunos da 17a EAE do Firmina de Oliveiras Pires, fundadores da casa, estão fazendo os cursos para se tornarem os futuros trabalhadores desta nova casa.</t>
  </si>
  <si>
    <t>https://m.facebook.com/cealorenzetti</t>
  </si>
  <si>
    <t>Natalia Furtado, +55 16 99744-0310, Nataliafurtado1216@gmail.com</t>
  </si>
  <si>
    <t>Excelente! Cada vez melhor!</t>
  </si>
  <si>
    <t>Atividades de arrecadação para finalizar a construção</t>
  </si>
  <si>
    <t>Ainda não abrimos. Continuamos as reuniões das equipes pelo Google MEET</t>
  </si>
  <si>
    <t>Somos capazes e precisamos acreditar, inovar, ser criativos</t>
  </si>
  <si>
    <t>https://docs.google.com/forms/d/e/1FAIpQLSeyjjdiw4kWvHrlkycvwErVvhYd362pE_5e_qVlAo24c0jM0g/viewform?edit2=2_ABaOnudsaDiL_YF_4WHzrj5QIsvPUvYEdwVUGo8OxGrKPQlnO4xg5FmlsiwqfcacQdtVGqM</t>
  </si>
  <si>
    <t>ARARAQUARA - CEAL</t>
  </si>
  <si>
    <t>Associação Espírita União</t>
  </si>
  <si>
    <t>Regina Fatima Waldomiro</t>
  </si>
  <si>
    <t>(13) 99787-3000</t>
  </si>
  <si>
    <t>Rua José Leme Marques 323</t>
  </si>
  <si>
    <t>Vl. São José</t>
  </si>
  <si>
    <t>São Carlos</t>
  </si>
  <si>
    <t>13567-100</t>
  </si>
  <si>
    <t>36.131.059/0001-66</t>
  </si>
  <si>
    <t>Maria Júlia Bianchini Nogueira</t>
  </si>
  <si>
    <t>mjbnogueira15@gmail.com</t>
  </si>
  <si>
    <t>(16) 99726-0740</t>
  </si>
  <si>
    <t>mar/20 à jan/22</t>
  </si>
  <si>
    <t>REGINA ´reginafw@hotmail.com - 13 997873000</t>
  </si>
  <si>
    <t>dia das crianças e natal para as crianças carentes do bairro</t>
  </si>
  <si>
    <t>ASSOCIAÇÃO ESPÍRITA UNIÃO</t>
  </si>
  <si>
    <t>REGINA - 13 997873000</t>
  </si>
  <si>
    <t>Seg 19h30</t>
  </si>
  <si>
    <t>Muito bom para avaliar a situação das casas, e poder ajudar as que precisam.</t>
  </si>
  <si>
    <t>reginafw@hotmail.com</t>
  </si>
  <si>
    <t>Curso Básico / EAE, Assistência Espiritual, Curso de Médiuns, Reunião Mediúnica</t>
  </si>
  <si>
    <t>Mantivemos EAE e iniciamos uma Vivência Doutrinária, que virou Curso Basico com alunos de várias cidades e continuará como EAE.</t>
  </si>
  <si>
    <t>Fortalecemos os laços fraternos e nos unimos mais ainda (por sermos em pouco número), com perseverança e união, nos mantivemos firmes no propósito.</t>
  </si>
  <si>
    <t>https://docs.google.com/forms/d/e/1FAIpQLSeyjjdiw4kWvHrlkycvwErVvhYd362pE_5e_qVlAo24c0jM0g/viewform?edit2=2_ABaOnuePVV53sVUoGY9ITknRNZZktS6-cAJwQt5YvIg7wpCyreWqO2NReibujPQLg5ipCWY</t>
  </si>
  <si>
    <t>ARARAQUARA - Associação Espírita União</t>
  </si>
  <si>
    <t>Núcleo Assistencial Bezerra De Menezes</t>
  </si>
  <si>
    <t>Bezerra de Menezes</t>
  </si>
  <si>
    <t>Alcides Falconi Cazal</t>
  </si>
  <si>
    <t>(16) 99774-2196</t>
  </si>
  <si>
    <t>Av. Waldomiro Blundi, 519</t>
  </si>
  <si>
    <t>Jd. Yolanda Ópice Ii</t>
  </si>
  <si>
    <t>14807-350</t>
  </si>
  <si>
    <t>06.090.123/0001-47</t>
  </si>
  <si>
    <t>alcidesfcazal@gmail.com</t>
  </si>
  <si>
    <t>15/12/2020 a 15/12/2022</t>
  </si>
  <si>
    <t>Sonia Rossi 016 - 99777 3023 email: soniaaprossi@hotmail.com</t>
  </si>
  <si>
    <t>Temos um trabalho solidário com entrega de cestas básicas e apoio ao Lar Bezerra de Menezes que atende 60 crianças com orientação escolar.</t>
  </si>
  <si>
    <t>Sociedade Beneficente Núcleo Assistencial Bezerra de Menezes</t>
  </si>
  <si>
    <t>Alcides Falconi Cazal - (16)99774-2196 - alcidesfcazal@gmail.com</t>
  </si>
  <si>
    <t>lurebechi70@hotmail.com</t>
  </si>
  <si>
    <t>Evangelização Infantil, Pré-Mocidade, Mocidade, Assistência Espiritual, EAE</t>
  </si>
  <si>
    <t>Confiar no plano Divino e perseverar sempre.</t>
  </si>
  <si>
    <t>https://docs.google.com/forms/d/e/1FAIpQLSeyjjdiw4kWvHrlkycvwErVvhYd362pE_5e_qVlAo24c0jM0g/viewform?edit2=2_ABaOnuc70xTTlFvCDDvvpK90WN98tJYQ-aSiLfKHOQTgDEnWtIDmwAgx8KcuZtZY8MMlmr0</t>
  </si>
  <si>
    <t>ARARAQUARA - Bezerra de Menezes</t>
  </si>
  <si>
    <t>Comunidade Espírita Caminho Da Redenção</t>
  </si>
  <si>
    <t>Caminho da Redenção</t>
  </si>
  <si>
    <t>Ana Cláudia De Oliveira</t>
  </si>
  <si>
    <t>(16) 99615-8375</t>
  </si>
  <si>
    <t>Rua Francisco Portari, 197</t>
  </si>
  <si>
    <t>Selmi-Dei 2</t>
  </si>
  <si>
    <t>14806-317</t>
  </si>
  <si>
    <t>05.621.471/0001-30</t>
  </si>
  <si>
    <t>Andréia Aparecida Bento</t>
  </si>
  <si>
    <t>deia.bent.ap@gmail.com</t>
  </si>
  <si>
    <t>(16) 99702-8068</t>
  </si>
  <si>
    <t>jan/20 à jan/22</t>
  </si>
  <si>
    <t>Isabel P. Vivêncio/Tereza Ferreira Ferraço - Rua Padre Duarte, 3595 - Santa Angelina - 14802-215 - Ana Cláudia de Oliveira, e-mail ana.mocidade2012@gmail.com - Rua Maurício Galli, 4479, Jd. Roberto Selmi Dei I - 14806 - 245 Araraquara - Sp</t>
  </si>
  <si>
    <t>Samaritanos às quartas-feiras, às 14:00, voltado à assistência espiritual de pessoas acamadas, doentes, impossibilitadas de irem pra Casa Espírita.</t>
  </si>
  <si>
    <t>No momento não, obrigada</t>
  </si>
  <si>
    <t>Bom! Talvez, nas perguntas antes, as últimas sobre como ficamos na pandemia, poderia ter já perguntado sobre o virtual ou 
como ficou o trabalho, já nas pág respectivas a cada atividades Obrigada!Amigos!</t>
  </si>
  <si>
    <t>lena.franco.mhf@gmail.com</t>
  </si>
  <si>
    <t>ana.mocidade2012@gmail.com</t>
  </si>
  <si>
    <t>Evangelização Infantil, Pré-Mocidade, Mocidade, Assistência Espiritual, Vibrações Coletivas,Escola,Samaritanos</t>
  </si>
  <si>
    <t>Mantivemos a E.A.E, de modo virtual, com as aulas pelo ZAP do grupo.Evanglização Infantil, as atividades com as crianças não ocorreram  de modo virtual,(sem crianças ),manteve se a união dos voluntários no formato de Evangelho no Lar, simultaneamente, em prol o trabalho, através do ZAP do grupo da casa, onde online no horário combinado, nos ligamos,e após colocamos o ok, de feito,e a leitura que veio do Evangelho,e vibrações.Neste mesmo Evangelho, também vibrações para Oré- Mocidade e Mocidade.Deste modo igual de início para as Assistências Espiritual, e P3B, porém há uns quatro meses ou cinco, estamos atendendo à distância, por meio de Vibrações somente, no ZAP do grupo da Casa, nos reunirmos e vibramos em prol os nomes em atendimento.Vibracôes Coletivas, através do ZAP do grupo criado para este, fazemos o trabalho de vibrações,por meio de áudios,leitura, elevação e vibrações,aliás assim nas assistências já comentadas.Para os Samaritanos, nos ligamos simultaneamente, e fazemos o Evangelho no Lar em prol o trabalho, e e vibrações aos assistidos,no mesmo formato da Evangelização Infantil.
Obs. Por isso, assinalados os trabalhos, acima,como adaptados para o virtual.E a Mocidade e Pré Mocidade tentaram até certo ponto o virtual com os alunos, mas um ou outro participaram, os dirigentes tentando não perder o vínculo.
Obs.não sei responder como ficaremos com a Pandemia controlada, talvez híbrido.</t>
  </si>
  <si>
    <t>Eu, sinto e penso que é união.Eu, pra mim penso que voltamos a realmente a entender, a interiorizar a necessidade do "altar ítimo". A Casa Espírita é muito importante!E a amamos, mas o coração,  é o essencial, como templo.Nossos lares ficaram como extensão da casa espírita, se formos ver.Tem muito aprendizado...</t>
  </si>
  <si>
    <t>https://docs.google.com/forms/d/e/1FAIpQLSeyjjdiw4kWvHrlkycvwErVvhYd362pE_5e_qVlAo24c0jM0g/viewform?edit2=2_ABaOnuea2qMIi31IY56KnUbA6VdwCHWzoF5XiwTCtjpZgzY-1xYgLbVfy8VuBZVhiP6Uceo</t>
  </si>
  <si>
    <t>ARARAQUARA - Caminho da Redenção</t>
  </si>
  <si>
    <t>Centro Espírita Campos De Paz</t>
  </si>
  <si>
    <t>Campos de Paz</t>
  </si>
  <si>
    <t>André Roberto De Oliveira</t>
  </si>
  <si>
    <t>(16) 99786-7983</t>
  </si>
  <si>
    <t>Av. Padre Antônio Cesarino, Nº.549</t>
  </si>
  <si>
    <t>Vila Xavier</t>
  </si>
  <si>
    <t>14810-142</t>
  </si>
  <si>
    <t>18.377.153/0001-18</t>
  </si>
  <si>
    <t>manutencaoandre@hotmail.com</t>
  </si>
  <si>
    <t>jan/21 à jan/23</t>
  </si>
  <si>
    <t>Flavio (Secretario Atual) - 16-997615911</t>
  </si>
  <si>
    <t>Visita ao instituto de pessoas Cegas em Araraquara.</t>
  </si>
  <si>
    <t>facebook.com/centroespiritacamposdepaz</t>
  </si>
  <si>
    <t>André Roberto de Oliveira - (16)99786-7983</t>
  </si>
  <si>
    <t>Sáb 18h</t>
  </si>
  <si>
    <t>cecamposdepaz@gmail.com</t>
  </si>
  <si>
    <t xml:space="preserve">Vibrações, porém atualmente estamos com a Assistência espiritual e vibrações na casa, tomando todas as medidas sanitárias estabelecidas pela legislação.  </t>
  </si>
  <si>
    <t xml:space="preserve">Reinvenção e paciência com os "voluntarios" </t>
  </si>
  <si>
    <t>https://docs.google.com/forms/d/e/1FAIpQLSeyjjdiw4kWvHrlkycvwErVvhYd362pE_5e_qVlAo24c0jM0g/viewform?edit2=2_ABaOnufDzFlYpdToIrAMuIdWuz5m2-GIdLxg7WI5ByJH-GHcDZt2-V-jen9PtY7aeBnEQ68</t>
  </si>
  <si>
    <t>ARARAQUARA - Campos de Paz</t>
  </si>
  <si>
    <t>Associação Filantrópica Casa do Caminho - CEAE</t>
  </si>
  <si>
    <t>Casa do Caminho - CEAE</t>
  </si>
  <si>
    <t>Milton Domingues Junior</t>
  </si>
  <si>
    <t>(16) 99114-9651</t>
  </si>
  <si>
    <t>Rua Dos Eletricitários, 1038</t>
  </si>
  <si>
    <t>Jd. Del Rey</t>
  </si>
  <si>
    <t>14808-350</t>
  </si>
  <si>
    <t>01.198.717/0001-52</t>
  </si>
  <si>
    <t>Celso Paulo Leite</t>
  </si>
  <si>
    <t>celsopauloleite@gmail.com</t>
  </si>
  <si>
    <t>(16) 99139-3455</t>
  </si>
  <si>
    <t>set/19 à set/21</t>
  </si>
  <si>
    <t>Milton Domingues Junior/ 16 99114 9651 / mdj@netsite.com.br</t>
  </si>
  <si>
    <t>Sopa fraterna sábados</t>
  </si>
  <si>
    <t>ceae.araraquara@zipmail.com.br</t>
  </si>
  <si>
    <t>17h30</t>
  </si>
  <si>
    <t>casadocaminhoceae@zipmail.com.br</t>
  </si>
  <si>
    <t>https://docs.google.com/forms/d/e/1FAIpQLSeyjjdiw4kWvHrlkycvwErVvhYd362pE_5e_qVlAo24c0jM0g/viewform?edit2=2_ABaOnucOuvtWieP8wKAUUeAFUD1OtMWSW8gosDmzPWkUaKF6W2hkTwxpO0f8TZVi5ez-6V4</t>
  </si>
  <si>
    <t>ARARAQUARA - Casa do Caminho - CEAE</t>
  </si>
  <si>
    <t>Associação Assistencial Espírita Casa Do Chico</t>
  </si>
  <si>
    <t>Casa do Chico</t>
  </si>
  <si>
    <t>João Beleti</t>
  </si>
  <si>
    <t>(17) 99125-4886</t>
  </si>
  <si>
    <t>Rua Ainzara Mancuso, 333</t>
  </si>
  <si>
    <t>Jd. Dos Ipês</t>
  </si>
  <si>
    <t>Itajobi</t>
  </si>
  <si>
    <t>15840-000</t>
  </si>
  <si>
    <t>13.055.832/0001-57</t>
  </si>
  <si>
    <t>beleti@santamonica.ind.br</t>
  </si>
  <si>
    <t>ago/19 à jul/21</t>
  </si>
  <si>
    <t>Daniela Defende 17-996364414</t>
  </si>
  <si>
    <t>Ter 21h15</t>
  </si>
  <si>
    <t>Na página 15, falta espaço para o tempo de paralização. Paramos de março a agosto de 2020.</t>
  </si>
  <si>
    <t>O quanto a sociedade humana ainda é frágil.</t>
  </si>
  <si>
    <t>https://docs.google.com/forms/d/e/1FAIpQLSeyjjdiw4kWvHrlkycvwErVvhYd362pE_5e_qVlAo24c0jM0g/viewform?edit2=2_ABaOnucGK-tZNfGYyjJzcimJeomNsARvfqpghpOo0k24scAu1TduOZ_RFTCg6o3iYEmKHyU</t>
  </si>
  <si>
    <t>ARARAQUARA - Casa do Chico</t>
  </si>
  <si>
    <t>Centro Espírita Aprendizes do EVangelho</t>
  </si>
  <si>
    <t>CEAE Araraquara</t>
  </si>
  <si>
    <t>Rua Lourenço Rolfsen, 171</t>
  </si>
  <si>
    <t>Jd. Iguatemi</t>
  </si>
  <si>
    <t>14808-228</t>
  </si>
  <si>
    <t>54.169.834/0001-54</t>
  </si>
  <si>
    <t>mdj@netsite.com.br</t>
  </si>
  <si>
    <t>(16) 3336-3513</t>
  </si>
  <si>
    <t>set/19 a set/21</t>
  </si>
  <si>
    <t>Celso Paulo Leite/ 16 991293455/celsopauloleite@gmail.com</t>
  </si>
  <si>
    <t>Sopa Fraterna segundas, terças e sextas feiras</t>
  </si>
  <si>
    <t>Centro Espirita Aprendizes do Evangelho Araraquara</t>
  </si>
  <si>
    <t>Seg 20h / Ter 20h</t>
  </si>
  <si>
    <t>26ª</t>
  </si>
  <si>
    <t>Dom 8h</t>
  </si>
  <si>
    <t>mais pratico, muito bom</t>
  </si>
  <si>
    <t>começamos a utlizar os meios virtuais para os trabalhos, em agosto retomamos Escola de Aprendizes do Evangelho  e Vibrações Coletivas presenciais e Assistência Espiritual somente com os trabalhadores presenciais o assistidos de forma virtual</t>
  </si>
  <si>
    <t>resiliência, paciência e aceitação</t>
  </si>
  <si>
    <t>https://docs.google.com/forms/d/e/1FAIpQLSeyjjdiw4kWvHrlkycvwErVvhYd362pE_5e_qVlAo24c0jM0g/viewform?edit2=2_ABaOnuettg1PlDaDnq0t-U4iktbEgtwECVMRzgTxqSHpKEM8ZjLorO39vvF_i1SnUYGmUtE</t>
  </si>
  <si>
    <t>ARARAQUARA - CEAE Araraquara</t>
  </si>
  <si>
    <t>Centro de Estudos e Difusão do Espiritismo Religioso</t>
  </si>
  <si>
    <t>CEDER</t>
  </si>
  <si>
    <t>Maria Conceição Stelluti Monteiro</t>
  </si>
  <si>
    <t>(17) 99150-0600</t>
  </si>
  <si>
    <t>Rua Alexandre Rosa 156</t>
  </si>
  <si>
    <t>Jdim São José</t>
  </si>
  <si>
    <t>São José do Rio Preto</t>
  </si>
  <si>
    <t>15090-100</t>
  </si>
  <si>
    <t>04.229.996/0001-56</t>
  </si>
  <si>
    <t>mcsmonteiro@gmail.com</t>
  </si>
  <si>
    <t>bienio 2020/2021</t>
  </si>
  <si>
    <t>Fabiano Calil 17 99716 7531</t>
  </si>
  <si>
    <t>Doação de fraldas descartáveis a algumas pessoas que necessitam</t>
  </si>
  <si>
    <t>CEDER (facebook)</t>
  </si>
  <si>
    <t>16ª</t>
  </si>
  <si>
    <t>Seg ??</t>
  </si>
  <si>
    <t>Uma excelente maneira de conhecer as casas que estão distantes da sede da Aliança</t>
  </si>
  <si>
    <t>Evangelização Infantil, Mocidade, Curso Básico / EAE, Assistência Espiritual</t>
  </si>
  <si>
    <t>Não conseguimos manter a Asistência logo no inicio, agora fazemos a mesma a distância com a outra casa Pão Nosso a distância. Abrimos grupo de wtsapp para fazer todos os dias as vibrações com os assistidos e trabalhadores das 2 casas.</t>
  </si>
  <si>
    <t>União de trabalhadores para manter aberta todas as atividades de antes pandemia</t>
  </si>
  <si>
    <t>https://docs.google.com/forms/d/e/1FAIpQLSeyjjdiw4kWvHrlkycvwErVvhYd362pE_5e_qVlAo24c0jM0g/viewform?edit2=2_ABaOnud4cRtqti_NZ3ex27kkz1VPlTb8vhdA3GfsH13yzq6yBnkeiNmO0LqHJx90N_Lgkos</t>
  </si>
  <si>
    <t>ARARAQUARA - CEDER</t>
  </si>
  <si>
    <t>Casa Espírita Fraternidade Dos Discípulos De Jesus</t>
  </si>
  <si>
    <t>CEFDJ</t>
  </si>
  <si>
    <t>Antonio Santos Oliveira</t>
  </si>
  <si>
    <t>(16) 99771-5588</t>
  </si>
  <si>
    <t>Rua : Eng: Marco Antonio Dantilho, 1543</t>
  </si>
  <si>
    <t>Jd. Das Hortencias</t>
  </si>
  <si>
    <t>14808-327</t>
  </si>
  <si>
    <t>13.403.139/0001-28</t>
  </si>
  <si>
    <t>antsantoliv@gmail.com</t>
  </si>
  <si>
    <t>fev/21 à fev/23</t>
  </si>
  <si>
    <t>Isabel Cristina Moreira De Oliveira</t>
  </si>
  <si>
    <t>Trabalhos espirituais e evangelização promovendo o bem comum do ser através de orientações.</t>
  </si>
  <si>
    <t>-Casa Espirita Fraternidade dos Discipulos de Jesus</t>
  </si>
  <si>
    <t>cefdj</t>
  </si>
  <si>
    <t>Sáb 14h20</t>
  </si>
  <si>
    <t>gostamos muito</t>
  </si>
  <si>
    <t>Evangelização Infantil, Curso Básico / EAE, Assistência Espiritual, Café Fraterno e varal solidário</t>
  </si>
  <si>
    <t xml:space="preserve">matemos presencial a EAE e a evangelização infantil mantemos impressa </t>
  </si>
  <si>
    <t>trabalhar com assistido virtual e presencial</t>
  </si>
  <si>
    <t>https://docs.google.com/forms/d/e/1FAIpQLSeyjjdiw4kWvHrlkycvwErVvhYd362pE_5e_qVlAo24c0jM0g/viewform?edit2=2_ABaOnuedKSHM8VOmF_89gsPBCkpY1ChMcE9Auy72PSDy7DIinGhUZgPBTJTiCAB70vS1FJE</t>
  </si>
  <si>
    <t>ARARAQUARA - CEFDJ</t>
  </si>
  <si>
    <t>Associação Espírita Firmina De Oliveira Pires</t>
  </si>
  <si>
    <t>Firmina</t>
  </si>
  <si>
    <t>Maria Aparecida Cruz Barbosa Da Silva</t>
  </si>
  <si>
    <t>(16) 3332-0583</t>
  </si>
  <si>
    <t>Av. Alpheu Rodrigues Schiavon, 1232</t>
  </si>
  <si>
    <t>Jd. Estações</t>
  </si>
  <si>
    <t>14810-370</t>
  </si>
  <si>
    <t>06.305.648/0001-52</t>
  </si>
  <si>
    <t>mapcruzbsilva@gmail.com</t>
  </si>
  <si>
    <t>fev/18 à jan/22</t>
  </si>
  <si>
    <t>Aparecida Ruiz Tagliari</t>
  </si>
  <si>
    <t>Dependentes químicos: apoio e orientações espirituais às famílias</t>
  </si>
  <si>
    <t>Qua 21h30 / Qui 21h30</t>
  </si>
  <si>
    <t>Qua 20h / Qui 20h</t>
  </si>
  <si>
    <t>19ª</t>
  </si>
  <si>
    <t>Qua 21h30</t>
  </si>
  <si>
    <t>Curso Básico / EAE</t>
  </si>
  <si>
    <t>Mantivemos aulas de EAE virtuais. As vibrações continuaram presenciais.</t>
  </si>
  <si>
    <t>União dos trabalhadores e amor ao próximo.</t>
  </si>
  <si>
    <t>https://docs.google.com/forms/d/e/1FAIpQLSeyjjdiw4kWvHrlkycvwErVvhYd362pE_5e_qVlAo24c0jM0g/viewform?edit2=2_ABaOnucVo7gGVc5PHKwb4hvAePdAm15r8xjC-5BYTzaPWKjvmZdQkV0z_P-8y1-n5kSA-bU</t>
  </si>
  <si>
    <t>ARARAQUARA - Firmina</t>
  </si>
  <si>
    <t>Núcleo Assistencial Missionários Da Luz</t>
  </si>
  <si>
    <t>Alberto Zeiguelboim Neves</t>
  </si>
  <si>
    <t>(16) 99636-6464</t>
  </si>
  <si>
    <t>Rua Benedita de Arruda Camargo, s/n</t>
  </si>
  <si>
    <t>Jd. America</t>
  </si>
  <si>
    <t>Ibaté</t>
  </si>
  <si>
    <t>14815-000</t>
  </si>
  <si>
    <t>33.113.727/0001-34</t>
  </si>
  <si>
    <t>alberto.neves@alfahp.com.br</t>
  </si>
  <si>
    <t>(incompleta / falta dt. início) = dez/23</t>
  </si>
  <si>
    <t>Valéria</t>
  </si>
  <si>
    <t>Por enquanto estamos com os trabalhos de caravanas, assistência espiritual, evangelização infantil, apoio a dependentes químicos e bazar de roupas usadas.</t>
  </si>
  <si>
    <t>https://www.facebook.com/missionariosdaluzibate</t>
  </si>
  <si>
    <t>Alberto, 16 99636-6464, alberto.neves@alfahp.com.br</t>
  </si>
  <si>
    <t>Nós desenvolvemos uma assistência espiritual através de grupo de whatsapp, onde temos um grupo para os assistidos, onde existem orientações, palestras e passe e um grupo para trabalhadores onde realizamos "radiações" direcionadas individualmente aos assistidos em tratamento.</t>
  </si>
  <si>
    <t>Reforma Íntima. Manutenção da elevação espiritual para realização dos trabalhos em casa a partir de ambiente virtual.</t>
  </si>
  <si>
    <t>https://docs.google.com/forms/d/e/1FAIpQLSeyjjdiw4kWvHrlkycvwErVvhYd362pE_5e_qVlAo24c0jM0g/viewform?edit2=2_ABaOnudXRPeRp4EZjSrzgF-LVd-COo4AcG_ZVb2C8kcE5aTsdcbrS-2sdvej-LmHVhIQeeg</t>
  </si>
  <si>
    <t>ARARAQUARA - Missionários da Luz</t>
  </si>
  <si>
    <t>Núcleo Assistencial Espírita Pão Nosso</t>
  </si>
  <si>
    <t>Pão Nosso</t>
  </si>
  <si>
    <t>Sergio Roberto Fabricio</t>
  </si>
  <si>
    <t>(17) 99604-5810</t>
  </si>
  <si>
    <t>Rua ALEXANRE ROSA  156</t>
  </si>
  <si>
    <t xml:space="preserve">Vilao São Jose </t>
  </si>
  <si>
    <t>19.379.752/0001-33</t>
  </si>
  <si>
    <t>sergiofabricio77@hotmail.com</t>
  </si>
  <si>
    <t>07.07.2020 A 07.07.2022</t>
  </si>
  <si>
    <t xml:space="preserve">Visita à Lar de Idoso E Assistencia a Moraores de rua </t>
  </si>
  <si>
    <t>https://www.facebook.com/N%C3%BAcleo-Assistencial-Esp%C3%ADrita-P%C3%A3o-Nosso-799426690086295/</t>
  </si>
  <si>
    <t>2ª</t>
  </si>
  <si>
    <t>muito valido , excelente</t>
  </si>
  <si>
    <t>apenas incluir um espaço as crianças nas RGAs</t>
  </si>
  <si>
    <t xml:space="preserve">conseguimos manter a EAE e forma virtual e iniciamos a Assistencia Espiritual tambem Virtual </t>
  </si>
  <si>
    <t xml:space="preserve">O maior aprendizado foi o desafio e adaptação as novas situaçoes </t>
  </si>
  <si>
    <t>https://docs.google.com/forms/d/e/1FAIpQLSeyjjdiw4kWvHrlkycvwErVvhYd362pE_5e_qVlAo24c0jM0g/viewform?edit2=2_ABaOnufWv2hnben_xS4V6kScQKVn2z9N7lRp7iyAN80hGEivUm68mvfVLh5iJpGzXteisxI</t>
  </si>
  <si>
    <t>ARARAQUARA - Pão Nosso</t>
  </si>
  <si>
    <t>Centro Espírita E Assistencial Paulo De Tarso</t>
  </si>
  <si>
    <t>Claudia Pichoneri</t>
  </si>
  <si>
    <t>(16) 99182-6433</t>
  </si>
  <si>
    <t>Av. Eng. Roberto Lepre Sampaio, 427</t>
  </si>
  <si>
    <t>Pq. São Paulo</t>
  </si>
  <si>
    <t>14811-361</t>
  </si>
  <si>
    <t>57.717.993/0001-34</t>
  </si>
  <si>
    <t>claudia.pichoneri@terra.com.br</t>
  </si>
  <si>
    <t>SONIA MARIA BUSSOLANI / (16) 98811-3077</t>
  </si>
  <si>
    <t>FAZEMOS A DISTRIBUIÇÃO DE LEITE DE SOJA  2 VEZES NA SEMANA PARA PESSOAS CADASTRADAS PELA PREFEITURA / E TAMBÉM DISTRIBUIMOS PARA AS PESSOAS DO BAIRRO O PROGRAMA DO GOVERNO VIVA LEITE.</t>
  </si>
  <si>
    <t>CLAUDIA PICHONERI / (16)99182-6433 / CLAUDIA.PICHONERI@TERRA.COM.BR</t>
  </si>
  <si>
    <t>Qui 19h30</t>
  </si>
  <si>
    <t>14ª</t>
  </si>
  <si>
    <t>Sáb 16h30</t>
  </si>
  <si>
    <t>ACHO MUITO IMPORTANTE ESSE CADASTRO PARA TERMOS ACESSO A OUTRAS CASAS EM QUALQUER LOCALIDADE.</t>
  </si>
  <si>
    <t>Pré-Mocidade, Mocidade, Curso Básico / EAE, Assistência Espiritual, Curso de Médiuns, EAED</t>
  </si>
  <si>
    <t xml:space="preserve">A escola , curso de médiuns , pré mocidade e mocidade foram para o virtual. Em junho iniciamos a assistência espiritual também virtual. Só a evangelização que não conseguimos fazer virtual. </t>
  </si>
  <si>
    <t xml:space="preserve">Que quando queremos e temos a boa vontade e amor nada será um obstáculo para continuarmos o trabalho nesta seara de Jesus. E descobrimos que dessa forma virtual podemos atingir mais pessoas levando sempre consolo,  amor e ensinamento a outros corações. E tivemos que aprender a lidar com essa nova forma de comunicação. Na nossa casa quem tem mais facilidade e conhecimento ajuda os outros que não tem. E unidos por um bem maior estamos caminhando. Quando temos Jesus e a espiritualidade junto conosco nós vencemos todas dificuldades e caminhamos sempre visando um mundo melhor, com pessoas melhores!!!!!  </t>
  </si>
  <si>
    <t>https://docs.google.com/forms/d/e/1FAIpQLSeyjjdiw4kWvHrlkycvwErVvhYd362pE_5e_qVlAo24c0jM0g/viewform?edit2=2_ABaOnucOYQPqL9KOxUPjn6oESBH4IIiOKWUvoqF0ZZiP1y9Jnk6uAI-nH0fiJSnVSWy2yrU</t>
  </si>
  <si>
    <t>ARARAQUARA - Paulo de Tarso</t>
  </si>
  <si>
    <t>Centro Espírita Redenção</t>
  </si>
  <si>
    <t>Sônia Maria Mistrão</t>
  </si>
  <si>
    <t>(16) 99738.5420</t>
  </si>
  <si>
    <t>Av. Antonio De Pádua Correa, 802</t>
  </si>
  <si>
    <t>São José</t>
  </si>
  <si>
    <t>14800-500</t>
  </si>
  <si>
    <t>47.058.540/0001-90</t>
  </si>
  <si>
    <t>sonia.mistrao@gmail.com</t>
  </si>
  <si>
    <t>(16) 99738-5420</t>
  </si>
  <si>
    <t>dezembro 2020 à dezembro 2022</t>
  </si>
  <si>
    <t>Luis Augusto Gonçalves - kgutokk@gmail.com - 16.99709.2755</t>
  </si>
  <si>
    <t>Visita aos Asilos, Falando ao coração, Fuxico do amor(artesanato), Apoio ao Lar Escola Redenção.</t>
  </si>
  <si>
    <t>www.centroespiritaredencao.com.br</t>
  </si>
  <si>
    <t>@centroespiritaredencaoararaquara</t>
  </si>
  <si>
    <t>@ceredencaoararaquara</t>
  </si>
  <si>
    <t>YouTube Centro Espírita Redenção</t>
  </si>
  <si>
    <t>Sonia Mistrão 16.99738.5420</t>
  </si>
  <si>
    <t>9h</t>
  </si>
  <si>
    <t>Ter 20h / Qui 20h / Sáb 18h</t>
  </si>
  <si>
    <t>49ª</t>
  </si>
  <si>
    <t>centroespiritaredencao@gmail.com</t>
  </si>
  <si>
    <t>Retorno de encontros para padronização dos trabalhos</t>
  </si>
  <si>
    <t>Evangelização Infantil, Pré-Mocidade, Mocidade, Curso Básico / EAE, Assistência Espiritual, Curso de Médiuns, Escolas de Aprendizes do Evangelho</t>
  </si>
  <si>
    <t>Conseguimos manter todos os trabalhos, a casa adquiriu a assinatura da plataforma ZOOM para possibilitar um melhor alcance dos rabalhos</t>
  </si>
  <si>
    <t>Que independe do meio de comunicação, o evangelho do Cristo continuou sendo propagado, que mesmo sem a presença fisica os corações continuaram sendo consolados, amparados, acalentados pelo amor do Mestre Jesus</t>
  </si>
  <si>
    <t>https://docs.google.com/forms/d/e/1FAIpQLSeyjjdiw4kWvHrlkycvwErVvhYd362pE_5e_qVlAo24c0jM0g/viewform?edit2=2_ABaOnucHFVU-F_EKtNJbz_J0Wan22OAyGMhgZ_V8RuFEiZ6swiUp2WQqaX-gbpqgHJzRDnQ</t>
  </si>
  <si>
    <t>ARARAQUARA - Redenção</t>
  </si>
  <si>
    <t>Centro Espírita Santo Agostinho</t>
  </si>
  <si>
    <t>Santo Agostinho</t>
  </si>
  <si>
    <t>Ana Cristina Farhat Bissoli</t>
  </si>
  <si>
    <t>(17) 99638-2449</t>
  </si>
  <si>
    <t>Rua Cincinato Braga, 650</t>
  </si>
  <si>
    <t>Centro</t>
  </si>
  <si>
    <t>53.207.312/0001-37</t>
  </si>
  <si>
    <t>Ricardo De Alcântara Ambrizzi</t>
  </si>
  <si>
    <t>ricardoambrizzi@hotmail.com</t>
  </si>
  <si>
    <t>(17) 99775-6836</t>
  </si>
  <si>
    <t>Mantenedor do Albergue Noturno Dr. Bezerra de Menezes</t>
  </si>
  <si>
    <t>centro espirita santo agostinho itajobi</t>
  </si>
  <si>
    <t>Ricardo de Alcântara Ambrizzi  17 997756836   ricardoambrizzi@hotmail.com</t>
  </si>
  <si>
    <t>Esse cadastro é excelente e completo.</t>
  </si>
  <si>
    <t>farhatbissoli@hotmail.com</t>
  </si>
  <si>
    <t>Que as capacitações sejam feitas de forma descentralizada.</t>
  </si>
  <si>
    <t>Curso Básico / EAE, Assistência Espiritual, Curso de Médiuns</t>
  </si>
  <si>
    <t>no início, de março a julho, mantivemos as atividades de modo virtual, da seguinte forma:
EAE, Curso de médiuns, Vibrações coletivas, todos os participantes no mesmo horário ouvindo o áudio com a leitura de 1 msg (Fonte Viva), a prece de elevação, prece dos aprendizes, gravadas com antecedência e colocadas no grupo de WhatsApp, e no final, com vibração e preces individuais.</t>
  </si>
  <si>
    <t xml:space="preserve">A união e comprometimento dos trabalhadores da Casa, e o fortalecimento da fé e confiança na espiritualidade que não nos desampara nunca. </t>
  </si>
  <si>
    <t>https://docs.google.com/forms/d/e/1FAIpQLSeyjjdiw4kWvHrlkycvwErVvhYd362pE_5e_qVlAo24c0jM0g/viewform?edit2=2_ABaOnuf2FVNkmDSIN8qgQZmh2G4-s5LPBVmsT6qjeN7j7mY7SkyNqYK5YljaU9a1ggdjWmQ</t>
  </si>
  <si>
    <t>ARARAQUARA - Santo Agostinho</t>
  </si>
  <si>
    <t>NORDESTE 1</t>
  </si>
  <si>
    <t>Fraternidade Espírita André Luiz</t>
  </si>
  <si>
    <t>FEAL (Fraternidade Espírita André Luiz)</t>
  </si>
  <si>
    <t>Ademir De Carvalho</t>
  </si>
  <si>
    <t>(74) 9142-0793</t>
  </si>
  <si>
    <t>Quadra S 13, Rua 2 Nº 12</t>
  </si>
  <si>
    <t>São Joaquim</t>
  </si>
  <si>
    <t>Sobradinho</t>
  </si>
  <si>
    <t>BA</t>
  </si>
  <si>
    <t>48925-000</t>
  </si>
  <si>
    <t>16.445.058/0001-89</t>
  </si>
  <si>
    <t>ademirc@chesf.gov.br</t>
  </si>
  <si>
    <t>(74) 99142-0793</t>
  </si>
  <si>
    <t>jan/20 à jan/23</t>
  </si>
  <si>
    <t>Luiz Carlos Cordeiro, (luizcc@chesf.gov.br)</t>
  </si>
  <si>
    <t>apoio ao abrigo pedras preciosas (abrigo de velhos)</t>
  </si>
  <si>
    <t>Temos um programa de rádio, Sementeira de Luz, pela rádio São Francisco FM de Sobradinho (comunitária), e, pela Rádio Cidade AM de Juazeiro-Ba</t>
  </si>
  <si>
    <t>Ter 19h</t>
  </si>
  <si>
    <t>no momento não temos</t>
  </si>
  <si>
    <t>Muito claro e atual, buscando as informações que tragam um "raio x" completo das casa espíritas integrantes da Aliança Espírita Evangélica. parabéns.</t>
  </si>
  <si>
    <t>Que a Aliança Espírita Evangélica prime sempre pela pureza dos seus propósitos não se contaminando com o lixo que vemos hoje no meio religioso de forma geral</t>
  </si>
  <si>
    <t>não adaptamos nada para o virtual porque o grupo na maioria é de pessoas idosas que não têm conhecimento do virtual</t>
  </si>
  <si>
    <t>como coloquei: paramos integralmente as atividades</t>
  </si>
  <si>
    <t xml:space="preserve">O de que nossa humanidade estava mesmo precisando "desse  teste"  </t>
  </si>
  <si>
    <t>https://docs.google.com/forms/d/e/1FAIpQLSeyjjdiw4kWvHrlkycvwErVvhYd362pE_5e_qVlAo24c0jM0g/viewform?edit2=2_ABaOnudLLOFgk0HlamLxMTBxvIH0YMVS2dv-MKPMjLui6FlcaZFZBObytEvmsATtfjXE1EQ</t>
  </si>
  <si>
    <t>BAHIA-CEARÁ - FEAL (Fraternidade Espírita André Luiz)</t>
  </si>
  <si>
    <t>Centro Espírita Casa Do Caminho</t>
  </si>
  <si>
    <t>Abraão Gomes Da Silva</t>
  </si>
  <si>
    <t>(74) 9993-9639</t>
  </si>
  <si>
    <t>Rua Do Mercado, S/N</t>
  </si>
  <si>
    <t>Itamotinga</t>
  </si>
  <si>
    <t>Juazeiro</t>
  </si>
  <si>
    <t>sem CEP</t>
  </si>
  <si>
    <t>sem informação</t>
  </si>
  <si>
    <t>Antonia Capina</t>
  </si>
  <si>
    <t>(74) 3617-3029</t>
  </si>
  <si>
    <t>(incompleta / falta dt. início) = dez/20</t>
  </si>
  <si>
    <t>SAMARITANOS</t>
  </si>
  <si>
    <t>-N</t>
  </si>
  <si>
    <t>NAO</t>
  </si>
  <si>
    <t>ABRÃO - WHATZAPP 7499396398</t>
  </si>
  <si>
    <t>Qui 19h</t>
  </si>
  <si>
    <t>Seg 19h</t>
  </si>
  <si>
    <t>Nunca ouvimos falar</t>
  </si>
  <si>
    <t>gilmaria@gmail.com</t>
  </si>
  <si>
    <t>abraaogomes35s@gmail.com</t>
  </si>
  <si>
    <t>https://docs.google.com/forms/d/e/1FAIpQLSeyjjdiw4kWvHrlkycvwErVvhYd362pE_5e_qVlAo24c0jM0g/viewform?edit2=2_ABaOnuf3zNPxGYdjsRF5X5H0Ea_0maWcxDN4bIpEZ_befm3LDJ1q8yDzMojf51zjIo6xfZI</t>
  </si>
  <si>
    <t>BAHIA-CEARÁ - Casa do Caminho</t>
  </si>
  <si>
    <t>Centro Espírita Casa Fraterna</t>
  </si>
  <si>
    <t>Casa Fraterna</t>
  </si>
  <si>
    <t>Suzana Alves Neres</t>
  </si>
  <si>
    <t>(77) 98118-9870</t>
  </si>
  <si>
    <t>Sem endereço físico no momento</t>
  </si>
  <si>
    <t>Na</t>
  </si>
  <si>
    <t>Caculé</t>
  </si>
  <si>
    <t>46300-000</t>
  </si>
  <si>
    <t>Suzana Neres</t>
  </si>
  <si>
    <t>suzneri@gmail.com</t>
  </si>
  <si>
    <t>jan/20 à dez/24</t>
  </si>
  <si>
    <t>Luzia Brito</t>
  </si>
  <si>
    <t>Mocidade, EAE, Curso de Médiuns e Assistência Espiritual</t>
  </si>
  <si>
    <t>@casafraterna.cacule</t>
  </si>
  <si>
    <t>Suzana - suzneri@gmail.com</t>
  </si>
  <si>
    <t>Qui 19:30</t>
  </si>
  <si>
    <t xml:space="preserve">Bem longo, mas necessário. </t>
  </si>
  <si>
    <t>A aliança é excelente! A unica necessidade não atendida, foram material para jovens entre 13 e 18 anos.</t>
  </si>
  <si>
    <t>casafraterna2016@gmail.com</t>
  </si>
  <si>
    <t xml:space="preserve">Curso Básico / EAE, Assistência Espiritual, Vibracoes Coletivas </t>
  </si>
  <si>
    <t xml:space="preserve">Mantivemos as preleçoes pelo Instagram, EAE  pelo meet, distribuímos cobertores, produtos de limpeza, roupas nas casas. A mocidade foi interrompida. </t>
  </si>
  <si>
    <t>Estamos ainda no processo de aprendizado de reinventar, melhorar, fazer menos e melhor.</t>
  </si>
  <si>
    <t>https://docs.google.com/forms/d/e/1FAIpQLSeyjjdiw4kWvHrlkycvwErVvhYd362pE_5e_qVlAo24c0jM0g/viewform?edit2=2_ABaOnufDXkAyCtQgAYTwgbWM8Um5KWXVPpX0o66l7uzEwPKK8pqRmn2LhEzZel6l58ZAdWI</t>
  </si>
  <si>
    <t>BAHIA-CEARÁ - Casa Fraterna</t>
  </si>
  <si>
    <t>Fraternidade Espírita Comandante Edgard Armond</t>
  </si>
  <si>
    <t>Maria De Lourdes Magalhaes</t>
  </si>
  <si>
    <t>(74) 98818-8817</t>
  </si>
  <si>
    <t>Rua Esperanto 80</t>
  </si>
  <si>
    <t>Lourdinha Magalhaes</t>
  </si>
  <si>
    <t>lourdinhamagalhaes744@gmail.com</t>
  </si>
  <si>
    <t>(73) 98818-8817</t>
  </si>
  <si>
    <t>jan/19 à jan/21</t>
  </si>
  <si>
    <t>o</t>
  </si>
  <si>
    <t>Qui 19h / Sáb 18h</t>
  </si>
  <si>
    <t>https://docs.google.com/forms/d/e/1FAIpQLSeyjjdiw4kWvHrlkycvwErVvhYd362pE_5e_qVlAo24c0jM0g/viewform?edit2=2_ABaOnufFHodwwrmV9pLep9GIzH0R-5ptb_OZnE-Q27DG0U38WBnKiMw890bFVPDlUumGZ_o</t>
  </si>
  <si>
    <t>BAHIA-CEARÁ - Edgard Armond</t>
  </si>
  <si>
    <t>Fraternidade Espírita Aprendizes Do Evangelho</t>
  </si>
  <si>
    <t>FEAE</t>
  </si>
  <si>
    <t>Elvira Carvalho Curi Ramos</t>
  </si>
  <si>
    <t>(71) 98851-9196 / (71) 3367-9196</t>
  </si>
  <si>
    <t>Rua Manoel Lisboa, 86</t>
  </si>
  <si>
    <t>Itapuã</t>
  </si>
  <si>
    <t>Salvador</t>
  </si>
  <si>
    <t>41635-840</t>
  </si>
  <si>
    <t>33.965.765/0001-15</t>
  </si>
  <si>
    <t>Ana Maria Curi Da Silva</t>
  </si>
  <si>
    <t>ana_curi@yahoo.com.br</t>
  </si>
  <si>
    <t>(71) 99165-0570</t>
  </si>
  <si>
    <t>(2020/2022)</t>
  </si>
  <si>
    <t>Elvira Carvalho Curi Ramos - Dir. Administrativo - tel: 71 98851-9196 - e-mail: elvcarvalho@yahoo.com.br</t>
  </si>
  <si>
    <t>Grupo Bem me Quer. Grupo de caravana de assistência a moradores de rua e outras caravanas de assistência.</t>
  </si>
  <si>
    <t>www.feae.com.br</t>
  </si>
  <si>
    <t>feaesalvador</t>
  </si>
  <si>
    <t>@salvadorfeae</t>
  </si>
  <si>
    <t>Elvira Curi - Tel: 71 98851-9196 - e-mail: feae.salvador1990@gmail.com</t>
  </si>
  <si>
    <t>15h / 20h</t>
  </si>
  <si>
    <t>Ter 20h / Sáb 11h</t>
  </si>
  <si>
    <t>Bem completo.</t>
  </si>
  <si>
    <t>feae.salvador1990@gmail.com</t>
  </si>
  <si>
    <t>Achamos importante manter todas casas informadas sobre mudanças, alterações e demais informações referente ao andamento das casas, escolas , estudos trabalhos, etc</t>
  </si>
  <si>
    <t>elvcarvalho@yahoo.com.br</t>
  </si>
  <si>
    <t>Mantivemos as EAE´S e Assistência Espiritual, Vibrações coletivas,  virtualmente.</t>
  </si>
  <si>
    <t>O trabalho continua, independente das adversidades. Sempre temos alternativas, abasta ter vontade.</t>
  </si>
  <si>
    <t>https://docs.google.com/forms/d/e/1FAIpQLSeyjjdiw4kWvHrlkycvwErVvhYd362pE_5e_qVlAo24c0jM0g/viewform?edit2=2_ABaOnueWcsYp2PuIfxr7kDDszqdjx5wf-ziX8Zvux8fJIc94yUM7vUarFXh8qur8iALgXbI</t>
  </si>
  <si>
    <t>BAHIA-CEARÁ - FEAE</t>
  </si>
  <si>
    <t>Fraternidade Espírita Francisco Candido Xavier</t>
  </si>
  <si>
    <t>Francisco Cândido Xavier</t>
  </si>
  <si>
    <t>Railda Nunes</t>
  </si>
  <si>
    <t>(74) 99933-3638</t>
  </si>
  <si>
    <t>Av. Do Hospital, S/N</t>
  </si>
  <si>
    <t>Curaçá</t>
  </si>
  <si>
    <t>02.791.534/0001-09</t>
  </si>
  <si>
    <t>Sofia Lima</t>
  </si>
  <si>
    <t>nrailda6@gmail.com</t>
  </si>
  <si>
    <t>akipresente08@bol.com.br</t>
  </si>
  <si>
    <t>https://docs.google.com/forms/d/e/1FAIpQLSeyjjdiw4kWvHrlkycvwErVvhYd362pE_5e_qVlAo24c0jM0g/viewform?edit2=2_ABaOnudv1NKxDJ2udZR-DszbGaMk2T7vW0C7KkbtXUARuUbGbMCGeQCfFbtxWNvTcxbOnPo</t>
  </si>
  <si>
    <t>BAHIA-CEARÁ - Francisco Cândido Xavier</t>
  </si>
  <si>
    <t>Fraternidade Espírita Francisco De Assis</t>
  </si>
  <si>
    <t>FEFA</t>
  </si>
  <si>
    <t>Laura Noronha De Freitas</t>
  </si>
  <si>
    <t>(71) 99736-1073</t>
  </si>
  <si>
    <t>Av. Denize L De Oliveira, S/N</t>
  </si>
  <si>
    <t>Itinga</t>
  </si>
  <si>
    <t>Lauro De Freitas</t>
  </si>
  <si>
    <t>42700-000</t>
  </si>
  <si>
    <t>18.448.932/0001-67</t>
  </si>
  <si>
    <t>lauranoronhaf@gmail.com</t>
  </si>
  <si>
    <t>Graca - 71 98232-5203</t>
  </si>
  <si>
    <t>A Fraternidade Espírita Francisco de Assis, realiza os trabalhos de  Atendimento Fraterno/Assistência  Espiritual, Evangelização Infantil, Pré  mocidade e Escola de Aprendizes do Evangelho.</t>
  </si>
  <si>
    <t>fefacasaespirita.wixsite.com/website</t>
  </si>
  <si>
    <t>@fefaitinga</t>
  </si>
  <si>
    <t>fefacasaespirita</t>
  </si>
  <si>
    <t>Graça - 71 982325203 / Laura 71 997361073</t>
  </si>
  <si>
    <t>Sáb 18h15</t>
  </si>
  <si>
    <t>Sáb 19h30</t>
  </si>
  <si>
    <t>fefafraternidade@gmail.com</t>
  </si>
  <si>
    <t>Buscar meios de comunicação para divulgar mais a casa,  grupo de estudo para os voluntários, ter um grupo mediúnico na casa</t>
  </si>
  <si>
    <t>Mocidade, Curso Básico / EAE, Curso de Médiuns</t>
  </si>
  <si>
    <t>EAE, Curso de Médiuns( parte teórica) foram mantidas de forma virtual. Novos trabalhos como Evangelho no lar (quarta e sexta), reciclagem dos voluntários de forma virtual foram desenvolvidas. Gracas ao formato virtual foi possível participar de curso desenvolvidos e interação com outras regionais ( uma troca positiva e produtiva). Mas não conseguimos manter esse formato para Evangelização Infantil.</t>
  </si>
  <si>
    <t xml:space="preserve">Que temos que aprender a nos adaptar e a interagir com outras casas , independente de regional, para unir forças, com trocas de ideias, podendo ser potencializada para desenvolvidmento de interações, soluções </t>
  </si>
  <si>
    <t>https://docs.google.com/forms/d/e/1FAIpQLSeyjjdiw4kWvHrlkycvwErVvhYd362pE_5e_qVlAo24c0jM0g/viewform?edit2=2_ABaOnudUSS_FPB-f-ZVIXhmKRQi-HfA6yuE7q7alVGCq-uXKBkUFPyua57id4oNKtdC-i0g</t>
  </si>
  <si>
    <t>BAHIA-CEARÁ - FEFA</t>
  </si>
  <si>
    <t>Fraternidade Espírita Humberto De Campos</t>
  </si>
  <si>
    <t>Humberto de Campos</t>
  </si>
  <si>
    <t>Sônia Eleticia Castro De Jesus</t>
  </si>
  <si>
    <t>(74) 98873 4582</t>
  </si>
  <si>
    <t>Rua Goes Calmoes, 64</t>
  </si>
  <si>
    <t>Xique Xique</t>
  </si>
  <si>
    <t>47400-000</t>
  </si>
  <si>
    <t>09.632.842/0001-30</t>
  </si>
  <si>
    <t>Maria Luiza Pires Ribeiro Miranda</t>
  </si>
  <si>
    <t>marialuizaribeiro@hotmail.com</t>
  </si>
  <si>
    <t>(74) 98853-8303</t>
  </si>
  <si>
    <t>Sônia Eleticia.  email: soniaeleticiac@gmail.com fone: 74 98873 4582</t>
  </si>
  <si>
    <t>Atendimento Fraterno, Estudo Sistematizado da Doutrina Espirita, Trabalhos Sociais, Desobsessão, Reuniões Doutrinarias, Vibrações para Encarnados e Desencarnados, Escola de Aprendizes do Evangelho.</t>
  </si>
  <si>
    <t>Instituto Espirita Humberto de Campos</t>
  </si>
  <si>
    <t>Sônia 74 98873 4582 email: soniaeleticiac@gmail.com</t>
  </si>
  <si>
    <t>Dom 19h</t>
  </si>
  <si>
    <t>Qui 20h30</t>
  </si>
  <si>
    <t>muito importante manter as informações atualizadas</t>
  </si>
  <si>
    <t>l.eti.28@hotmail.com</t>
  </si>
  <si>
    <t>soniaeleticiac@gmail.com</t>
  </si>
  <si>
    <t>Evangelização Infantil, palestras virtuais e estudos do evangelho, Vibrações para encarnados, e desencarnados, Evangelho no Lar.</t>
  </si>
  <si>
    <t>criamos a evangelização infantil por meio virtual, com captação de novas crianças, mantivemos a rotina de doutrinarias com palestras, com mesmo numero de palestrante que presencial, fazemos o evangelho no lar, e mantivemos as Vibrações de quinta feira no mesmo horário, tudo de forma virtual. respeitando os mesmos horários e dias da semana.</t>
  </si>
  <si>
    <t>Que podemos encontrar novas formas de desenvolver o trabalho na casa Espirita e continuar levando o evangelho, a divulgação do espiritismo, o auxilio a quem precisar seja material ou espiritual. que podemos e devemos nos adaptar e continuar o serviço de Cristo.</t>
  </si>
  <si>
    <t>https://docs.google.com/forms/d/e/1FAIpQLSeyjjdiw4kWvHrlkycvwErVvhYd362pE_5e_qVlAo24c0jM0g/viewform?edit2=2_ABaOnuc3sVtFj08E04tkskxqxrRwHincNAQ4dlIo2bqhtuLlW4pzCcu1APbXvo_6G4vjoYs</t>
  </si>
  <si>
    <t>BAHIA-CEARÁ - Humberto de Campos</t>
  </si>
  <si>
    <t>Fraternidade de Luz Irmã Scheilla</t>
  </si>
  <si>
    <t>Irmã Scheilla (Potengi)</t>
  </si>
  <si>
    <t>Ednaldo Da Silva Barbosa</t>
  </si>
  <si>
    <t>(88) 99676-3542</t>
  </si>
  <si>
    <t>Estrada Do Brejo, S/N</t>
  </si>
  <si>
    <t>Potengi</t>
  </si>
  <si>
    <t>CE</t>
  </si>
  <si>
    <t>63160-000</t>
  </si>
  <si>
    <t>Maria Erineide Alves De Moura</t>
  </si>
  <si>
    <t>erineidemoura739@gmail.com</t>
  </si>
  <si>
    <t>(88) 9948-82416</t>
  </si>
  <si>
    <t>2019-2022</t>
  </si>
  <si>
    <t>Maria Ilda/Ednaldo - ildapsantos10@gmail.com - 88996763542</t>
  </si>
  <si>
    <t>Erineide - 88994882416 - fraternidadeluzscheilla@hotmail.com</t>
  </si>
  <si>
    <t>Qua 18h</t>
  </si>
  <si>
    <t>A Casa vem sendo muito bem assistida pelo Coordenador Regional da atual Nordeste 1 BA/CE, Dr Pedro Francisco, que recebe todo o apoio necessário para a manutenção e expansão das atividades da Casa.</t>
  </si>
  <si>
    <t>edynalldo.jua@gmail.com</t>
  </si>
  <si>
    <t>fraternidadeluzscheilla@hotmail.com</t>
  </si>
  <si>
    <t>Curso Básico / EAE, Curso de Médiuns, Estudo do Evangelho</t>
  </si>
  <si>
    <t>Quando do início do isolamento social começamos o Estudo do Evangelho diariamente no Grupo de WhatsApp da Casa que tem vários integrantes participando, onde inicia com a Prece de Abertura, em seguida o Evangelho, depois as perguntas para comentários acerca do Evangelho, logo após vem a fluidificação das águas, e Prece Final, das 19h às 20h todos os dias, com rodízio dos ministrantes. Mantivemos aulas de EAE de modo virtual, mas não conseguimos manter a Evangelização Infantil.</t>
  </si>
  <si>
    <t>Este foi o melhor ano desde a fundação da Casa em 2004, pois o momento veio para O Despertar da Consciência, e mostrar o que é verdadeiramente essencial, pois não estamos ligados fisicamente, mas mentalmente, apesar de fisicamente distantes.</t>
  </si>
  <si>
    <t>https://docs.google.com/forms/d/e/1FAIpQLSeyjjdiw4kWvHrlkycvwErVvhYd362pE_5e_qVlAo24c0jM0g/viewform?edit2=2_ABaOnudybCUDtE069aifJkHdusZEowIFJy2MJb-C8Xm0KNR-7o2CyQOC8cNoL-tMzf0ekrI</t>
  </si>
  <si>
    <t>BAHIA-CEARÁ - Irmã Scheilla (Potengi)</t>
  </si>
  <si>
    <t>Fraternidade Espírita José Petitinga</t>
  </si>
  <si>
    <t>José Petitinga</t>
  </si>
  <si>
    <t>Jussara Barbosa Pereira</t>
  </si>
  <si>
    <t>(74) 98103-4833</t>
  </si>
  <si>
    <t>Quadra G, Lote 7</t>
  </si>
  <si>
    <t>Borges</t>
  </si>
  <si>
    <t>Casa Nova</t>
  </si>
  <si>
    <t>47300-000</t>
  </si>
  <si>
    <t>quase3@hotmail.com</t>
  </si>
  <si>
    <t>out/20 a out/2021</t>
  </si>
  <si>
    <t>Rosilene</t>
  </si>
  <si>
    <t>Escola de Aprendizes do Evangelho</t>
  </si>
  <si>
    <t>-https://www.facebook.com/jose.petitinga</t>
  </si>
  <si>
    <t>Jussara Barbosa, (74)98103-4833, quase3@hotmail.com</t>
  </si>
  <si>
    <t>Formação e dicas de convivência e organização</t>
  </si>
  <si>
    <t>Sem comentários</t>
  </si>
  <si>
    <t xml:space="preserve">Mantivemos a EAE virtual,  o curso de medium que havíamos iniciado, alguns alunos migraram para o virtual na da Regional.
A assistência (câmara de passes) ainda não conseguimos, pois alguns trabalhadores se afastaram por segurança. 
E acrescentamos um dia de evangelho na sexta-feira totalmente virtual. </t>
  </si>
  <si>
    <t>Que o trabalho na prática do Evangelho não pode parar e nos desafios, pede mais de nós. 
Ainda sentimos a falta de trabalhadores, principalmente para esses novos tempos. Mas vamos que vamos, um dia por vez.</t>
  </si>
  <si>
    <t>https://docs.google.com/forms/d/e/1FAIpQLSeyjjdiw4kWvHrlkycvwErVvhYd362pE_5e_qVlAo24c0jM0g/viewform?edit2=2_ABaOnucC27-pHnANI1xIG7p0d4bYC7CDAjFBdG63gY8lPh7qmgbaDReiGpifDsKuAhSjTck</t>
  </si>
  <si>
    <t>BAHIA-CEARÁ - José Petitinga</t>
  </si>
  <si>
    <t>Fraternidade Espírita Maria De Nazaré</t>
  </si>
  <si>
    <t>FEMaN</t>
  </si>
  <si>
    <t>Ana Regina Messias</t>
  </si>
  <si>
    <t>(75) 99263-1033</t>
  </si>
  <si>
    <t>Rua Dr. Pedro Américo De Brito, 714</t>
  </si>
  <si>
    <t>Tomba</t>
  </si>
  <si>
    <t>Feira De Santana</t>
  </si>
  <si>
    <t>44090-364</t>
  </si>
  <si>
    <t>15.702.615/0001-37</t>
  </si>
  <si>
    <t>aninamessias2010@hotmail.com</t>
  </si>
  <si>
    <t>(incompleta / falta dt. início e fim) = 48 meses</t>
  </si>
  <si>
    <t>Cristina Maria de Jesus/(75)992433096</t>
  </si>
  <si>
    <t>Apoio a famílias carentes</t>
  </si>
  <si>
    <t>https://www.facebook.com/</t>
  </si>
  <si>
    <t>Ana Regina Messias/(75)992631033/aninamessias2010@hotmail.com</t>
  </si>
  <si>
    <t>Seg 17h</t>
  </si>
  <si>
    <t>Seg 16h / Qua 16h</t>
  </si>
  <si>
    <t>Sáb 19h</t>
  </si>
  <si>
    <t>Dom ??</t>
  </si>
  <si>
    <t>Sobre funcionamento/regras da Aliança e sobre solicitação de materiais/livros.</t>
  </si>
  <si>
    <t>Informações adequadas/necessárias para que a Aliança possa acompanhar os trabalhos e voluntários das casas.</t>
  </si>
  <si>
    <t>Visitas à casa e uma melhor forma de comunicação/apoio.</t>
  </si>
  <si>
    <t xml:space="preserve">Curso Básico / EAE, Curso de Médiuns, Vibrações e Reflexões sobre  temas de preleção </t>
  </si>
  <si>
    <t>Mantivemos as aulas de EAE, uma turma presencial e outra virtual, mas não conseguimos manter a Evangelização Infantil, o Bazar e a Assistência Espiritual.</t>
  </si>
  <si>
    <t>Que devemos nos manter unidos, nos respeitarmos e confiarmos no amparo divino, por meio de Jesus, Maria e da espiritualidade amiga.</t>
  </si>
  <si>
    <t>https://docs.google.com/forms/d/e/1FAIpQLSeyjjdiw4kWvHrlkycvwErVvhYd362pE_5e_qVlAo24c0jM0g/viewform?edit2=2_ABaOnudjgjpvFSrtK26vhKTIheMMqAdp-zyUVcB0vPdgqdZkEbTl_elQgjoTMF5SXqTDNHY</t>
  </si>
  <si>
    <t>BAHIA-CEARÁ - FEMaN</t>
  </si>
  <si>
    <t>Fraternidade Espírita Maria Modesto Cravo</t>
  </si>
  <si>
    <t>Maria Modesto Cravo</t>
  </si>
  <si>
    <t>Lidia Da Conceição Brito</t>
  </si>
  <si>
    <t>(11) 98657-1275</t>
  </si>
  <si>
    <t>Quadra Q, Lote 12, 6</t>
  </si>
  <si>
    <t>João Paulo Ii</t>
  </si>
  <si>
    <t>Gilda  Maria Dos Santos</t>
  </si>
  <si>
    <t>gilmaria83@hotmail.com</t>
  </si>
  <si>
    <t>(74) 98822-0568</t>
  </si>
  <si>
    <t>ASSISTENCIA A GESTANTES , CURSOS MANUAIS,( suspenso devido pandemia)</t>
  </si>
  <si>
    <t>11986571275 whatzapp</t>
  </si>
  <si>
    <t>camilahelena.santos@ig.com.br</t>
  </si>
  <si>
    <t>lidiabritto777@gmail.com</t>
  </si>
  <si>
    <t>seguindo as normas sanitarias</t>
  </si>
  <si>
    <t>https://docs.google.com/forms/d/e/1FAIpQLSeyjjdiw4kWvHrlkycvwErVvhYd362pE_5e_qVlAo24c0jM0g/viewform?edit2=2_ABaOnucwpqegn5Pc-mVfTeYiEIpcksF9eoHxDixqq2vDeT09CfpzIIKc038uJ3czhVh95kA</t>
  </si>
  <si>
    <t>BAHIA-CEARÁ - Maria Modesto Cravo</t>
  </si>
  <si>
    <t>Centro Espírita Casa De Miramez</t>
  </si>
  <si>
    <t>Miramez</t>
  </si>
  <si>
    <t>Orlando Floriano De Oliveira</t>
  </si>
  <si>
    <t>(85) 99224-0276</t>
  </si>
  <si>
    <t>Rua Hermínio Barroso, 3887</t>
  </si>
  <si>
    <t>São João Do Tauape</t>
  </si>
  <si>
    <t>Fortaleza</t>
  </si>
  <si>
    <t>60120-270</t>
  </si>
  <si>
    <t>97.495.402/0001-46</t>
  </si>
  <si>
    <t>Carlos Airton</t>
  </si>
  <si>
    <t>carlosairton.br@gmail.com</t>
  </si>
  <si>
    <t>(85) 99994-2935</t>
  </si>
  <si>
    <t>2 anos</t>
  </si>
  <si>
    <t>-casademiramez.esp.br</t>
  </si>
  <si>
    <t>https://www.facebook.com/casademiramez</t>
  </si>
  <si>
    <t>-@mundomiramez</t>
  </si>
  <si>
    <t>-casademiramez@gmail.com</t>
  </si>
  <si>
    <t>Qua 19h30 / Sex 19h30  / Sáb 15h</t>
  </si>
  <si>
    <t>AS NOSSAS DÚVIDAS SÃO SANADAS PELA REGIONAL</t>
  </si>
  <si>
    <t>Cadastro necessário , util e une as Casas no programa .</t>
  </si>
  <si>
    <t>lemesdeoliveira@hotmail.com</t>
  </si>
  <si>
    <t>Temos funcionando um trabalho de apoio ao atendimento fraterno e passes chamado VIDA PLENA, nos moldes do CVV  só que baseado no evangelho segundo o espiritismo. Recomendamos para todas as pessoas que estão fazendo tratamento com passes e para aquelas que tiveram alta.</t>
  </si>
  <si>
    <t>casademiramez@gmail.com</t>
  </si>
  <si>
    <t>Mocidade, Curso Básico / EAE, Assistência Espiritual, Curso de Médiuns, ESTUDO DO EVANGELHO, LIVROS DOS ESPIRITOS E OBRAS DE MIRAMEZ</t>
  </si>
  <si>
    <t>CONTINUAMOS COM PRATICAMENTE TODOS OS TRABALHOS À REALIDADE VIRTUAL.</t>
  </si>
  <si>
    <t>QUE PODEMOS FAZER ATENDIMENTOS A DISTANCIA COM A MESMA QUALIDADE DOS PRESENCIAIS.</t>
  </si>
  <si>
    <t>https://docs.google.com/forms/d/e/1FAIpQLSeyjjdiw4kWvHrlkycvwErVvhYd362pE_5e_qVlAo24c0jM0g/viewform?edit2=2_ABaOnufpLoRt31T_p5-opHV2pWjgwSJXLFkLk4ackMTNrVAiI4TDsNwN4U3ytQcRgwfjLxk</t>
  </si>
  <si>
    <t>BAHIA-CEARÁ - Miramez</t>
  </si>
  <si>
    <t>Sementes de Luz</t>
  </si>
  <si>
    <t>Edileuce Barros Correia De Souza</t>
  </si>
  <si>
    <t>(74) 99969-0013</t>
  </si>
  <si>
    <t>Av. Adolfo Castelo Branco, 476 Quadra 10</t>
  </si>
  <si>
    <t>Remanso</t>
  </si>
  <si>
    <t>47200-000</t>
  </si>
  <si>
    <t>15.468.771/0001-85</t>
  </si>
  <si>
    <t>edileuce@icloud.com</t>
  </si>
  <si>
    <t>(incompleta / falta dt. início) = dez/22</t>
  </si>
  <si>
    <t>Marilene Almeida Braga Souza 031(87)98835-4650 ( marilenealmeidabraga@hotmail.com</t>
  </si>
  <si>
    <t>campanha para sede própria</t>
  </si>
  <si>
    <t>Whatsapp, rádio Zabelê ( programa)</t>
  </si>
  <si>
    <t>JoséLuiz Lopes de Souza- 041(87)99916-4248 - jl.jl.lopes@yahoo.com.br</t>
  </si>
  <si>
    <t>Seg 19h30 / Ter 19h30</t>
  </si>
  <si>
    <t>Ter 19h30</t>
  </si>
  <si>
    <t xml:space="preserve">Importante para que as casas recebam suporte da Aliança. </t>
  </si>
  <si>
    <t>jl.lopes@yahoo.com.br</t>
  </si>
  <si>
    <t>Aulas virtuais</t>
  </si>
  <si>
    <t>O ideal de Aliança  deve estar internalizado no íntimo de todos.</t>
  </si>
  <si>
    <t>https://docs.google.com/forms/d/e/1FAIpQLSeyjjdiw4kWvHrlkycvwErVvhYd362pE_5e_qVlAo24c0jM0g/viewform?edit2=2_ABaOnufrSRD6fVaCMJNGsXRonEcj0309Yv8-yyla3-HpPElGxQa8cWV9Q4kFxYRmPFg4wBA</t>
  </si>
  <si>
    <t>BAHIA-CEARÁ - Sementes de Luz</t>
  </si>
  <si>
    <t>Casa De Oração Tereza D'Ávila</t>
  </si>
  <si>
    <t>Tereza D'Avila</t>
  </si>
  <si>
    <t>Maria Da Ressureição S Barbosa</t>
  </si>
  <si>
    <t>(74) 99113-5986</t>
  </si>
  <si>
    <t>Av. Malhada Da Areia, 84</t>
  </si>
  <si>
    <t>Malhada Da Areia</t>
  </si>
  <si>
    <t>48909-424</t>
  </si>
  <si>
    <t>02.832.912/0001-55</t>
  </si>
  <si>
    <t>ressubarbosa@gmail.com</t>
  </si>
  <si>
    <t>(74) 98808-7053</t>
  </si>
  <si>
    <t>jun/19 à mai/20</t>
  </si>
  <si>
    <t>Rosangela Peixinho</t>
  </si>
  <si>
    <t>possui escola , berçário, projetos de musica, etc</t>
  </si>
  <si>
    <t>Pedrofrancisco2000@oi.com</t>
  </si>
  <si>
    <t>8h</t>
  </si>
  <si>
    <t>Dom 9h / Seg 8h / Ter 8h / Qua 8h / Qui 8h / Sex 8h</t>
  </si>
  <si>
    <t>Dom 9h / Seg 8h / Ter 8h</t>
  </si>
  <si>
    <t>Algumas dificuldades</t>
  </si>
  <si>
    <t>pedrofrancisco2000@oi.com.br</t>
  </si>
  <si>
    <t>Nada a comentar</t>
  </si>
  <si>
    <t>martawpl@hotmail.com</t>
  </si>
  <si>
    <t>Não conseguimos manter as atividades.</t>
  </si>
  <si>
    <t xml:space="preserve">A valorização do ser, do estarmos juntos. É muito valioso. </t>
  </si>
  <si>
    <t>https://docs.google.com/forms/d/e/1FAIpQLSeyjjdiw4kWvHrlkycvwErVvhYd362pE_5e_qVlAo24c0jM0g/viewform?edit2=2_ABaOnucqe8Ym6Suo8PqTfiiNCDlHDC3QfuE3y4EiNDEX5dY37iqxHptjU_0j0rMRuRlz5Jw</t>
  </si>
  <si>
    <t>BAHIA-CEARÁ - Tereza D'Avila</t>
  </si>
  <si>
    <t>CAMPINAS</t>
  </si>
  <si>
    <t>Aliança Espírita Irma De Castro - Abreu E Lima</t>
  </si>
  <si>
    <t>Meimei de Abreu e Lima</t>
  </si>
  <si>
    <t>Isnaldo De Oliveira Onofre Salvador</t>
  </si>
  <si>
    <t>(81) 99780-9346</t>
  </si>
  <si>
    <t>Rua 31 De Março, 120</t>
  </si>
  <si>
    <t>Timbó</t>
  </si>
  <si>
    <t>Abreu e Lima</t>
  </si>
  <si>
    <t>PE</t>
  </si>
  <si>
    <t>53520-580</t>
  </si>
  <si>
    <t>11.994.472/0001-23</t>
  </si>
  <si>
    <t>Joseane Ferreira Da Silva</t>
  </si>
  <si>
    <t>isnaldooosalvador@gmail.com</t>
  </si>
  <si>
    <t>(81) 99780-3946</t>
  </si>
  <si>
    <t>fev/19 à fev/21</t>
  </si>
  <si>
    <t>Meimei 81 35421115</t>
  </si>
  <si>
    <t>Campanha do Quilo, Pedágio, voluntários da Reciclagem, Infortúnio oculto, Evangelho no lar, etc.</t>
  </si>
  <si>
    <t>-https://www.facebook.com/groups/699832816701098</t>
  </si>
  <si>
    <t>Isnaldo 81 997803946</t>
  </si>
  <si>
    <t>9h / 14h</t>
  </si>
  <si>
    <t xml:space="preserve">Sáb 10h </t>
  </si>
  <si>
    <t>Dom 15h</t>
  </si>
  <si>
    <t>Qual o novo projeto de Curso Básico e EAE virtual da Aliança?</t>
  </si>
  <si>
    <t>Estamos iniciando vibrações para levar o Evangelho aos presídios.</t>
  </si>
  <si>
    <t>Mocidade, Curso Básico / EAE, Assistência Espiritual</t>
  </si>
  <si>
    <t>Conseguimos manter EAE, Curso Básico e os Estudos das Obras de André Luiz virtual</t>
  </si>
  <si>
    <t>O aprendizado é que a Casa Espírita está dentro de cada um de nós.</t>
  </si>
  <si>
    <t>https://docs.google.com/forms/d/e/1FAIpQLSeyjjdiw4kWvHrlkycvwErVvhYd362pE_5e_qVlAo24c0jM0g/viewform?edit2=2_ABaOnudMAiAO11dEADCCA2iLRACkzJsjep1n2iQuoHipxvs8olVVldRC-9rfhl03gKFiydw</t>
  </si>
  <si>
    <t>CAMPINAS - Meimei de Abreu e Lima</t>
  </si>
  <si>
    <t>Casa Alvorada Cristã</t>
  </si>
  <si>
    <t>Alvorada Cristã - Cosmópolis</t>
  </si>
  <si>
    <t>Marcus Paulo Rios Fávero</t>
  </si>
  <si>
    <t>(19) 99833-1743</t>
  </si>
  <si>
    <t>Av. Marginal, 687</t>
  </si>
  <si>
    <t>Vl. Guilhermina</t>
  </si>
  <si>
    <t>Cosmópolis</t>
  </si>
  <si>
    <t>13157-006</t>
  </si>
  <si>
    <t>00.309.275/0001-01</t>
  </si>
  <si>
    <t>Marlene Teixeira Siqueira</t>
  </si>
  <si>
    <t>favero_vet@hotmail.com</t>
  </si>
  <si>
    <t>(19) 99778-6797</t>
  </si>
  <si>
    <t>agosto/2020 a 31/07/2022</t>
  </si>
  <si>
    <t>Carolina Fávero / favero_vet@hotmail.com / 19 99717-4015</t>
  </si>
  <si>
    <t>Caravanas com o apoio da Evangelização, Mocidade e Escola de Pais até bairros carentes, com a realização de recreação, encenação de alguma história com fundo evangélico</t>
  </si>
  <si>
    <t>17h15</t>
  </si>
  <si>
    <t>elcabakker@gmail.com</t>
  </si>
  <si>
    <t>casalvoradacrista@gmail.com</t>
  </si>
  <si>
    <t>Evangelização Infantil, Pré-Mocidade, Mocidade, Curso Básico / EAE, Assistência Espiritual, Vibrações</t>
  </si>
  <si>
    <t>Mantivemos as assistências virtuais, e a assistência de sábado estamos fazendo além da virtual, presencial também com todas as orientações médicas e sanitárias. A Evangelização contou com algumas dificuldades mas também estamos conseguindo fazer de forma virtual</t>
  </si>
  <si>
    <t>A pandemia exigiu que nos adequássemos à situação, alterando o que já estávamos acostumados a fazer de determinadas formas. Mesmo com todas as preocupações e angústias, tentamos de alguma maneira continuar praticando o que aprendemos com Jesus e isso nos fez enxergar que tudo é uma oportunidade para nos melhorarmos</t>
  </si>
  <si>
    <t>https://docs.google.com/forms/d/e/1FAIpQLSeyjjdiw4kWvHrlkycvwErVvhYd362pE_5e_qVlAo24c0jM0g/viewform?edit2=2_ABaOnufZ7M8QGe0NjU54VfoZtJ_WA5SSf48xGORhxF2akXrapMy2L2aSwRB6joCzKOVzegM</t>
  </si>
  <si>
    <t>CAMPINAS - Alvorada Cristã - Cosmópolis</t>
  </si>
  <si>
    <t>Casa Espírita Alvorada Cristã</t>
  </si>
  <si>
    <t>Alvorada Cristã - Indaiatuba</t>
  </si>
  <si>
    <t>Regina Da Silva Kuga</t>
  </si>
  <si>
    <t>(19) 99177-7051</t>
  </si>
  <si>
    <t>Av. Eng. Fabio Roberto Barnabé, 6960</t>
  </si>
  <si>
    <t>Jd. Morada Do Sol</t>
  </si>
  <si>
    <t>Indaiatuba</t>
  </si>
  <si>
    <t>13348-575</t>
  </si>
  <si>
    <t>06.145.021/0001-81</t>
  </si>
  <si>
    <t>Helena Dias Duarte</t>
  </si>
  <si>
    <t>helena_lilaz@hotmail.com</t>
  </si>
  <si>
    <t>(19) 99456-5688</t>
  </si>
  <si>
    <t>março/18 à março/21</t>
  </si>
  <si>
    <t>Regina Da S. Kuga - reginaskuga@gmail.com - 19 99177.7051</t>
  </si>
  <si>
    <t>Terminamos o  2 curso básico on line  a 7 EAE em andamento  a começaremos em 2021 as 8 e 9 EAE  , curso de médiuns, estudo do Projeto Andre Luís aos Sábados  , Falando ao coração, Assistência Espiritual   de quarta feira a partir das 19:30  e domingos de manha a partir das 8:30, Caravanas de Evangelho no lar,  no momento estamos sem a Mocidade aos sábados a tarde , tambem estamos sem participante na  Pre- mocidade , e evangelização Infantil de sábados</t>
  </si>
  <si>
    <t>Alvora crista indaiatuba</t>
  </si>
  <si>
    <t>Regina Kuga - 19 991777051 -reginaskuga@gmail.com</t>
  </si>
  <si>
    <t>Ter ??</t>
  </si>
  <si>
    <t>Seg 20h / Ter 20h / Sáb 17h30</t>
  </si>
  <si>
    <t>9ª</t>
  </si>
  <si>
    <t>Sáb 13h30</t>
  </si>
  <si>
    <t>Abrangeu tudo sobre os trabalhos da Aliança</t>
  </si>
  <si>
    <t>reginaskuga@gmail.com</t>
  </si>
  <si>
    <t>Seria muito bom se umas das aulas de Vida Plena , fosse um exercício do Falando ao Coração</t>
  </si>
  <si>
    <t>Evangelização Infantil, Pré-Mocidade, Mocidade, Curso Básico / EAE, Assistência Espiritual, Curso de Médiuns, Fazemos  Estudo do Evangelho  todas as segundas feiras , com alunos, assistidos e trabalhadores</t>
  </si>
  <si>
    <t xml:space="preserve">Apenas  o curso de médiuns que interrompemos, estamos estando o livro dos médiuns, mais o curso paramos </t>
  </si>
  <si>
    <t>o crescimento interior , através de estudo</t>
  </si>
  <si>
    <t>https://docs.google.com/forms/d/e/1FAIpQLSeyjjdiw4kWvHrlkycvwErVvhYd362pE_5e_qVlAo24c0jM0g/viewform?edit2=2_ABaOnue8Z3jUeNg1Kr6zZvDGbbVzoZAnmVP9sHzwdSORPXAaR7AtJNjxkYaBeDDQDXbBYzM</t>
  </si>
  <si>
    <t>CAMPINAS - Alvorada Cristã - Indaiatuba</t>
  </si>
  <si>
    <t>Fraternidade Espírita Amor E Luz</t>
  </si>
  <si>
    <t>Amor e Luz</t>
  </si>
  <si>
    <t>Carlos Romeu S. Carvalho</t>
  </si>
  <si>
    <t>(11) 99276-4746</t>
  </si>
  <si>
    <t>Rua Santa Bernadete, 435</t>
  </si>
  <si>
    <t>Jd. Alvorada</t>
  </si>
  <si>
    <t>Salto</t>
  </si>
  <si>
    <t>13327-550</t>
  </si>
  <si>
    <t>10.490.083/0001-06</t>
  </si>
  <si>
    <t>Elza Maria De Souza Tonti</t>
  </si>
  <si>
    <t>elzatonti@gmail.com</t>
  </si>
  <si>
    <t>(11) 99944-4720</t>
  </si>
  <si>
    <t>fev/2020 a fev/2022</t>
  </si>
  <si>
    <t>Elza Tonti</t>
  </si>
  <si>
    <t>sem alteração</t>
  </si>
  <si>
    <t>-fraternidadeespiritaamoreluz</t>
  </si>
  <si>
    <t>instagram feal_amor_e_luz</t>
  </si>
  <si>
    <t>-youtube</t>
  </si>
  <si>
    <t>ELZA TONTI - 11-999444720 ELZATONTI@GMAIL.COM</t>
  </si>
  <si>
    <t>romeu.peninha@gmail.com</t>
  </si>
  <si>
    <t>mantivemos a EAE com material de escola a distancia e evangelhos virtuais - facebook. Evangelizacao infantil teve que ser paralisada</t>
  </si>
  <si>
    <t>desafio para superar as dificuldades, mais união para buscar alternativas</t>
  </si>
  <si>
    <t>https://docs.google.com/forms/d/e/1FAIpQLSeyjjdiw4kWvHrlkycvwErVvhYd362pE_5e_qVlAo24c0jM0g/viewform?edit2=2_ABaOnudCAxR98Nob9wm0LjbPf1rS64_KpufX6NCWMVUey4Hx0obhREHggo2mwf8G5wQkJJw</t>
  </si>
  <si>
    <t>CAMPINAS - Amor e Luz</t>
  </si>
  <si>
    <t>Grupo Espírita Aprendizes Do Evangelho De Bar. Geraldo</t>
  </si>
  <si>
    <t>Barão Geraldo</t>
  </si>
  <si>
    <t>Sônia Ternes</t>
  </si>
  <si>
    <t>(19) 98139-3324</t>
  </si>
  <si>
    <t>Rua Francisco Andreo Aledo, 245</t>
  </si>
  <si>
    <t>Campinas</t>
  </si>
  <si>
    <t>13084-200</t>
  </si>
  <si>
    <t>04.490.820/0001-60</t>
  </si>
  <si>
    <t>João Pedro Salgado Da Costa</t>
  </si>
  <si>
    <t>jopescosta@gmail.com</t>
  </si>
  <si>
    <t>(19) 99224-1288</t>
  </si>
  <si>
    <t>Janeiro de 2020 a dezembro de 2021</t>
  </si>
  <si>
    <t>Mariana Aranha - aranha.mariana@gmail.com</t>
  </si>
  <si>
    <t>1) Permanente: Caravana Social; Caravana Evangelho no Lar (virtual); Passes coletivos (para os trabalhadores); Falando ao Coração.  2) Durante o período de isolamento social (pandemia): Caravana Covid-19; Entrevistas on line (trabalhadores e alunos de escolas); Vibrações on line nos horários de todos os trabalhos normais da Casa, interrompidos por causa do isolamento social.</t>
  </si>
  <si>
    <t>Mariana Aranha - geaebarao@gmail.com</t>
  </si>
  <si>
    <t>Seg 20h / Sáb 9h30</t>
  </si>
  <si>
    <t>Seg 20h / Ter 15h / Ter 20h / Sáb 9h30</t>
  </si>
  <si>
    <t>15ª</t>
  </si>
  <si>
    <t>Seg 18h30 / Sáb 18h</t>
  </si>
  <si>
    <t>No compartilhamento de informação detalhada sobre implantação de Assistência Espiritual on line, bem como no desenvolvimento de uma plataforma computacional que possa ser usada igualmente pelas Casas da Aliança para este fim.</t>
  </si>
  <si>
    <t>Necessário ter opção de salvar  (sem enviar) para que o cadastro possa ser feito em etapas.</t>
  </si>
  <si>
    <t>geaebarao@gmail.com</t>
  </si>
  <si>
    <t>Organizar e divulgar palestras e eventos anuais gratuitos</t>
  </si>
  <si>
    <t>Mocidade, Curso Básico / EAE, Curso de Passes; Entrevistas; Vibrações pelos trabalhos</t>
  </si>
  <si>
    <t>Mantivemos as aulas de EAE, Pré-mocidade e Mocidade de forma virtual. Nos horários de cada trabalho presencial, os trabalhadores envolvidos se reuniram virtualmente para vibrações pelo trabalho, pois sabemos que continuaram acontecendo também no plano espiritual. Forma implantados: 1) entrevistas on line para trabalhadores e alunos das escolas; 2) Curso de Passes à distância para os alunos da EAED; 3) Exames espirituais: parte do Grupo Mediúnico se reuniu on line para registrar as percepções e outra parte se reuniu presencialmente no Geae, para que os médiuns pudessem receber as mensagens dos mentores espirituais dos alunos; em paralelo, alunos e dirigente estavam reunidos virtualmente no mesmo horário do grupo mediúnico; 4) Passes coletivos à distância (quinzenais) para o fortalecimento dos trabalhadores. As Caravanas presenciais foram suspensas.</t>
  </si>
  <si>
    <t>Maior integração entre os trabalhadores; novos grupos de estudo on line foram abertos; nos levou a iniciar novas frentes de trabalho de forma virtual, como as entrevistas, passe coletivo à distância, curso de passes para os alunos da EAED e exames espirituais (modo misto).</t>
  </si>
  <si>
    <t>https://docs.google.com/forms/d/e/1FAIpQLSeyjjdiw4kWvHrlkycvwErVvhYd362pE_5e_qVlAo24c0jM0g/viewform?edit2=2_ABaOnueibUKagSthEx_WJRhHi0BmuUUesgcbznFBxcM57Q-nFlqsa8or9JmllnW-vs4TFRo</t>
  </si>
  <si>
    <t>CAMPINAS - Barão Geraldo</t>
  </si>
  <si>
    <t>Centro Espírita Cairbar Schutel</t>
  </si>
  <si>
    <t>Cairbar Schutel</t>
  </si>
  <si>
    <t>Silvia Helena C. De P. Gomes</t>
  </si>
  <si>
    <t>(19) 99907-6143</t>
  </si>
  <si>
    <t>Rua Manoel Bandeira, 354</t>
  </si>
  <si>
    <t>Santa Inês</t>
  </si>
  <si>
    <t>Americana</t>
  </si>
  <si>
    <t>13469-040</t>
  </si>
  <si>
    <t>54.010.756/0001-40</t>
  </si>
  <si>
    <t>Silvia Helena Colferai De Paiva Gomes</t>
  </si>
  <si>
    <t>silviagomes25@hotmail.com</t>
  </si>
  <si>
    <t>(19) 99907-6143 / (19) 3458-4081</t>
  </si>
  <si>
    <t>Abril/2018 a Março/2021</t>
  </si>
  <si>
    <t>Paulo Henrique Paspardelli</t>
  </si>
  <si>
    <t>Grupo semanal de Samaritano, com visitas aos impossibilitados de comparecer a casa espírita; equipe para implantação do Evangelho no Lar para aqueles que solicitam orientação; trabalho de continuidade das Caravanas de Evangelização e Auxílio implantadas nas escolas.</t>
  </si>
  <si>
    <t>@cecairbarschutelamericana</t>
  </si>
  <si>
    <t>-https://www.instagram.com/centro_espirita_cairbar/?igshid=118p3o4qn7vax</t>
  </si>
  <si>
    <t>http://cschutel.blogspot.com/</t>
  </si>
  <si>
    <t>cairbarschutel.alianca@gmail.com</t>
  </si>
  <si>
    <t>Ter 20h / Qua 20h</t>
  </si>
  <si>
    <t>25ª</t>
  </si>
  <si>
    <t xml:space="preserve">Apenas agradecer, pois tudo que precisamos sempre nos atendem bem, são solícitos. Há mais de 1 ano contribuímos mensalmente para a secretaria da Aliança e continuaremos auxiliando.  </t>
  </si>
  <si>
    <t>prophp.am@gmail.com</t>
  </si>
  <si>
    <t xml:space="preserve">Evangelização Infantil, Pré-Mocidade, Mocidade, Curso Básico / EAE, Assistência Espiritual, Curso de Médiuns, Vibrações, Falando ao coração, grupo de estudo, colegiado mediúnico </t>
  </si>
  <si>
    <t xml:space="preserve">Todas as atividades foram mantidas utilizando diversas mídias digitais como, wattsapp e google meet. Adaptamos todas as atividades respeitando o conhecimento tecnológico de cada um, nenhuma atividade deixou de ser realizada. </t>
  </si>
  <si>
    <t xml:space="preserve">Que a união e a fraternidade são atitudes que precisam permear a nossa jornada, que os líderes de trabalho necessitam tomar a frente e se desafiar e cuidar do nosso voluntariado, tanto espiritual, emocional ou materialmente. </t>
  </si>
  <si>
    <t>https://docs.google.com/forms/d/e/1FAIpQLSeyjjdiw4kWvHrlkycvwErVvhYd362pE_5e_qVlAo24c0jM0g/viewform?edit2=2_ABaOnudvYb5mczB1ASnKgfnb5pNAcN2M7fSWmLGlVi9E6NuNgpQHqI8ObZUcOQZ_-kWcLBU</t>
  </si>
  <si>
    <t>CAMPINAS - Cairbar Schutel</t>
  </si>
  <si>
    <t>Casa De Oração Caminho Da Paz</t>
  </si>
  <si>
    <t>Caminho da Paz</t>
  </si>
  <si>
    <t>Jose Eduardo Ferreira Da Silva</t>
  </si>
  <si>
    <t>(19) 99710-2379</t>
  </si>
  <si>
    <t>Rua Jose Ruivo Evangelista Nº 420</t>
  </si>
  <si>
    <t>Itamaraty</t>
  </si>
  <si>
    <t>Artur Nogueira</t>
  </si>
  <si>
    <t>13163-554</t>
  </si>
  <si>
    <t>04.085.069/0001-16</t>
  </si>
  <si>
    <t>eduardoferreirasilva1234@gmail.com</t>
  </si>
  <si>
    <t>Mariano Azevedo Arilla , Maria Do Rosário Justino</t>
  </si>
  <si>
    <t>Assistência Espiritual (P2,P1,CH,P3A e P3B) - Escola de Aprendizes Do Evangelho - Sessão Doutrinária -Entendendo o Espiritismo - Vibrações Coletivas - Trabalhos mediúnicos para sustentação da Casa e Voluntários antes da pandemia. Realizamos passes coletivos virtuais durante o periodo.</t>
  </si>
  <si>
    <t>Eduardo, (19) 99710-2379 eduardoferreirasilva1234@gmail.com</t>
  </si>
  <si>
    <t>no momento nenhuma</t>
  </si>
  <si>
    <t>Muito importante, para ter um controle, uma mapa da situação.</t>
  </si>
  <si>
    <t>Curso Básico / EAE, Assistência Espiritual, vibrações</t>
  </si>
  <si>
    <t>No inicio foi um pouco complicado acessar o google meet mas, com o tempo fomos aprendendo e tá dando certo.</t>
  </si>
  <si>
    <t>A capacidade de reinventar, mudança e adaptação</t>
  </si>
  <si>
    <t>https://docs.google.com/forms/d/e/1FAIpQLSeyjjdiw4kWvHrlkycvwErVvhYd362pE_5e_qVlAo24c0jM0g/viewform?edit2=2_ABaOnufx7c-38Qh3WvFje0hr-yN54ta2AmbPGZOKQMMYHYBG4A0T3xlV1sdO2xzbTxNf3cg</t>
  </si>
  <si>
    <t>CAMPINAS - Caminho da Paz</t>
  </si>
  <si>
    <t>Fraternidade Espírita Casa Do Caminho Casa</t>
  </si>
  <si>
    <t>Solange Martins Chinen</t>
  </si>
  <si>
    <t>(19) 99159-9587</t>
  </si>
  <si>
    <t>Rua Jose Bueno de Oliveira 110</t>
  </si>
  <si>
    <t>Vista Alegre</t>
  </si>
  <si>
    <t>Monte Mor</t>
  </si>
  <si>
    <t>13190-000</t>
  </si>
  <si>
    <t>04.201.820/0001-00</t>
  </si>
  <si>
    <t>Solange Aparecida Martins Chinen</t>
  </si>
  <si>
    <t>smchinen@yahoo.com.br</t>
  </si>
  <si>
    <t>Nov 2020 a Nov 2024</t>
  </si>
  <si>
    <t>Fatima Doneda  (Vice presidente) - 9992107712</t>
  </si>
  <si>
    <t>Além dos que já existiam na Casa hoje todos online - participamos também do projeto Paulo de Tarso</t>
  </si>
  <si>
    <t>@montemorcasadocaminho</t>
  </si>
  <si>
    <t>Eduardo Rage - (19) 99155-5851 feccmmor@bol.com.br</t>
  </si>
  <si>
    <t>Qui 17h30</t>
  </si>
  <si>
    <t>feccmmor@bol.com.br</t>
  </si>
  <si>
    <t>Evangelização Infantil, Mocidade, Curso Básico / EAE, Assistência Espiritual, Curso de Médiuns, curso mediuns parte teorica - curso Vivencias doutrinarias -Projeto paulo de Tarso on line - vibrações coletivas de 5a feira - grupo de vibrações das 22 hrs</t>
  </si>
  <si>
    <t xml:space="preserve">a casa conseguiu manter todas as atividades - ao poucos todos os trabalhadores foram se engajando </t>
  </si>
  <si>
    <t>de união dos trabalhadores da casa e perceber que mesmo distante conseguimos nosmanter conectados entre nos e coma equipe espiritual.</t>
  </si>
  <si>
    <t>https://docs.google.com/forms/d/e/1FAIpQLSeyjjdiw4kWvHrlkycvwErVvhYd362pE_5e_qVlAo24c0jM0g/viewform?edit2=2_ABaOnufvOJF0q4fEfEa2jcGL92aLb9M5JLceRNVzbZjNZE4lXtOWGIiAeB7zrpgIgSN3wnY</t>
  </si>
  <si>
    <t>CAMPINAS - Casa do Caminho</t>
  </si>
  <si>
    <t>Casa Espírita Luz Do Caminho - Celuca</t>
  </si>
  <si>
    <t>CELUCA</t>
  </si>
  <si>
    <t>Lisandra Tonetto</t>
  </si>
  <si>
    <t>(19) 99283-2083</t>
  </si>
  <si>
    <t>Rua Suzeley Norma Bove, 422</t>
  </si>
  <si>
    <t>Vl. Brandina</t>
  </si>
  <si>
    <t>13092-542</t>
  </si>
  <si>
    <t>00.935.342/0001-01</t>
  </si>
  <si>
    <t>Marcos Fernando Pinto</t>
  </si>
  <si>
    <t>marcos.basquete7@gmail.com</t>
  </si>
  <si>
    <t>(19) 99627-5054</t>
  </si>
  <si>
    <t>jul/18 à jul/21</t>
  </si>
  <si>
    <t>Nara Micheli /naramicheli.alverenga@gmail.com /(19) 98116-1737/</t>
  </si>
  <si>
    <t>Visita ao Lar dos velhinhos, Pão e Leite - moradores de rua, TDM - Tratamento de depressão por magnetismo TEA- Tratamento espiritual aos animais- Falando ao Coração- P3C tratamento de cura pelas cores .</t>
  </si>
  <si>
    <t>http:/www.celuca.com/</t>
  </si>
  <si>
    <t>Celuca</t>
  </si>
  <si>
    <t>@casaluzdocaminho</t>
  </si>
  <si>
    <t>9h30 / 16h</t>
  </si>
  <si>
    <t>Seg 20h / Qua 20h</t>
  </si>
  <si>
    <t>Dom 16h30</t>
  </si>
  <si>
    <t>ok</t>
  </si>
  <si>
    <t>Atendeu minhas expectativas</t>
  </si>
  <si>
    <t>lisandratonetto@gmail.com</t>
  </si>
  <si>
    <t xml:space="preserve">Evangelização Infantil, Mocidade, Curso Básico / EAE, Assistência Espiritual, Falando ao coração </t>
  </si>
  <si>
    <t xml:space="preserve">No 1º momento somente as EAE e o Falando ao Coração ocorreram virtual. Na sequência a evangelização infantil e finalmente as assistências virtuais com preleções nas redes sociais. </t>
  </si>
  <si>
    <t>Podemos ir muitos mais longe do que imaginamos levando o Evangelho de Jesus.</t>
  </si>
  <si>
    <t>https://docs.google.com/forms/d/e/1FAIpQLSeyjjdiw4kWvHrlkycvwErVvhYd362pE_5e_qVlAo24c0jM0g/viewform?edit2=2_ABaOnuceF-bSqtA6OPfaZHUz07Tc_35aEVIwLvRKI5c_uYb3G2TGXvuYZuc2-zNYTmEft0w</t>
  </si>
  <si>
    <t>CAMPINAS - CELUCA</t>
  </si>
  <si>
    <t>Casa Espírita Mãos Estendidas</t>
  </si>
  <si>
    <t>CEME</t>
  </si>
  <si>
    <t>Marcia Aparecida Branco</t>
  </si>
  <si>
    <t>(11) 99598-5698</t>
  </si>
  <si>
    <t>Rua Coronel Peroba Nº95</t>
  </si>
  <si>
    <t>Vl. Brasileira</t>
  </si>
  <si>
    <t>Itatiba</t>
  </si>
  <si>
    <t>13256-410</t>
  </si>
  <si>
    <t>26.812.425/0001-99</t>
  </si>
  <si>
    <t>marciabranco.avela@gmail.com</t>
  </si>
  <si>
    <t>novembro de 2020 a outubro de 2022</t>
  </si>
  <si>
    <t>Raquel Bredariol Roson - rabreson@gmail.com - 11 9 7485 5237 / Sandra Jerico -sandrajerico@gmail.com - 11 95074 1920</t>
  </si>
  <si>
    <t>confecção de marmitas para moradores em condição de rua</t>
  </si>
  <si>
    <t>www.facebook.com/cemeitatiba</t>
  </si>
  <si>
    <t>-@cemeitatiba</t>
  </si>
  <si>
    <t>YouTube: Ceme Casa Espírita Mãos Estendidas Itatiba</t>
  </si>
  <si>
    <t>Raquel B Roson - 11 9 7485 5237 - rabreson@gmail.com</t>
  </si>
  <si>
    <t>muito importante</t>
  </si>
  <si>
    <t>clemente.quintana@hotmail.com</t>
  </si>
  <si>
    <t>Acredito como o proprio nome já diz Aliança ,vem do verbo aliar e nos integrarmos para que possamos fortalecer este movimento assim quando fazemos a reunião geral da regional possamos discutir datas para os encontros de reuniões e outros eventos com relação a participação das casas ,podendo assim haver um intercâmbio entre as casas ao receberem os dirigentes de outras casas em uma alternância sadia e todas as casas sendo conhecidas  e visitadas por todos o que não está ocorrendo pois chegamos a reunião com tudo pré definido e as  reuniões sendo marcadas nas mesmas casas que ja sediaram reuniões passadas se for para irmos nas reuniões para apenas ouvir e não participarmos opinando como devemos fazer para melhorar o movimento não há necessidade das reuniões.
Penso também que cada regional teria que ter um grupo de apoio o qual visita se as casas participando dos trabalhos e verificando o que cada casa está fazendo de acordo com a Aliança Espírita Evangelica</t>
  </si>
  <si>
    <t>rabreson@gmail.com</t>
  </si>
  <si>
    <t>Passamos por momentos difíceis, a maioria dos voluntários acabou deixando a casa e agora estamos retomando aos poucos, ficamos com o evangelho de salão on line, o curso de mediuns porem a parte pratica tivemos que adiar, o EAE no inicio tivemos um pouco de dificuldade de nos adaptar ao novo normal, porem agora vai normalmente.</t>
  </si>
  <si>
    <t xml:space="preserve">Que a divulgação e o exercício do Espiritismo não pode se limitar a 4 paredes devemos vivenciar em sua plenitude das mais diversas maneiras e exemplicar em nossas ações </t>
  </si>
  <si>
    <t>https://docs.google.com/forms/d/e/1FAIpQLSeyjjdiw4kWvHrlkycvwErVvhYd362pE_5e_qVlAo24c0jM0g/viewform?edit2=2_ABaOnud8xIFN80uQKKy-wSDAaYP_GpayKlyOl-XGmHrGlTcjhThkmvO-p1_nhvfYIabk-1o</t>
  </si>
  <si>
    <t>CAMPINAS - CEME</t>
  </si>
  <si>
    <t>Casa Espírita Elo de Amor</t>
  </si>
  <si>
    <t>CEEA</t>
  </si>
  <si>
    <t>Ismael De Souza</t>
  </si>
  <si>
    <t>(19) 99685-7707</t>
  </si>
  <si>
    <t>Rua Naudir Pereira De Souza, 285</t>
  </si>
  <si>
    <t>Cidade Singer Ii</t>
  </si>
  <si>
    <t>13053-111</t>
  </si>
  <si>
    <t>14.740.857/0001-52</t>
  </si>
  <si>
    <t>Eustáquio Bispo Damasceno</t>
  </si>
  <si>
    <t>edamasceno5508@gmail.com</t>
  </si>
  <si>
    <t>(19) 97417-3534</t>
  </si>
  <si>
    <t>ago/18 à jul/20</t>
  </si>
  <si>
    <t>Ismael - Fone: (19) 99685-7707</t>
  </si>
  <si>
    <t>Acolhimento fraterno, entrega de refeições para moradores de rua</t>
  </si>
  <si>
    <t>ISMAEL - 19 99685 7707</t>
  </si>
  <si>
    <t>20h15</t>
  </si>
  <si>
    <t>Gostei da página do cadastro, rápido em respostas ao preenchimento, e é sempre muito bom manter nossas casas atualizadas</t>
  </si>
  <si>
    <t>ismael.concreto@bol.com.br</t>
  </si>
  <si>
    <t>marisagcscastilho@gmail.com</t>
  </si>
  <si>
    <t>Somente as vibrações dos trabalhos são feitas on line no momento</t>
  </si>
  <si>
    <t>A escola que se findou, ficou on line por um período, estudo do livro dos espíritos também, foi feito exame espiritual da 3ª escola on line.</t>
  </si>
  <si>
    <t>Que para se fazer um trabalho com amor, independe de estar on line ou presencial, o essencial está em nosso coração e em nossa fé.</t>
  </si>
  <si>
    <t>https://docs.google.com/forms/d/e/1FAIpQLSeyjjdiw4kWvHrlkycvwErVvhYd362pE_5e_qVlAo24c0jM0g/viewform?edit2=2_ABaOnufdnOuE-geTFmSxsD6t5Nsw9Q--QWHMs6WnQyK6-KOkT7O9N-1Q-_g84TPy6La-T4o</t>
  </si>
  <si>
    <t>CAMPINAS - CEEA</t>
  </si>
  <si>
    <t>Associação Lar Esp. Caminho, Esperança E Vida</t>
  </si>
  <si>
    <t>Esperança e Vida</t>
  </si>
  <si>
    <t>Leandro José Mantellato</t>
  </si>
  <si>
    <t>(19) 99634-3970</t>
  </si>
  <si>
    <t>Rua Adolfo Morari , 101 , Sala 2</t>
  </si>
  <si>
    <t>Mogi Mirim</t>
  </si>
  <si>
    <t>13801-371</t>
  </si>
  <si>
    <t>17.128.301/0001-06</t>
  </si>
  <si>
    <t>mantellato@estrela.com.br</t>
  </si>
  <si>
    <t>08/2020 - 08/2022</t>
  </si>
  <si>
    <t>Grupo de Cesta Básica, Apoio as entidades.</t>
  </si>
  <si>
    <t>LECEV - Lar Espírita Caminho, Esperança e Vida</t>
  </si>
  <si>
    <t>Leandro Mantellato - (19) 996343970 - ljmantellato@gmail.com</t>
  </si>
  <si>
    <t>leandro.mantellato@estrela.com.br</t>
  </si>
  <si>
    <t>https://docs.google.com/forms/d/e/1FAIpQLSeyjjdiw4kWvHrlkycvwErVvhYd362pE_5e_qVlAo24c0jM0g/viewform?edit2=2_ABaOnueWYhkkQwPnCH3InN1KOMuKJT01PmclXUnTNs63t9a2TqbCHl-r8X0YbPHLAo_qNtk</t>
  </si>
  <si>
    <t>CAMPINAS - Esperança e Vida</t>
  </si>
  <si>
    <t>Grupo Espírita Aprendizes Do Evangelho De Limeira</t>
  </si>
  <si>
    <t>GEAEL</t>
  </si>
  <si>
    <t xml:space="preserve">Márcia Bandini </t>
  </si>
  <si>
    <t>(19) 98871-1429</t>
  </si>
  <si>
    <t>Rua Pernambuco, 604</t>
  </si>
  <si>
    <t>Vl. São Cristóvão</t>
  </si>
  <si>
    <t>Limeira</t>
  </si>
  <si>
    <t>13480-550</t>
  </si>
  <si>
    <t>Jorge Pedro Zucareli</t>
  </si>
  <si>
    <t>massita@terra.com.br</t>
  </si>
  <si>
    <t>(19) 99787-6158</t>
  </si>
  <si>
    <t>janeiro/2021 a dezembro/2023</t>
  </si>
  <si>
    <t>Ecia Massita/ 19-999920337</t>
  </si>
  <si>
    <t>Geael.wordress.com</t>
  </si>
  <si>
    <t>Márcia Bandini cel 19-988711429 email:bandinimarcia@gmail.com</t>
  </si>
  <si>
    <t>bandinimarcia@gmail.com</t>
  </si>
  <si>
    <t xml:space="preserve">das 3 assistência espritual mantemos uma virtual, evangelização infantil está paralisada, as vibrações coletivas virtual, EAE uma turma presencial optaram por esperar estavam começo do 1º ano, iniciou outra turma virtual, grupo mediunico virtual. </t>
  </si>
  <si>
    <t xml:space="preserve">superação através da união </t>
  </si>
  <si>
    <t>https://docs.google.com/forms/d/e/1FAIpQLSeyjjdiw4kWvHrlkycvwErVvhYd362pE_5e_qVlAo24c0jM0g/viewform?edit2=2_ABaOnucymmKUYM6JpM7k3-tntXaGRC6h6oa5FoBWz4Ibw_3eXWl_inRzi7hxZcZtcoetfZs</t>
  </si>
  <si>
    <t>CAMPINAS - GEAEL</t>
  </si>
  <si>
    <t>Casa Espírita Irmão De Assis De Itatiba</t>
  </si>
  <si>
    <t>CEIA</t>
  </si>
  <si>
    <t>Antonio Fernando Pires De Toledo</t>
  </si>
  <si>
    <t>(11) 99907-9719</t>
  </si>
  <si>
    <t>Rua Carlos Zeminiani, 205</t>
  </si>
  <si>
    <t>13253-060</t>
  </si>
  <si>
    <t>01.784.363/0001-28</t>
  </si>
  <si>
    <t>Paulo Cesar Vilaça Louzada</t>
  </si>
  <si>
    <t>pcv.louzada@gmail.com</t>
  </si>
  <si>
    <t>(11) 99501-6626</t>
  </si>
  <si>
    <t>06/09/2020 a 05/ 09/ 2022</t>
  </si>
  <si>
    <t>Palestra mensais /visitas a hospital Enfermeiros da Esperança/Integração com órgãos públicos e participação ativa junto a Associação das Entidades de Itatiba; Pontos de luz, trabalho de confecção de roupas para gestantes</t>
  </si>
  <si>
    <t>https://ceia-itatiba.wixsite.com/ceia</t>
  </si>
  <si>
    <t>facebook.com/ceia.casaespiritairmaodeassis</t>
  </si>
  <si>
    <t>https://www.instagram.com/c.e.i.a_itatiba</t>
  </si>
  <si>
    <t>Fernando, 11.99907.9719, ceiaitatiba@hotmail.com</t>
  </si>
  <si>
    <t xml:space="preserve">As informações aqui passadas poderão se alterar tão logo a pandemia regrida......
</t>
  </si>
  <si>
    <t>ceiaitatiba@hotmail.com</t>
  </si>
  <si>
    <t>Uma participação mais efetiva das casas no movimento de AEE</t>
  </si>
  <si>
    <t>mantivemos aulas de EAE e conseguimos manter a Evangelização Infantil</t>
  </si>
  <si>
    <t>a valorização de nos mantermos em sintonia fraterna</t>
  </si>
  <si>
    <t>https://docs.google.com/forms/d/e/1FAIpQLSeyjjdiw4kWvHrlkycvwErVvhYd362pE_5e_qVlAo24c0jM0g/viewform?edit2=2_ABaOnucYOe7tA5fOU0SGt7AwHCLNdnCZ79e3i0rslbhAReSzOsrbO-m9tDTmcDidGZDgYkY</t>
  </si>
  <si>
    <t>CAMPINAS - CEIA</t>
  </si>
  <si>
    <t>Fraternidade Espírita Jesus de Nazaré</t>
  </si>
  <si>
    <t>Jesus de Nazaré</t>
  </si>
  <si>
    <t>Marilda Raposo Biagiolli Cruz</t>
  </si>
  <si>
    <t>(11) 4592-3607 / (11) 99292-0906</t>
  </si>
  <si>
    <t>Via Estevão Poli, no. 111</t>
  </si>
  <si>
    <t>Bonfim</t>
  </si>
  <si>
    <t>Itupeva</t>
  </si>
  <si>
    <t>13295-000</t>
  </si>
  <si>
    <t>11.015.603/0001-83</t>
  </si>
  <si>
    <t>Luiz Antonio Rodrigues</t>
  </si>
  <si>
    <t>la-rodrigues1961@bol.com.br</t>
  </si>
  <si>
    <t>(11) 4496-4114</t>
  </si>
  <si>
    <t>01\08\2019 a 29\07\2022 (reeleito)</t>
  </si>
  <si>
    <t>Marilda Raposo - marildaraposo.bc@gmail.com - 99293.0906, Bernadete Santos -  betensantos@gmail.com - 991332285</t>
  </si>
  <si>
    <t>Atividades extras e externas ficaram suspensas devido à Pandemia</t>
  </si>
  <si>
    <t>Fraternidade Espirita Jesus de Nazare</t>
  </si>
  <si>
    <t>-YouTube = fejn.itupeva@gmail.com</t>
  </si>
  <si>
    <t>marildaraposo.bc@gmail.com</t>
  </si>
  <si>
    <t>APRESENTOU MELHORAS EM RELAÇÃO AOS ANOS ANTERIORES, O DIRECIONAMENTO MAIS PRECISO DAS RESPOSTAS DIRIMEM DUVIDAS E FACILITAM O PREENCHIMENTO.</t>
  </si>
  <si>
    <t>Manter a uniao, ideal de AlianÇa, mais acentuando entre as Regionais, assim como nelas, entre as casas que as compoem, participando do movimeto Nacional</t>
  </si>
  <si>
    <t>adaptou os trabalhos de Evangelização para as plataformas on line ( CBE, EAE, EI, Moci, Pré e Assistencia com preleções e passes coletivos, on line. Os Colegiados Mediunicos (analise de fichas, doutrinação, vibraçoes) e Tratamentos à Distância continuaram presencialmente,  reduzido e com os devidos cuidados,  suprindo a demanda de tratamento aos assistidos e necessitados</t>
  </si>
  <si>
    <t>Que o trabalho pode continuar sempre, mesmo que de diferente forma. Que o trabalhador sempre aprende diante das dificuldades, se adapta e se supera, mesmo diante dos cuidados necessários os trabalhos na seara de Jesus podem ocorrer e nos ensinar "COMO" , novos modelos, novas formas.</t>
  </si>
  <si>
    <t>https://docs.google.com/forms/d/e/1FAIpQLSeyjjdiw4kWvHrlkycvwErVvhYd362pE_5e_qVlAo24c0jM0g/viewform?edit2=2_ABaOnufmJbc88UYNZANAVy2q1n7A7KV56DnmyUyDswRTZ0PGdyYdygFMA9cbcOvIh6Xga9E</t>
  </si>
  <si>
    <t>CAMPINAS - Jesus de Nazaré</t>
  </si>
  <si>
    <t>Centro Espírita Luz Divina</t>
  </si>
  <si>
    <t>Luz Divina</t>
  </si>
  <si>
    <t>Vilma De Castro Ramos</t>
  </si>
  <si>
    <t>(19) 99325-8610</t>
  </si>
  <si>
    <t>Rua João Carlos De Lima, 469</t>
  </si>
  <si>
    <t>Jd. Carimã</t>
  </si>
  <si>
    <t>Elias Fausto</t>
  </si>
  <si>
    <t>13350-000</t>
  </si>
  <si>
    <t>01.976.672/0001-08</t>
  </si>
  <si>
    <t>vilmaramos47@gmail.com</t>
  </si>
  <si>
    <t>Clodete Ruffolo (19)99386-2194</t>
  </si>
  <si>
    <t>Assistência, Entrevista Fraterna, EAE, Curso de Médiuns, Vibrações Coletivas</t>
  </si>
  <si>
    <t>-sim</t>
  </si>
  <si>
    <t>Vilma de Castro Ramos (19) 99325-8610</t>
  </si>
  <si>
    <t xml:space="preserve">BOM </t>
  </si>
  <si>
    <t>vilma.castro07@hotmail.com</t>
  </si>
  <si>
    <t>andrezafarmac1@gmail.com</t>
  </si>
  <si>
    <t>Curso de Médiuns</t>
  </si>
  <si>
    <t>Skipe</t>
  </si>
  <si>
    <t xml:space="preserve">Paciência </t>
  </si>
  <si>
    <t>https://docs.google.com/forms/d/e/1FAIpQLSeyjjdiw4kWvHrlkycvwErVvhYd362pE_5e_qVlAo24c0jM0g/viewform?edit2=2_ABaOnufqrZfH9wukrg8bX12tL-v6gHwCfusX1TvbmhXHLl3AeyxxQfEOncMPLaXvWo_r6ZY</t>
  </si>
  <si>
    <t>CAMPINAS - Luz Divina</t>
  </si>
  <si>
    <t>Fraternidade Espírita Nova Era</t>
  </si>
  <si>
    <t>Nova Era</t>
  </si>
  <si>
    <t>Fernanda Marques Lima Vendramini</t>
  </si>
  <si>
    <t>(19) 99701-5938</t>
  </si>
  <si>
    <t>Rua Gastão Vidigal, 30</t>
  </si>
  <si>
    <t>Mogi Guaçu</t>
  </si>
  <si>
    <t>13840-021</t>
  </si>
  <si>
    <t>fernanda@artigiani.com.br</t>
  </si>
  <si>
    <t>2020-2021</t>
  </si>
  <si>
    <t>Simone Santagnelo Rodrigues simone.rodrigues@adv.oabsp.org.br (19) 99614-7069</t>
  </si>
  <si>
    <t>Evangelho e passe, atendimento fraterno e tratamentos espirituais, grupo de estudos, Escola de Aprendizes do Evangelho e Mocidade Espírita Evangélica</t>
  </si>
  <si>
    <t>https://www.facebook.com/FraternidadeEspiritaNovaEra/</t>
  </si>
  <si>
    <t>Simone Santagnelo Rodrigues (19) 3831-3230 simone.rodrigues@adv.oabsp.org.br</t>
  </si>
  <si>
    <t>Dom 19h30</t>
  </si>
  <si>
    <t>Sex 18h30</t>
  </si>
  <si>
    <t>Quando reiniciei o cadastro várias informações estavam erradas, não sei porque, sendo que até o nome do centro havia sido alterado.</t>
  </si>
  <si>
    <t>simone.rodrigues@adv.oabsp.org.br</t>
  </si>
  <si>
    <t>Mocidade, Assistência Espiritual</t>
  </si>
  <si>
    <t>Mudamos tudo para o virtual, através do Facebook e depois para o Zoom.</t>
  </si>
  <si>
    <t xml:space="preserve">Que quando se quer fazer algo é possível, pois todos os nossos trabalhos continuaram virtualmente. Mas que o presencial faz falta, o abraço faz falta, o contato é importante. </t>
  </si>
  <si>
    <t>https://docs.google.com/forms/d/e/1FAIpQLSeyjjdiw4kWvHrlkycvwErVvhYd362pE_5e_qVlAo24c0jM0g/viewform?edit2=2_ABaOnue4aER8GyZZOT7c6ctYJClT0DwqyQ8mvxnWONj7W95tYvnSo22apNUV54agUxYzmH4</t>
  </si>
  <si>
    <t>CAMPINAS - Nova Era</t>
  </si>
  <si>
    <t>Casa Espírita Paulo De Tarso</t>
  </si>
  <si>
    <t>Nélio Ricardo Aguiar</t>
  </si>
  <si>
    <t>(19) 99181-8316</t>
  </si>
  <si>
    <t>Rua Do Cromo, 780</t>
  </si>
  <si>
    <t>Vl. Pantano</t>
  </si>
  <si>
    <t>Santa Bárbara D'Oeste</t>
  </si>
  <si>
    <t>13456-704</t>
  </si>
  <si>
    <t>12.253.749/0001-20</t>
  </si>
  <si>
    <t>nelio@ilhagrande.com.br</t>
  </si>
  <si>
    <t>01/04/2019 - 30/03/2022</t>
  </si>
  <si>
    <t>Eunice Bueno Trindade / nicetbueno@gmail.com / (19) 991 428 419</t>
  </si>
  <si>
    <t xml:space="preserve">Caravana de Bairro, Asilo, Casa da Criança, assistencia material familias carentes </t>
  </si>
  <si>
    <t>https://www.facebook.com/casaespiritapaulodetarsosantabarbaradoeste/</t>
  </si>
  <si>
    <t>Junior 99146-9293</t>
  </si>
  <si>
    <t>19h15</t>
  </si>
  <si>
    <t>Necessário, fácil</t>
  </si>
  <si>
    <t>jr_junior1007@hotmail.com</t>
  </si>
  <si>
    <t>Evangelização Infantil, Mocidade, Curso Básico / EAE, Grupo de estudos</t>
  </si>
  <si>
    <t xml:space="preserve">Vibrações coletivas de quinta-feira mantidas presencialmente.
Evangelização infantil, Escola de pais, Mocidade, EAE, Preleção do Evangelho, Grupo de estudos foram para o meio Virtual.
Entrevista, Passes, Colegiado, Atendimento fraterno foram suspensos. </t>
  </si>
  <si>
    <t xml:space="preserve">As ferramentas digitais como poderoso instrumento de Evangelização e auxilio.
Para muitos que entraram em novo perído Probatório foi avaliar o tamanho de sua Fé. </t>
  </si>
  <si>
    <t>https://docs.google.com/forms/d/e/1FAIpQLSeyjjdiw4kWvHrlkycvwErVvhYd362pE_5e_qVlAo24c0jM0g/viewform?edit2=2_ABaOnudjuG7sbcFUszfFGmpXvfzRydRm_ujeuygALNpblzUDJqZ1Iu9sQYtSbRKCG3wXT90</t>
  </si>
  <si>
    <t>CAMPINAS - Paulo de Tarso</t>
  </si>
  <si>
    <t>Casa Espírita Recanto Da Paz - CAERP</t>
  </si>
  <si>
    <t>CAERP</t>
  </si>
  <si>
    <t>Sônia De Fátima Guedes Guimarães</t>
  </si>
  <si>
    <t>(19) 3229-5502 / (19) 98241-1261</t>
  </si>
  <si>
    <t>Rua Itaporanga Nr 45 -Fundos- Cidade Jardim</t>
  </si>
  <si>
    <t>Cidade Jardim</t>
  </si>
  <si>
    <t>13050-406</t>
  </si>
  <si>
    <t>06.191.021/0001-18</t>
  </si>
  <si>
    <t>Sonia De Fátima Guedes Guimarães</t>
  </si>
  <si>
    <t>soniagguimaraes@gmail.com</t>
  </si>
  <si>
    <t>(19) 98241-1261</t>
  </si>
  <si>
    <t>jan/18 à jan/20</t>
  </si>
  <si>
    <t>Inicio de projeto com crianças e idosos</t>
  </si>
  <si>
    <t>Sonia</t>
  </si>
  <si>
    <t>caerp.admgeral@outlook.com</t>
  </si>
  <si>
    <t>https://docs.google.com/forms/d/e/1FAIpQLSeyjjdiw4kWvHrlkycvwErVvhYd362pE_5e_qVlAo24c0jM0g/viewform?edit2=2_ABaOnucqzXe1MGOZchJgKP12k6pdCsiDdigJ-8rjI1K0-6CcJ8av1S5P3eHE6BWgukm2rbM</t>
  </si>
  <si>
    <t>CAMPINAS - CAERP</t>
  </si>
  <si>
    <t>Associação Espírita Reviver</t>
  </si>
  <si>
    <t>Reviver</t>
  </si>
  <si>
    <t xml:space="preserve">Denize Gibin </t>
  </si>
  <si>
    <t>(11) 99763-8827</t>
  </si>
  <si>
    <t>Rua José Lira Filho, 50</t>
  </si>
  <si>
    <t>Altos Da Vl. Nova</t>
  </si>
  <si>
    <t>Itú</t>
  </si>
  <si>
    <t>13309-340</t>
  </si>
  <si>
    <t>03.038.777/0001-33</t>
  </si>
  <si>
    <t>Aparecida De Fátima Diampacci</t>
  </si>
  <si>
    <t>diampacci@gmail.com</t>
  </si>
  <si>
    <t>(11) 99823-0031</t>
  </si>
  <si>
    <t>16/12/2020 a 16/12/2022</t>
  </si>
  <si>
    <t>Tratamento magnético da depressão</t>
  </si>
  <si>
    <t>Denize</t>
  </si>
  <si>
    <t>Qua 15h</t>
  </si>
  <si>
    <t>Qui 19h15 / Sáb 9h</t>
  </si>
  <si>
    <t>denize.gibin@terra.com.br</t>
  </si>
  <si>
    <t>Mantivemos todos os trabalhos através das plataformas virtuais</t>
  </si>
  <si>
    <t>Que mesmo distantes podemos sempre auxiliar sempre, quer seja com estudo, assistência espiritual, evangelho no lar, atendimento ao assistido, etc</t>
  </si>
  <si>
    <t>https://docs.google.com/forms/d/e/1FAIpQLSeyjjdiw4kWvHrlkycvwErVvhYd362pE_5e_qVlAo24c0jM0g/viewform?edit2=2_ABaOnucsHPwIacxojc_jmceMnZUlmShwcg3z-g_HwW29CWxiS35OjVFOpbbyEWTpzHyAtbQ</t>
  </si>
  <si>
    <t>CAMPINAS - Reviver</t>
  </si>
  <si>
    <t>Casa Espírita Semente De Luz</t>
  </si>
  <si>
    <t>Semente de Luz</t>
  </si>
  <si>
    <t>Katia Zanetti Rizo</t>
  </si>
  <si>
    <t>(19) 99728-4935</t>
  </si>
  <si>
    <t>Rua Corino Soliani, 468</t>
  </si>
  <si>
    <t>Jd. Tropical</t>
  </si>
  <si>
    <t>13344-560</t>
  </si>
  <si>
    <t>54.692.488/0001-94</t>
  </si>
  <si>
    <t>katiarizo@uol.com.br</t>
  </si>
  <si>
    <t>(19) 3875-5161 / (19) 99728-4935</t>
  </si>
  <si>
    <t>abril/19 à março/22</t>
  </si>
  <si>
    <t>Marcia Bonesso - malubonesso@hotmail.com  (19) 99472-9799</t>
  </si>
  <si>
    <t>Tratamento de passes e apoio para pessoas com depressão</t>
  </si>
  <si>
    <t>Centro Espírita Semente de Luz</t>
  </si>
  <si>
    <t>24ª</t>
  </si>
  <si>
    <t>Sáb 10h45</t>
  </si>
  <si>
    <t>Dom 10h40</t>
  </si>
  <si>
    <t>Mocidade, Curso Básico / EAE, Assistência Espiritual, Curso de Médiuns</t>
  </si>
  <si>
    <t>https://docs.google.com/forms/d/e/1FAIpQLSeyjjdiw4kWvHrlkycvwErVvhYd362pE_5e_qVlAo24c0jM0g/viewform?edit2=2_ABaOnuf3fcq0xB768wcv8rTh-__HzC6nuHxuiXbTHeNVg3CztHUJDdgSZp1egZjPOKmcrh8</t>
  </si>
  <si>
    <t>CAMPINAS - Semente de Luz</t>
  </si>
  <si>
    <t>CENTRO-OESTE</t>
  </si>
  <si>
    <t>Casa Espírita Allan Kardec</t>
  </si>
  <si>
    <t>Allan Kardec</t>
  </si>
  <si>
    <t>Vera Lúcia Fontana</t>
  </si>
  <si>
    <t>(66) 99964-8025</t>
  </si>
  <si>
    <t>Rua Guanabara, 1106</t>
  </si>
  <si>
    <t>Progresso</t>
  </si>
  <si>
    <t>São José Do Rio Claro</t>
  </si>
  <si>
    <t>MT</t>
  </si>
  <si>
    <t>78435-000</t>
  </si>
  <si>
    <t>00.831.084/0001-20</t>
  </si>
  <si>
    <t>verafontana_fontana@hotmail.com</t>
  </si>
  <si>
    <t>fev/19 à dez/21</t>
  </si>
  <si>
    <t>Maria Amelia Fernandes</t>
  </si>
  <si>
    <t>Realizamos atendimento nas quartas-feiras com brechó e diálogo fraterno</t>
  </si>
  <si>
    <t>Simone Oliveira 65 99211 4839</t>
  </si>
  <si>
    <t>Seg 19h / Ter 19h30</t>
  </si>
  <si>
    <t xml:space="preserve">Como a cidade é pequena logo retornamos as atividades presenciais que seguem com todo cuidado e protocolo recomendado. </t>
  </si>
  <si>
    <t>nos adaptar as aulas e palestras on-line</t>
  </si>
  <si>
    <t>https://docs.google.com/forms/d/e/1FAIpQLSeyjjdiw4kWvHrlkycvwErVvhYd362pE_5e_qVlAo24c0jM0g/viewform?edit2=2_ABaOnudvA5FhkM9dCq7YTTosFO2C422_ra47NcVPaX_tRopWgABicC2Di6PIsqV2RiFMz0A</t>
  </si>
  <si>
    <t>CENTRO-OESTE - Allan Kardec</t>
  </si>
  <si>
    <t>Ausente</t>
  </si>
  <si>
    <t>Centro Espírita Irmã Carmelitana de Jesus</t>
  </si>
  <si>
    <t>Carmelitana</t>
  </si>
  <si>
    <t>Valdir Francisco De Oliveira</t>
  </si>
  <si>
    <t>(65) 99639-5029</t>
  </si>
  <si>
    <t>Rua Alberto Martins, nº 97</t>
  </si>
  <si>
    <t>Jd. Ubirajara</t>
  </si>
  <si>
    <t>Cuiabá</t>
  </si>
  <si>
    <t>78049-502</t>
  </si>
  <si>
    <t>00.319.649/0001-70</t>
  </si>
  <si>
    <t>valdiroliveiraadv@gmail.com</t>
  </si>
  <si>
    <t>Ana Rosa Nunes, E-mail ana.rnunes@terra.com.br</t>
  </si>
  <si>
    <t>A casa mantém trabalho de assistência a pessoas com problemas de depressão, com atendimento semanal. Uma vez por mês fornece refeições a necessitados preparando marmitex e distribuindo a quem procura a casa. Está ampliando sua Sede para poder passar a oferecer esses serviços e mais alguns forma regular, sendo meta para 2020/2021.</t>
  </si>
  <si>
    <t xml:space="preserve"> </t>
  </si>
  <si>
    <t>@ceicaj</t>
  </si>
  <si>
    <t>Valdir Francisco de Oliveira, 65-996395029</t>
  </si>
  <si>
    <t>Seg 20h / Qui 20h</t>
  </si>
  <si>
    <t>Curso Básico / EAE, Curso de Médiuns, EAE</t>
  </si>
  <si>
    <t>Mantivemos a EAE virtual e a evangelização infantil por orientação à distância.</t>
  </si>
  <si>
    <t xml:space="preserve">Que podemos realizar certas atividades de forma virtual, especialmente a EAE. </t>
  </si>
  <si>
    <t>https://docs.google.com/forms/d/e/1FAIpQLSeyjjdiw4kWvHrlkycvwErVvhYd362pE_5e_qVlAo24c0jM0g/viewform?edit2=2_ABaOnufWjtzkm7R5P3k1263Xip50TEk1I4UNDa5ZL-ityOdIXJ1ezXDGP2TNMJo4dI_m2Ag</t>
  </si>
  <si>
    <t>CENTRO-OESTE - Carmelitana</t>
  </si>
  <si>
    <t>Centro Espírita Aprendizes Do Evangelho - Tangara Da Serra</t>
  </si>
  <si>
    <t>CEAE Tangará da Serra</t>
  </si>
  <si>
    <t>Zilma Aparecida Gonçalves</t>
  </si>
  <si>
    <t>(65) 99978-4967</t>
  </si>
  <si>
    <t>Rua Pedro Camilo Zamparoni, 1001- N</t>
  </si>
  <si>
    <t>Jd. São Domingos</t>
  </si>
  <si>
    <t>Tangará Da Serra</t>
  </si>
  <si>
    <t>78300-000</t>
  </si>
  <si>
    <t>04.199.645/0001-56</t>
  </si>
  <si>
    <t>advzilmagoncalves@gmail.com</t>
  </si>
  <si>
    <t>Sebastião Ribeiro tel 65 9987-2333</t>
  </si>
  <si>
    <t>Elaborando projeto para atender como Reforço escolar em contra-turno ao  crianças e jovens da comunidade.</t>
  </si>
  <si>
    <t>https://www.facebook.com/ceatga</t>
  </si>
  <si>
    <t>Zilma Aparecida Gonçalves. 65-999784967 advzilmagoncalves@gmail.com</t>
  </si>
  <si>
    <t>Creio que contribui para o Panejamento atual e futuro.</t>
  </si>
  <si>
    <t>sebastiori@gmail.com</t>
  </si>
  <si>
    <t>Por um período perdurou a EAE, hoje já retornamos ao normal.</t>
  </si>
  <si>
    <t>Que mesmo distante podemos mantermos nossa sintonia e nossas vibrações espirituais elevadas e sempre conectados com o Criador, que a Espiritualidade nos atende, se realmente estivermos sendo sinceros. Seja físico ou virtual.</t>
  </si>
  <si>
    <t>https://docs.google.com/forms/d/e/1FAIpQLSeyjjdiw4kWvHrlkycvwErVvhYd362pE_5e_qVlAo24c0jM0g/viewform?edit2=2_ABaOnud8S3IfzZsgVkvGdPpUCytMv7isoNNPN4m7Y3sGPn_aPM7LthlH_BhSLzF49jNaGYw</t>
  </si>
  <si>
    <t>CENTRO-OESTE - CEAE Tangará da Serra</t>
  </si>
  <si>
    <t>Centro De Educação Espírita Chico Xavier</t>
  </si>
  <si>
    <t>Adriana Segalotto</t>
  </si>
  <si>
    <t>(66) 99902-3003</t>
  </si>
  <si>
    <t>Rua Dos Cedros, 2229</t>
  </si>
  <si>
    <t>13 De Maio</t>
  </si>
  <si>
    <t>Guarantã Do Norte</t>
  </si>
  <si>
    <t>78520-000</t>
  </si>
  <si>
    <t>09.098.076/0001-76</t>
  </si>
  <si>
    <t>adrianasegalotto@gmail.com</t>
  </si>
  <si>
    <t>mai/17 à abr/20</t>
  </si>
  <si>
    <t>Qui 18h</t>
  </si>
  <si>
    <t>chicoxavier_guaranta@hotmail.com</t>
  </si>
  <si>
    <t>chicoxavierguaranta@gmail.com</t>
  </si>
  <si>
    <t>participamos dos exames espirituais de forma remota com total aproveitamento.</t>
  </si>
  <si>
    <t>A percepção de que não é necessaria a reunião física. quando o pensamento está sintonizado não existem distancias.</t>
  </si>
  <si>
    <t>https://docs.google.com/forms/d/e/1FAIpQLSeyjjdiw4kWvHrlkycvwErVvhYd362pE_5e_qVlAo24c0jM0g/viewform?edit2=2_ABaOnuceNxAm6iXlP3BCZkGdmTpO3O9ufLlvmIbXLqGgKYzQQZm03WX1ip_BTY96gzZiCTg</t>
  </si>
  <si>
    <t>CENTRO-OESTE - Chico Xavier</t>
  </si>
  <si>
    <t>Casa Espírita Estrela Do Oriente</t>
  </si>
  <si>
    <t>Estrela do Oriente</t>
  </si>
  <si>
    <t>Sebastião Ribeiro Da Silva Filho</t>
  </si>
  <si>
    <t>(65) 99987-2333</t>
  </si>
  <si>
    <t>Rua  Juracina Torres De Oliveira, N° 563-S</t>
  </si>
  <si>
    <t>Jd. Cidade Alta</t>
  </si>
  <si>
    <t>15.310.242/0001-59</t>
  </si>
  <si>
    <t>Ivonete De Freitas Araujo</t>
  </si>
  <si>
    <t>ivonetefreitastga@hotmail.com</t>
  </si>
  <si>
    <t>(65) 99987-0444</t>
  </si>
  <si>
    <t>17/05/2020 a 16/05/2023</t>
  </si>
  <si>
    <t>IVONETE DE FREITAS ARAUJO</t>
  </si>
  <si>
    <t>Não há.</t>
  </si>
  <si>
    <t>Qua 19h50</t>
  </si>
  <si>
    <t>Esta muito bom. Atende todas as atividades já implantadas e as atividades a serem iniciadas.</t>
  </si>
  <si>
    <t>Que precisamos buscar atendimentos por meios virtuais.</t>
  </si>
  <si>
    <t>https://docs.google.com/forms/d/e/1FAIpQLSeyjjdiw4kWvHrlkycvwErVvhYd362pE_5e_qVlAo24c0jM0g/viewform?edit2=2_ABaOnucETww4mZxGveEItRnsCcBDi-LXIlOo6-LDtR5ETD41ES5XsSNlTBVKBJpU1Ex5j9s</t>
  </si>
  <si>
    <t>CENTRO-OESTE - Estrela do Oriente</t>
  </si>
  <si>
    <t>Grupo Espírita Fraternidade</t>
  </si>
  <si>
    <t>Fraternidade</t>
  </si>
  <si>
    <t>Jatabairu Francisco Nunes</t>
  </si>
  <si>
    <t>(65) 98116-7528</t>
  </si>
  <si>
    <t>Rua Da Fraternidade, Nº 01,</t>
  </si>
  <si>
    <t>Jd. Imperador Ii</t>
  </si>
  <si>
    <t>Várzea Grande</t>
  </si>
  <si>
    <t>78135-603</t>
  </si>
  <si>
    <t>14.922.223.0001-10</t>
  </si>
  <si>
    <t>jatabairu@jatabairu.adv.br</t>
  </si>
  <si>
    <t>jan/15 à jan/19</t>
  </si>
  <si>
    <t>taniadefensora@yahoo.com.br - fone (65) 99974-6781</t>
  </si>
  <si>
    <t>Apoio a dependentes químicos e mulheres em situação de violência</t>
  </si>
  <si>
    <t>Qui 20h / Sáb 15h</t>
  </si>
  <si>
    <t>não pensei nisto</t>
  </si>
  <si>
    <t>Tem que vir opções maiores em cada pergunta. Por exemplo: Se não tem EAE no ano vir a pergunta por quê?</t>
  </si>
  <si>
    <t xml:space="preserve">1 - Fixar a RGA por polo para facilitar os deslocamentos e atender o maior numero de trabalhadores. 
2 - Intensificar ações de reciclagem para os membros da FDJ com reuniões trimestrais.
3- Ingresso direto da mocidade nas EAE.
4 - Criar atividades da mocidade nas casas </t>
  </si>
  <si>
    <t>https://docs.google.com/forms/d/e/1FAIpQLSeyjjdiw4kWvHrlkycvwErVvhYd362pE_5e_qVlAo24c0jM0g/viewform?edit2=2_ABaOnud9E_xlPw2ksB7z-kUqJ90A7U8-2bSiGuZp7qgJ-ipJ6dQ2XpAamX-4I-wI-UersDo</t>
  </si>
  <si>
    <t>Pendente</t>
  </si>
  <si>
    <t>CENTRO-OESTE - Fraternidade</t>
  </si>
  <si>
    <t>Centro Espírita Luz do Evangelho</t>
  </si>
  <si>
    <t>Luz do Evangelho</t>
  </si>
  <si>
    <t>Jivago Vinicius Pinho De Brito</t>
  </si>
  <si>
    <t>(65) 99986-6171</t>
  </si>
  <si>
    <t>Rua A, Quadra 02 Lote 08, Bairro Real Parque</t>
  </si>
  <si>
    <t>Real Parque</t>
  </si>
  <si>
    <t>21.665.218/0001-35</t>
  </si>
  <si>
    <t>Jivago</t>
  </si>
  <si>
    <t>jivagobrito1984@gmail.com</t>
  </si>
  <si>
    <t>abr/17 à abr/20</t>
  </si>
  <si>
    <t>Sergio Henrique</t>
  </si>
  <si>
    <t>Assistência Espiritual padronizada, evangelização infantil e adulto conforme modelo da Aliança.</t>
  </si>
  <si>
    <t>Jivago 65 9 99866171</t>
  </si>
  <si>
    <t>Seg 20h / Ter 19h</t>
  </si>
  <si>
    <t>Evangelização Infantil, Pré-Mocidade, Curso Básico / EAE</t>
  </si>
  <si>
    <t>MANTIVEMOS OS TRABALHOS DE EVANGELIZAÇÃO - EXCETO ASSITÊNCIA ESPIRITUAL</t>
  </si>
  <si>
    <t>UNIÃO - AUXILIAR O PRÓXIMO</t>
  </si>
  <si>
    <t>https://docs.google.com/forms/d/e/1FAIpQLSeyjjdiw4kWvHrlkycvwErVvhYd362pE_5e_qVlAo24c0jM0g/viewform?edit2=2_ABaOnue8NptZw_f6qLpv22TFdBP7g_arHHwPJFdoX9xWqJI7Sem8j2Y6jvGIgxx9IwKA3qI</t>
  </si>
  <si>
    <t>CENTRO-OESTE - Luz do Evangelho</t>
  </si>
  <si>
    <t>Associação Espírita Paulo De Tarso</t>
  </si>
  <si>
    <t>Grace Fatima Taques Padilha</t>
  </si>
  <si>
    <t>(65) 99982-2943</t>
  </si>
  <si>
    <t>Av. São Sebastião, 402</t>
  </si>
  <si>
    <t>Cidade Alta</t>
  </si>
  <si>
    <t>78030-400</t>
  </si>
  <si>
    <t>24.672.040/0001-48</t>
  </si>
  <si>
    <t>grace_ftp@hotmail.com</t>
  </si>
  <si>
    <t>(65) 999822943</t>
  </si>
  <si>
    <t>Amor em Ação - Trabalho com Moradores de Rua e Visita aos pacientes Hospital Santa Helena.</t>
  </si>
  <si>
    <t>aeptcba@gmail.com</t>
  </si>
  <si>
    <t>8h30 / 17h</t>
  </si>
  <si>
    <t>Seg 8h30 / Ter 20h / Qua 20h / Sáb 14h</t>
  </si>
  <si>
    <t>37ª</t>
  </si>
  <si>
    <t>Evangelização Infantil, Pré-Mocidade, Mocidade, Curso Básico / EAE, Assistência Espiritual, Curso de Médiuns, Vibrações Coletivas e Vibrações das 22 horas</t>
  </si>
  <si>
    <t>Mantivemos tudo virtual.</t>
  </si>
  <si>
    <t xml:space="preserve">Desafios, ousadia e superação. </t>
  </si>
  <si>
    <t>https://docs.google.com/forms/d/e/1FAIpQLSeyjjdiw4kWvHrlkycvwErVvhYd362pE_5e_qVlAo24c0jM0g/viewform?edit2=2_ABaOnudvyoZynnzVFvyDPIMTwkU2ffPBJOZLKSJtohL7rE89u2rZw59oK6HbwcMYZu5M3i4</t>
  </si>
  <si>
    <t>CENTRO-OESTE - Paulo de Tarso</t>
  </si>
  <si>
    <t>EXTERIOR</t>
  </si>
  <si>
    <t>ACL Spiritist Society of Edmonton</t>
  </si>
  <si>
    <t>ACL</t>
  </si>
  <si>
    <t>Izabela Torres Bonani</t>
  </si>
  <si>
    <t>1 780 8027654</t>
  </si>
  <si>
    <t>11944 123 Street Nw</t>
  </si>
  <si>
    <t>Prince Charles</t>
  </si>
  <si>
    <t>Edmonton</t>
  </si>
  <si>
    <t>Província de Alberta</t>
  </si>
  <si>
    <t>T5L0G8</t>
  </si>
  <si>
    <t>Izabela Torres Bonani (6807 Cardinal Link Sw) T6W1Y9)</t>
  </si>
  <si>
    <t>izabela.bonani@gmail.com</t>
  </si>
  <si>
    <t>Out/2019 à Out/2021</t>
  </si>
  <si>
    <t>Luciane Nigro +1 780 266 7985</t>
  </si>
  <si>
    <t>EAE/ Curso de Mediuns/ Estudo do livro dos Mediuns/ Vibrações coletivas/ Caravanas/ Eventos virtuais</t>
  </si>
  <si>
    <t>https://aclspiritistsociety.wordpress.com/</t>
  </si>
  <si>
    <t>https://www.facebook.com/aclspiritistsociety/</t>
  </si>
  <si>
    <t>https://instagram.com/aclspiritistsociety?igshid=1cp23abr3kd7u</t>
  </si>
  <si>
    <t>Izabela Torres / 780 8027654 / aclspiritistsociety@gmail.com</t>
  </si>
  <si>
    <t>Lista de expositores / dirigentes para troca de o formações e materiais</t>
  </si>
  <si>
    <t>Excelente.</t>
  </si>
  <si>
    <t>Canadá</t>
  </si>
  <si>
    <t>aclspiritistsociety@gmail.com</t>
  </si>
  <si>
    <t>Curso Básico / EAE, Curso de Médiuns, Caravanas</t>
  </si>
  <si>
    <t>Mudamos a EAE e o Curso de médiuns de forma virtual. Adaptamos a caravana para evangelho no lar virtual com famílias q solicitam e lives pelo YouTube. As caravanas de auxílio para refugiados continuam acontecendo, porém com um frequência menor.</t>
  </si>
  <si>
    <t>Adaptação e as diversas possibilidade de seguir o caminho.</t>
  </si>
  <si>
    <t>https://docs.google.com/forms/d/e/1FAIpQLSeyjjdiw4kWvHrlkycvwErVvhYd362pE_5e_qVlAo24c0jM0g/viewform?edit2=2_ABaOnufsWub_v96lkEQpHMLFZ2fMICzOjger6DhNZ66t8V30qZkn_dqgGrrB9xYYmse5gP0</t>
  </si>
  <si>
    <t>EXTERIOR - ACL</t>
  </si>
  <si>
    <t>Alas De Luz</t>
  </si>
  <si>
    <t>Sandra Regina Pizarro</t>
  </si>
  <si>
    <t>(11) 5573-0032</t>
  </si>
  <si>
    <t>Calle San Martin, 465 Entre Avellaneda Y Repúlica</t>
  </si>
  <si>
    <t>Camagüey</t>
  </si>
  <si>
    <t>Ariel Wilson Acosta</t>
  </si>
  <si>
    <t>wilsoneridani@nauta.cu</t>
  </si>
  <si>
    <t>32 258547</t>
  </si>
  <si>
    <t>Alain Cardoso Basulto / alain.cardoso@nauta.cu</t>
  </si>
  <si>
    <t>Qua 17h15 / Qui 17h30 / Ter 18h</t>
  </si>
  <si>
    <t>Qua 19h / Sex 17h30</t>
  </si>
  <si>
    <t>Cuba</t>
  </si>
  <si>
    <t>eaetrevo@gmail.com</t>
  </si>
  <si>
    <t>https://docs.google.com/forms/d/e/1FAIpQLSeyjjdiw4kWvHrlkycvwErVvhYd362pE_5e_qVlAo24c0jM0g/viewform?edit2=2_ABaOnue5djZ2XYBeA6cdj3qQa0g6r7n07IIX08kdqdflUZ9Lg8UplCH1L6mNBXSXAzzw-A4</t>
  </si>
  <si>
    <t>EXTERIOR - Alas De Luz</t>
  </si>
  <si>
    <t>Centre D'Études Spirites Allan Kardec</t>
  </si>
  <si>
    <t>Cesak</t>
  </si>
  <si>
    <t>Régis Verhaegen</t>
  </si>
  <si>
    <t>32 491 749 234</t>
  </si>
  <si>
    <t>84/5 Boulevard Guillaume Van Haelen</t>
  </si>
  <si>
    <t>1040 Etterbeek</t>
  </si>
  <si>
    <t>Forest</t>
  </si>
  <si>
    <t>Bruxelas-Capital</t>
  </si>
  <si>
    <t>regis.verhaegen@gmail.com</t>
  </si>
  <si>
    <t>Desde 2019</t>
  </si>
  <si>
    <t>Temos o grupo de vibrações colectivas, varios grupos de estudo, cursos basicos, EAE's, evangelização infantil, assistência espiritual, trabalhos de tradução, grupo mediunico e trablhos de divulgação.</t>
  </si>
  <si>
    <t>bruxelles.cesak.org</t>
  </si>
  <si>
    <t>https://m.facebook.com/profile.php?id=2349243451765748&amp;ref=content_filter</t>
  </si>
  <si>
    <t>https://instagram.com/cesakbruxelles?igshid=1luvwq9ax2waw</t>
  </si>
  <si>
    <t>Cesak Bruxelles 0032491749234 cesakbruxelles@gmail.com</t>
  </si>
  <si>
    <t>Seg 20h / Qui 19h30</t>
  </si>
  <si>
    <t>Bélgica</t>
  </si>
  <si>
    <t>cesakbruxelles@gmail.com</t>
  </si>
  <si>
    <t>Evangelização Infantil, Curso Básico / EAE, Assistência Espiritual, Curso de Médiuns, Falando ao coração, grupo de medium (so estudo)</t>
  </si>
  <si>
    <t>Tentamos manter a maioria das atividades. Evangelização infantil veiou mais tarde. So os passes e o grupo mediunico (fora o estudo) nao foram adaptados. Conseguimos a autorização para manter as cestas basicas no nosso locol e hoje em dia pudemos refazer o grupo mediunico lá. O resto e prohibido pelo governo</t>
  </si>
  <si>
    <t>Como funcionar sem se ver, como manter laços entre nos e como sobreviver financiaramente sem lunchonete</t>
  </si>
  <si>
    <t>https://docs.google.com/forms/d/e/1FAIpQLSeyjjdiw4kWvHrlkycvwErVvhYd362pE_5e_qVlAo24c0jM0g/viewform?edit2=2_ABaOnueL082uTBeQRLB8kB4nYa-cbuzfvIJTVZeHyd09hR-GVfL0ygu0bOeteS-B66kH1hE</t>
  </si>
  <si>
    <t>EXTERIOR - Cesak</t>
  </si>
  <si>
    <t>Freundeskreis Allan Kardec Frankfurt E.V.</t>
  </si>
  <si>
    <t>Allan Kardec - Frankfurt</t>
  </si>
  <si>
    <t>Norma Buss</t>
  </si>
  <si>
    <t>(49) 1776-140-464</t>
  </si>
  <si>
    <t>Offenbacher Landstrasse 278 - 1° andar</t>
  </si>
  <si>
    <t>Oberrad</t>
  </si>
  <si>
    <t>Frankfurt am Main</t>
  </si>
  <si>
    <t>Hessen</t>
  </si>
  <si>
    <t>manobuss@ibiraquera.de</t>
  </si>
  <si>
    <t>+491776140464</t>
  </si>
  <si>
    <t>Na funcao desde fundacao. Eleicao cada dois. anos.</t>
  </si>
  <si>
    <t>Visita aos lares, implantacao de Evangelho no Lar.</t>
  </si>
  <si>
    <t>www.spiritismo.de</t>
  </si>
  <si>
    <t>mas somente a homepage do grupo: www.spiritismo.de</t>
  </si>
  <si>
    <t>Parabéns e obrigada a todos.</t>
  </si>
  <si>
    <t>Alemanha</t>
  </si>
  <si>
    <t>Mocidade, Assistência Espiritual, EAE, Escola Continuada, Trabalho de Vibracoes, Vibracoes no horário de cada trabalho (Mediunicos, Evangelizacao), Reciclagens.Até o momento nao temos data definida para o CB e o CM, mas se necessário serao online.</t>
  </si>
  <si>
    <t>Nao conseguimos manter a Evangelizacao Infantil e os mediunicos, mas conforme citado acima todos os outros trabalhos foram adaptados.</t>
  </si>
  <si>
    <t>Que há solucao pra tudo, a Espiritualidade está sempre presente, as vibracoes sao poderosas, à fé temos que acrescentar a esperanca e olhar para o futuro com otismismo, trabalhando sempre.</t>
  </si>
  <si>
    <t>https://docs.google.com/forms/d/e/1FAIpQLSeyjjdiw4kWvHrlkycvwErVvhYd362pE_5e_qVlAo24c0jM0g/viewform?edit2=2_ABaOnufY4CZZZCb6AnYoVBvTHSz6MxSlqYUBdYSgnDRMv0FEkH31sUkB1IabnCt3jHmw6UY</t>
  </si>
  <si>
    <t>EXTERIOR - Allan Kardec - Frankfurt</t>
  </si>
  <si>
    <t>Freundeskreis Allan Kardec Karlsruhe</t>
  </si>
  <si>
    <t>Allan Kardec - Karlsruhe</t>
  </si>
  <si>
    <t>sem telefone</t>
  </si>
  <si>
    <t>(sem endereço)</t>
  </si>
  <si>
    <t>Karlsruhe</t>
  </si>
  <si>
    <t>Bad Würtemberg</t>
  </si>
  <si>
    <t>(Sem Informação)</t>
  </si>
  <si>
    <t>https://docs.google.com/forms/d/e/1FAIpQLSeyjjdiw4kWvHrlkycvwErVvhYd362pE_5e_qVlAo24c0jM0g/viewform?edit2=2_ABaOnud14uABGS9uWkXCEKh5D04ZfrFnDGeqO3ASF8GRMpIoNsa-qO1wJOAo9mo5tHomVHc</t>
  </si>
  <si>
    <t>EXTERIOR - Allan Kardec - Karlsruhe</t>
  </si>
  <si>
    <t>Freundeskreis Allan Kardec Mannheim</t>
  </si>
  <si>
    <t>FAK - Manheim</t>
  </si>
  <si>
    <t>Euda Kummer</t>
  </si>
  <si>
    <t>(49) 1717-467-062</t>
  </si>
  <si>
    <t>Ortenaustrasse, 5</t>
  </si>
  <si>
    <t>Mannheim</t>
  </si>
  <si>
    <t>euda.kummer@t-online.de</t>
  </si>
  <si>
    <t>+491717467062</t>
  </si>
  <si>
    <t>Desde fundação</t>
  </si>
  <si>
    <t>-FAk-Mannheim</t>
  </si>
  <si>
    <t>-FAK-Mannheim</t>
  </si>
  <si>
    <t>fak_mannheim_ev@gmx.de</t>
  </si>
  <si>
    <t>Seg 20h15</t>
  </si>
  <si>
    <t>muito bem.</t>
  </si>
  <si>
    <t>Evangelização Infantil, Mocidade, Assistência Espiritual, Curso de Médiuns</t>
  </si>
  <si>
    <t>Mantivemos, EAE (terminou 2021) , Curso Preletor, Evangelizacao Infanil., Radiacoes e AS</t>
  </si>
  <si>
    <t>Como é importante o amor fraterno.</t>
  </si>
  <si>
    <t>https://docs.google.com/forms/d/e/1FAIpQLSeyjjdiw4kWvHrlkycvwErVvhYd362pE_5e_qVlAo24c0jM0g/viewform?edit2=2_ABaOnuc3xprA6KfSb34E-IYbCja5xxVZHgRWYux5PDlVQcWtTKqN3K5PzgIDK-9XqqlcHMU</t>
  </si>
  <si>
    <t>EXTERIOR - FAK - Manheim</t>
  </si>
  <si>
    <t>Sociedad Espiritista Amalia Domingo Soler</t>
  </si>
  <si>
    <t>Amalia Domingo Soler</t>
  </si>
  <si>
    <t>Rosa Martiarena</t>
  </si>
  <si>
    <t>+54 9 2262 517354</t>
  </si>
  <si>
    <t>Cayetano n. 550</t>
  </si>
  <si>
    <t>Loberia</t>
  </si>
  <si>
    <t>Província de Buenos Aires</t>
  </si>
  <si>
    <t>Silvina Rodriguez</t>
  </si>
  <si>
    <t>silvinarodriguez268@gmail.com</t>
  </si>
  <si>
    <t>+54 9 2261 412214</t>
  </si>
  <si>
    <t>2018 a 2022</t>
  </si>
  <si>
    <t>+54 9 2261 442851 Angela Altuna</t>
  </si>
  <si>
    <t>Entrega de ropa y calzado a escuelas,visitas a hogares de ancianos.</t>
  </si>
  <si>
    <t>-no</t>
  </si>
  <si>
    <t>-https:facebook.com/amalia.domingosoler.54</t>
  </si>
  <si>
    <t>Seg 18h / Qui 18h</t>
  </si>
  <si>
    <t>Necesario para saber la actualidad de cada lugar.gracias</t>
  </si>
  <si>
    <t>Argentina</t>
  </si>
  <si>
    <t>deliarosagem@yahoo.com.ar</t>
  </si>
  <si>
    <t>Evangelização Infantil, Mocidade, Curso Básico / EAE, Vibraciones colectivas</t>
  </si>
  <si>
    <t>Se mantuvo lo señalado antes</t>
  </si>
  <si>
    <t>Valorizar el poder de la oración,de vibraciones, lecturas, el sustento Espiritual de los Guias</t>
  </si>
  <si>
    <t>https://docs.google.com/forms/d/e/1FAIpQLSeyjjdiw4kWvHrlkycvwErVvhYd362pE_5e_qVlAo24c0jM0g/viewform?edit2=2_ABaOnueuF3Ks-wTs0c5-4lQZc5Z8iL_Of4oItUOlPZcpu2jd5jRUhG4rHpJ9wKGyrWLdPTw</t>
  </si>
  <si>
    <t>EXTERIOR - Amalia Domingo Soler</t>
  </si>
  <si>
    <t>Centro Espírita Aprendices Del Evangelio – La Habana</t>
  </si>
  <si>
    <t>Aprendices del Evangelio - La Habana</t>
  </si>
  <si>
    <t>Luiz Pizarro</t>
  </si>
  <si>
    <t>(11) 98269-8512</t>
  </si>
  <si>
    <t>Calle Francos, 203 Entre Desagüe Y Peñalver – La Habana</t>
  </si>
  <si>
    <t>Pueblo Nuevo</t>
  </si>
  <si>
    <t>Centro Habana</t>
  </si>
  <si>
    <t>La Habana</t>
  </si>
  <si>
    <t>Mercedes Silverio Hernández </t>
  </si>
  <si>
    <t>mercedessil@nauta.cu</t>
  </si>
  <si>
    <t>55 388078</t>
  </si>
  <si>
    <t>Miriam Piedra Piz / miriam@cencec.sld.cu</t>
  </si>
  <si>
    <t>14h30 / 16h30</t>
  </si>
  <si>
    <t>Sex 16h / Sex 18h30 / Sáb 9h / Sáb 11h30</t>
  </si>
  <si>
    <t>https://docs.google.com/forms/d/e/1FAIpQLSeyjjdiw4kWvHrlkycvwErVvhYd362pE_5e_qVlAo24c0jM0g/viewform?edit2=2_ABaOnue-xeRtCZBD8B1N1PfsvzPtSfu9dCFf-9UwySHvSdOQKGGCH5eMkG1tCPr7luVKAS8</t>
  </si>
  <si>
    <t>EXTERIOR - Aprendices del Evangelio - La Habana</t>
  </si>
  <si>
    <t>Eae Camagüey</t>
  </si>
  <si>
    <t>Camagëuy</t>
  </si>
  <si>
    <t>Calle Cristo, 177B Entre Santa Catalina Y Bembeta - Camagüey</t>
  </si>
  <si>
    <t>Juan Crespo Mulén</t>
  </si>
  <si>
    <t>jmulen@nauta.cu</t>
  </si>
  <si>
    <t>32 55442411</t>
  </si>
  <si>
    <t>Yamila / gisela45@nauta.cu</t>
  </si>
  <si>
    <t>11h</t>
  </si>
  <si>
    <t>https://docs.google.com/forms/d/e/1FAIpQLSeyjjdiw4kWvHrlkycvwErVvhYd362pE_5e_qVlAo24c0jM0g/viewform?edit2=2_ABaOnuc4T1LlJj9kA3MFZfO9jED5X10Xku81_w-PB0-UhxhFybn7Y4lol9T4cdILDxIcUTI</t>
  </si>
  <si>
    <t>EXTERIOR - Camagëuy</t>
  </si>
  <si>
    <t>Centro Espírita Camino De La Luz</t>
  </si>
  <si>
    <t>Caminho De La Luz</t>
  </si>
  <si>
    <t>Calle Loinaz, 152 Entre Mártires De Vietnam Y Martí - Manzanillo</t>
  </si>
  <si>
    <t>Centro Ciudad</t>
  </si>
  <si>
    <t>Manzanillo</t>
  </si>
  <si>
    <t>Granma</t>
  </si>
  <si>
    <t>José Luis Pérez</t>
  </si>
  <si>
    <t>jose6005@nauta.cu</t>
  </si>
  <si>
    <t>(53) 5801-4001</t>
  </si>
  <si>
    <t>Início de Evangelização Infantil em Julia, povoado perto de Bayamo.</t>
  </si>
  <si>
    <t>https://docs.google.com/forms/d/e/1FAIpQLSeyjjdiw4kWvHrlkycvwErVvhYd362pE_5e_qVlAo24c0jM0g/viewform?edit2=2_ABaOnueROwlu1LVYyZ6d_hnIVzYXohhOhfsKiXbgYg3L0-3T-3d7uaM6jDL6iZJ3Kjvyteo</t>
  </si>
  <si>
    <t>EXTERIOR - Caminho De La Luz</t>
  </si>
  <si>
    <t>Casa De Luz Espíritu De Fidel</t>
  </si>
  <si>
    <t>Casa de Luz Fidel</t>
  </si>
  <si>
    <t>Central Pepito Tey</t>
  </si>
  <si>
    <t>Taller Central</t>
  </si>
  <si>
    <t>Cienfuegos</t>
  </si>
  <si>
    <t>Pedro Leonardo Herrera Guerra</t>
  </si>
  <si>
    <t>Sáb 10h / Sáb 14h30</t>
  </si>
  <si>
    <t>https://docs.google.com/forms/d/e/1FAIpQLSeyjjdiw4kWvHrlkycvwErVvhYd362pE_5e_qVlAo24c0jM0g/viewform?edit2=2_ABaOnueHNsDQmXHqPbYvyOqtI3i8kaiCJPSKF4tAktxPjQ-KQRx5PWZztXD1dBNgy1y0U6k</t>
  </si>
  <si>
    <t>EXTERIOR - Casa de Luz Fidel</t>
  </si>
  <si>
    <t>Fraternidade Espírita Discípulos De Jesus De Vila Nova De Ģaia Portugal</t>
  </si>
  <si>
    <t>FDJ</t>
  </si>
  <si>
    <t>Márcia Regina Machado</t>
  </si>
  <si>
    <t>+351 910154708</t>
  </si>
  <si>
    <t>Rua Visconde Das Devesas, 524 drt</t>
  </si>
  <si>
    <t>Santa Marinha</t>
  </si>
  <si>
    <t>Vila Nova de Gaia</t>
  </si>
  <si>
    <t>Contato C/Márcia</t>
  </si>
  <si>
    <t>fedlgaia@gmail.com</t>
  </si>
  <si>
    <t>22 316-8856 / 910 154 708</t>
  </si>
  <si>
    <t>2021 a 2023</t>
  </si>
  <si>
    <t>-Associação Fraternidade Espírita Discípulos de Jesus Vila Nova de Gaia Portugal</t>
  </si>
  <si>
    <t>Fedjgaia@gmail.com</t>
  </si>
  <si>
    <t>16h30</t>
  </si>
  <si>
    <t>Sáb 11h</t>
  </si>
  <si>
    <t>Portugal</t>
  </si>
  <si>
    <t>Evangelização Infantil, Pré-Mocidade, Curso Básico / EAE, Assistência Espiritual</t>
  </si>
  <si>
    <t>As atividades foram virtuais, menos o curso de mediuns</t>
  </si>
  <si>
    <t>Inovar com a tecnologia</t>
  </si>
  <si>
    <t>https://docs.google.com/forms/d/e/1FAIpQLSeyjjdiw4kWvHrlkycvwErVvhYd362pE_5e_qVlAo24c0jM0g/viewform?edit2=2_ABaOnudakRhPdkn5YmjFRWrG0nez6UErCLtK_eU_YR648kMUfni06T6q0a4o_rP-u26dr3c</t>
  </si>
  <si>
    <t>EXTERIOR - FDJ</t>
  </si>
  <si>
    <t>Centro Espírita Aprendices Del Evangelio Edgard Armond</t>
  </si>
  <si>
    <t>Karina Brenda Sánchez</t>
  </si>
  <si>
    <t>+54 (22) 3532-9383</t>
  </si>
  <si>
    <t>Pasaje Pedro Goyena 11529</t>
  </si>
  <si>
    <t>La Herradura</t>
  </si>
  <si>
    <t>Mar Del Plata</t>
  </si>
  <si>
    <t>Norma Machado</t>
  </si>
  <si>
    <t>César Alejandro Correa/cesarcorrea1969@hotmail.com/+542235172086
Karina Brenda Sánchez
facutais@hotmail.com/+542235329383</t>
  </si>
  <si>
    <t>Charl pública y asistencia espiritual. Evangelización infantil, prejuventud (juventud en Asociación con Amalia Domingo y Soler a través de WhatsApp) EAE 2 grupos, Encuentros bimestrales de EAE. Traducciones/víbraciones colectivas. Grupo de vibraciones de las 22 horas. Ropero comunitario. Escuela secundaria con oficios.</t>
  </si>
  <si>
    <t>Edgard Armond /casa del camino la casita</t>
  </si>
  <si>
    <t>Canal de Youtube Espíritus y Médiums</t>
  </si>
  <si>
    <t>Karina Sánchez/+542235329383 eaedargentina@gmail.com</t>
  </si>
  <si>
    <t>10h / 14h30</t>
  </si>
  <si>
    <t>Seg 19h30 / Ter 16h</t>
  </si>
  <si>
    <t>Sáb 19h30 / Sáb 18h</t>
  </si>
  <si>
    <t>EAE solo tenemos online una es transformada de EAEd de grupo (aula 71) y la otra es online reciente (Clase 3)</t>
  </si>
  <si>
    <t>eaedargentina@gmail.com</t>
  </si>
  <si>
    <t>Evangelização Infantil, Pré-Mocidade, Curso Básico / EAE, Assistência Espiritual, Vibraciones colectivas, vibraciones 22 horas, grupos de estudio,</t>
  </si>
  <si>
    <t>EAE y charla pública normal pero evangelización y prejuventud hay dificultad por falta de conectividad el centro está ubicado en un barrio muy carente. Se mantuvo licación con las familias a través de la ayuda social y escuela de padres. Con evangelización tuvimos intentos de contar historias con imágenes por Whatsapp. Pero muy espaciadas en el tiempo (Somos pocos trabajadores y trabajamos en todas las áreas)</t>
  </si>
  <si>
    <t>Ampliar la divulgación a través de la virtualidad. A Nuestra charla pública por Whatsapp asisten personas de Argentina de muchas provincias, de Cuba, Colombia, España, Panamá, Brasil. Y mayor participación nuestra en grupos de estudio para dirigentes de EAE y RGA.</t>
  </si>
  <si>
    <t>https://docs.google.com/forms/d/e/1FAIpQLSeyjjdiw4kWvHrlkycvwErVvhYd362pE_5e_qVlAo24c0jM0g/viewform?edit2=2_ABaOnucP5C7O1NUyxFH20h-VgrHN6HzaGIZbnKXl4U2KKO2eLpKAPDIz8o8U8GKEHd3oNo0</t>
  </si>
  <si>
    <t>EXTERIOR - Edgard Armond</t>
  </si>
  <si>
    <t>Sociedad Espírita Gracias A Dios</t>
  </si>
  <si>
    <t>Gracias a Dios</t>
  </si>
  <si>
    <t>Calle Raúl Gómez, 218 Entre B Y C - Bayamo</t>
  </si>
  <si>
    <t>La Unión</t>
  </si>
  <si>
    <t>Bayamo</t>
  </si>
  <si>
    <t>Juan Valera Valera</t>
  </si>
  <si>
    <t>juan.vv@nauta.cu</t>
  </si>
  <si>
    <t>0123 443323</t>
  </si>
  <si>
    <t>Ter 19h / Seg 19h30</t>
  </si>
  <si>
    <t>Dom 17h</t>
  </si>
  <si>
    <t>https://docs.google.com/forms/d/e/1FAIpQLSeyjjdiw4kWvHrlkycvwErVvhYd362pE_5e_qVlAo24c0jM0g/viewform?edit2=2_ABaOnudAbcyFFdll8Kcnci_0uHmXevA0A1urbd5LQ7oFCYHTOWy4-VC6dHo4bh2PS9O9aY8</t>
  </si>
  <si>
    <t>EXTERIOR - Gracias a Dios</t>
  </si>
  <si>
    <t>Sociedad Espírita Evangélica Fraternidad En La Luz Y El Amor</t>
  </si>
  <si>
    <t>Luz Y El Amor</t>
  </si>
  <si>
    <t>Calle 17, 42202 Entre 422 Y 424 - Guanabo</t>
  </si>
  <si>
    <t>Peñas Altas</t>
  </si>
  <si>
    <t>Guanabo</t>
  </si>
  <si>
    <t>Aleida Noda Rubio</t>
  </si>
  <si>
    <t>aleidanr@nauta.cu</t>
  </si>
  <si>
    <t>1. Trabajos comunitarios (La fe que salva / Caminando con Jesús / Jesús con los ancianos)
2. Apoyo a EAE y CM en Cárdenas</t>
  </si>
  <si>
    <t>17h50</t>
  </si>
  <si>
    <t>Ter 17h / Sex 9h30</t>
  </si>
  <si>
    <t>Qui 20h / Dom 9h</t>
  </si>
  <si>
    <t>Dom 11h</t>
  </si>
  <si>
    <t>https://docs.google.com/forms/d/e/1FAIpQLSeyjjdiw4kWvHrlkycvwErVvhYd362pE_5e_qVlAo24c0jM0g/viewform?edit2=2_ABaOnucfRDow0wjiYP7GxXDhSd3T93spIeAlFz3BYywG3RRXHmFfnKPvz0S7zKRz_I9ieZE</t>
  </si>
  <si>
    <t>EXTERIOR - Luz Y El Amor</t>
  </si>
  <si>
    <t>Nueva Vida</t>
  </si>
  <si>
    <t>Rafael Freyre</t>
  </si>
  <si>
    <t>Santa Lucia</t>
  </si>
  <si>
    <t>Holguín</t>
  </si>
  <si>
    <t>Edilberto Sánchez</t>
  </si>
  <si>
    <t>edilberto.sanchez@nauta.cu</t>
  </si>
  <si>
    <t>10h30</t>
  </si>
  <si>
    <t>Ter 20h / Qui 17h</t>
  </si>
  <si>
    <t>https://docs.google.com/forms/d/e/1FAIpQLSeyjjdiw4kWvHrlkycvwErVvhYd362pE_5e_qVlAo24c0jM0g/viewform?edit2=2_ABaOnucg18gTgJUNzSqRzBsKgR-Okqcdyc5gX3zmvxP7Y5Vjllh6TvVAPbHg_BMC0Gzu9yI</t>
  </si>
  <si>
    <t>EXTERIOR - Nueva Vida</t>
  </si>
  <si>
    <t>Pablo De Tarso</t>
  </si>
  <si>
    <t>Pablo de Tarso</t>
  </si>
  <si>
    <t>Av. Varona, 105 A, Esquina A 5Ta</t>
  </si>
  <si>
    <t>Puerto Príncipe</t>
  </si>
  <si>
    <t>Silvia Iraola</t>
  </si>
  <si>
    <t>graciegr@nauta.cu / silvia5310@nauta.cu</t>
  </si>
  <si>
    <t>https://docs.google.com/forms/d/e/1FAIpQLSeyjjdiw4kWvHrlkycvwErVvhYd362pE_5e_qVlAo24c0jM0g/viewform?edit2=2_ABaOnufRhjkuF6AUgDm3NxkkbjYXTHg33T7RU7c8bDKyVJayDmKR7jq4J-fZ6DFKfN8AxSs</t>
  </si>
  <si>
    <t>EXTERIOR - Pablo de Tarso</t>
  </si>
  <si>
    <t>Spiritist Group Path Of Light</t>
  </si>
  <si>
    <t>Path of Light</t>
  </si>
  <si>
    <t>Themis Tavares</t>
  </si>
  <si>
    <t>279 Broadway, Suite # 501                  Long Branch-Nj Usa 07740</t>
  </si>
  <si>
    <t>Long Branch</t>
  </si>
  <si>
    <t>Nova Jérsei</t>
  </si>
  <si>
    <t>Themis Tavares (323 Gill Lane, 10 L Iselin Nj 08830)</t>
  </si>
  <si>
    <t>info@caminhodaluznj.com / themistavares@hotmail.com</t>
  </si>
  <si>
    <t>Tania Freire- 732.672.6895 Andre Cabral- 201.522.1187</t>
  </si>
  <si>
    <t>Visita aos asilos 2 sabados ao mes: 1-visita vestidos como palhacos com um bolo para celebrarmos os aniversariantes do mes- Palhacos do Caminho/ 2-visita para fazermos as unhas e massagens. Curso de Atendimento Fraterno- em andamento uma vez por semana- 12 pessoas                      Conhece-te a ti mesmo- iniciar em abril</t>
  </si>
  <si>
    <t>Estados Unidos</t>
  </si>
  <si>
    <t>https://docs.google.com/forms/d/e/1FAIpQLSeyjjdiw4kWvHrlkycvwErVvhYd362pE_5e_qVlAo24c0jM0g/viewform?edit2=2_ABaOnuf5rVKVqpPMeGJQVn-7GrCV3zj-BkTifCMfE14rqB-jo1Jktk1SZiVjx-KEiwnWXm0</t>
  </si>
  <si>
    <t>EXTERIOR - Path of Light</t>
  </si>
  <si>
    <t>Paul And Stephen Spiritist Group</t>
  </si>
  <si>
    <t>Paul and Stephen</t>
  </si>
  <si>
    <t>Orlando (Http://Paul-Stephen.Org.Au/)</t>
  </si>
  <si>
    <t>256 Richardson St., Middle Park Vic 3206</t>
  </si>
  <si>
    <t>Melbourne</t>
  </si>
  <si>
    <t>Victoria</t>
  </si>
  <si>
    <t>Orlando Berne</t>
  </si>
  <si>
    <t>orlando_berne@hotmail.com</t>
  </si>
  <si>
    <t>Eliana Aguiar</t>
  </si>
  <si>
    <t>O Centro Espirita Paulo e Estevao, em parceria com o Conselho de Brasileiros em Victoria, faz visitas regulares aos presos brasileiros em um presidio em Melbourne. A Casa trabalha em parceria com o CAPA (Centro de Atendimento Psicologico Australia). Facilitando o atendimento para aqueles que nao falam ingles e/ou preferem profissionais de saude que falam portugues. Temos um intercambio continuo com o diretor, David Chong, do CAPA</t>
  </si>
  <si>
    <t>Austrália</t>
  </si>
  <si>
    <t>https://docs.google.com/forms/d/e/1FAIpQLSeyjjdiw4kWvHrlkycvwErVvhYd362pE_5e_qVlAo24c0jM0g/viewform?edit2=2_ABaOnudTTW2LxhhbBy1H-ISD7QkR8PyNgnKPcZLgd2QNuy5KBhtdJYy_G0yxgRhIFG-bpaY</t>
  </si>
  <si>
    <t>EXTERIOR - Paul and Stephen</t>
  </si>
  <si>
    <t>Centre d'Études Spirite Paul et Etienne</t>
  </si>
  <si>
    <t>Gespe</t>
  </si>
  <si>
    <t>Lenir Cristina Vieira Cardoso</t>
  </si>
  <si>
    <t>(33) 67225-6936</t>
  </si>
  <si>
    <t>17 Rue Gambetta</t>
  </si>
  <si>
    <t>Gemizac</t>
  </si>
  <si>
    <t>Gémozac</t>
  </si>
  <si>
    <t>Nova Aquitânia</t>
  </si>
  <si>
    <t>Lenir Cardoso</t>
  </si>
  <si>
    <t>lenir.cardoso40@gmail.com</t>
  </si>
  <si>
    <t>www.gespe.org</t>
  </si>
  <si>
    <t>Gespe.gemozac</t>
  </si>
  <si>
    <t>gespe.gemozac@gmail.com</t>
  </si>
  <si>
    <t>Ter 20h30</t>
  </si>
  <si>
    <t>França</t>
  </si>
  <si>
    <t>Só virtuais</t>
  </si>
  <si>
    <t>Já estávamos no virtual, não mudou</t>
  </si>
  <si>
    <t>Que podemos nos adaptar e continuar trabalhando quando a boa vontade impera</t>
  </si>
  <si>
    <t>https://docs.google.com/forms/d/e/1FAIpQLSeyjjdiw4kWvHrlkycvwErVvhYd362pE_5e_qVlAo24c0jM0g/viewform?edit2=2_ABaOnueH2VNAk9Rp8pjNTH8b3H_bbPkzTLolLsa0-65PIP2-hbFCMlTSamjbshDbH7Ax3N0</t>
  </si>
  <si>
    <t>EXTERIOR - Gespe</t>
  </si>
  <si>
    <t>Seguidores De Jesús</t>
  </si>
  <si>
    <t>Calle 7Ma, 3 Altos Entre 5Ta Y 12</t>
  </si>
  <si>
    <t>Libertad</t>
  </si>
  <si>
    <t>Yoandro Ferreira</t>
  </si>
  <si>
    <t>escobarkirenia@gmail.com</t>
  </si>
  <si>
    <t>abr/19 à abr/21</t>
  </si>
  <si>
    <t>Sáb 20h</t>
  </si>
  <si>
    <t>https://docs.google.com/forms/d/e/1FAIpQLSeyjjdiw4kWvHrlkycvwErVvhYd362pE_5e_qVlAo24c0jM0g/viewform?edit2=2_ABaOnufzICObggLFBEQYJb5yPFUqxuGgySWps4dPWDt15isUX5ENMvNou9iQeRb2fSXFIes</t>
  </si>
  <si>
    <t>EXTERIOR - Seguidores De Jesús</t>
  </si>
  <si>
    <t>Sociedad Espiritista Universal</t>
  </si>
  <si>
    <t>Graciela Mantoan</t>
  </si>
  <si>
    <t>+54 9 223 5 985736</t>
  </si>
  <si>
    <t>Marconi 1346</t>
  </si>
  <si>
    <t>Estación</t>
  </si>
  <si>
    <t>mantoanrg@hotmail.com</t>
  </si>
  <si>
    <t>Hasta marzo 2021</t>
  </si>
  <si>
    <t>Hace 2 años que trabajamos apoyando un lugar de familias carenciados, con comidas, meriendas, ropa, juegos y apoyo escolar!</t>
  </si>
  <si>
    <t>No</t>
  </si>
  <si>
    <t>universal mdq</t>
  </si>
  <si>
    <t>Graciela Mantoan mantoanrg@hotmail.com</t>
  </si>
  <si>
    <t>Sex 18h</t>
  </si>
  <si>
    <t>En esta etapa de pandemia nuestra casa ha permanecido abierta con restricciones, hemos perdido trabajadores, estamos atravesando una crisis profunda y falta de trabajadores. Había pensado en cerrar ya que la colaboración es muy pobre y nos sentimos sin fuerzas.</t>
  </si>
  <si>
    <t>Muy buena</t>
  </si>
  <si>
    <t>Assistência Espiritual, Caravanas</t>
  </si>
  <si>
    <t>Mantuvimos EAE virtual, evangelio en el hogar miércoles y domingos, vibraciones martes 19.30, y vibraciones de las 22 ha.</t>
  </si>
  <si>
    <t>Que gracias al trabajo de Evangelio en el hogar que lleva tres años, pudimos estar ligados con los grupos por Whatsapp, que la necesidad de contacto fue crescendo y aprendimos a usar diferentes formas de conectarnos. Costó adaptarse pero se logró. En las escuelas vimos mayor apertura para trabajar la reforma íntima.</t>
  </si>
  <si>
    <t>https://docs.google.com/forms/d/e/1FAIpQLSeyjjdiw4kWvHrlkycvwErVvhYd362pE_5e_qVlAo24c0jM0g/viewform?edit2=2_ABaOnuejIxgw__LcM_bliJvi_I6xteP0V68AJ0QFWV35geyw6sjU1WtU8Fyly86P-d060ek</t>
  </si>
  <si>
    <t>EXTERIOR - Sociedad Espiritista Universal</t>
  </si>
  <si>
    <t>Brisbane Spiritist Centre</t>
  </si>
  <si>
    <t>Spiritist Centre</t>
  </si>
  <si>
    <t>Kelly</t>
  </si>
  <si>
    <t>60 Lobelia Ave</t>
  </si>
  <si>
    <t>Daisy Hill Qld 4127</t>
  </si>
  <si>
    <t>Brisbane</t>
  </si>
  <si>
    <t>Queensland</t>
  </si>
  <si>
    <t>QLD 4127</t>
  </si>
  <si>
    <t>Kely Paliari</t>
  </si>
  <si>
    <t>dez/18 à dez/20</t>
  </si>
  <si>
    <t>Marcelo Falcão - Secretário</t>
  </si>
  <si>
    <t>Endereço das reuniões: 8 Waldheim Street Annerley QLD 4103</t>
  </si>
  <si>
    <t>Qua 20h45</t>
  </si>
  <si>
    <t>Qua 21h</t>
  </si>
  <si>
    <t>https://docs.google.com/forms/d/e/1FAIpQLSeyjjdiw4kWvHrlkycvwErVvhYd362pE_5e_qVlAo24c0jM0g/viewform?edit2=2_ABaOnueOB5ALKehgb7AN1rOvvEQb0dj0AvI0uvlwAssrVFheB8dl8SzTkQyo666i-qCiJAE</t>
  </si>
  <si>
    <t>EXTERIOR - Spiritist Centre</t>
  </si>
  <si>
    <t>EXTREMO SUL</t>
  </si>
  <si>
    <t>Centro Espírita Francisco De Assis</t>
  </si>
  <si>
    <t>CEFA</t>
  </si>
  <si>
    <t>Liana Pfarrius Plasse</t>
  </si>
  <si>
    <t>(53) 98409-2810</t>
  </si>
  <si>
    <t>Rua Martim Afonso De Souza, 393</t>
  </si>
  <si>
    <t>Navegantes</t>
  </si>
  <si>
    <t>Rio Grande</t>
  </si>
  <si>
    <t>RS</t>
  </si>
  <si>
    <t>96202-660</t>
  </si>
  <si>
    <t>07.417.639/0001-16</t>
  </si>
  <si>
    <t>Vera Maria Cousen</t>
  </si>
  <si>
    <t>veracousen@gmail.com</t>
  </si>
  <si>
    <t>(53) 999649931</t>
  </si>
  <si>
    <t>Liana Pfarrius Plasse 53- 984092810/ Rua Henrique Bulle-509/201 Rio Grande- Cassino</t>
  </si>
  <si>
    <t>Brechós</t>
  </si>
  <si>
    <t>Liana Pfarrius Plasse 53 984092810 liplasse@yahoo.com.br</t>
  </si>
  <si>
    <t>achamos o cadastro anual importante para dar visibilidade ao trabalho das Casas...importante as questões frente as ações que foram implantadas com a pandemia...</t>
  </si>
  <si>
    <t>liplasse@yahoo.com.br</t>
  </si>
  <si>
    <t>sensibilização para que trabalhadores estejam onde se façam mais necessário, sem ficarem ligados as Casas de origem, pois temos muita dificuldade com o número de trabalhadores para ampliar e garantir os trabalhos da Aliança.</t>
  </si>
  <si>
    <t>Assistência Espiritual, Falando ao Coração...projeto André Luiz... Evangelho no Lar</t>
  </si>
  <si>
    <t>Só não conseguimos manter as atividades de forma virtual com a Evangelização Infantil Pre e Mocidade de modo virtual pela dificuldade que nosso público tem de acessar a internet...mas foram feitos contatos por wattszapp de forma ocasional e nos apoios mensais com sacolas as famílias</t>
  </si>
  <si>
    <t>A união do grupo e a resiliência frente aos desafios ...a força da fé no trabalho do Mestre e a capacidade de se reinventar ...</t>
  </si>
  <si>
    <t>https://docs.google.com/forms/d/e/1FAIpQLSeyjjdiw4kWvHrlkycvwErVvhYd362pE_5e_qVlAo24c0jM0g/viewform?edit2=2_ABaOnuf31aSeaxXKru2JrDKLKaiSa5CNQII0b-lv7w3_Yj-xTZz6A2f2Hke071_GhoO3MBk</t>
  </si>
  <si>
    <t>EXTREMO SUL - CEFA</t>
  </si>
  <si>
    <t>Centro Espírita Maria de Magdala</t>
  </si>
  <si>
    <t>CEMMA</t>
  </si>
  <si>
    <t xml:space="preserve">Valéria Simões Bittencourt Santos Silva </t>
  </si>
  <si>
    <t>(51) 99423-1104</t>
  </si>
  <si>
    <t>Rua Fagundes Varela, 250</t>
  </si>
  <si>
    <t xml:space="preserve">Santo Antônio </t>
  </si>
  <si>
    <t>Porto Alegre</t>
  </si>
  <si>
    <t>90650-010</t>
  </si>
  <si>
    <t>88.969.142/0001-02</t>
  </si>
  <si>
    <t xml:space="preserve">Valéria Simões </t>
  </si>
  <si>
    <t xml:space="preserve">valeriasimoesb@gmail.com </t>
  </si>
  <si>
    <t>2020/2022</t>
  </si>
  <si>
    <t xml:space="preserve">Caravanas / Doações a ONGs </t>
  </si>
  <si>
    <t xml:space="preserve">Não </t>
  </si>
  <si>
    <t xml:space="preserve">Whatsapp </t>
  </si>
  <si>
    <t xml:space="preserve">CEMMA  51-994231104 Whatsapp </t>
  </si>
  <si>
    <t xml:space="preserve">Estamos cientes da importância da Secretária inclusive contribuímos mensalmente para sua manutenção </t>
  </si>
  <si>
    <t>valeriasimoesb@gmail.com</t>
  </si>
  <si>
    <t xml:space="preserve">Somente a EAE foi mantida de forma virtual.
Demais trabalhos Mediúnicos da casa foram mantidos com a presença dos trabalhadores, mas sem participação de assistidos presencialmente. </t>
  </si>
  <si>
    <t xml:space="preserve">Comprometimento 
</t>
  </si>
  <si>
    <t>https://docs.google.com/forms/d/e/1FAIpQLSeyjjdiw4kWvHrlkycvwErVvhYd362pE_5e_qVlAo24c0jM0g/viewform?edit2=2_ABaOnud20QSmtwaNrNE_V8YfvPcTlvXzrmC6y0rNL1WQbD-eAMpUA7bIa1iwh9ELBFCeWyo</t>
  </si>
  <si>
    <t>EXTREMO SUL - CEMMA</t>
  </si>
  <si>
    <t>Centro Espírita Maria De Nazareth</t>
  </si>
  <si>
    <t>Maria de Nazareth</t>
  </si>
  <si>
    <t>Vera Regina Silveira Branco</t>
  </si>
  <si>
    <t>(53) 99975-0392 / (53) 99132-6934</t>
  </si>
  <si>
    <t>Rua Rio Guaíba, 209</t>
  </si>
  <si>
    <t>Pq. Marinha</t>
  </si>
  <si>
    <t>96215-050</t>
  </si>
  <si>
    <t>06.352.403/0001-86</t>
  </si>
  <si>
    <t>branco-59@hotmail.com</t>
  </si>
  <si>
    <t>(53) 99975-0392</t>
  </si>
  <si>
    <t>Desde 2014 até a data atual</t>
  </si>
  <si>
    <t>Eliane Carvalho, Eva Silva</t>
  </si>
  <si>
    <t>Caravanas , Projeto André Luiz, Samaritanos</t>
  </si>
  <si>
    <t>-C.E.Maria de Nazareth</t>
  </si>
  <si>
    <t>Aprimoramentos na EAE</t>
  </si>
  <si>
    <t>Vibrações de quinta-feira (Presencial), Preleções (Virtual) e Corrente mediúnica c auxílio à sofredores (Presencial)</t>
  </si>
  <si>
    <t xml:space="preserve">Muito difícil!
Somente o q foi relacionado acima  com número bem reduzido de voluntários. </t>
  </si>
  <si>
    <t>Que é preciso muita união, sempre!!!</t>
  </si>
  <si>
    <t>https://docs.google.com/forms/d/e/1FAIpQLSeyjjdiw4kWvHrlkycvwErVvhYd362pE_5e_qVlAo24c0jM0g/viewform?edit2=2_ABaOnuc6o-gJx_xPKbLrTbic3-48a6fLSlzjaEQv9MyHhJmWOlhE6JI8zUORCdCD7GRDM3w</t>
  </si>
  <si>
    <t>EXTREMO SUL - Maria de Nazareth</t>
  </si>
  <si>
    <t>Centro Espírita Paulo De Tarso</t>
  </si>
  <si>
    <t>Jorge Luiz Serafim</t>
  </si>
  <si>
    <t>(53) 99958-5141</t>
  </si>
  <si>
    <t>Rua Cel Sampaio, 165</t>
  </si>
  <si>
    <t>96200-180</t>
  </si>
  <si>
    <t>00.748.700/0001-69</t>
  </si>
  <si>
    <t>Jorge  Luiz Serafim</t>
  </si>
  <si>
    <t>serafimjl@gmail.com</t>
  </si>
  <si>
    <t>Eulalia Correia - 53 99161-0259</t>
  </si>
  <si>
    <t>Arrecadação e doação de gêneros alimentícios, higiene e limpeza e fraldas descartáveis a famílias carentes, Asilo e Hospital Psiquiátrico.</t>
  </si>
  <si>
    <t>Centro Espírita Paulo de Tarso Rio Grande</t>
  </si>
  <si>
    <t>Seg 15h</t>
  </si>
  <si>
    <t>mifares@ymail.com</t>
  </si>
  <si>
    <t>Mantivemos Trabalho de Vibrações presenciais. EAE foi mantida virtualmente.</t>
  </si>
  <si>
    <t xml:space="preserve">Problemas novos requerem novas soluções. </t>
  </si>
  <si>
    <t>https://docs.google.com/forms/d/e/1FAIpQLSeyjjdiw4kWvHrlkycvwErVvhYd362pE_5e_qVlAo24c0jM0g/viewform?edit2=2_ABaOnuejFWw09Xdd4zebuQIWH-pCim-kVkm3IaiEF1JT-LVyEnrkyn-XgURNXBn6b0J29MU</t>
  </si>
  <si>
    <t>EXTREMO SUL - Paulo de Tarso</t>
  </si>
  <si>
    <t>LITORAL CENTRO</t>
  </si>
  <si>
    <t>Centro Espírita A Caminho da Luz</t>
  </si>
  <si>
    <t>A Caminho da Luz</t>
  </si>
  <si>
    <t>Jacinta Da Encarnação Gil Alves</t>
  </si>
  <si>
    <t>(13) 99778-9823</t>
  </si>
  <si>
    <t>Rua Dr. Armando Sales De Oliveira, 53</t>
  </si>
  <si>
    <t>Vl. Valença</t>
  </si>
  <si>
    <t>São Vicente</t>
  </si>
  <si>
    <t>11390-010</t>
  </si>
  <si>
    <t>68.497.694/0001-22</t>
  </si>
  <si>
    <t>jacinta.gil@uol.com.br</t>
  </si>
  <si>
    <t>Maria Da Graça Cabral Ribeiro</t>
  </si>
  <si>
    <t>Damos apoio a Fraternidade Caravaneiros Maria de Nazaré, que é um filhote desta casa.</t>
  </si>
  <si>
    <t>14h30 / 19h30</t>
  </si>
  <si>
    <t>Sáb 17h / Ter 20h</t>
  </si>
  <si>
    <t>Seg 20h / Ter 20h / Sáb 17h</t>
  </si>
  <si>
    <t>A representante da nossa casa, tem sido bastante atuante e tem nos colocado a par</t>
  </si>
  <si>
    <t>Como já comentei acima, a nossa representante é bastante atuante, em todas as reuniões e tem sempre nos colocado a par.
Mais uma vez agradeço, a todo o suporte que temos recebido tanto da Regional Litoral Centro, como da própria Aliança;
Deus abençoe a todos.</t>
  </si>
  <si>
    <t>Não temos comentários, para nós está tudo bem.
Agradeço a todos, por todo o suporte que temos recebido.</t>
  </si>
  <si>
    <t>Evangelização Infantil, Pré-Mocidade, Mocidade, Curso Básico / EAE, Assistência Espiritual, Curso de Médiuns, Curso de Médiuns estamos fazendo a parte Teorica</t>
  </si>
  <si>
    <t>Estamos Mantendo os Trabalhos Virtuais, na Plataforma ZOOM</t>
  </si>
  <si>
    <t>O verdadeiro amor aos irmãos e a preocupação para mantermo-nos todos fortalecidos.
Continuamos sempre desde o inicio contatando a todos, assistidos, trabalhadores e alunos.</t>
  </si>
  <si>
    <t>https://docs.google.com/forms/d/e/1FAIpQLSeyjjdiw4kWvHrlkycvwErVvhYd362pE_5e_qVlAo24c0jM0g/viewform?edit2=2_ABaOnuelweydm9TC-nbuLPqIN4IK6mwm5SrKtnnLDrI58gIjwwWsQ1u-kYYgeQoWeWNf9nM</t>
  </si>
  <si>
    <t>LITORAL CENTRO - A Caminho da Luz</t>
  </si>
  <si>
    <t>Associação Espírita Alvorada Nova</t>
  </si>
  <si>
    <t>Alvorada Nova</t>
  </si>
  <si>
    <t>Ariovaldo Gomes Tavares</t>
  </si>
  <si>
    <t>(13) 3358-1563</t>
  </si>
  <si>
    <t>Av. Presidente Vargas, 661</t>
  </si>
  <si>
    <t>Pq. Estuário</t>
  </si>
  <si>
    <t>Guarujá</t>
  </si>
  <si>
    <t>11451-000</t>
  </si>
  <si>
    <t>19.010.618/0001-60</t>
  </si>
  <si>
    <t>ariovaldotavares@gmail.com</t>
  </si>
  <si>
    <t>(13) 99798-1958</t>
  </si>
  <si>
    <t>Maria Aparecida Figueiredo Tavares</t>
  </si>
  <si>
    <t>Ainda não realizamos nenhum</t>
  </si>
  <si>
    <t>13 3358-1563</t>
  </si>
  <si>
    <t>Importante a atualização</t>
  </si>
  <si>
    <t>Vibrações coletivas pelo google meeting</t>
  </si>
  <si>
    <t>Revermos conceitos apregoados</t>
  </si>
  <si>
    <t>https://docs.google.com/forms/d/e/1FAIpQLSeyjjdiw4kWvHrlkycvwErVvhYd362pE_5e_qVlAo24c0jM0g/viewform?edit2=2_ABaOnuc65REZijgaNXC5r3OytGfwm6L5IXDHPZurgHGQ9zXcPqVqJu5FlThekZzQdtMwn54</t>
  </si>
  <si>
    <t>LITORAL CENTRO - Alvorada Nova</t>
  </si>
  <si>
    <t>G.E. Jardim De Amor E Luz</t>
  </si>
  <si>
    <t>Jardim de Amor e Luz</t>
  </si>
  <si>
    <t>Shirle Aparecida Do Amparo Lima</t>
  </si>
  <si>
    <t>(13) 98133-5598</t>
  </si>
  <si>
    <t>Rua Américo Martins Dos Santos, 159</t>
  </si>
  <si>
    <t>Jd. Guassu</t>
  </si>
  <si>
    <t>11370-550</t>
  </si>
  <si>
    <t>11.172.381/0001-02</t>
  </si>
  <si>
    <t>Luiz Antonio Cruz Lima</t>
  </si>
  <si>
    <t>bioaromar@gmail.com</t>
  </si>
  <si>
    <t>ações sociais  exporadicas na cidade</t>
  </si>
  <si>
    <t>Shirle, bioaromar@gmail.com, 13 981335598</t>
  </si>
  <si>
    <t>Curso Básico / EAE, Assistência com preleções, vibrações coletivas  e passes a distancia e o Grupo de Estudos</t>
  </si>
  <si>
    <t xml:space="preserve">Demos continuidade  imediatamente em atividades onlines, em uma semana  </t>
  </si>
  <si>
    <t>A pandemia trouxe oportunidade de crescimento.</t>
  </si>
  <si>
    <t>https://docs.google.com/forms/d/e/1FAIpQLSeyjjdiw4kWvHrlkycvwErVvhYd362pE_5e_qVlAo24c0jM0g/viewform?edit2=2_ABaOnucb1_7Ss4aZaKNpT9AR7Fkny607ltQRy8IHjcZniYgMsi6zMf_yv6l-drNpiYW__9I</t>
  </si>
  <si>
    <t>LITORAL CENTRO - Jardim de Amor e Luz</t>
  </si>
  <si>
    <t>Centro Espírita Semente De Amor Fraterno</t>
  </si>
  <si>
    <t>Amor Fraterno</t>
  </si>
  <si>
    <t>Augusto Cesar Santos Barbosa</t>
  </si>
  <si>
    <t>(13) 99713-4196</t>
  </si>
  <si>
    <t>Rua Antonio Bento De Amorim, 84</t>
  </si>
  <si>
    <t>Vl. Belmiro</t>
  </si>
  <si>
    <t>Santos</t>
  </si>
  <si>
    <t>11070-170</t>
  </si>
  <si>
    <t>34.716.457/0001-19</t>
  </si>
  <si>
    <t>Maria De Lourdes Araujo E Messias</t>
  </si>
  <si>
    <t>mallu_15@gmail.com</t>
  </si>
  <si>
    <t>(13) 99165-0699</t>
  </si>
  <si>
    <t>jul/20 a jul/22</t>
  </si>
  <si>
    <t>Augusto Barbosa  ( augustocsbarbosa@gmail.com ) tel 13 997134196</t>
  </si>
  <si>
    <t>CESAF Santos</t>
  </si>
  <si>
    <t>sementedeamorfraterno@gmail.com</t>
  </si>
  <si>
    <t>20h30</t>
  </si>
  <si>
    <t>augustocsbarbosa@gmail.com</t>
  </si>
  <si>
    <t>Assistência Espiritual, Vibrações Coletivas</t>
  </si>
  <si>
    <t xml:space="preserve">Mantida as Preleções e Vibrações Coletivas </t>
  </si>
  <si>
    <t>Divulgação e Alcance maior de nossas atividades</t>
  </si>
  <si>
    <t>https://docs.google.com/forms/d/e/1FAIpQLSeyjjdiw4kWvHrlkycvwErVvhYd362pE_5e_qVlAo24c0jM0g/viewform?edit2=2_ABaOnucc0Y1Q--JBD3Wvtn0-Cy1M3GkwKmzN04PHtjTJXgN1T6essFeXiZdNYU9qso03CRQ</t>
  </si>
  <si>
    <t>LITORAL CENTRO - Amor Fraterno</t>
  </si>
  <si>
    <t>Seara Espírita Casa Do Aprendiz</t>
  </si>
  <si>
    <t>SECAP</t>
  </si>
  <si>
    <t>Alexandre Barbosa De Carvalho</t>
  </si>
  <si>
    <t>(13) 97401-7266</t>
  </si>
  <si>
    <t>Rua Alice Machado De Azevedo 180</t>
  </si>
  <si>
    <t>Cidade Náutica</t>
  </si>
  <si>
    <t>11355-020</t>
  </si>
  <si>
    <t>05.665.982/0001-54</t>
  </si>
  <si>
    <t>Maria Nazaré Correa Dos Santos</t>
  </si>
  <si>
    <t>nazare.santos@uol.com.br</t>
  </si>
  <si>
    <t>(13) 98804-3979</t>
  </si>
  <si>
    <t>set/20 à ago/22</t>
  </si>
  <si>
    <t>Alexandre Barbosa de Carvalho  (13)99785-7001</t>
  </si>
  <si>
    <t>Assistencia Espiritual, EAE, Evang. Infantil, Mocidade, Pré Mocidade,Grupo Mediúnico,Vibrações das Quintas feiras , Assistência Social (trabalho com gestantes/Mães que criam )</t>
  </si>
  <si>
    <t>Secap Seara Espírita</t>
  </si>
  <si>
    <t>Alexandre - (13) 99785-7001 - secap.casadoaprendiz@gmail.com</t>
  </si>
  <si>
    <t>Dom 17h / Ter 20h</t>
  </si>
  <si>
    <t>12ª</t>
  </si>
  <si>
    <t>secap.casadoaprendiz@gmail.com</t>
  </si>
  <si>
    <t xml:space="preserve">Evangelização Infantil, Pré-Mocidade, Mocidade, Curso Básico / EAE, Assistência Espiritual, Curso de Médiuns, Vibrações </t>
  </si>
  <si>
    <t>A falta , junto com a vontade de trabalhar,nos fizeram pensar em novas maneiras de agirmos,posto que sentíamos a presença da espiritualidade como se estivesse nos pedindo para agirmos,eles estavam emtrabalho ativo e tinhamos que fazer a nossa parte.A princípio através do whatsApp e no decorrer passamos para o MEET e ZOOM , no começo a adaptação foi difícil,pois para todos era uma novidade,mas com o tempo fomos nos adaptando e aos poucos melhorando.</t>
  </si>
  <si>
    <t>Que o que parecia impossível de se realizar,a vontade e a fé nos fizeram ir em busca de soluções para alcançar o trabalho de ajuda ao próximo através da assistência espiritual.Mesmo distantes podemos estar próximos em todos os momentos.</t>
  </si>
  <si>
    <t>https://docs.google.com/forms/d/e/1FAIpQLSeyjjdiw4kWvHrlkycvwErVvhYd362pE_5e_qVlAo24c0jM0g/viewform?edit2=2_ABaOnuerG-CXub--Kvw_8a33tW3xmWyWk0BCgXMDvlEh6HoT_0RxWj1oLR2EH2_sagFPnKY</t>
  </si>
  <si>
    <t>LITORAL CENTRO - SECAP</t>
  </si>
  <si>
    <t>Centro Espírita Aprendizes do Evangelho</t>
  </si>
  <si>
    <t>CEAE Santos</t>
  </si>
  <si>
    <t>Maria Helena Antunes</t>
  </si>
  <si>
    <t>(13) 98160-7111</t>
  </si>
  <si>
    <t>Rua Com. Alfaia Rodrigues, 579</t>
  </si>
  <si>
    <t>Ponta Da Praia</t>
  </si>
  <si>
    <t>11025-155</t>
  </si>
  <si>
    <t>55671473/00011-02</t>
  </si>
  <si>
    <t>helena.ceaesantos@gmail.com</t>
  </si>
  <si>
    <t>01-02-2021 a 31-12-2022</t>
  </si>
  <si>
    <t>Flávia Luiza Barbosa de Aguiar Ferreira Martins (vice-presidente) - 
fla-iza@hotmail.com  -  13-991727242
Denise Moreira dos Santos ( secretária)
denisesantosdm@gmail.com - 11-991132320</t>
  </si>
  <si>
    <t>No momento, voluntários em suas casas preparam as peças para os enxovais, que são doados às famílias das comunidades atendidas pelas Caravanas.</t>
  </si>
  <si>
    <t>blogCeae - HTTPS://ceaesantos.wordpress.com</t>
  </si>
  <si>
    <t>Helena Antunes - helena.ceaesantos@gmail.com  - 13-981607111</t>
  </si>
  <si>
    <t>14h45</t>
  </si>
  <si>
    <t>15h / 19h45</t>
  </si>
  <si>
    <t>8h45</t>
  </si>
  <si>
    <t>Sex 20h30 / Qui 20h30 / Qua 15h</t>
  </si>
  <si>
    <t>32ª</t>
  </si>
  <si>
    <t>Sáb 10h15</t>
  </si>
  <si>
    <t>Ter 14h / Ter 20h</t>
  </si>
  <si>
    <t>Sex 20h30</t>
  </si>
  <si>
    <t>Foi fácil o acesso e as perguntas objetivas e tranquilas de responder.</t>
  </si>
  <si>
    <t>ceae.santos2021@gmail.com</t>
  </si>
  <si>
    <t>Evangelização Infantil, Pré-Mocidade, Mocidade, Curso Básico / EAE, Curso de Médiuns, Vibrações Coletivas / Falando ao coração / Estudos e vibrações nas salas de Assistência Espiritual adulto e infantil</t>
  </si>
  <si>
    <t>Sem problemas até o momento. Estamos pensando qdo iniciar a prática do CM</t>
  </si>
  <si>
    <t>Adaptação dos voluntários às plataformas</t>
  </si>
  <si>
    <t>https://docs.google.com/forms/d/e/1FAIpQLSeyjjdiw4kWvHrlkycvwErVvhYd362pE_5e_qVlAo24c0jM0g/viewform?edit2=2_ABaOnucB4uz4jZtrSgQCBOAqOh_FgJzzA6cvxqk9JvNMVRqE6KjYrvus2crZqd0VbC-wNes</t>
  </si>
  <si>
    <t>LITORAL CENTRO - CEAE Santos</t>
  </si>
  <si>
    <t>Centro Espírita Círculo De Luz Do Guarujá</t>
  </si>
  <si>
    <t>Círculo de Luz</t>
  </si>
  <si>
    <t>Marcia Cristina De Luna</t>
  </si>
  <si>
    <t xml:space="preserve"> (13) 98113-5937</t>
  </si>
  <si>
    <t>Rua Afonso Teixeira Vidal, 245</t>
  </si>
  <si>
    <t>Santa Rosa</t>
  </si>
  <si>
    <t>11430-150</t>
  </si>
  <si>
    <t>68.013.341/0001-35</t>
  </si>
  <si>
    <t>Sueli Lopez Viana</t>
  </si>
  <si>
    <t>suloviana@gmail.com</t>
  </si>
  <si>
    <t>(13) 33582535 / (13) 997484384</t>
  </si>
  <si>
    <t>Fev/20 à Fev/22</t>
  </si>
  <si>
    <t>Marcia (13) 981135937 - Andrea (13) 974128242 - Sergio (11) 98897059</t>
  </si>
  <si>
    <t>Marcia (13) 981135937 - lunachris.oficial@hotmail.com</t>
  </si>
  <si>
    <t>Muito bom e de fácil preenchimento</t>
  </si>
  <si>
    <t>serce1@bol.com.br</t>
  </si>
  <si>
    <t>Maior divulgação e acesso à EAED</t>
  </si>
  <si>
    <t>lunachris.oficial@hotmail.com</t>
  </si>
  <si>
    <t>Assistência Espiritual, Vibrações</t>
  </si>
  <si>
    <t xml:space="preserve"> mantivemos aulas de EAE de modo virtual, Vibrações e Assistencia Espiritual</t>
  </si>
  <si>
    <t>solidariedade, amor ao proximo e igualdade</t>
  </si>
  <si>
    <t>https://docs.google.com/forms/d/e/1FAIpQLSeyjjdiw4kWvHrlkycvwErVvhYd362pE_5e_qVlAo24c0jM0g/viewform?edit2=2_ABaOnucv7Dt-EPsGOPcwLA6ZdqKk5aQ1wKHN3sqYmfzNVLCltZfFIhxDnumGWVNJGSaUzaA</t>
  </si>
  <si>
    <t>LITORAL CENTRO - Círculo de Luz</t>
  </si>
  <si>
    <t>Fraternidade Espírita Discípulos De Jesus</t>
  </si>
  <si>
    <t>João Carlos Pereira De Souza Oliveira</t>
  </si>
  <si>
    <t>(13) 98225-0005</t>
  </si>
  <si>
    <t>Rua Maestro Heitor Vila Lobos, 134</t>
  </si>
  <si>
    <t>11030-240</t>
  </si>
  <si>
    <t>07.696.250/0001-57</t>
  </si>
  <si>
    <t>João Carlos Pereira De Souza Oliviera</t>
  </si>
  <si>
    <t>direcao@fedjsantos.page</t>
  </si>
  <si>
    <t>Eliana Halmiron/ 13 99755-3105/elianaalmiron@gmail.com</t>
  </si>
  <si>
    <t>Pechincha na casa, visita a asilos no bairro,entrega de alimentos a moradores de rua, bazar</t>
  </si>
  <si>
    <t>fedjsantos</t>
  </si>
  <si>
    <t>João Carlos 13 98225-0005 direcao@fedjsantos.page</t>
  </si>
  <si>
    <t>14h15</t>
  </si>
  <si>
    <t>8h15</t>
  </si>
  <si>
    <t>Dom 18h30 / Qui 15hs</t>
  </si>
  <si>
    <t>já doamos</t>
  </si>
  <si>
    <t>Rápido e preciso,  entendo que ele poderia ter aprofundado mais a situação de 2020 e também as propostas de 2021, mas não é fácil</t>
  </si>
  <si>
    <t>jokapsoliveira@hotmail.com</t>
  </si>
  <si>
    <t>Evangelização Infantil, Pré-Mocidade, Mocidade, Curso Básico / EAE, Curso de Médiuns, Vivência Doutrinária</t>
  </si>
  <si>
    <t>Ev Infantil, mantivemos Virtual com as evangelizadoras fazendo sacolinhas com as atividades distribuídas a cada bimestre e mantendo virtual as aulas; a Pré Mocidade, mantidas as aulas via watsapp e depois plataforma google,; Mocidade mantida através da plataforma google; Escolas de Aprendizeso Evangelho; mantida através da plataforma google; Vivência Doutrinária, através da plataforma google; Assistência Espiritual ( preleções através do Facebook), em implantação 2021, assistência virtual ( chamamos de acolhimento); Livraria aberta uma vez por semana; Vibrações de quinta feira, 10 pessoas na casa presencial, transmissão pelo google para quem não pode. Instalamos internet na casa; realizamos estudos através da plataforma antes das preleções ( atualmente com o Manual Prático do Espírita).</t>
  </si>
  <si>
    <t>Que as paredes da casa espírita não existem, os trabalhos se expandiram, ao mesmo tempo identificamos um esfriamento de parte dos voluntários</t>
  </si>
  <si>
    <t>https://docs.google.com/forms/d/e/1FAIpQLSeyjjdiw4kWvHrlkycvwErVvhYd362pE_5e_qVlAo24c0jM0g/viewform?edit2=2_ABaOnudXyoevC12X0wMLGYiRI50sfiYmrJOtMQu6u2dhZsLXEAG8u7eFgOyQqmggDYqDEls</t>
  </si>
  <si>
    <t>LITORAL CENTRO - Discípulos de Jesus</t>
  </si>
  <si>
    <t>Centro Espírita Divina Luz Dos Navegantes</t>
  </si>
  <si>
    <t>Divina Luz</t>
  </si>
  <si>
    <t>Soraya Costa De Moura Prado</t>
  </si>
  <si>
    <t>(13) 99767-8479</t>
  </si>
  <si>
    <t>Rua Carmozina De Freitas Abreu, 253</t>
  </si>
  <si>
    <t>Santa Cruz Dos Navegantes</t>
  </si>
  <si>
    <t>11425-120</t>
  </si>
  <si>
    <t>22.882.704/0001-78</t>
  </si>
  <si>
    <t>Sonia Maria Caetano De Oliveira</t>
  </si>
  <si>
    <t>sorayamourap@gmail.com</t>
  </si>
  <si>
    <t>(13) 99681-5089</t>
  </si>
  <si>
    <t>mai/18 à mai/20</t>
  </si>
  <si>
    <t>Soraya Costa de Moura Prado 13 997678479</t>
  </si>
  <si>
    <t>O principal trabalho Evangelho no Lar</t>
  </si>
  <si>
    <t>Ter 21h30</t>
  </si>
  <si>
    <t>Muito claro e objetivo</t>
  </si>
  <si>
    <t xml:space="preserve">Assistência Espiritual, VibraçVibrações </t>
  </si>
  <si>
    <t xml:space="preserve">Nada foi virtual </t>
  </si>
  <si>
    <t xml:space="preserve">Superação e Esperança em dias ainda melhores </t>
  </si>
  <si>
    <t>https://docs.google.com/forms/d/e/1FAIpQLSeyjjdiw4kWvHrlkycvwErVvhYd362pE_5e_qVlAo24c0jM0g/viewform?edit2=2_ABaOnufROEOQ2dmVtloscqdcwxG-v_gZdgrhc10F2y5VK69yFkawro8hPxXMZJu2mVVsQzA</t>
  </si>
  <si>
    <t>LITORAL CENTRO - Divina Luz</t>
  </si>
  <si>
    <t>Centro Espírita Estrada De Damasco</t>
  </si>
  <si>
    <t>Estrada de Damasco</t>
  </si>
  <si>
    <t>Lucimara Gomes Rodrigues</t>
  </si>
  <si>
    <t>(13) 99701-7215</t>
  </si>
  <si>
    <t>Rua Monte Plano, 283</t>
  </si>
  <si>
    <t>Vl. Margarida</t>
  </si>
  <si>
    <t>11335-020</t>
  </si>
  <si>
    <t>51.077.303/0001-43</t>
  </si>
  <si>
    <t>Ronaldo Castro Rodrigues</t>
  </si>
  <si>
    <t>rafaelrodrigues20@hotmail.com</t>
  </si>
  <si>
    <t>(13) 3462-1701</t>
  </si>
  <si>
    <t>jan/20 à dez/22</t>
  </si>
  <si>
    <t>José Dionísio De Almeida/ dionisio.cultura@gmail.com</t>
  </si>
  <si>
    <t>É uma casa que está na periferia de São Vicente, a maioria dos voluntários são de trabalhadores (as); temos discípulos que apoiam  trabalhos em outras instituições:
Temos grupo de Evangelho no Lar e de visita a asilos.</t>
  </si>
  <si>
    <t>Centro Espírita Estrada de Damasco</t>
  </si>
  <si>
    <t>WhatsApp: Estrada de Damasco</t>
  </si>
  <si>
    <t>Dionísio Almeida: 13 997017214</t>
  </si>
  <si>
    <t>33ª</t>
  </si>
  <si>
    <t>Dom 15h45</t>
  </si>
  <si>
    <t>Sex 19h45 / Ter 17h</t>
  </si>
  <si>
    <t>Sabemos da importância. Contribuimos.</t>
  </si>
  <si>
    <t>Muito bom e objetivo; Direto nas questões fundamentais.</t>
  </si>
  <si>
    <t>dionisio.cultura@gmail.com</t>
  </si>
  <si>
    <t>Sem críticas.</t>
  </si>
  <si>
    <t>lugrodrigues@yahoo.com.br</t>
  </si>
  <si>
    <t>Evangelização Infantil, Pré-Mocidade, Mocidade, Curso Básico / EAE, Assistência Espiritual, Aprimoramento Mediúnico e Grupos de Estudos</t>
  </si>
  <si>
    <t>Logo na semana seguinte ao fechamento, iniciamos os trabalhos virtualmente.</t>
  </si>
  <si>
    <t>adaptação do trabalho Espiritual ao virtual.</t>
  </si>
  <si>
    <t>https://docs.google.com/forms/d/e/1FAIpQLSeyjjdiw4kWvHrlkycvwErVvhYd362pE_5e_qVlAo24c0jM0g/viewform?edit2=2_ABaOnudZ1Su1IhFLMfmNbi5IepWclx8nvTOsxq2jC7y9Heo8DAvdtkyvf5LaE_INfxZFVD4</t>
  </si>
  <si>
    <t>LITORAL CENTRO - Estrada de Damasco</t>
  </si>
  <si>
    <t>Fraternidade Espírita Evangelho De Luz</t>
  </si>
  <si>
    <t>Evangelho de Luz</t>
  </si>
  <si>
    <t>Luiz Alves Da Silva</t>
  </si>
  <si>
    <t>(13) 97415-8557</t>
  </si>
  <si>
    <t>Rua Prof. Nelson Espíndola Lobato, 265</t>
  </si>
  <si>
    <t>Jd. Rádio Clube</t>
  </si>
  <si>
    <t>11088-330</t>
  </si>
  <si>
    <t>03.860.233/0001-52</t>
  </si>
  <si>
    <t xml:space="preserve">Luiz Alves Da Silva </t>
  </si>
  <si>
    <t>luiz.alves0206@gmail.com</t>
  </si>
  <si>
    <t>(JAN/2020 A DEZ 2021) = 24 meses</t>
  </si>
  <si>
    <t>Cleidinei Silva dos Santos / cleisantoss@yahool.com.br</t>
  </si>
  <si>
    <t xml:space="preserve">Evangelho no Lar e Sacolinhas de Natal </t>
  </si>
  <si>
    <t>Feel Fraternidade Espírita Evangelho de Luz</t>
  </si>
  <si>
    <t>evangelhodeluz</t>
  </si>
  <si>
    <t>WhatsApp</t>
  </si>
  <si>
    <t>Luiz Alves/13-991335629/luiz.alves0206@gmail.com</t>
  </si>
  <si>
    <t>A Casa está  doando bimestralmente</t>
  </si>
  <si>
    <t xml:space="preserve">Muito Importante </t>
  </si>
  <si>
    <t>cleisantoss@yahoo.com.br</t>
  </si>
  <si>
    <t>No momento nenhuma sugestão</t>
  </si>
  <si>
    <t>Evangelização Infantil, Pré-Mocidade, Mocidade, Assistência Espiritual</t>
  </si>
  <si>
    <t xml:space="preserve">Somente a EAE houve possibilidade de ficar presencial </t>
  </si>
  <si>
    <t xml:space="preserve">Se adaptar a tecnologia e participação de irmão moradores  longe fisicamente da casa </t>
  </si>
  <si>
    <t>https://docs.google.com/forms/d/e/1FAIpQLSeyjjdiw4kWvHrlkycvwErVvhYd362pE_5e_qVlAo24c0jM0g/viewform?edit2=2_ABaOnudum4jJRnuk-qLHtiSf7Tt4OGErSVvpig-GmQaC1OWXdfWXkB4LpFsT4uc6dNEpxno</t>
  </si>
  <si>
    <t>LITORAL CENTRO - Evangelho de Luz</t>
  </si>
  <si>
    <t>Fraternidade Espírita União Maior</t>
  </si>
  <si>
    <t>FEUM</t>
  </si>
  <si>
    <t xml:space="preserve">Maria Lidia Gomes Romualdo </t>
  </si>
  <si>
    <t>(13) 99761-5678</t>
  </si>
  <si>
    <t>Rua Dom Duarte Leopoldo E Silva, 168</t>
  </si>
  <si>
    <t>Marapé</t>
  </si>
  <si>
    <t>11070-131</t>
  </si>
  <si>
    <t>71.555.064/0001-05</t>
  </si>
  <si>
    <t>Maria Lidia Gomes Romualdo</t>
  </si>
  <si>
    <t>lidromu@hotmail.com</t>
  </si>
  <si>
    <t xml:space="preserve">-whatssap </t>
  </si>
  <si>
    <t xml:space="preserve">Maria Lidia Gomes Romualdo - (13)997615678- lidromu@hotmail.com </t>
  </si>
  <si>
    <t>Dom 18h / Seg 20h10</t>
  </si>
  <si>
    <t>Qui 20h10</t>
  </si>
  <si>
    <t>?? 20h</t>
  </si>
  <si>
    <t>Seg 16h / Ter 21h / Sáb 16h</t>
  </si>
  <si>
    <t>Bem elaborado.</t>
  </si>
  <si>
    <t>szambrecodosreis@gmail.com</t>
  </si>
  <si>
    <t>feuniaomaior@gmail.com</t>
  </si>
  <si>
    <t xml:space="preserve">Evangelização Infantil, Pré-Mocidade, Mocidade, Curso Básico / EAE, Assistência Espiritual, Curso de Médiuns, Todas as atividades foram adaptadas para o meio virtual </t>
  </si>
  <si>
    <t xml:space="preserve">Todas as atividades foram adaptadas ao meio virtual, exceto o trabalho de entrega de cestas básicas que se manteve de forma presencial, de acordo com o protocolo das autoridades de saúde. </t>
  </si>
  <si>
    <t xml:space="preserve">Não existem barreiras para o trabalho com a espiritualidade. </t>
  </si>
  <si>
    <t>https://docs.google.com/forms/d/e/1FAIpQLSeyjjdiw4kWvHrlkycvwErVvhYd362pE_5e_qVlAo24c0jM0g/viewform?edit2=2_ABaOnud6SpnWrymWvl15goiZPijjvHDeCPRbi0YNG7rQEdUrW35UbmDgvWHKilBLBybcqJE</t>
  </si>
  <si>
    <t>LITORAL CENTRO - FEUM</t>
  </si>
  <si>
    <t>Grupo Espírita de Aprendizado Evangélico</t>
  </si>
  <si>
    <t>GEAE Embaré</t>
  </si>
  <si>
    <t>Roseane F T Yago</t>
  </si>
  <si>
    <t>(13) 99705-4602</t>
  </si>
  <si>
    <t>Rua Alvaro Alvim, 219</t>
  </si>
  <si>
    <t>Embaré</t>
  </si>
  <si>
    <t>11040-131</t>
  </si>
  <si>
    <t>01.753.589/0001-61</t>
  </si>
  <si>
    <t>Ana Tereza Gonçalves Martins</t>
  </si>
  <si>
    <t>anatgoncalves@iron.com.br</t>
  </si>
  <si>
    <t>(13) 99709-7201</t>
  </si>
  <si>
    <t>jul 2020 a jul 2022</t>
  </si>
  <si>
    <t>Adalberto Teixeira Ferrão -13-32365605</t>
  </si>
  <si>
    <t>Grupo de Pais sábado encontro semanal presencial 17h até inicio da pandemia retornou em setembro com encontros mensais pelo Zoom ;  Aprimoramento Mediúnico segunda 20h pelo Zoom estudo das obras de Kardec;  Estudo das obras de Armond (projeto Edgard Armond) semanal, quintas 20h30hs.;  Falando ao Coração, quinta 20h30 ou sexta 15h mensal.</t>
  </si>
  <si>
    <t>geaeembare.wordpress.com</t>
  </si>
  <si>
    <t>-geaeembare</t>
  </si>
  <si>
    <t>Katia Sirlene da Silva, celular 13-991535613; Kasir_4@hotmail.com</t>
  </si>
  <si>
    <t>Ter 20h30 / Qua 15h</t>
  </si>
  <si>
    <t>22ª</t>
  </si>
  <si>
    <t>Qui 20h30 / Sex 15h</t>
  </si>
  <si>
    <t>---</t>
  </si>
  <si>
    <t xml:space="preserve">muito bom pois consta os dados da casa e também as adaptações a uma nova situação </t>
  </si>
  <si>
    <t>Todas as casas estarem sempre juntas para se fortalecer.</t>
  </si>
  <si>
    <t>fariayago@terra.com.br</t>
  </si>
  <si>
    <t>Evangelização Infantil, Pré-Mocidade, Mocidade, Curso Básico / EAE, Assistência Espiritual, Falando Ao Coração, Vivencia Doutrinária, Aprimoramento Mediunico com estudo</t>
  </si>
  <si>
    <t xml:space="preserve">A princípio as atividades foram realizadas pelo Zoom( Assistência(preleção pelo Facebook), EAE, Pré, Mocidade e Evangelização) retorno gradativo de algumas atividades( Grupos Mediúnicos,´Assistencia Espiritual adultos, 21.a Turma de EAE, Vibrações Coletivas) segundo a capacidade permitida pelas autoridades e com cuidados de higiene. </t>
  </si>
  <si>
    <t xml:space="preserve">O maior aprendizado foi manter a disciplina estando fora da casa espírita, capacidade de adaptação a uma nova situação, sermos fraternos. </t>
  </si>
  <si>
    <t>https://docs.google.com/forms/d/e/1FAIpQLSeyjjdiw4kWvHrlkycvwErVvhYd362pE_5e_qVlAo24c0jM0g/viewform?edit2=2_ABaOnud67k8_bmdfU6OUK4emKw2sS5VAmkAT_tbd3moM_KHhli0sVWis0ubWHvanessouhY</t>
  </si>
  <si>
    <t>LITORAL CENTRO - GEAE Embaré</t>
  </si>
  <si>
    <t>Associação Centro Espírita Irmão Timóteo</t>
  </si>
  <si>
    <t>Irmão Timóteo</t>
  </si>
  <si>
    <t>Ricardo Benedito Pereira</t>
  </si>
  <si>
    <t>(11) 96902-6934</t>
  </si>
  <si>
    <t>Av. Capitão Luis Pimenta, 385</t>
  </si>
  <si>
    <t>Pq. Bitarú</t>
  </si>
  <si>
    <t>11330-200</t>
  </si>
  <si>
    <t>47.790.668/0001-24</t>
  </si>
  <si>
    <t>No Momento Estamos Sem Presidente</t>
  </si>
  <si>
    <t>ricardobeneditopereira@gmail.com</t>
  </si>
  <si>
    <t>elenice do carmo rocha pereira - 13 34621915</t>
  </si>
  <si>
    <t>uma vez ao mes  é realizado entrega de marmitex aos sem teto na cidade</t>
  </si>
  <si>
    <t>ricardo benedito pereira - 13 34621915 - ricardobeneditopereira@gmail.com</t>
  </si>
  <si>
    <t>Seg 21h30</t>
  </si>
  <si>
    <t>no momento não temos dúvidas. obrigado</t>
  </si>
  <si>
    <t>muito pratico e objetivo</t>
  </si>
  <si>
    <t>a necessidade de amparar os nossos irmãos</t>
  </si>
  <si>
    <t>https://docs.google.com/forms/d/e/1FAIpQLSeyjjdiw4kWvHrlkycvwErVvhYd362pE_5e_qVlAo24c0jM0g/viewform?edit2=2_ABaOnufB44u9EGG3yUXfXRPJoM05oqxpnqkERs68sOJKvepeOIP2vB_bQEoX4pIbS0A0QBM</t>
  </si>
  <si>
    <t>LITORAL CENTRO - Irmão Timóteo</t>
  </si>
  <si>
    <t>Seara Espírita Irmãs De Maria</t>
  </si>
  <si>
    <t>Irmãs de Maria</t>
  </si>
  <si>
    <t>Paulo Alves Da Silva</t>
  </si>
  <si>
    <t>(13) 99704-1960</t>
  </si>
  <si>
    <t>Rua João Francisco Bensdorp, 372</t>
  </si>
  <si>
    <t>11340-290</t>
  </si>
  <si>
    <t>14.168.299/0001-00</t>
  </si>
  <si>
    <t xml:space="preserve">Patrícia </t>
  </si>
  <si>
    <t>patriciasouzameireles@gmail.com</t>
  </si>
  <si>
    <t>(13) 99755-7644</t>
  </si>
  <si>
    <t>janeiro 2019 a janeiro de 2021</t>
  </si>
  <si>
    <t>Paulo /luiza67policichio@gmail.com/(13)997845927</t>
  </si>
  <si>
    <t>Assistência espiritual virtual,vibrações ,passe a distância,grupo mediúnico ,bazar on line .</t>
  </si>
  <si>
    <t>-Seim</t>
  </si>
  <si>
    <t>Paulo(13)997041960/luiza67policichio@gmail.com</t>
  </si>
  <si>
    <t>14h10</t>
  </si>
  <si>
    <t>A regional sempre passa as orientações necessárias</t>
  </si>
  <si>
    <t>Claro e direto</t>
  </si>
  <si>
    <t>Projetos voluntários</t>
  </si>
  <si>
    <t>luiza67policichio@gmail.com</t>
  </si>
  <si>
    <t xml:space="preserve">Assistência Espiritual, Vibrações </t>
  </si>
  <si>
    <t xml:space="preserve">Mantivemos as aulas da segunda turma de EAE até o término virtualmente com o estudo do livro dos espíritos </t>
  </si>
  <si>
    <t xml:space="preserve">A adaptação ao novo e a união </t>
  </si>
  <si>
    <t>https://docs.google.com/forms/d/e/1FAIpQLSeyjjdiw4kWvHrlkycvwErVvhYd362pE_5e_qVlAo24c0jM0g/viewform?edit2=2_ABaOnueNY_eUGwTdau-S_-QwBt1p_GVhnCuhx6jEbRdIiOvHBImIhk71AuLKvq_pTvyi_v8</t>
  </si>
  <si>
    <t>LITORAL CENTRO - Irmãs de Maria</t>
  </si>
  <si>
    <t>Fraternidade Caravaneiros Maria De Nazaré</t>
  </si>
  <si>
    <t>Maria de Nazaré</t>
  </si>
  <si>
    <t>Leila Cardoso Dos Santos Almeida</t>
  </si>
  <si>
    <t>(13) 99164-4549</t>
  </si>
  <si>
    <t>Rua Iaçu, 290</t>
  </si>
  <si>
    <t>Vila Ponte Nova</t>
  </si>
  <si>
    <t>11347-635</t>
  </si>
  <si>
    <t>10.524.241/0001-93</t>
  </si>
  <si>
    <t>leila.almeida969@gmail.com</t>
  </si>
  <si>
    <t>Maria Aparecida de Matos Gomes /9 9600-5325</t>
  </si>
  <si>
    <t>Leila (13) 99164-4549</t>
  </si>
  <si>
    <t>15h45</t>
  </si>
  <si>
    <t>Sex 15h</t>
  </si>
  <si>
    <t>nenhuma no momento</t>
  </si>
  <si>
    <t xml:space="preserve">Evangelização Infantil, Curso Básico / EAE, Assistência Espiritual, Escola de Pais </t>
  </si>
  <si>
    <t>Só conseguimos a EAE pelo Whatsapp.</t>
  </si>
  <si>
    <t>Valorizamos mais o auxilio de cada voluntário (pela falta do contato físico)</t>
  </si>
  <si>
    <t>https://docs.google.com/forms/d/e/1FAIpQLSeyjjdiw4kWvHrlkycvwErVvhYd362pE_5e_qVlAo24c0jM0g/viewform?edit2=2_ABaOnue1yEvCFIIth3UXyZfXBsYSEFQJx598aBmT_QhKtvNMRT-TeTgVyO0XPx3TksCNNEw</t>
  </si>
  <si>
    <t>LITORAL CENTRO - Maria de Nazaré</t>
  </si>
  <si>
    <t>Associação Espírita Beneficente de Aprendizado Evangélico - Razin</t>
  </si>
  <si>
    <t>GEAE - Razin</t>
  </si>
  <si>
    <t>Deise Batista Da Silva</t>
  </si>
  <si>
    <t>(13) 99606-6866</t>
  </si>
  <si>
    <t>Rua Borges, 232</t>
  </si>
  <si>
    <t>Macuco</t>
  </si>
  <si>
    <t>11015-145</t>
  </si>
  <si>
    <t>09.171.407/0001-56</t>
  </si>
  <si>
    <t>Karina Oliva Domingues</t>
  </si>
  <si>
    <t>kuka.domingues@uol.com.br</t>
  </si>
  <si>
    <t>(13) 98199-6900</t>
  </si>
  <si>
    <t>16.08.2019 A 16.08.21</t>
  </si>
  <si>
    <t>Fujie Hiraki /fujieh@terra.com.br /  (13)99775-5641 / Av.Dr. Moura Ribeiro, 45 apto.21</t>
  </si>
  <si>
    <t>2 EAE's em andamento; 1 Turma de Mocidade; Evangelização Infantil; Curso de Médiuns; Assistência Espiritual Adulto e Infantil; Projeto André Luiz e Projeto Falando ao Coração.</t>
  </si>
  <si>
    <t>Deise Batista da Silva - (13) 99606-6866 - deiserazin@gmail.com</t>
  </si>
  <si>
    <t>Seg 20h30 / Ter 20h15</t>
  </si>
  <si>
    <t>Já colabora anualmente com R$ 420,00</t>
  </si>
  <si>
    <t>Bem acessível.</t>
  </si>
  <si>
    <t>deiserazin@gmail.com</t>
  </si>
  <si>
    <t>O Projeto do evento que reunirá em maio os Dirigentes de EAE e os Expositores;  o auxilio do CVV para o aprimoramento dos Entrevistadores</t>
  </si>
  <si>
    <t>Mantivemos todos os Trabalhos virtuais. Implantamos um Evangelho no Lar Coletivo diariamente e virtualmente iniciando às 21h40 e terminando às 22h com as Vibrações das 22h. Entram da Sala do Zoom cerca de 40 pessoas diariamente.</t>
  </si>
  <si>
    <t xml:space="preserve">Vencer as necessidades tecnológicas e fortalecer a união dos Voluntários.
</t>
  </si>
  <si>
    <t>https://docs.google.com/forms/d/e/1FAIpQLSeyjjdiw4kWvHrlkycvwErVvhYd362pE_5e_qVlAo24c0jM0g/viewform?edit2=2_ABaOnueovSMG_U8B5hLSYtcf8-jThZ9ijjEuFdZ9eeoF0ZPDeEEQH8U9cFykySasLUddmas</t>
  </si>
  <si>
    <t>LITORAL CENTRO - GEAE - Razin</t>
  </si>
  <si>
    <t>Grupo Espírita Sintonia Fraterna</t>
  </si>
  <si>
    <t>Sintonia Fraterna</t>
  </si>
  <si>
    <t>Alberto Cesar Palermo</t>
  </si>
  <si>
    <t>(13) 99701 8733</t>
  </si>
  <si>
    <t>Rua Espírito Santo,38</t>
  </si>
  <si>
    <t>Campo Grande</t>
  </si>
  <si>
    <t>11075-390</t>
  </si>
  <si>
    <t>07.106.591/0001-25</t>
  </si>
  <si>
    <t>Mario Campos Soares Da Silva Netto</t>
  </si>
  <si>
    <t>sintoniafraterna@kbonet.com.br</t>
  </si>
  <si>
    <t>(13) 3234-9855</t>
  </si>
  <si>
    <t>jun/20 à mar/22</t>
  </si>
  <si>
    <t>Sergio Campos Da Silva</t>
  </si>
  <si>
    <t>Coral ,samaritanos</t>
  </si>
  <si>
    <t>www.sintoniafraterna.com.br</t>
  </si>
  <si>
    <t>Sergio 13 3234-9855</t>
  </si>
  <si>
    <t>Qua 16h15</t>
  </si>
  <si>
    <t>Seg 20h / Qui 20h30 / Sáb 18h30</t>
  </si>
  <si>
    <t>Dom 16h</t>
  </si>
  <si>
    <t>Ficou melhor o cadastro  pelo site da Aliança</t>
  </si>
  <si>
    <t>https://docs.google.com/forms/d/e/1FAIpQLSeyjjdiw4kWvHrlkycvwErVvhYd362pE_5e_qVlAo24c0jM0g/viewform?edit2=2_ABaOnucnJOT8MfZkzhIvmyBtsrnxa-fWabbuBaPZjUSuhe4eS0q6mWToLCqEGZ6Hp5IcRzo</t>
  </si>
  <si>
    <t>LITORAL CENTRO - Sintonia Fraterna</t>
  </si>
  <si>
    <t>LITORAL SUL</t>
  </si>
  <si>
    <t>Núcleo Espírita Amor Fraterno</t>
  </si>
  <si>
    <t>Neaf</t>
  </si>
  <si>
    <t>Ivone Forgatti Zanqueta</t>
  </si>
  <si>
    <t>(11) 98428-2355</t>
  </si>
  <si>
    <t>Rua Aldo Colli  1124</t>
  </si>
  <si>
    <t>Vila Mirim</t>
  </si>
  <si>
    <t>Praia Grande</t>
  </si>
  <si>
    <t>11 704-760</t>
  </si>
  <si>
    <t>04.463.051/0001-00</t>
  </si>
  <si>
    <t>Selma Aparecida Braz Comitre</t>
  </si>
  <si>
    <t>selma.neaf@gmail.com</t>
  </si>
  <si>
    <t>(13) 99145 2160</t>
  </si>
  <si>
    <t>Jan2020 a Jan2023</t>
  </si>
  <si>
    <t>Ivone forgatti Zanqueta</t>
  </si>
  <si>
    <t>Visitas e apoio a trabalhadores afastados(humanização)Falando ao Coração,estudo sobre cromoterapia aplicada,curso básico e vivência doutrinária continuada.Esses trabalhos estão sendo feitos de forma virtual.</t>
  </si>
  <si>
    <t>Selma aparecida Braz Comitre</t>
  </si>
  <si>
    <t>Seg 15h / Qui 20h</t>
  </si>
  <si>
    <t>Ter 20h / Qua 15h</t>
  </si>
  <si>
    <t>O cadastro não apresentou mudança,continua sendo bom,mas poderia ser mais objetivo.</t>
  </si>
  <si>
    <t>srazanqueta@gmail.com</t>
  </si>
  <si>
    <t>Evangelização Infantil, Pré-Mocidade, Mocidade, Curso Básico / EAE, Assistência Espiritual, Vibrações Coletivas,Vibrações das 22hs, Grupo de Estudos,Samaritano,Evangelho  no Lar.</t>
  </si>
  <si>
    <t>Mantivemos todos os trabalhos de forma virtual,escola de médiuns precisou parar,estavam na parte prática.</t>
  </si>
  <si>
    <t>Que não precisamos estar na casa para continuar nossa ligação com o plano espirítual,o trabalho continua e estamos muito bem assessorados pelo plano maior e por Jesus nosso Mestre.</t>
  </si>
  <si>
    <t>https://docs.google.com/forms/d/e/1FAIpQLSeyjjdiw4kWvHrlkycvwErVvhYd362pE_5e_qVlAo24c0jM0g/viewform?edit2=2_ABaOnufWNqo-g9z9i3iF7ntCdmtWgT4szui2g8qQKGl68gcZY4VTONqifESlQYL2i9qgbJ4</t>
  </si>
  <si>
    <t>LITORAL SUL - Neaf</t>
  </si>
  <si>
    <t>C. E. A Caminho da Luz</t>
  </si>
  <si>
    <t>Ana Paula R. De Oliveira</t>
  </si>
  <si>
    <t>(13) 3561-5509 / (13) 99154-4871</t>
  </si>
  <si>
    <t>Rua Ubaldo Pinto,  275</t>
  </si>
  <si>
    <t>Tude Bastos</t>
  </si>
  <si>
    <t>11725-040</t>
  </si>
  <si>
    <t>01.491.951/0001-73</t>
  </si>
  <si>
    <t>Eliana Ap. Stringhini Dias</t>
  </si>
  <si>
    <t>eliana_stringhini@hotmail.com</t>
  </si>
  <si>
    <t>(13) 97414-4816</t>
  </si>
  <si>
    <t>abr/20 à abr/22</t>
  </si>
  <si>
    <t>Benedita Ap da Silva /benedita.saude@hotmail.com/ (13) 97408 90 90</t>
  </si>
  <si>
    <t>Empréstimos de muletas e bengalas para quem necessita.</t>
  </si>
  <si>
    <t>A Caminho da Luz PG (Centro Espírita)</t>
  </si>
  <si>
    <t>Benedita/ (13)  97408 90 90 / acaminhodaluzpg@gmail.com</t>
  </si>
  <si>
    <t>Dom 18h / Ter 19h30</t>
  </si>
  <si>
    <t>caminhodaluz@hotmail.com</t>
  </si>
  <si>
    <t xml:space="preserve">EI - Embora tivesse ocorrido um movimento para a atualização do Material de formação para Curso de formação de Evangelizadores da Infância, acredito que ainda estamos em defasagem quanto às atualizações de obras que estudam a infância, para que a apostila se atualize e a formação de evangelizadores melhore cada vez mais. A questão da mediunidade infantil é pouco conversada em nível de Aliança, ou as ações  ficam restritas a cada regional ou a cada casa.
Pré-Mocidade e Mocidade - Faltam ações mais pontuais em nível de Aliança para o fortalecimento dos dirigentes da E para o entendimento e combate ao suicídio infantil e juvenil. Muitas ações ficam em nível regional ou dentro de cada casa também. Foi iniciado um movimento de integração dos departamentos que envolvem a infância e a juventude há uns 3 ou 4 anos e acredito que não houve continuidade neste projeto em nível de Aliança.
</t>
  </si>
  <si>
    <t>analumiar@gmail.com</t>
  </si>
  <si>
    <t>Evangelização Infantil, Curso Básico / EAE</t>
  </si>
  <si>
    <t>Houve Assistência Espiritual a distância para as vítimas do Covid que estavam internadas ou em coma; houve estudo do LE de modo virtual para a 7ª turma, houve aula virtual para a 8ª EAE de março a setembro. A EI gravou aulas e enviou para as famílias, a Mocidade suspendeu as aulas presenciais, retornando presencialmente em outubro. Vibrações coletivas foram virtuais  até novembro, retornando em dezembro no modo presencial.</t>
  </si>
  <si>
    <t>Muitas lições, dentre elas que estamos unidos em ideal de Aliança, confiantes na espiritualidade, em Jesus e em Deus. Não há distância quando os corações vibram na mesma sintonia.</t>
  </si>
  <si>
    <t>https://docs.google.com/forms/d/e/1FAIpQLSeyjjdiw4kWvHrlkycvwErVvhYd362pE_5e_qVlAo24c0jM0g/viewform?edit2=2_ABaOnufORdAGt6wGbF1z-Y9gweUAoll5PLEfnMCreW4mX1YzTLMpfZSSKQP7f16dtjJ-u4A</t>
  </si>
  <si>
    <t>LITORAL SUL - A Caminho da Luz</t>
  </si>
  <si>
    <t>Seara Aprendizes do Evangelho Edgard Armond.</t>
  </si>
  <si>
    <t>Seara Edgard Armond.</t>
  </si>
  <si>
    <t>Antônio Mendes Da Silva</t>
  </si>
  <si>
    <t>(13) 99734-2509</t>
  </si>
  <si>
    <t>Rua Zélia , 310.</t>
  </si>
  <si>
    <t>Agenor De Campos.</t>
  </si>
  <si>
    <t>Mongaguá</t>
  </si>
  <si>
    <t>11730-000</t>
  </si>
  <si>
    <t>17.316.090/0001-27</t>
  </si>
  <si>
    <t>Judigleide Conceição Mendes.</t>
  </si>
  <si>
    <t>judigleidemendes@hotmail.com</t>
  </si>
  <si>
    <t>(13) 98210-3016</t>
  </si>
  <si>
    <t>Judigleide Conceição Mendes. 13-982103016. Email- seaedgararmond@hotmail.com</t>
  </si>
  <si>
    <t>Bom.</t>
  </si>
  <si>
    <t>antonio_anju@hotmail.com</t>
  </si>
  <si>
    <t>Apenas curso básico e vibrações coletivas de modo virtual.</t>
  </si>
  <si>
    <t>A União.</t>
  </si>
  <si>
    <t>https://docs.google.com/forms/d/e/1FAIpQLSeyjjdiw4kWvHrlkycvwErVvhYd362pE_5e_qVlAo24c0jM0g/viewform?edit2=2_ABaOnudOWdBBaiM648b4K5zYpjAyHbrfNbz5YOShCLGoAtrA0GxJ9d6r7xThFQZ_Ncr7JvY</t>
  </si>
  <si>
    <t>LITORAL SUL - Seara Edgard Armond.</t>
  </si>
  <si>
    <t>Grupo Socorrista Emmanuel</t>
  </si>
  <si>
    <t>Emmanuel</t>
  </si>
  <si>
    <t>Rafael Da Silva Kohatsu</t>
  </si>
  <si>
    <t>(13) 98192-9027</t>
  </si>
  <si>
    <t>Av. Tenente Milenko, 255</t>
  </si>
  <si>
    <t>Jd. Los Angeles</t>
  </si>
  <si>
    <t>Peruíbe</t>
  </si>
  <si>
    <t>11750-000</t>
  </si>
  <si>
    <t>49.198.492/0001-60</t>
  </si>
  <si>
    <t>rafaelkohatsu@yahoo.com.br</t>
  </si>
  <si>
    <t>Junho/2019 à Junho/2022</t>
  </si>
  <si>
    <t>marianacarlinda@yahoo.com.br</t>
  </si>
  <si>
    <t>Distribuição de Sopa; Evangelho na Praia (Projeto Paulo de Tarso); Oficinas Espíritas de Arte; Grupo Mediúnico de Auxílio a Espíritos Suicidas; Pintura Mediúnica; Café com Prosa sobre o Evangelho e o Espiritismo.</t>
  </si>
  <si>
    <t>www.gruposocorristaemmanuel.blogspot.com.br</t>
  </si>
  <si>
    <t>14h15 / 19h15</t>
  </si>
  <si>
    <t>Qui 15h30 / Sex 19h45</t>
  </si>
  <si>
    <t>Qui 18h20 / Sáb 18h</t>
  </si>
  <si>
    <t>gruposocorristaemmanuel@gmail.com</t>
  </si>
  <si>
    <t xml:space="preserve">Curso Básico / EAE, Assistência Espiritual, Vibrações Coletivas / Falando ao Coração / Projeto André Luiz / Projeto Paulo de Tarso /Vibrações dos Evangelizadores para as crianças e famílias da Evangelização Infantil e Pré-Mocidade;   </t>
  </si>
  <si>
    <t>Diversas atividades de estudo e vibrações foram mantidas de maneira virtual. / O preparo da sopa passou a ser feito na casa de cada voluntário da equipe, sendo recolhida por um carro e distribuída para as pessoas em situação de rua respeitando as medidas de distanciamento social, uso de máscaras de proteção e álcool gel. / Foram feitas doações de roupas e itens de bazar por meio de varais solidários. / Foram deixados livros espíritas em pontos de distribuição gratuitos já existentes em alguns comércios da cidade. / Implantamos como Caravanas Virtuais a realização de Evangelho no Lar.</t>
  </si>
  <si>
    <t>A necessidade do aprendizado da manutenção do equilíbrio espiritual sem a rotina de tarefas presenciais na casa espírita. / A necessidade de trabalhar o tema Valorização da Vida durante o ano todo.</t>
  </si>
  <si>
    <t>https://docs.google.com/forms/d/e/1FAIpQLSeyjjdiw4kWvHrlkycvwErVvhYd362pE_5e_qVlAo24c0jM0g/viewform?edit2=2_ABaOnufpgFgzTJnv1HLaQ0fe-yU1fkCs_JsykYbNodTEj5zOJl9BdfHIwX9Sd50vQufTux8</t>
  </si>
  <si>
    <t>LITORAL SUL - Emmanuel</t>
  </si>
  <si>
    <t>Grupo Espírita Evangélico Família Cristã</t>
  </si>
  <si>
    <t>Família Cristã</t>
  </si>
  <si>
    <t>Roberto Lopes Rossignatti</t>
  </si>
  <si>
    <t>(13) 3842-1467 (13) 98149-9978</t>
  </si>
  <si>
    <t>Rua São José, 20</t>
  </si>
  <si>
    <t>Baln. Redentor</t>
  </si>
  <si>
    <t>Ilha Comprida</t>
  </si>
  <si>
    <t>11925-000</t>
  </si>
  <si>
    <t>07.645.806/0001-86</t>
  </si>
  <si>
    <t>rrossignatti@hotmail.com</t>
  </si>
  <si>
    <t>(13) 98149-9978</t>
  </si>
  <si>
    <t>jun/18 à jun/20</t>
  </si>
  <si>
    <t>Elaine Cristina - tel 13981235978</t>
  </si>
  <si>
    <t xml:space="preserve">Estudo do Livro dos Espíritos aos Sábados às 10 horas.
à 4ª feiras as 20 horas assistência espiritual
Aos Sábados estudo do livro dos Espiritos as 10 da manhã. </t>
  </si>
  <si>
    <t>GEEFC- família cristã</t>
  </si>
  <si>
    <t>Elaine - tel (13) 981235978</t>
  </si>
  <si>
    <t>Acredito que há solicitação de algumas informações desnecessárias, basta que as casa pratiquem o ideal de Aliança o que é muito importante.</t>
  </si>
  <si>
    <t>geefc@hotmail.com</t>
  </si>
  <si>
    <t>Acredito na importância dos programas da nossa Aliança, porem acredito que nem todas as casas tenha meios e material humano para realiza-los. Nós do GEEFC fazemos aquilo que está ao nosso alcance.</t>
  </si>
  <si>
    <t xml:space="preserve">Estudo do Livro Dos Espiritos aos sabados as 10 da manhã </t>
  </si>
  <si>
    <t>Atendendo o decreto do estado com número reduzidos de assistidos e distanciamento social</t>
  </si>
  <si>
    <t xml:space="preserve">A disciplina </t>
  </si>
  <si>
    <t>https://docs.google.com/forms/d/e/1FAIpQLSeyjjdiw4kWvHrlkycvwErVvhYd362pE_5e_qVlAo24c0jM0g/viewform?edit2=2_ABaOnucu4j8p1JYeOxPmMlRR_Xg4e3G_qQC6q5b86vELbHHLcf1T5wizcDF1sBTKALCP1KM</t>
  </si>
  <si>
    <t>LITORAL SUL - Família Cristã</t>
  </si>
  <si>
    <t>Fraternidade Espírita Flores De Maria</t>
  </si>
  <si>
    <t>FEFLOM</t>
  </si>
  <si>
    <t>José Carlos Tenório Do Nascimento</t>
  </si>
  <si>
    <t>(13) 98146-9920</t>
  </si>
  <si>
    <t xml:space="preserve">Rua Turquesa nº184 </t>
  </si>
  <si>
    <t>Cidade Da Criança</t>
  </si>
  <si>
    <t>11710-340</t>
  </si>
  <si>
    <t>19.661.592/0001-10</t>
  </si>
  <si>
    <t>jcfarmac@hotmail.com</t>
  </si>
  <si>
    <t>06/07/2019 a 05/07/2022</t>
  </si>
  <si>
    <t>José Carlos 1398146-9920 jcfarmac@hotmail.com</t>
  </si>
  <si>
    <t>15h / 19h</t>
  </si>
  <si>
    <t>--------</t>
  </si>
  <si>
    <t>importante para avaliar o andamento do movimento espirita</t>
  </si>
  <si>
    <t>https://docs.google.com/forms/d/e/1FAIpQLSeyjjdiw4kWvHrlkycvwErVvhYd362pE_5e_qVlAo24c0jM0g/viewform?edit2=2_ABaOnuc0VGiZgyQ5ZYujdXhf6XYegkYr4L5wvGSCg4nJHvEXQFNbVVyycjW_JiX_P1mhE7s</t>
  </si>
  <si>
    <t>LITORAL SUL - FEFLOM</t>
  </si>
  <si>
    <t>Seara Espírita Jardim Das Oliveiras</t>
  </si>
  <si>
    <t>Jardim das Oliveiras</t>
  </si>
  <si>
    <t>Aurea Maria Tavares Ataide</t>
  </si>
  <si>
    <t>(13) 3471-3188</t>
  </si>
  <si>
    <t>Rua Darcy Sarmanho Vargas, 45</t>
  </si>
  <si>
    <t>Cidade Ocian</t>
  </si>
  <si>
    <t>11704-240</t>
  </si>
  <si>
    <t>01.011.703/0001-88</t>
  </si>
  <si>
    <t>aureaataide88@gmail.com</t>
  </si>
  <si>
    <t>(13) 98832-8332</t>
  </si>
  <si>
    <t>out/19 _a out/21</t>
  </si>
  <si>
    <t>Laborterapia</t>
  </si>
  <si>
    <t>sites.google.com/site/searasejo</t>
  </si>
  <si>
    <t>https://www.facebook.com/sejardimdasoliveiras/</t>
  </si>
  <si>
    <t>@seara_sejo</t>
  </si>
  <si>
    <t>seara.sejo@gmail.com</t>
  </si>
  <si>
    <t>14h45 / 19h45</t>
  </si>
  <si>
    <t>14h45 / 18h45</t>
  </si>
  <si>
    <t>9h / 10h</t>
  </si>
  <si>
    <t>Sex 15h / Dom 18h</t>
  </si>
  <si>
    <t>Sáb 8h20</t>
  </si>
  <si>
    <t>Estamos satisfeitos com as informações fornecidas e a disponilidade do pessoal da Secretária para tirar as duvidas.</t>
  </si>
  <si>
    <t>Avaliação dinamica e atendeu a nossa realidade atual que é sobre a pandemia</t>
  </si>
  <si>
    <t>Em 2020 a Diretoria irá visitar as regionais e essa ideia é muito boa, pois estreita mais os laços das casas com a Aliança</t>
  </si>
  <si>
    <t>A casa na primeira semana que foi decretado o fechamento começou a fazer as vibrações coletivas online, e durante duas semanas dois voluntários que trabalham na area da tecnoliga após testar as ferramentas disponivel, pesquisar e idealizar como aconteceriam os trabalhos, passaram a treinar os voluntários e com isso qualificou outros voluntários para treinar alunos e auxiliar os voluntários com mais dificuldades.</t>
  </si>
  <si>
    <t>Que quando acreditamos em um ideal, os obstaculos são superaveis e com isso atingimos mais, não existe barreiras. Mas ainda temos que aprender a aceitar mais o proximo e a tecnologia.</t>
  </si>
  <si>
    <t>https://docs.google.com/forms/d/e/1FAIpQLSeyjjdiw4kWvHrlkycvwErVvhYd362pE_5e_qVlAo24c0jM0g/viewform?edit2=2_ABaOnudx2zY_xqWhgr3jMu84_jjYyUH67S6b1CPukNCqe6tEwo1KJHu0TLnY5aD8ejavbXc</t>
  </si>
  <si>
    <t>LITORAL SUL - Jardim das Oliveiras</t>
  </si>
  <si>
    <t>Fraternidade Espírita Manto Azul</t>
  </si>
  <si>
    <t>Manto Azul</t>
  </si>
  <si>
    <t>Rua Alfredo Fernandes,  243</t>
  </si>
  <si>
    <t>Jd. Veneza</t>
  </si>
  <si>
    <t>34.441.854/0001-25</t>
  </si>
  <si>
    <t>Sueli Bramante</t>
  </si>
  <si>
    <t>suelibramante@uol.com.br</t>
  </si>
  <si>
    <t>(11) 95540-3036</t>
  </si>
  <si>
    <t>jun/18 à jun/21</t>
  </si>
  <si>
    <t>Sonia Bramamte / 11 9-8846-0388 / soniabramante@uol.com.br</t>
  </si>
  <si>
    <t>Assistência espiritual aos sábados, bazar esporádico, cestas básicas esporádico,  almoço de Natal com as crianças, cesta de Natal, kit de higiene na pandemia.</t>
  </si>
  <si>
    <t>Sonia / 11 9-8846-0388 / soniabramante@uol.com.br</t>
  </si>
  <si>
    <t>As informações fechadas não refletem a realidade do atendimento, só mostra números. Obrigada.</t>
  </si>
  <si>
    <t>Encontros para temas da atualidade, como depressão e suicídio</t>
  </si>
  <si>
    <t>Nos ensinou que temos o dever de socorrer os mais necessitados, seja por necessidade física, moral, emocional ou espiritual. Não podemos fechar, pois a Casa Espírita é um pronto socorro espiritual e tem que estar ativo e pronto a socorrer as emergências.</t>
  </si>
  <si>
    <t>https://docs.google.com/forms/d/e/1FAIpQLSeyjjdiw4kWvHrlkycvwErVvhYd362pE_5e_qVlAo24c0jM0g/viewform?edit2=2_ABaOnudUbOpXesvamiW-8GN2_0w4rE2YzVLK4lR9AkZJIFNg1cqOD_JsjjGqUvAnhEyUOvI</t>
  </si>
  <si>
    <t>LITORAL SUL - Manto Azul</t>
  </si>
  <si>
    <t>Núcleo Espírita Maria de Nazare</t>
  </si>
  <si>
    <t>NEMN</t>
  </si>
  <si>
    <t>Mariauria Meirinho Tiitus</t>
  </si>
  <si>
    <t>(13) 3472-6575 / (13) 98157-3080</t>
  </si>
  <si>
    <t>Rua Alamanda, 58</t>
  </si>
  <si>
    <t>Jd. Real</t>
  </si>
  <si>
    <t>11708-120</t>
  </si>
  <si>
    <t>07.380.106/0001-07</t>
  </si>
  <si>
    <t>Mariaura Meirinho Tiitus</t>
  </si>
  <si>
    <t>metropole02@gmail.com</t>
  </si>
  <si>
    <t>Luis Antonio de Oliveira - e-mail: luisusp@gmail.com = 11 976397280</t>
  </si>
  <si>
    <t>Bazar - Falando ao Coração</t>
  </si>
  <si>
    <t>Luis Antonio de Oliveira - e-mail: luisusp@gmail.com - 11 976397280</t>
  </si>
  <si>
    <t>luisusp@gmail.com</t>
  </si>
  <si>
    <t>Pré-Mocidade</t>
  </si>
  <si>
    <t>https://docs.google.com/forms/d/e/1FAIpQLSeyjjdiw4kWvHrlkycvwErVvhYd362pE_5e_qVlAo24c0jM0g/viewform?edit2=2_ABaOnucRyfERxecSzCz6TdcqU-Xf6SUUTAkpj930yCpsVgDQwP_fBXBDhrCJTTx5y-Gj5l0</t>
  </si>
  <si>
    <t>LITORAL SUL - NEMN</t>
  </si>
  <si>
    <t>Fraternidade Assistencial Paulo E Estevão</t>
  </si>
  <si>
    <t>Mariley Massanet</t>
  </si>
  <si>
    <t>(13) 99159-2848</t>
  </si>
  <si>
    <t>Rua Martiniano Jose Das Neves 7830</t>
  </si>
  <si>
    <t>Vl. Mirim</t>
  </si>
  <si>
    <t>11717-130</t>
  </si>
  <si>
    <t>13.669.105/0001-80</t>
  </si>
  <si>
    <t>fabimassanet@gmail.com</t>
  </si>
  <si>
    <t>Evandro Da Silva Camargo 13991185942</t>
  </si>
  <si>
    <t>Evangelho Comunitário</t>
  </si>
  <si>
    <t>Evandro evandrocamargo01@gmail.com</t>
  </si>
  <si>
    <t>Evangelização Infantil, Pré-Mocidade, Assistência Espiritual</t>
  </si>
  <si>
    <t>No inicio foi mais dificil porem depois alteramos todos os trabalhos para virtual e agendamos as entregas das cestas evitando aglomeração</t>
  </si>
  <si>
    <t>Aumentou o auxilio ao proximo e respeito mutuo</t>
  </si>
  <si>
    <t>https://docs.google.com/forms/d/e/1FAIpQLSeyjjdiw4kWvHrlkycvwErVvhYd362pE_5e_qVlAo24c0jM0g/viewform?edit2=2_ABaOnudwxyC2yTlxIklFjIB9XHizhDEDcsruWZGRh3Ei-Rng5xNzwDSw2FjH-ZApNsmwJO8</t>
  </si>
  <si>
    <t>LITORAL SUL - Paulo e Estevão</t>
  </si>
  <si>
    <t>MINAS GERAIS</t>
  </si>
  <si>
    <t>Núcleo De Evangelização Espírita A Caminho Luz</t>
  </si>
  <si>
    <t>Núcleo De Evangelização Espírita A Caminho Luz A Caminho Da Luz</t>
  </si>
  <si>
    <t>(31) 99982-1564</t>
  </si>
  <si>
    <t>Rua Zenita Maria Gomes, 86</t>
  </si>
  <si>
    <t>Palmeiras</t>
  </si>
  <si>
    <t>Belo Horizonte</t>
  </si>
  <si>
    <t>MG</t>
  </si>
  <si>
    <t>30570-570</t>
  </si>
  <si>
    <t>20.180.671/0001-99</t>
  </si>
  <si>
    <t>Wanderley Emidio Gomes</t>
  </si>
  <si>
    <t>wanderley.egomes@gmail.com</t>
  </si>
  <si>
    <t>ago/20 à ago/23</t>
  </si>
  <si>
    <t>Mirian Machado De Sa</t>
  </si>
  <si>
    <t>Visitas fraternas com evangelho no lar</t>
  </si>
  <si>
    <t>Wanderley Emídio Gomes - wanderley.egomes@gmail.com</t>
  </si>
  <si>
    <t>Seg 19h45</t>
  </si>
  <si>
    <t>Sáb 8h45</t>
  </si>
  <si>
    <t>Sempre que temos dúvidas, ligamos e sempre fomos atendidos.</t>
  </si>
  <si>
    <t>Muito bom, mas a atualização seria melhor se fosse de semestral, atualmente muda muito o cenários de atividades</t>
  </si>
  <si>
    <t>mirian19machado@gmail.com</t>
  </si>
  <si>
    <t>Possibilidades de outras formas de atuação para a Evangelização do Ser.</t>
  </si>
  <si>
    <t>https://docs.google.com/forms/d/e/1FAIpQLSeyjjdiw4kWvHrlkycvwErVvhYd362pE_5e_qVlAo24c0jM0g/viewform?edit2=2_ABaOnudB_LSHb3b2kBdktpTi0LKFh1eDXgnBbO12likuMui3fC-R7z53zGF-4lnmDTmQO_I</t>
  </si>
  <si>
    <t>MINAS GERAIS - A Caminho da Luz</t>
  </si>
  <si>
    <t>Centro Espírita Allan Kardec</t>
  </si>
  <si>
    <t>Emilio De Souza Oliveira</t>
  </si>
  <si>
    <t>(35) 3292-4525</t>
  </si>
  <si>
    <t>Rua  Presidente Artur Bernardes, 762</t>
  </si>
  <si>
    <t>Alfenas</t>
  </si>
  <si>
    <t>37130-069</t>
  </si>
  <si>
    <t>17.878.794/0001-93</t>
  </si>
  <si>
    <t>emilio.contabil@gmail.com</t>
  </si>
  <si>
    <t>(35) 3291-4525</t>
  </si>
  <si>
    <t>21/07/2018 a 21/07/2022</t>
  </si>
  <si>
    <t>Francisca De Souza, Ermelinda De Souza, Alan Kardec De Souza</t>
  </si>
  <si>
    <t>NAS: SEGUNDA FEIRA AS 20.00 HORAS REUNIÕES PUBLICAS DE EVANGELHO E PASSES, TERÇA FEIRA 19.40 HORAS TRATAMENTO ESPIRITUAL, ENTREVISTAS, EVANGELHO E PASSES ESPIRITUAIS, QUINTA FEIRA 19.30 HORAS VIBRAÇÕES, AOS SABADOS CAMPANHA DO QUILO.</t>
  </si>
  <si>
    <t>"NT"</t>
  </si>
  <si>
    <t>ceakalfenas@gmail.com  -  988694525</t>
  </si>
  <si>
    <t>19h40</t>
  </si>
  <si>
    <t>19h30 / 20h</t>
  </si>
  <si>
    <t>Este cadastro mostra a realidade da casa</t>
  </si>
  <si>
    <t>ceakalfenas@gmail.com</t>
  </si>
  <si>
    <t>Paciência, perseverança, etc</t>
  </si>
  <si>
    <t>https://docs.google.com/forms/d/e/1FAIpQLSeyjjdiw4kWvHrlkycvwErVvhYd362pE_5e_qVlAo24c0jM0g/viewform?edit2=2_ABaOnuf_RkICD7pdOUPyxyZEp5vtfYaKSGZidnBxBxIEXd2ZrxHzsyzMWedvgISKaFo3pFU</t>
  </si>
  <si>
    <t>MINAS GERAIS - Allan Kardec</t>
  </si>
  <si>
    <t>Heronaldo Campos Pinheiro</t>
  </si>
  <si>
    <t>(37) 99915-3483 / (37) 99949-4948</t>
  </si>
  <si>
    <t>Rua Eli Corrêa de Lacerda, 100</t>
  </si>
  <si>
    <t>São Marcos</t>
  </si>
  <si>
    <t>Nova Serrana</t>
  </si>
  <si>
    <t>35523-052</t>
  </si>
  <si>
    <t>14.806.987/0001-40</t>
  </si>
  <si>
    <t xml:space="preserve">heronpinheiro@uol.com.br </t>
  </si>
  <si>
    <t>(31) 99915-3483</t>
  </si>
  <si>
    <t>jun/19 à jun/22</t>
  </si>
  <si>
    <t xml:space="preserve">Jaqueline Justino / jaquelinejustino70@gmail.com / 37 99135 9848 </t>
  </si>
  <si>
    <t>Trabalho social aos assistidos. Evangelização infantil. Curso de médiuns e escola. Pré mocidade.</t>
  </si>
  <si>
    <t>https://www.facebook.com/fraternidadeamoreluz/</t>
  </si>
  <si>
    <t xml:space="preserve">Heronaldo Campos Pinheiro / 37 99915 3483 / heronpinheiro@uol.com.br </t>
  </si>
  <si>
    <t>Sáb 15h20</t>
  </si>
  <si>
    <t>Qui 20h / Sáb 13h30</t>
  </si>
  <si>
    <t xml:space="preserve">Estarmos mais atuantes entre as escolas e cursos </t>
  </si>
  <si>
    <t>Bem objetivo</t>
  </si>
  <si>
    <t>heronpinheiro@uol.com.br</t>
  </si>
  <si>
    <t>Evangelização Infantil, Curso Básico / EAE, Assistência Espiritual, Com poucos trabalhadores: Evangelho de Sustentação presencial. Vibrações presenciais.</t>
  </si>
  <si>
    <t xml:space="preserve">Que trabalhos presenciais fazem diferença :  Todas as atividades fazem a diferença  presencialmentre , acreditamos no espiritismo com contato , sentindo a energia de alunois e assistidos , não à distância </t>
  </si>
  <si>
    <t>https://docs.google.com/forms/d/e/1FAIpQLSeyjjdiw4kWvHrlkycvwErVvhYd362pE_5e_qVlAo24c0jM0g/viewform?edit2=2_ABaOnudVIXM48-YbgXgfgXBl9by6QGuB6mRprSsfNPkdXT9RUe8Cmb1mQu64hrs03pGZZIE</t>
  </si>
  <si>
    <t>MINAS GERAIS - Amor e Luz</t>
  </si>
  <si>
    <t>Fraternidade Espírita Caminhos Para Jesus</t>
  </si>
  <si>
    <t>Caminhos para Jesus</t>
  </si>
  <si>
    <t>Leonardo Pereira Dumont</t>
  </si>
  <si>
    <t>(31) 99434-0500</t>
  </si>
  <si>
    <t>Rua Rio Piracicaba, 262</t>
  </si>
  <si>
    <t>Industrial</t>
  </si>
  <si>
    <t>Sete Lagoas</t>
  </si>
  <si>
    <t>35701-127</t>
  </si>
  <si>
    <t>20.139.897/0001-46</t>
  </si>
  <si>
    <t>leopdumont@gmail.com</t>
  </si>
  <si>
    <t>Nov/20 à Nov/21</t>
  </si>
  <si>
    <t>Paulo Campolina - Vice Presidente</t>
  </si>
  <si>
    <t>Evangelho no lar</t>
  </si>
  <si>
    <t>-www.facebook.com/fraternidadecaminhosparajesus</t>
  </si>
  <si>
    <t>Leonardo Pereira Dumont, (031)994340500 - leopdumont@gmail.com</t>
  </si>
  <si>
    <t>Acho o trabalho da Secretaria de divulgação muito bonito. Gostaria de saber mais sobre o Fasep</t>
  </si>
  <si>
    <t>É importante estarmos em sintonia com os ideias de Aliança. Muito bom o Cadastro.</t>
  </si>
  <si>
    <t>assis.marcia@yahoo.com.br</t>
  </si>
  <si>
    <t>Acho que devemos fazer o possível para manter o ideal de aliança.</t>
  </si>
  <si>
    <t>Evangelização Infantil, Mocidade, Curso Básico / EAE</t>
  </si>
  <si>
    <t>A EAE migrou imediatamente para o meio virtual. A evangelização infantil migrou um tempo depois. As preleções foram adaptadas para facebook 6 meses depois.</t>
  </si>
  <si>
    <t>A possibilidade de levar a doutrina para o meio virtual e a valorização do trabalho presencial.</t>
  </si>
  <si>
    <t>https://docs.google.com/forms/d/e/1FAIpQLSeyjjdiw4kWvHrlkycvwErVvhYd362pE_5e_qVlAo24c0jM0g/viewform?edit2=2_ABaOnucq2LKwUHw06CPa15xZSteIAGhYqURVvioQKR_qw3G6A8dZaMD8zFgBXifhH-jqEkk</t>
  </si>
  <si>
    <t>MINAS GERAIS - Caminhos para Jesus</t>
  </si>
  <si>
    <t>Grupo Espírita Chico Xavier</t>
  </si>
  <si>
    <t>Maria Antônia C Salles Abris</t>
  </si>
  <si>
    <t>(31) 98863-4958</t>
  </si>
  <si>
    <t>Rua Jequeri Número 521</t>
  </si>
  <si>
    <t>Garcia</t>
  </si>
  <si>
    <t>Barão De Cocais</t>
  </si>
  <si>
    <t>35907-000</t>
  </si>
  <si>
    <t>16.865.413/0001-79</t>
  </si>
  <si>
    <t>José Luiz Abris</t>
  </si>
  <si>
    <t>joseabris5@gmail.com</t>
  </si>
  <si>
    <t>(31) 99806-6317</t>
  </si>
  <si>
    <t>jun/18 à jun/22</t>
  </si>
  <si>
    <t>feira do livro espírita,eventos para arrecadação de dinheiro para construção</t>
  </si>
  <si>
    <t>grupoespiritachicoxavier@yahoo.com.br</t>
  </si>
  <si>
    <t>Dom 9h30 / Seg 19h30</t>
  </si>
  <si>
    <t>Sáb 18h / Seg 20h</t>
  </si>
  <si>
    <t>Importante.</t>
  </si>
  <si>
    <t>sallesmarya18@gmail.com</t>
  </si>
  <si>
    <t>Não deu certo porque uns não conseguiam boa confecção, então optamos pela presencial com todos os cuidados, são poucos alunos e o nosso salão um pouco grande. Deu certo 🙏🙏</t>
  </si>
  <si>
    <t>A necessidade da perseverança e união e fé.</t>
  </si>
  <si>
    <t>https://docs.google.com/forms/d/e/1FAIpQLSeyjjdiw4kWvHrlkycvwErVvhYd362pE_5e_qVlAo24c0jM0g/viewform?edit2=2_ABaOnufzjtV8xVBOZDWvT_r1PwdrmOsfSDWR7dlB2DxCIACJbUtANGRKLtiZdZgL9JvXR1E</t>
  </si>
  <si>
    <t>MINAS GERAIS - Chico Xavier</t>
  </si>
  <si>
    <t>Fraternidade Espírita Edgard Armond</t>
  </si>
  <si>
    <t>Lúcia De Oliveira Rodrigues</t>
  </si>
  <si>
    <t>(31) 99105-3010</t>
  </si>
  <si>
    <t>Rua Aquidaban 1039-C</t>
  </si>
  <si>
    <t>Padre Eustáquio</t>
  </si>
  <si>
    <t>30720-420</t>
  </si>
  <si>
    <t>20.290.407/0001-08</t>
  </si>
  <si>
    <t>luciaolirodrigues@yahoo.com.br</t>
  </si>
  <si>
    <t>04/2019 a 04/2021</t>
  </si>
  <si>
    <t>Giselle Anselmo  - 31.997512917</t>
  </si>
  <si>
    <t>Culto  de Evangelho no Lar e Atendimento aos Sofredores</t>
  </si>
  <si>
    <t>-fraternidadeespiritaedgardarmondbh</t>
  </si>
  <si>
    <t>-@fratern_espirita_edgard_armond</t>
  </si>
  <si>
    <t>Lúcia; 31 991053010; edgardarmond.alianca@gmail.com</t>
  </si>
  <si>
    <t>Qua 19h45</t>
  </si>
  <si>
    <t>giselle.am@gmail.com</t>
  </si>
  <si>
    <t>edgardarmond.alianca@gmail.com</t>
  </si>
  <si>
    <t>Evangelização Infantil, Mocidade, Curso Básico / EAE, Assistência Espiritual, Culto do Evangelho no Lar, Atendimento aos Sofredores</t>
  </si>
  <si>
    <t>Em plataforma virtual:
AEA, encontro dos servidores com evangelho de sustentação e conversa fraterna por telefone com assistidos; encaminhamento de preleções via whatsapp.
Curso de médiuns - parte teórica.
Vibrações coletivas.
EI , escola de pais, com aulas gravadas e algumas online,
Mocidade, aulas online,
AEI sustentação online. 
Não conseguimos manter o trabalho de consultas mediúnicas.
Evangelho no Lar com encontros online com o assistido
Atendimento aos sofredores, estudo online intercalado com encontros presenciais.
EAE encontros online.
A maioria dos trabalhadores se adaptaram a plataforma virtual.</t>
  </si>
  <si>
    <t>Necessidade de união para nosso fortalecimento.</t>
  </si>
  <si>
    <t>https://docs.google.com/forms/d/e/1FAIpQLSeyjjdiw4kWvHrlkycvwErVvhYd362pE_5e_qVlAo24c0jM0g/viewform?edit2=2_ABaOnufSrY9Fq9rjUVlyyywcQoOartmCMS8xVmJEgP6Dmx-PT_W7ByEivY5W-xSAc39j8-s</t>
  </si>
  <si>
    <t>MINAS GERAIS - Edgard Armond</t>
  </si>
  <si>
    <t>Núcleo Espírita De Evangelização Emmanuel</t>
  </si>
  <si>
    <t>Euclides Acácio De Souza</t>
  </si>
  <si>
    <t>(33) 98893-5454</t>
  </si>
  <si>
    <t>Rua Monte Das Oliveiras 252</t>
  </si>
  <si>
    <t>Vl.  Dos Montes</t>
  </si>
  <si>
    <t>Governador Valadares</t>
  </si>
  <si>
    <t>35041-470</t>
  </si>
  <si>
    <t>22.707.517/0001-58</t>
  </si>
  <si>
    <t>euclidesgv@gmail.com</t>
  </si>
  <si>
    <t>(incompleta / falta dt. fim) = mar/22</t>
  </si>
  <si>
    <t>Andréa Ambrósio de Almeida Souza (33)99103-3017</t>
  </si>
  <si>
    <t xml:space="preserve">Temos uma creche em convenio com o Município. Atendendo hoje 182 crianças em período integral.
Em 1º de julho/2018 encerramos o convênio e fizemos a Locação do espaço da creche, em virtude do Marco Regulatório. 
Estamos participando do COMAD (Conselho Municipal sobre Drogas) nos preparando assim para assumirmos atividades de apoio aos dependentes químicos na comunidade onde estamos inseridos.   </t>
  </si>
  <si>
    <t>-http://facebook.com/nucleoemmanuelgv</t>
  </si>
  <si>
    <t>Euclides (33)98893-5454 euclidesgv@gmail.com</t>
  </si>
  <si>
    <t>Quanto à forma é bastante didático e intuitivo o que facilita seu preenchimento.
Quanto ao fundo ao realizarmos o cadastro somos lembrados de forma mais intensa sobre os compromissos assumidos e consequentemente nos despertamos para novas possibilidades de atividades no BEM que podemos realizar. Independente da situação em que nos encontramos Trabalhar no BEM é a melhor solução e maior oportunidade.</t>
  </si>
  <si>
    <t xml:space="preserve">A Assistência espiritual continuou funcionando de forma híbrida, temos internet transmitimos a preleção pelo facebook e mantemos a sustentação. No caso das vibrações coletivas realizamos de forma híbrida 2 pessoas realizam na casa e transmitem pelo google meet para os demais. No caso de escola  estamos com o curso básico de forma virtual .  </t>
  </si>
  <si>
    <t>Penso que de certa forma fortaleceu vínculos com relação as divulgações virtuais o que possibilitou mais visibilidade, principalmente curso básico. No caso do espaço físico fomos motivados a limpar parte do lote e cuidar de árvores para realização de atividades em campo aberto e arborizado.</t>
  </si>
  <si>
    <t>https://docs.google.com/forms/d/e/1FAIpQLSeyjjdiw4kWvHrlkycvwErVvhYd362pE_5e_qVlAo24c0jM0g/viewform?edit2=2_ABaOnuekxvMAbdOA-qkSAPg7yyPRiA3mmB5JRyDU06TNUZ6CLikvPiHY1kmA-jEsbLlGBSs</t>
  </si>
  <si>
    <t>MINAS GERAIS - Emmanuel</t>
  </si>
  <si>
    <t>Fraternidade Espírita Nosso Lar</t>
  </si>
  <si>
    <t>Nosso Lar</t>
  </si>
  <si>
    <t>Elizabeth Cristina Flores Dornellas</t>
  </si>
  <si>
    <t>(31) 98648-2702</t>
  </si>
  <si>
    <t>Rua Alga Verde, 194</t>
  </si>
  <si>
    <t>Floramar</t>
  </si>
  <si>
    <t>31742-254</t>
  </si>
  <si>
    <t>23.862.022/0001-66</t>
  </si>
  <si>
    <t>betifaria@yahoo.com.br</t>
  </si>
  <si>
    <t xml:space="preserve">Valter Eustaquio - </t>
  </si>
  <si>
    <t>Temos Trabalho de Auxilio aos sofredores espirituais.</t>
  </si>
  <si>
    <t>Dom 8h15 / Seg 19h45 / Qua 19h45</t>
  </si>
  <si>
    <t>sorandrade@yahoo.com.br</t>
  </si>
  <si>
    <t>Mantivemos todos os trabalhos, só que precisamos nos adaptar para aulas online.</t>
  </si>
  <si>
    <t xml:space="preserve">Adaptação, resiliência, estreitamento de laços apesar da distância. Os trabalhos uniram mais os trabalhadores de acordo com o andamento da pandemia. </t>
  </si>
  <si>
    <t>https://docs.google.com/forms/d/e/1FAIpQLSeyjjdiw4kWvHrlkycvwErVvhYd362pE_5e_qVlAo24c0jM0g/viewform?edit2=2_ABaOnueBO0BvBnbWsY3RjYMfRjDlvr2pqudMtfAY0fidhEIYvO629tkpKq_NOJQR9sPR2AE</t>
  </si>
  <si>
    <t>MINAS GERAIS - Nosso Lar</t>
  </si>
  <si>
    <t>Fraternidade Espírita Estrada De Damasco</t>
  </si>
  <si>
    <t>Estrada de Damasco (BH)</t>
  </si>
  <si>
    <t>Ana Cláudia De Alcântara</t>
  </si>
  <si>
    <t>(31) 98917-5403</t>
  </si>
  <si>
    <t>Rua Tales, 225A</t>
  </si>
  <si>
    <t>Nazaré</t>
  </si>
  <si>
    <t>31990-350</t>
  </si>
  <si>
    <t>estradadedamasco.bh@gmail.com</t>
  </si>
  <si>
    <t>anadonademim@gmail.com</t>
  </si>
  <si>
    <t>Assistência Espiritual Adultos, Grupo Mediúnico, Evangelização Infantil</t>
  </si>
  <si>
    <t>https://www.facebook.com/estradadedamasco.bh</t>
  </si>
  <si>
    <t xml:space="preserve">@estradadedamasco.bh </t>
  </si>
  <si>
    <t>https://www.youtube.com/channel/UCN0XQrSRnzthn1vwKUCPijQ</t>
  </si>
  <si>
    <t>Ana Claudia email:estradadedamasco.bh@gmail.com</t>
  </si>
  <si>
    <t>Evangelização Infantil, Assistência Espiritual</t>
  </si>
  <si>
    <t>Encontros on line entre os voluntários para sustentação dos trabalhos e evangelização infantil através do Google meet</t>
  </si>
  <si>
    <t>Temos aprendido, na prática umas lições importantes:  que "o mundo é a seara do Mestre Jesus"; realmente é na família nosso maior desafio e oficina de amor e perdão;  e... Que somos médiuns inclusive fora da casa espírita.</t>
  </si>
  <si>
    <t>https://docs.google.com/forms/d/e/1FAIpQLSeyjjdiw4kWvHrlkycvwErVvhYd362pE_5e_qVlAo24c0jM0g/viewform?edit2=2_ABaOnufsc73zBgGxs3AtZEW-mo0WeeRGsDuR5zYnePHLlmb7Y7JKd7ghOUu9mB9F97rFLAs</t>
  </si>
  <si>
    <t>MINAS GERAIS - Estrada de Damasco (BH)</t>
  </si>
  <si>
    <t>Grupo De Estudos E Assistência Kardecista</t>
  </si>
  <si>
    <t>GEAK</t>
  </si>
  <si>
    <t>Albina Maria Martins</t>
  </si>
  <si>
    <t>(33) 98819-1661</t>
  </si>
  <si>
    <t>Av. Alberto Caldeira, 457</t>
  </si>
  <si>
    <t>Guanhães</t>
  </si>
  <si>
    <t>39740-000</t>
  </si>
  <si>
    <t>22.707.467/0001-09</t>
  </si>
  <si>
    <t xml:space="preserve">Geralda Francisco Vieira </t>
  </si>
  <si>
    <t>albinammartins@hotmail.com</t>
  </si>
  <si>
    <t>(02/2020 a 02/2023</t>
  </si>
  <si>
    <t>Temos em pleno funcionamento a 1ª e 7ª turma da Escola de Aprendizes do Evangelho, a primeira em outro município (Virginópolis), iremos iniciar no final desse mês de janeiro/21uma turma do curso de médiuns e a Assistência Espiritual está funcionando on line. Está funcionando regularmente o trabalho com a  Mocidade.
A evangelização infantil está parada devido à covid-19.</t>
  </si>
  <si>
    <t>geakmg</t>
  </si>
  <si>
    <t>Continuar com as lives e queremos ajudar a manter a secretaria da AEE.</t>
  </si>
  <si>
    <t>Gostei das questões,  acredito dar uma boa ideia da situação da cada.</t>
  </si>
  <si>
    <t>Por estarmos muito distante tanto da secretaria da AEE , quanto da Regional Minas, gostaria de ter cursos e encontros via skipe. Há muita dificuldade de participarmos em tudo que é programado no calendário, devido à distancia e ao custo elevado dos deslocamentos.</t>
  </si>
  <si>
    <t xml:space="preserve">As turmas de EAE ficaram um tempo virtual e depois retornaram à ser presenciais. A mocidade continua virtual. A Assistência Espiritual está com preleções via Facebook,  somente os trabalhos mediúnicos, continuam presenciais,  nunca pararam e estamos trabalhando incansavelmente,  socorrendo os Espíritos sofredores.  </t>
  </si>
  <si>
    <t xml:space="preserve">Solidariedade - União do grupo de trabalhadores  que compreendeu a importância do trabalho de servir ao próximo. </t>
  </si>
  <si>
    <t>https://docs.google.com/forms/d/e/1FAIpQLSeyjjdiw4kWvHrlkycvwErVvhYd362pE_5e_qVlAo24c0jM0g/viewform?edit2=2_ABaOnueFZNboCQ6xyePAeDmZRCGJ8X_Z9BNiOSEkIC5GSX9ssBY2fjmNs3CFid_kUlCtJnw</t>
  </si>
  <si>
    <t>MINAS GERAIS - GEAK</t>
  </si>
  <si>
    <t>Grupo Espírita Amor E Caridade</t>
  </si>
  <si>
    <t>Amor e Caridade</t>
  </si>
  <si>
    <t>Elaine Da Paixão</t>
  </si>
  <si>
    <t>(31) 99777-4760</t>
  </si>
  <si>
    <t>Visconde Do Rio Branco, 41</t>
  </si>
  <si>
    <t>Santa Barbara</t>
  </si>
  <si>
    <t>35960-000</t>
  </si>
  <si>
    <t>07.675.806/0001-29</t>
  </si>
  <si>
    <t>Conceição Emídia Soares</t>
  </si>
  <si>
    <t>elainepaixaomec@yahoo.com.br</t>
  </si>
  <si>
    <t>nov/19 à nov/21</t>
  </si>
  <si>
    <t>CONCEIÇÃO EMÍDIA SOARES (31)9862-79938</t>
  </si>
  <si>
    <t>Assistência Espiritual, Evangelho, Caravanas, Vibrações</t>
  </si>
  <si>
    <t>GRUPO DE WHATSAPP</t>
  </si>
  <si>
    <t>QUE PRECISAMOS ESTAR UNIDOS NO AMOR, NA FÉ, NA CARIDADE E QUE PRECISAMOS SER PESSOAS MELHORES</t>
  </si>
  <si>
    <t>https://docs.google.com/forms/d/e/1FAIpQLSeyjjdiw4kWvHrlkycvwErVvhYd362pE_5e_qVlAo24c0jM0g/viewform?edit2=2_ABaOnucRbgWDgI4Lnyy1QvtycijitSR_LW1d-CDjI_aigIHFUL6ov3fkbVy4UMThCphyHC8</t>
  </si>
  <si>
    <t>MINAS GERAIS - Amor e Caridade</t>
  </si>
  <si>
    <t>Grupo Espírita Irmão Clayton</t>
  </si>
  <si>
    <t>Irmão Clayton</t>
  </si>
  <si>
    <t>Guilherme Rodrigues Gonçalves</t>
  </si>
  <si>
    <t>(31) 99648-3215</t>
  </si>
  <si>
    <t>Rua Clayton Lima Magalhães, 159</t>
  </si>
  <si>
    <t>Esplanada</t>
  </si>
  <si>
    <t>Sabará</t>
  </si>
  <si>
    <t>34500-000</t>
  </si>
  <si>
    <t>22.353.619/0001-12</t>
  </si>
  <si>
    <t>guilhermecr_78@hotmail.com</t>
  </si>
  <si>
    <t>jun/19 à jun/21</t>
  </si>
  <si>
    <t>Dirlaine - (31)98926-3827</t>
  </si>
  <si>
    <t>Campanha do quilo</t>
  </si>
  <si>
    <t>Sex 19h45</t>
  </si>
  <si>
    <t>Mantivemos a EAE virtual, porem o restante não conseguimos manter, mas ja estamos nos preparando para o retorno em início de 2021.</t>
  </si>
  <si>
    <t>Organização, Adaptação, Fé</t>
  </si>
  <si>
    <t>https://docs.google.com/forms/d/e/1FAIpQLSeyjjdiw4kWvHrlkycvwErVvhYd362pE_5e_qVlAo24c0jM0g/viewform?edit2=2_ABaOnufwKE1oL-QS6nYihe3KJqcGAJXPIlDmJHCcOAeu75Yndh0BoA4ZxztzoYvAfOPXaPI</t>
  </si>
  <si>
    <t>MINAS GERAIS - Irmão Clayton</t>
  </si>
  <si>
    <t>Centro Espírita De Evangelização Maria De Nazaré</t>
  </si>
  <si>
    <t>Denise Rosa De Jesus</t>
  </si>
  <si>
    <t>(31) 99841-1640</t>
  </si>
  <si>
    <t>Rua Itaquera, 433</t>
  </si>
  <si>
    <t>Concórdia</t>
  </si>
  <si>
    <t>31110-680</t>
  </si>
  <si>
    <t>03.157.456/0001-58</t>
  </si>
  <si>
    <t>ceemariadenazaré@gmail.com</t>
  </si>
  <si>
    <t>98733-0050-Leonardo</t>
  </si>
  <si>
    <t xml:space="preserve">Oficina de Artesanatos/Quentinha/varal solidário </t>
  </si>
  <si>
    <t xml:space="preserve">Maria de Nazaré </t>
  </si>
  <si>
    <t>@ceemariadenazare</t>
  </si>
  <si>
    <t>ceemariadenazare@gmail.com</t>
  </si>
  <si>
    <t>Qui 20h / Sex 20h</t>
  </si>
  <si>
    <t xml:space="preserve">Bem preciso e dinâmico. </t>
  </si>
  <si>
    <t>Evangelização Infantil, Mocidade, Assistência Espiritual, Curso de Médiuns, Falando ao coração/auxilio  aos sofredores</t>
  </si>
  <si>
    <t>1 escola está virtual,evangelização infantil e a mocidade também  virtual</t>
  </si>
  <si>
    <t>Que a união faz a forca/Separado de corpos,unidos pelo pensamento</t>
  </si>
  <si>
    <t>https://docs.google.com/forms/d/e/1FAIpQLSeyjjdiw4kWvHrlkycvwErVvhYd362pE_5e_qVlAo24c0jM0g/viewform?edit2=2_ABaOnufr6ztAoxWw5uK_rfhCELyBCWpiVoMfs1PaCC7O3KFlwtx2wwR4sHgyYqB2fpaYuis</t>
  </si>
  <si>
    <t>MINAS GERAIS - Maria de Nazaré</t>
  </si>
  <si>
    <t>Centro Espírita Aprendizes Do Evangelho Missionarios Da Luz</t>
  </si>
  <si>
    <t>Raylda Ferreira</t>
  </si>
  <si>
    <t>(31) 99929-3188</t>
  </si>
  <si>
    <t>Rua Mateus Leme 142</t>
  </si>
  <si>
    <t>Ermelinda</t>
  </si>
  <si>
    <t>31250-270</t>
  </si>
  <si>
    <t>36.076.803/0001-77</t>
  </si>
  <si>
    <t>rayldaf@gmail.com</t>
  </si>
  <si>
    <t>(27/06/2019 até 26/06/2021)</t>
  </si>
  <si>
    <t>LEANDRO CECCATO  leandroceccato@hotmail.com</t>
  </si>
  <si>
    <t>NÃO TEMOS</t>
  </si>
  <si>
    <t>RAYLDA FERREIRA  rayldaf@gmail.com</t>
  </si>
  <si>
    <t xml:space="preserve"> mudanças no material de apoio dos trabalhos; cursos;.</t>
  </si>
  <si>
    <t xml:space="preserve">São questões pertinentes para as atividades da Aliança, Regionais e casas.Ficamos só meio semestre presencial, veio a pandemia e tivemos que ajustar tudo. Mas este tempo nos trouxe um bom alianhamento sobre o comportamento deste movimento e novas relidades de trabalho. </t>
  </si>
  <si>
    <t>PRECISAMOS CONHECER PRIMEIRO TODO O TRABALHO, PARA DEPOIS OPINAR.</t>
  </si>
  <si>
    <t>Evangelização Infantil, Assistência Espiritual, Caravana, vibrações coletivas</t>
  </si>
  <si>
    <t>Mantivemos a Assintencia Esperirtual adultos com preleção enviada pelo whatszap aos assistidos, Evangelização infantil pelo zoom ou meet, caravanas, vibrações coletivas, grupo  também pelo zoom ou meet. Reuniões mensais virtual.Consultas mediunicas presenciais.</t>
  </si>
  <si>
    <t>Que a distancia fisica não interfere no trabalho que precisa e deve ser executado.A aproximação é mental, é sintonia. Disciplina principalmente.</t>
  </si>
  <si>
    <t>https://docs.google.com/forms/d/e/1FAIpQLSeyjjdiw4kWvHrlkycvwErVvhYd362pE_5e_qVlAo24c0jM0g/viewform?edit2=2_ABaOnudQDKkbhAilQDBOyzEmN-o4joQ7rDTIf_k3kyqzc3q5mIxmTFHM9PaSWZIu4uPgJIQ</t>
  </si>
  <si>
    <t>MINAS GERAIS - Missionários da Luz</t>
  </si>
  <si>
    <t>Núcleo De Evangelização Espírita Amor E Caridade</t>
  </si>
  <si>
    <t>Núcleo Amor e Caridade</t>
  </si>
  <si>
    <t>Luiz Cláudio De Oliveira</t>
  </si>
  <si>
    <t>(31) 98818-8333</t>
  </si>
  <si>
    <t>Rua Dr. Antônio Aleixo, 331 - Casa 1</t>
  </si>
  <si>
    <t>Pq. Novo Progresso</t>
  </si>
  <si>
    <t>Contagem</t>
  </si>
  <si>
    <t>32115-100</t>
  </si>
  <si>
    <t>03.157.853/0001-20</t>
  </si>
  <si>
    <t>luizzcllaudio@hotmail.com</t>
  </si>
  <si>
    <t>(31) 3477-8555</t>
  </si>
  <si>
    <t>Luiz Claudio De Oliveira</t>
  </si>
  <si>
    <t>Tratamento aos sofredores de 15 em 15 dias às quintas feiras, após o Trabalho de Vibrações Coletivas.</t>
  </si>
  <si>
    <t>Luiz Claudio de Oliveira, 31988188333, luizzcllaudio@yahoo.com.br</t>
  </si>
  <si>
    <t>O Cadastro bem simples e rápido de preencher.</t>
  </si>
  <si>
    <t>luizzcllaudio@yahoo.com.br</t>
  </si>
  <si>
    <t>Divulgar ainda a Evangelização Infantil; Pré Mocidade; Mocidade!</t>
  </si>
  <si>
    <t>Mantivemos as aulas virtuais.</t>
  </si>
  <si>
    <t>Conscientização.</t>
  </si>
  <si>
    <t>https://docs.google.com/forms/d/e/1FAIpQLSeyjjdiw4kWvHrlkycvwErVvhYd362pE_5e_qVlAo24c0jM0g/viewform?edit2=2_ABaOnucHESkQ4uNSP5qibftC3mkQDAugFelkYxa1Jzxy5f_lTQCYFP2Up3ZpkVSN5aUQVkQ</t>
  </si>
  <si>
    <t>MINAS GERAIS - Núcleo Amor e Caridade</t>
  </si>
  <si>
    <t>Grupo Espírita Raios De Luz</t>
  </si>
  <si>
    <t>Raios de Luz</t>
  </si>
  <si>
    <t>Eliane Machado Teles</t>
  </si>
  <si>
    <t>(31) 98891.2382</t>
  </si>
  <si>
    <t>Rua Conde Dolabela, 1101</t>
  </si>
  <si>
    <t>Lagoa Santa</t>
  </si>
  <si>
    <t>33400-000</t>
  </si>
  <si>
    <t>07.749.058/0001-81</t>
  </si>
  <si>
    <t>tinanebope@gmail.com</t>
  </si>
  <si>
    <t>(31) 98891-2382</t>
  </si>
  <si>
    <t>Abril/2020 à abril/2022</t>
  </si>
  <si>
    <t>Rejane Mary Da Silva Moreira</t>
  </si>
  <si>
    <t>Assistência Espiritual Adultos, EAE, Curso Básico, Curso de Médiuns, Evangelização Infantil, Pré-Mocidade, Mocidade, Assistência Espiritual Infantil, Escola de pais, Vibrações Coletivas, Verificação de fichas..</t>
  </si>
  <si>
    <t>Gerluz, 31 996175044 rejanemsmoreira@yahoo.com.br</t>
  </si>
  <si>
    <t>Ter 19h45 / Qua 19h45</t>
  </si>
  <si>
    <t xml:space="preserve">Necessário principalmente devido as adequações quanto a Pandemia
</t>
  </si>
  <si>
    <t>rejanemsmoreira@yahoo.com.br</t>
  </si>
  <si>
    <t>Não conseguimosei manter Evangelização Infantil, pré mocidade, Assistencia Espiritual Adultos.</t>
  </si>
  <si>
    <t>A necessidade de manter os compromissos espirituais,  união e vibrações  intensas.</t>
  </si>
  <si>
    <t>https://docs.google.com/forms/d/e/1FAIpQLSeyjjdiw4kWvHrlkycvwErVvhYd362pE_5e_qVlAo24c0jM0g/viewform?edit2=2_ABaOnueaKrn7QNseqsZSDJsNAQOVz4PdvpKkxljNxVKU5QpEkXkPVEEAun4yIji3853vg50</t>
  </si>
  <si>
    <t>MINAS GERAIS - Raios de Luz</t>
  </si>
  <si>
    <t>Fraternidade Espírita Vinha De Luz</t>
  </si>
  <si>
    <t>Vinha De Luz</t>
  </si>
  <si>
    <t>Claudia Vilaça Alonso</t>
  </si>
  <si>
    <t>(31) 99697-5985</t>
  </si>
  <si>
    <t>Rua Décio Silveira Marques, 11</t>
  </si>
  <si>
    <t>Goiânia B</t>
  </si>
  <si>
    <t>31960-170</t>
  </si>
  <si>
    <t>02.753.548/0001-38</t>
  </si>
  <si>
    <t>claudiavarocha@gmail.com</t>
  </si>
  <si>
    <t>Abril/19 à Março/21</t>
  </si>
  <si>
    <t>Evangelho nos lares</t>
  </si>
  <si>
    <t>Seg 19h45 / Sex 19h45</t>
  </si>
  <si>
    <t>Claro e objetivo</t>
  </si>
  <si>
    <t>Continuamos com as tarefas virtuais:  Eae pelo Google Meet, Curso de médiuns iniciaríamos  a parte pratica, então no momento estamos fazendo estudo pelo Google Meet, Evangelização Infantil e Pre mocidade pelo WhatsApp e escola de pais pelo  Google Meet e o trabalho de vibrações pelo WhatsApp.</t>
  </si>
  <si>
    <t>Respeito e cuidado com o próximo</t>
  </si>
  <si>
    <t>https://docs.google.com/forms/d/e/1FAIpQLSeyjjdiw4kWvHrlkycvwErVvhYd362pE_5e_qVlAo24c0jM0g/viewform?edit2=2_ABaOnudtuAnhleZh_Dk7lqTBe-xRK4YDLRfdzBV1xvEyuXL5a5ds2RfXLr7EOPHWrvZ9f3g</t>
  </si>
  <si>
    <t>MINAS GERAIS - Vinha De Luz</t>
  </si>
  <si>
    <t>NORDESTE</t>
  </si>
  <si>
    <t>Fraternidade Espírita A Caminho Da Luz</t>
  </si>
  <si>
    <t>Maria Lemos</t>
  </si>
  <si>
    <t>(87) 99622-6047</t>
  </si>
  <si>
    <t>Rua João, 69</t>
  </si>
  <si>
    <t>Águas Belas</t>
  </si>
  <si>
    <t>55340-000</t>
  </si>
  <si>
    <t>marialemosab2012@hotmail.com</t>
  </si>
  <si>
    <t>fev/17 à fev/20</t>
  </si>
  <si>
    <t>PROGRAMA DE RÁDIO E SOPÃO</t>
  </si>
  <si>
    <t>Maria  tel 087 996226047</t>
  </si>
  <si>
    <t>Boas</t>
  </si>
  <si>
    <t>amefraternidade@gmail.com</t>
  </si>
  <si>
    <t xml:space="preserve">ao invez de mandar livro de pra cuba...devia sustentar despesas da alianca, e nao pedir as casas
</t>
  </si>
  <si>
    <t>Confiar sempre nos amigos espirituais.</t>
  </si>
  <si>
    <t>https://docs.google.com/forms/d/e/1FAIpQLSeyjjdiw4kWvHrlkycvwErVvhYd362pE_5e_qVlAo24c0jM0g/viewform?edit2=2_ABaOnudAzex3JCPof8xMxj9tDuakzJld6Gdsh_ORxE6JRNGVN_-2GPUNBtRXWkiqNCMOUX8</t>
  </si>
  <si>
    <t>PERNAMBUCO-ALAGOAS - A Caminho da Luz</t>
  </si>
  <si>
    <t>Aliança Espírita Caminho Da Luz</t>
  </si>
  <si>
    <t>Caminho da Luz</t>
  </si>
  <si>
    <t>Jean Felipe Mendes Evangelista</t>
  </si>
  <si>
    <t>(87) 98125-4306</t>
  </si>
  <si>
    <t>Rua Cereja N°55</t>
  </si>
  <si>
    <t>Cohab  6</t>
  </si>
  <si>
    <t>Petrolina</t>
  </si>
  <si>
    <t>56309-730</t>
  </si>
  <si>
    <t>Jean Felipe Mendes  Evangelista</t>
  </si>
  <si>
    <t>webvalepublicidade@gmail.com</t>
  </si>
  <si>
    <t>ABRIL 2020 ATÉ ABRIL 2023</t>
  </si>
  <si>
    <t>Marcelo Augusto de Souza</t>
  </si>
  <si>
    <t>Apoio famílias carentes  alimentação aos de rua</t>
  </si>
  <si>
    <t>https://www.facebook.com/fraternidadespirita</t>
  </si>
  <si>
    <t>@aliancaespiritane</t>
  </si>
  <si>
    <t>Jean Felipe  (87)98125-4306</t>
  </si>
  <si>
    <t>Sáb ?? / Dom ??</t>
  </si>
  <si>
    <t xml:space="preserve">Gostei da informações que aqui foram abordadas.  ;) </t>
  </si>
  <si>
    <t>sem comentarios</t>
  </si>
  <si>
    <t xml:space="preserve">Que unidos somos fortes. </t>
  </si>
  <si>
    <t>https://docs.google.com/forms/d/e/1FAIpQLSeyjjdiw4kWvHrlkycvwErVvhYd362pE_5e_qVlAo24c0jM0g/viewform?edit2=2_ABaOnuc6qLmpz_decmH1vP0_5BBl_bXJnjV8JdMbffwJHon7XxjsudZED6JWkpfGdp7f23o</t>
  </si>
  <si>
    <t>PERNAMBUCO-ALAGOAS - Caminho da Luz</t>
  </si>
  <si>
    <t>Fraternidade Espírita Caminho Da Paz</t>
  </si>
  <si>
    <t>João</t>
  </si>
  <si>
    <t>(87) 99174-8544</t>
  </si>
  <si>
    <t>Alto Do Cruzeiro, S/N</t>
  </si>
  <si>
    <t>Conceição Das Crioulas</t>
  </si>
  <si>
    <t>Salgueiro</t>
  </si>
  <si>
    <t>João Da Silva</t>
  </si>
  <si>
    <t>nao tem..so coordenadora   ,fica em sertao , em cima morro</t>
  </si>
  <si>
    <t>social com criancas</t>
  </si>
  <si>
    <t>mara 087988489300</t>
  </si>
  <si>
    <t>nenhuma. a coordenadora nos supre as deficiencias</t>
  </si>
  <si>
    <t>https://docs.google.com/forms/d/e/1FAIpQLSeyjjdiw4kWvHrlkycvwErVvhYd362pE_5e_qVlAo24c0jM0g/viewform?edit2=2_ABaOnufrEyFjnMf70VpfF5CfQR3QKgOw0MNI3AKqC1PmbooZ7FCpDuMwgy7EyLNxKlMgorI</t>
  </si>
  <si>
    <t>PERNAMBUCO-ALAGOAS - Caminho da Paz</t>
  </si>
  <si>
    <t>Fraternidade Espírita Caminho De Jesus</t>
  </si>
  <si>
    <t>Caminho de Jesus</t>
  </si>
  <si>
    <t>Fatima</t>
  </si>
  <si>
    <t>(87) 99640-5613</t>
  </si>
  <si>
    <t>Rua Geraldo Aquino Cabral, S/N</t>
  </si>
  <si>
    <t>Parnamirim</t>
  </si>
  <si>
    <t>Fatima Miranda</t>
  </si>
  <si>
    <t>(87) 99988-0914</t>
  </si>
  <si>
    <t>dez/17 à dez/20</t>
  </si>
  <si>
    <t>https://docs.google.com/forms/d/e/1FAIpQLSeyjjdiw4kWvHrlkycvwErVvhYd362pE_5e_qVlAo24c0jM0g/viewform?edit2=2_ABaOnuezg-_fjVPJ75O7LgAX-brKsMXUchVEfshlV2oBsIG-3hIqs2VeyvMJMEWeusZB6b0</t>
  </si>
  <si>
    <t>PERNAMBUCO-ALAGOAS - Caminho de Jesus</t>
  </si>
  <si>
    <t>Centro Espírita Recanto Da Esperança Chico Xavier</t>
  </si>
  <si>
    <t>Cicero Santos</t>
  </si>
  <si>
    <t>(82) 99691-1234</t>
  </si>
  <si>
    <t>Travessa Helio Cabral 128</t>
  </si>
  <si>
    <t>Feitosa</t>
  </si>
  <si>
    <t>Maceió</t>
  </si>
  <si>
    <t>AL</t>
  </si>
  <si>
    <t>57063-000</t>
  </si>
  <si>
    <t>09.540.266/0001-00</t>
  </si>
  <si>
    <t>Cicero F Pinto</t>
  </si>
  <si>
    <t>cefpinto@yahoo.com</t>
  </si>
  <si>
    <t>abr/20 à mar/23</t>
  </si>
  <si>
    <t>Cicero</t>
  </si>
  <si>
    <t>Dom 18h / Dom 20h / Dom 20h</t>
  </si>
  <si>
    <t>muita pergunta</t>
  </si>
  <si>
    <t>Praticar a fé</t>
  </si>
  <si>
    <t>https://docs.google.com/forms/d/e/1FAIpQLSeyjjdiw4kWvHrlkycvwErVvhYd362pE_5e_qVlAo24c0jM0g/viewform?edit2=2_ABaOnufiblzc6JKMjRO7mTuZPpHg-DhG2pF6myT9LEkZp4yzhUBtkiWhqYJdrQOdjLloyc0</t>
  </si>
  <si>
    <t>PERNAMBUCO-ALAGOAS - Chico Xavier</t>
  </si>
  <si>
    <t>União Espírita Chico Xavier</t>
  </si>
  <si>
    <t xml:space="preserve">Dora Silva </t>
  </si>
  <si>
    <t>(87) 98848-9300</t>
  </si>
  <si>
    <t>Rua Padre Cicero N113</t>
  </si>
  <si>
    <t>Santo Antonio</t>
  </si>
  <si>
    <t>Gravatá</t>
  </si>
  <si>
    <t>55642-620</t>
  </si>
  <si>
    <t>Dora Silva</t>
  </si>
  <si>
    <t>dora_silva_18@hotmail.com</t>
  </si>
  <si>
    <t>JAN 2020 ATÉ JAN 2023</t>
  </si>
  <si>
    <t>Dora</t>
  </si>
  <si>
    <t>evangelho e apoio a famílias carentes</t>
  </si>
  <si>
    <t xml:space="preserve">Muito bom </t>
  </si>
  <si>
    <t>menos perguntas</t>
  </si>
  <si>
    <t>Amor ao próximo</t>
  </si>
  <si>
    <t>https://docs.google.com/forms/d/e/1FAIpQLSeyjjdiw4kWvHrlkycvwErVvhYd362pE_5e_qVlAo24c0jM0g/viewform?edit2=2_ABaOnudkWDkCp63v1cWUn855uQ478-Y927r3MHo_ESIkml5g-zZySDZ_3s5Q9sndK6DYUpc</t>
  </si>
  <si>
    <t>Fraternidade Espírita Dos Discípulos De Jesus</t>
  </si>
  <si>
    <t>Pedro Francisco</t>
  </si>
  <si>
    <t>(87) 98811-8150</t>
  </si>
  <si>
    <t>Rua Cel. Amorim, 277</t>
  </si>
  <si>
    <t>56320-302</t>
  </si>
  <si>
    <t>03.326.662/0001-44</t>
  </si>
  <si>
    <t>tem pergunta que nada tem haver. mas melhorou muito</t>
  </si>
  <si>
    <t>a realidade do nordeste e diferente de sao paulo. Respeito a sdiferencas. Pois o Brasil e imenso.</t>
  </si>
  <si>
    <t>https://docs.google.com/forms/d/e/1FAIpQLSeyjjdiw4kWvHrlkycvwErVvhYd362pE_5e_qVlAo24c0jM0g/viewform?edit2=2_ABaOnudPKQkCtmn2fi-uxMmZXHaFL6v0tsQG7DipWhPGZ8zMY-c4Cei0P61ZtV1olSkSWK8</t>
  </si>
  <si>
    <t>PERNAMBUCO-ALAGOAS - Discípulos de Jesus</t>
  </si>
  <si>
    <t>Aliança Espírita Eurípedes Barsanulfo</t>
  </si>
  <si>
    <t>Eurípedes Barsanulfo</t>
  </si>
  <si>
    <t xml:space="preserve">Marcelo Augusto De Souza </t>
  </si>
  <si>
    <t>(87) 99909-7267</t>
  </si>
  <si>
    <t>Rua Mauricio de Nassau N°498</t>
  </si>
  <si>
    <t>Gercino Coelho</t>
  </si>
  <si>
    <t>56306-010</t>
  </si>
  <si>
    <t>Marcelo Augusto De Souza</t>
  </si>
  <si>
    <t>marcelloaugusto1173@gmail.com</t>
  </si>
  <si>
    <t>set/18 à ago/20</t>
  </si>
  <si>
    <t xml:space="preserve">Programa na Rádio </t>
  </si>
  <si>
    <t>Marcelo Augusto 87999097267</t>
  </si>
  <si>
    <t>ótimas perguntas</t>
  </si>
  <si>
    <t>nao mandem livros de graca pra cuba. que teram dro pra pagar despesas.</t>
  </si>
  <si>
    <t>Seguindo no proposito de Jesus</t>
  </si>
  <si>
    <t>https://docs.google.com/forms/d/e/1FAIpQLSeyjjdiw4kWvHrlkycvwErVvhYd362pE_5e_qVlAo24c0jM0g/viewform?edit2=2_ABaOnufoZbFxGzRm8bsZ4VUh3FVNODYwuedS9BORA7FlIikmaHvP2IMAcIEt5ctUkVNlDyc</t>
  </si>
  <si>
    <t>PERNAMBUCO-ALAGOAS - Eurípedes Barsanulfo</t>
  </si>
  <si>
    <t>Aliança Espírita Itaporã</t>
  </si>
  <si>
    <t>Itaporã</t>
  </si>
  <si>
    <t>Vera Lucia Baecelar</t>
  </si>
  <si>
    <t>(87) 98845-0052</t>
  </si>
  <si>
    <t>Rua 12, Casa 3</t>
  </si>
  <si>
    <t>João De Deus</t>
  </si>
  <si>
    <t>Vera Lucia Bacelar</t>
  </si>
  <si>
    <t>verabarcelar75@gmail.com</t>
  </si>
  <si>
    <t>Vera Lucia Bacelar   e Eliana Edmilson -0879 988235123</t>
  </si>
  <si>
    <t>sopa e lanche pra comunidade carente</t>
  </si>
  <si>
    <t>edmilson-  087988235123</t>
  </si>
  <si>
    <t>É necessário</t>
  </si>
  <si>
    <t>diminuir perguntas.</t>
  </si>
  <si>
    <t xml:space="preserve">União </t>
  </si>
  <si>
    <t>https://docs.google.com/forms/d/e/1FAIpQLSeyjjdiw4kWvHrlkycvwErVvhYd362pE_5e_qVlAo24c0jM0g/viewform?edit2=2_ABaOnudPm65y5HPnMrqaiV7tjHu2lwHl2xTveL5ogGpDIImPkeIs7b3x44rR4l6DgZ26VTQ</t>
  </si>
  <si>
    <t>PERNAMBUCO-ALAGOAS - Itaporã</t>
  </si>
  <si>
    <t>Aliança Espírita Joanna De Angelis</t>
  </si>
  <si>
    <t>Joanna de Angelis</t>
  </si>
  <si>
    <t>Robelia Vasconcelos Mota</t>
  </si>
  <si>
    <t>(87) 98826-4386</t>
  </si>
  <si>
    <t>Rua do Cravo  N 676</t>
  </si>
  <si>
    <t>Areia Branca</t>
  </si>
  <si>
    <t>56322-230</t>
  </si>
  <si>
    <t>robeliamota25@hotmail.com</t>
  </si>
  <si>
    <t>(87) 988264386</t>
  </si>
  <si>
    <t>JAN 2020 / JAN 2023</t>
  </si>
  <si>
    <t>Flávia Mara  087988489300</t>
  </si>
  <si>
    <t xml:space="preserve">Auxílio as demais casa da regional </t>
  </si>
  <si>
    <t xml:space="preserve"> Robelia 087988264386</t>
  </si>
  <si>
    <t>Muito bom</t>
  </si>
  <si>
    <t>In vestir em boas eae</t>
  </si>
  <si>
    <t xml:space="preserve">Ter fé que não estamos só. </t>
  </si>
  <si>
    <t>https://docs.google.com/forms/d/e/1FAIpQLSeyjjdiw4kWvHrlkycvwErVvhYd362pE_5e_qVlAo24c0jM0g/viewform?edit2=2_ABaOnueaPuStQejIvisXejAnOZe2pqi6maDexrV9Oun2mTYRDUpjpniTRUD6JncuGgQAHCY</t>
  </si>
  <si>
    <t>PERNAMBUCO-ALAGOAS - Joanna de Angelis</t>
  </si>
  <si>
    <t>Rua nova, S/N Próximo o déposito Ze nilton</t>
  </si>
  <si>
    <t>Porto Calvo</t>
  </si>
  <si>
    <t>567900-00</t>
  </si>
  <si>
    <t>jussaracleopatra@hotmail.com</t>
  </si>
  <si>
    <t>JAN 2020 -  JAN 2023</t>
  </si>
  <si>
    <t>social com familias carentes e criancas evangelizacao</t>
  </si>
  <si>
    <t>Cicero Pinto 082 99691 1234</t>
  </si>
  <si>
    <t>a realidade de sp e diferente. Prescisa a turma de sao paulo saber e respeitar o nordeste da forma que trabalhamos crescemos. e da certo</t>
  </si>
  <si>
    <t xml:space="preserve">Colocar a fé em prática </t>
  </si>
  <si>
    <t>https://docs.google.com/forms/d/e/1FAIpQLSeyjjdiw4kWvHrlkycvwErVvhYd362pE_5e_qVlAo24c0jM0g/viewform?edit2=2_ABaOnucwQnSl7BU5TyTG91zbcQaynfkNn8tN-u7YjzM29HHhfWoOBNakSq7L0rcONbCFeB0</t>
  </si>
  <si>
    <t>PERNAMBUCO-ALAGOAS - Casa do Caminho</t>
  </si>
  <si>
    <t>PIRACICABA</t>
  </si>
  <si>
    <t>Núcleo Assistencial Alvorada Cristã</t>
  </si>
  <si>
    <t>NAAC - Cordeirópolis</t>
  </si>
  <si>
    <t>Roberto Antonio Carini</t>
  </si>
  <si>
    <t>(19) 3546-2126</t>
  </si>
  <si>
    <t>Av. Da Saudade, 300</t>
  </si>
  <si>
    <t>Vl. Barbosa</t>
  </si>
  <si>
    <t>Cordeirópolis</t>
  </si>
  <si>
    <t>13490-000</t>
  </si>
  <si>
    <t>51.418.473/0001-44</t>
  </si>
  <si>
    <t>Célia Aparecida Tinti Carini</t>
  </si>
  <si>
    <t>celiacarini@gmail.com</t>
  </si>
  <si>
    <t>(19) 3546-2126 / (19) 99709-5810</t>
  </si>
  <si>
    <t>(16/04/2020  a  16/04/2023) = 36 meses</t>
  </si>
  <si>
    <t xml:space="preserve">Simone Patrícia PereiraTonon - sitonon@yahoo.com.br - (19) 9.9826-8472 </t>
  </si>
  <si>
    <t>Mantenedor do Lar dos Velhinhos Santa Inês com capacidade para 17 idosos, conta atualmente com 10 idosos.</t>
  </si>
  <si>
    <t>-NAAC - Núcleo Assistencial Alvorada Cristã</t>
  </si>
  <si>
    <t>Célia Aparecida Tinti Carini  (19)9.97095810  -  celiacarini@gmail.com</t>
  </si>
  <si>
    <t>Prático e rápido de preencher</t>
  </si>
  <si>
    <t>racarini@gmail.com</t>
  </si>
  <si>
    <t>Conscientizar que nos dias de Encontros da Aliança, qualquer que seja, as casas deveriam primar por não oferecerem lanches ou alimentos com carne, pois se em dias de trabalhos normais, não podemos ingerir carne, porque nos encontros é permitido se temos comunicações mediúnicas, se temos câmaras de sustentação? - e já presenciei isso diversas vezes, acho que a Direção da Aliança deveria se manifestar mais a esse respeito.</t>
  </si>
  <si>
    <t>Assistência Espiritual, Curso de Médiuns, Vibrações, atualmente começamos fazendo cada semana 1 casal fará as vibrações na Casa Espírita</t>
  </si>
  <si>
    <t>Fazemos a Assistência Espiritual cada semana 1 preletor fica encarregado de fazer, logo após explana sobre a leitura, e abrimos um precedente, os participantes podem fazer perguntas para tirar suas dúvidas e depois e passado o Passe à distância, e tem funcionado bem.
O curso de Médiuns estamos revisando só a parte teórica.</t>
  </si>
  <si>
    <t>Descobrimos o quanto podemos com os recursos digitais, fez-nos pensar em novos trabalhos de expansão do Esiritismo, colocando preleções em nossa página do Facebook.</t>
  </si>
  <si>
    <t>https://docs.google.com/forms/d/e/1FAIpQLSeyjjdiw4kWvHrlkycvwErVvhYd362pE_5e_qVlAo24c0jM0g/viewform?edit2=2_ABaOnufdaifh4KQV4Q7Iqe8stHyLj4s4NL1cZY7QxngxP8QUGHnC-Aydf-v_67v2TV9hhDE</t>
  </si>
  <si>
    <t>PIRACICABA - NAAC - Cordeirópolis</t>
  </si>
  <si>
    <t>Casa Espírita Amor E Luz</t>
  </si>
  <si>
    <t>Wilson Roberto Faria Da Silva</t>
  </si>
  <si>
    <t>(19) 99820-9336</t>
  </si>
  <si>
    <t>Rua José Delício, 139</t>
  </si>
  <si>
    <t>Jd. São Pedro</t>
  </si>
  <si>
    <t>São Pedro</t>
  </si>
  <si>
    <t>13520-000</t>
  </si>
  <si>
    <t>02.013.280/0001-06</t>
  </si>
  <si>
    <t>wilsonfaria@terra.com.br</t>
  </si>
  <si>
    <t>Margareth Bontorim</t>
  </si>
  <si>
    <t>Assistência Espiritual, Evangelização Infantil, Escola dos Pais, Pré-Mocidade, Mocidade, Curso Básico, Escola Aprendizes do Evangelho, Curso de Passe, Curso de Médium, Colegiado, P3B, Doação de Cesta, Trabalhos de Cura Espiritual e Samaritano.</t>
  </si>
  <si>
    <t>Casa Espírita Amor e Luz</t>
  </si>
  <si>
    <t>-Casa Espírita Amor e Luz</t>
  </si>
  <si>
    <t>casaespiritaamoreluz@gmail.com</t>
  </si>
  <si>
    <t>Somente a preleção da Casa esta virtual.</t>
  </si>
  <si>
    <t>https://docs.google.com/forms/d/e/1FAIpQLSeyjjdiw4kWvHrlkycvwErVvhYd362pE_5e_qVlAo24c0jM0g/viewform?edit2=2_ABaOnudOzDIbPdWkiN70pZdEts2OjotpYOMvULgK1OGBX837riiJVlNN4RUaM_Z4ZvdtK8c</t>
  </si>
  <si>
    <t>PIRACICABA - Amor e Luz</t>
  </si>
  <si>
    <t>Grupo Espírita Caminho Da Luz</t>
  </si>
  <si>
    <t>Mariana Moura Cortês Mori</t>
  </si>
  <si>
    <t>(19) 99380-3443</t>
  </si>
  <si>
    <t>Rua Gertrudes Barbosa Moretti, 63</t>
  </si>
  <si>
    <t>Algodoal</t>
  </si>
  <si>
    <t>Piracicaba</t>
  </si>
  <si>
    <t>13405-451</t>
  </si>
  <si>
    <t>66.837.485/0001-80</t>
  </si>
  <si>
    <t>Geraldo José Rodrigues De Lara</t>
  </si>
  <si>
    <t>caminhodaluzpiracicaba@gmail.com</t>
  </si>
  <si>
    <t>(19) 98282-3375</t>
  </si>
  <si>
    <t>Jessica Passarini Angeleli</t>
  </si>
  <si>
    <t>Vibrações pelos suicidas</t>
  </si>
  <si>
    <t>www.facebook.com/g.e.caminho.daluz</t>
  </si>
  <si>
    <t>Curso Básico / EAE, Assistência Espiritual, Vibrações Coletivas</t>
  </si>
  <si>
    <t>A EAE está sendo Virtual, a Assistencia espiritual está sendo a distância sem atendimento presencial, e a Evangelização Infantil está sendo a cada 15 dias apenas para coletar as atividades das crianças e entrega de novas atividades.</t>
  </si>
  <si>
    <t>Aprendemos a seguir em frente, apesar das adversidades.</t>
  </si>
  <si>
    <t>https://docs.google.com/forms/d/e/1FAIpQLSeyjjdiw4kWvHrlkycvwErVvhYd362pE_5e_qVlAo24c0jM0g/viewform?edit2=2_ABaOnuc8dMxvr9r4fOfbZ9r26nQRjXxMECSWcAYfy1mFOwsRhDG-i8xyALejQzTX1ndgemU</t>
  </si>
  <si>
    <t>PIRACICABA - Caminho da Luz</t>
  </si>
  <si>
    <t>(19) 3546-2126 / (19) 99786-8263</t>
  </si>
  <si>
    <t>Rua Orlando Quintal</t>
  </si>
  <si>
    <t>Jd. Cordeiro</t>
  </si>
  <si>
    <t>26.143.227/0001-80</t>
  </si>
  <si>
    <t>Roberto Antonio Carini ( Vice Presidente )</t>
  </si>
  <si>
    <t>(19) 99786-8263</t>
  </si>
  <si>
    <t>(10/09/2019  a 10/09/2021)</t>
  </si>
  <si>
    <t>Henri Marçal Dias Monteiro  ( henri@cicoplast.com.br )  -  (19)981281729</t>
  </si>
  <si>
    <t>Promoção de vendas de nhoque para manutenção.</t>
  </si>
  <si>
    <t>Henri Marçal Schiavet Dias Monteiro (19)9.8185-3259 - henri@cicoplast.com.br</t>
  </si>
  <si>
    <t>Está bem pratico de ser preenchido.</t>
  </si>
  <si>
    <t>Estamos estudando como fazer a Evangelização Infantil de forma virtual</t>
  </si>
  <si>
    <t>Fazemos só vibrações da Casa, no formato virtual</t>
  </si>
  <si>
    <t>A falta que faz o trabalho presencial, e novas oportunidades de expandir (virtualmente) o Espiritismo.</t>
  </si>
  <si>
    <t>https://docs.google.com/forms/d/e/1FAIpQLSeyjjdiw4kWvHrlkycvwErVvhYd362pE_5e_qVlAo24c0jM0g/viewform?edit2=2_ABaOnuewFMPAdItBYQ3uvspJOGKMddNuO0GN-vK648lbcgRY8-V6W3Mnlb2GWoq6Xo_6vto</t>
  </si>
  <si>
    <t>PIRACICABA - FEFA</t>
  </si>
  <si>
    <t>Grupo Espírita Aprendizes Do Evangelho De Piracicaba</t>
  </si>
  <si>
    <t>GEAE Piracicaba</t>
  </si>
  <si>
    <t>Jocelí Maria Barbosa De Almeida</t>
  </si>
  <si>
    <t>(19) 3421-3883 / (19) 99894-7889</t>
  </si>
  <si>
    <t>Rua Coronel Barbosa, 36</t>
  </si>
  <si>
    <t>Dos Alemães</t>
  </si>
  <si>
    <t>13416-381</t>
  </si>
  <si>
    <t>51.059.491/0001-87</t>
  </si>
  <si>
    <t>Noedir José Angeleli</t>
  </si>
  <si>
    <t>(19) 3421-5887</t>
  </si>
  <si>
    <t>Maria Cristina Schimidt Guarnieri</t>
  </si>
  <si>
    <t>Quarta-feira - Reunião AME e Grupo de Apoio a dependentes químicos -</t>
  </si>
  <si>
    <t>Aprendizes do Evangelho-Piracicaba</t>
  </si>
  <si>
    <t>42ª</t>
  </si>
  <si>
    <t>Ficou muito mais fácil de preencher. Grata.</t>
  </si>
  <si>
    <t>jombalmeida@gmail.com</t>
  </si>
  <si>
    <t>Evangelização Infantil, Pré-Mocidade, Mocidade, Assistência Espiritual, Vibrações Coletivas - Projeto André Luiz</t>
  </si>
  <si>
    <t>Mantivemos aulas da EAE, Evangelização Infantil e Mocidade foram muito reduzido no virtual, Mantemos todas as Assistências Espirituais em andamento pelo Google Meet, / Vitual: Vibrações coletivas e Projeto André Luiz.</t>
  </si>
  <si>
    <t>Temos resistências á mudanças.</t>
  </si>
  <si>
    <t>https://docs.google.com/forms/d/e/1FAIpQLSeyjjdiw4kWvHrlkycvwErVvhYd362pE_5e_qVlAo24c0jM0g/viewform?edit2=2_ABaOnudWBpLi0DlDxTuS6YmEL3J09I9hEK8MdjzkGClRx9zGZXyAqZ6WO8w7M9wC6AuYtII</t>
  </si>
  <si>
    <t>PIRACICABA - GEAE Piracicaba</t>
  </si>
  <si>
    <t>Instituição Espírita Ismael</t>
  </si>
  <si>
    <t>Ismael</t>
  </si>
  <si>
    <t>Paulo Simões</t>
  </si>
  <si>
    <t>(19) 98177-3000</t>
  </si>
  <si>
    <t>Rua Geraldo Bragion, 60</t>
  </si>
  <si>
    <t>Água Branca</t>
  </si>
  <si>
    <t>13426-163</t>
  </si>
  <si>
    <t>03.662.948/0001-09</t>
  </si>
  <si>
    <t>paulorsimoesf@gmail.com</t>
  </si>
  <si>
    <t>jan/18 à jan/22</t>
  </si>
  <si>
    <t>Idineu (11) 98022-1795</t>
  </si>
  <si>
    <t>- Cursos de Gestante (segunda-Feira) - Vibrações aos Sofredores (terça-feira) - EAE Escola de Aprendizes do Evangelho (quarta-feira) - Assistência Espiritual e Colegiado Mediúnico (quinta-feira) - Evangelização Infantil, pré-mocidade e mocidade (sábado)</t>
  </si>
  <si>
    <t>https://www.facebook.com/centroespiritapiracicaba/</t>
  </si>
  <si>
    <t>Nome: Paulo Simões / Email: casadeismaelpiracicaba@gmail.com / Tel: 19 981773000</t>
  </si>
  <si>
    <t>Até o momento não precisamos recorrer a Secretaria da Aliança, mas agradecemos a prestatividade em querer nos auxiliar. Gratidão!</t>
  </si>
  <si>
    <t>Rápido, prático e objetivo</t>
  </si>
  <si>
    <t>casadeismaelpiracicaba@gmail.com</t>
  </si>
  <si>
    <t xml:space="preserve">Vibrações Coletivas, Vibrações aos Suicidas, EAD passou a ser virtual, Trabalho de Colegiado Mediúnico, Evangelho no Lar on line  </t>
  </si>
  <si>
    <t>Passamos a EAD para virtual, abrimos o trabalho de Evangelho no Lar virtual para assistidos onde estamos conseguindo bastante abrangência</t>
  </si>
  <si>
    <t>Inovar, manter as tradições mas não se fechar às inovações, novas ferramentas para desenvolvermos os trabalhos. Vimos como essa nova ferramenta virtual também nos possibilita atingir e abranger pessoas que estão distante.</t>
  </si>
  <si>
    <t>https://docs.google.com/forms/d/e/1FAIpQLSeyjjdiw4kWvHrlkycvwErVvhYd362pE_5e_qVlAo24c0jM0g/viewform?edit2=2_ABaOnuezCAhnnd7bO5_jMGowHdxbqZVx7F0kxedmJgWyJd29RH5WL6tJgY4dWIqkg1Zdh_g</t>
  </si>
  <si>
    <t>PIRACICABA - Ismael</t>
  </si>
  <si>
    <t>Associação Espírita Seara Do Mestre De Piracicaba</t>
  </si>
  <si>
    <t>Seara do Mestre</t>
  </si>
  <si>
    <t>Maria Antonia Guiraldo Garcia</t>
  </si>
  <si>
    <t>(19) 99783-4395</t>
  </si>
  <si>
    <t>Rua Dr. Otávio Teixeira Mendes, 1404</t>
  </si>
  <si>
    <t>Bairro Alto</t>
  </si>
  <si>
    <t>13419-190</t>
  </si>
  <si>
    <t>08.614.029/0001-75</t>
  </si>
  <si>
    <t>Carlos Eduardo Guidotti</t>
  </si>
  <si>
    <t>eduardo@mgarh.com.br</t>
  </si>
  <si>
    <t>(19) 98101-4270</t>
  </si>
  <si>
    <t>Carol Bedendo</t>
  </si>
  <si>
    <t>Samaritanos à distância / Feira de Artesanato / Brechó de Livro Espírita / Feira do Prato Pronto/Projeto "Juntos somos +".</t>
  </si>
  <si>
    <t>Associação Espírita Seara do Mestre</t>
  </si>
  <si>
    <t>Maria Antonia 19997834395 maguiraldo@hotmail.com</t>
  </si>
  <si>
    <t>14h30 / 20h</t>
  </si>
  <si>
    <t>Seg 20h / Qua 14h / Qua 20h</t>
  </si>
  <si>
    <t>A Secretaria possibilita uma retaguarda efetiva em nossas dificuldades quando não conseguimos resolver no âmbito da nossa casa/regional.</t>
  </si>
  <si>
    <t>O conteúdo do cadastro foi objetivo e contemplou informações úteis para novas estratégias que a Aliança poderá julgar relevante para auxiliar as casas, mediante as peculiaridades de cada casa, devidamente registradas nesta oportunidade.</t>
  </si>
  <si>
    <t>maguiraldo@hotmail.com</t>
  </si>
  <si>
    <t>Entendemos que as ações apresentadas na última reunião da Aliança para o ano de 2020 serão de muita importância para o crescimento individual dos integrantes da Casa, bem como, poderão melhorar sobremaneira a atuação dos dirigentes da EAE. Também no ambiente da nossa casa pretendemos oferecer alguns cursos para melhor aprendizado e envolvimento dos trabalhadores.</t>
  </si>
  <si>
    <t>Vibrações coletivas (número mínimo de participantes).</t>
  </si>
  <si>
    <t>Mantivemos as turmas de escolas, porém com estudo sem o conteúdo da EAE.</t>
  </si>
  <si>
    <t>Que se quisermos podemos superar muitos obstáculos, mantendo a esperança, fé e confiança para superarmos esse grande desafio para mantermos a nossa saúde mental, espiritual e física.</t>
  </si>
  <si>
    <t>https://docs.google.com/forms/d/e/1FAIpQLSeyjjdiw4kWvHrlkycvwErVvhYd362pE_5e_qVlAo24c0jM0g/viewform?edit2=2_ABaOnue2FCONcJu9YybHH9ylHRKkRdSZIW6iwAPnnQ91m7S1MEDtsbF0hfn-aMDScVis3LU</t>
  </si>
  <si>
    <t>PIRACICABA - Seara do Mestre</t>
  </si>
  <si>
    <t>RIBEIRÃO PRETO</t>
  </si>
  <si>
    <t>Associação Espírita Beneficente André Luiz</t>
  </si>
  <si>
    <t>André Luiz</t>
  </si>
  <si>
    <t>Regis Rodrigues</t>
  </si>
  <si>
    <t>(16) 99263-6662</t>
  </si>
  <si>
    <t>Av. Emygdio Rosseto, 2347</t>
  </si>
  <si>
    <t>Jd. Florestan Fernandes</t>
  </si>
  <si>
    <t>Ribeirão Preto</t>
  </si>
  <si>
    <t>14079-326</t>
  </si>
  <si>
    <t>19.746.886/0001-45</t>
  </si>
  <si>
    <t>rrodriguesrpo@gmail.com</t>
  </si>
  <si>
    <t>jan/20 à jan/25</t>
  </si>
  <si>
    <t>Gisselda Pimentel / gisselda-pimentel121@outlook.com / Telefone 16 992753718</t>
  </si>
  <si>
    <t>VISITAS AS COMUNIDADES CARENTES</t>
  </si>
  <si>
    <t>Centro Espirita Andre Luiz</t>
  </si>
  <si>
    <t>Regis / 16 99263-6662 / rrodriguesrpo@gmail.com</t>
  </si>
  <si>
    <t>Qua 20h / Ter 20h</t>
  </si>
  <si>
    <t>Se é possível a divulgação periódica das atribuições da secretaria para as casas da aliança com intuito de se informarem mais do que realizado e até ajudar no que for possível.</t>
  </si>
  <si>
    <t>Conteúdo das perguntas objetivo e de fácil acesso de entendimento, com manual bem explicativo. A opção de poder voltar as paginas e ficar salvo o que foi digitado também facilitou muito o preenchimento.</t>
  </si>
  <si>
    <t>andreluiz@aliancaribeirao.com.br</t>
  </si>
  <si>
    <t>Que as casas afiliadas a aliança estejam informadas quanto aos novos projetos que a aliança esteja elaborando e maior integração do qual já está ocorrendo aos poucos.</t>
  </si>
  <si>
    <t>Fizemos aulas virtuais da eae, porém interrompemos, após 03 meses da pandemia, devido a pouca adesão, e iniciamos uma sala com alguns alunos executando leituras edificantes e o ESE.</t>
  </si>
  <si>
    <t>União, perseverar e renovação.</t>
  </si>
  <si>
    <t>https://docs.google.com/forms/d/e/1FAIpQLSeyjjdiw4kWvHrlkycvwErVvhYd362pE_5e_qVlAo24c0jM0g/viewform?edit2=2_ABaOnufdF9rngi2gThuTD9OvRgPu8IQkGUqN0FshMC77MACj776u_AkPklsgnojK-pI01n8</t>
  </si>
  <si>
    <t>RIBEIRÃO PRETO - André Luiz</t>
  </si>
  <si>
    <t>Centro Espírita Casa Do Caminho - Brodowski</t>
  </si>
  <si>
    <t>Walter Momesso Junior</t>
  </si>
  <si>
    <t>(16) 98244-2341</t>
  </si>
  <si>
    <t>Rua Rogério Vicentini,100</t>
  </si>
  <si>
    <t>Residencial Do Lago</t>
  </si>
  <si>
    <t>Brodowski</t>
  </si>
  <si>
    <t>14340-000</t>
  </si>
  <si>
    <t>28.465.350/0001-42</t>
  </si>
  <si>
    <t>Itamara Cristina Inocente De Paula</t>
  </si>
  <si>
    <t>itamaracip.rp@gmail.com</t>
  </si>
  <si>
    <t>(16) 99365-4640 / (16) 3664-0721</t>
  </si>
  <si>
    <t>23/03/19 à 23/03/2121</t>
  </si>
  <si>
    <t>Devido a pandemia do Covid-19, a nossa Casa Espírita foi entregue na imobiliária e estamos com a Assistência Espiritual realizado pela Fraternidades On line as terças feiras as 20:00, Vibrações pelo Fraternidades Online de quintas-feiras às 20:00 e Doutinárias 5ª feiras às 21:00 pelo Facebook Messenger da Casa do Caminho.</t>
  </si>
  <si>
    <t>Centro Espírita Casa do Caminho</t>
  </si>
  <si>
    <t>Walter Momesso (16) 98244-2341 momessow@gmail.com</t>
  </si>
  <si>
    <t>Gostei está rápido e sucinto.</t>
  </si>
  <si>
    <t>momessow@gmail.com</t>
  </si>
  <si>
    <t>Assistência Espiritual, VIBRAÇÕES E DOUTRINÁRIAS</t>
  </si>
  <si>
    <t>NÃO CONSEGUIMOS REALIZAR NOSSOS BAZARES E CAMPANHAS, O QUE INVIABILIZOU MANTERMOS O ESPAÇO FÍSICO, SENDO DEVOLVIDO NA IMOBILIÁRIA E PERCA DE COLABORADORES QUE VINHAM DE RIBEIRÃO PRETO E ERAM DE GRUPO DE RISCO, PERMANECENDO ONLINE OS MENCIONADOS ACIMA.</t>
  </si>
  <si>
    <t>SOMOS IMPORTANTES EM TODOS OS SENTIDOS, MESMO SENDO DE GRUPO DE RISCO, MAS SEM REALIZAÇÃO DOS EVENTOS TIVEMOS QUE MIGRAR PARA AS REDES SOCIAIS.</t>
  </si>
  <si>
    <t>https://docs.google.com/forms/d/e/1FAIpQLSeyjjdiw4kWvHrlkycvwErVvhYd362pE_5e_qVlAo24c0jM0g/viewform?edit2=2_ABaOnufGR01Gm_llYm4iY18oqI86CCxFvBVsZFeqrGwl48e_sQmXwBg31rd4GdzUQQHT_P4</t>
  </si>
  <si>
    <t>RIBEIRÃO PRETO - Casa do Caminho</t>
  </si>
  <si>
    <t>Centro Espírita Aprendizes Do Evangelho - Barretos</t>
  </si>
  <si>
    <t>CEAE Barretos</t>
  </si>
  <si>
    <t>Orlando De Paula Filho</t>
  </si>
  <si>
    <t>(17) 3324-4503 / (17) 99206-9781</t>
  </si>
  <si>
    <t>Av. Amador Alves De Queiroz, 16</t>
  </si>
  <si>
    <t>Jd. Oriente</t>
  </si>
  <si>
    <t>Barretos</t>
  </si>
  <si>
    <t>14781-555</t>
  </si>
  <si>
    <t>05.066.697/0001-17</t>
  </si>
  <si>
    <t>orllandobtos2020@gmail.com</t>
  </si>
  <si>
    <t>(17) 99206-9781</t>
  </si>
  <si>
    <t>Ademar Ribeiro Da Silva</t>
  </si>
  <si>
    <t xml:space="preserve">-Caravana nos lares (Grupo da Evangelização Infantil).  Apoio aos lares, com visita aos pais das crianças da Evangelização Infantil.
-A Casa está cedendo espaço para um "Grupo de Encontro" de mães que perderam filhos. 
 Ligados a um trabalho em S.J. do Rio Preto, que se chama
 "AMOR ACIMA DA DOR".  
Estamos iniciando estudos para capacitação para atendimento a familiares  que perderam entes queridos pelo suicídio. Fizemos contato com CVV-Comunidade em JanQ2020.
Passes e apoio espiritual para dependentes do Tabagismo.
</t>
  </si>
  <si>
    <t>orlandobtos2020@gmail.com</t>
  </si>
  <si>
    <t>Qua 20h / Sex 20h</t>
  </si>
  <si>
    <t>Sáb 10h / Qui 10h30</t>
  </si>
  <si>
    <t>No momento atende as nossas premissas.</t>
  </si>
  <si>
    <t>Fácil preenchimento.</t>
  </si>
  <si>
    <t>Incentivar participação das Casas, nas RGAs e Encontros Centralizados, para fortalecer o Ideal de Aliança.</t>
  </si>
  <si>
    <t>Evangelização Infantil, Pré-Mocidade, Mocidade, Curso Básico / EAE, Assistência Espiritual, Projeto André Luiz</t>
  </si>
  <si>
    <t>Todas atividades permaneceram de modo virtual, após as adaptações.</t>
  </si>
  <si>
    <t>União.</t>
  </si>
  <si>
    <t>https://docs.google.com/forms/d/e/1FAIpQLSeyjjdiw4kWvHrlkycvwErVvhYd362pE_5e_qVlAo24c0jM0g/viewform?edit2=2_ABaOnuf7_FeVpLD07DUG1VGib6wWs3_qbCCdlAszxrFKyZNvV-qaqmuOc6BFm9H0HJdYZ8o</t>
  </si>
  <si>
    <t>RIBEIRÃO PRETO - CEAE Barretos</t>
  </si>
  <si>
    <t>Centro Espírita Aprendizes Do Evangelho Brasília I</t>
  </si>
  <si>
    <t>CEAE Brasília I</t>
  </si>
  <si>
    <t>Maria De Fátima Egler Frota</t>
  </si>
  <si>
    <t>(61) 99218-2892</t>
  </si>
  <si>
    <t>Setor de Mansões Mestre D'Armas I - Chácara 08</t>
  </si>
  <si>
    <t xml:space="preserve">Mestre D'Armas </t>
  </si>
  <si>
    <t>Planaltina</t>
  </si>
  <si>
    <t>DF</t>
  </si>
  <si>
    <t>73402-503</t>
  </si>
  <si>
    <t>01.264.308/0001-07</t>
  </si>
  <si>
    <t>Antônio Carlos Brás De Camargo</t>
  </si>
  <si>
    <t>antoniocamargo3@hotmail.com</t>
  </si>
  <si>
    <t>(61) 99167-1667</t>
  </si>
  <si>
    <t>01/01/2021 a 31/12/2024</t>
  </si>
  <si>
    <t>Alex Targino/alex@qualliagua.com.br/61-992997476</t>
  </si>
  <si>
    <t>Temos trabalho com moradores de rua, com distribuição de lanche e orações</t>
  </si>
  <si>
    <t>ceaebrasilia</t>
  </si>
  <si>
    <t>Fátima, (61)992182892, ceaebrasilia@gmail.com</t>
  </si>
  <si>
    <t>Queremos ajudar</t>
  </si>
  <si>
    <t>Estamos sem casa física neste momento, mas assim que a pandemia permitir vamos alugar um novo espaço. Tive dificuldade em responder isto.</t>
  </si>
  <si>
    <t>fatimaegler@gmail.com</t>
  </si>
  <si>
    <t>Sou uma casa que estou distante, gostaria que a Aliança criasse curso a distancia para evangelizadores, dirigentes de escola, dirigentes de curso de médiuns, entrevistadores e facilitadores. 
Uma reformulação e inovação na EAE</t>
  </si>
  <si>
    <t>ceaebrasilia@gmail.com</t>
  </si>
  <si>
    <t>Evangelização Infantil, Curso Básico / EAE, Assistência Espiritual, Curso de Médiuns</t>
  </si>
  <si>
    <t>Mantivemos as escolas online 20ª turma finalizou, a 21ª continua online e iniciamos um curso básico em parceria com a Aliança que termina dia 6 de fevereiro, iniciaremos a EAE, que será online em 06 de março - 22ª turma</t>
  </si>
  <si>
    <t>Que a espiritualidade está sempre conosco, que podemos fazer muito pelo próximo mesmo sem presença física, pensamentos e vibrações são poderosos.
Podemos ajudar na reforma das pessoas de longe, são muitas as ferramentas.</t>
  </si>
  <si>
    <t>https://docs.google.com/forms/d/e/1FAIpQLSeyjjdiw4kWvHrlkycvwErVvhYd362pE_5e_qVlAo24c0jM0g/viewform?edit2=2_ABaOnufxrZrbuijKY7iVdr-5dJvI6sV-D2aZxIGclk4dUbXzlOx8VlTHw2tTsq44xzBTpMw</t>
  </si>
  <si>
    <t>RIBEIRÃO PRETO - CEAE Brasília I</t>
  </si>
  <si>
    <t>Centro Espírita Aprendizes Do Evangelho Brasília II</t>
  </si>
  <si>
    <t>CEAE Brasília II</t>
  </si>
  <si>
    <t>Mestre D'Armas</t>
  </si>
  <si>
    <t>Alex Targino / alex@qualliagua.com.br / 61 992997476</t>
  </si>
  <si>
    <t>Trabalhos com a comunidade, esporte para crianças / Creche</t>
  </si>
  <si>
    <t>Fátima, (61) 992182892 - ceaebrasilia@gmail.com</t>
  </si>
  <si>
    <t>Dom 10h15</t>
  </si>
  <si>
    <t>Sáb 15h15</t>
  </si>
  <si>
    <t>Sem dúvidas</t>
  </si>
  <si>
    <t>Mantivemos as aulas e os trabalhos de assistência espiritual online, somente com vibrações, agora já retornamos ao presencial</t>
  </si>
  <si>
    <t>https://docs.google.com/forms/d/e/1FAIpQLSeyjjdiw4kWvHrlkycvwErVvhYd362pE_5e_qVlAo24c0jM0g/viewform?edit2=2_ABaOnuet9fXh73E3FQVkecIp9BoHGDtZG-m8ttxxTjORiVj6r4A2pC953rLHKpG6cao_9O0</t>
  </si>
  <si>
    <t>RIBEIRÃO PRETO - CEAE Brasília II</t>
  </si>
  <si>
    <t>Centro Espírita Aprendizes Do Evangelho - Machado De Assis</t>
  </si>
  <si>
    <t>CEAE Machado</t>
  </si>
  <si>
    <t>Maria Alice André</t>
  </si>
  <si>
    <t>(16) 3234-4449 / (16) 3630-1424</t>
  </si>
  <si>
    <t>Rua Machado De Assis, 260</t>
  </si>
  <si>
    <t>Vl. Tibério</t>
  </si>
  <si>
    <t>14050-490</t>
  </si>
  <si>
    <t>51.811.511/0001-24</t>
  </si>
  <si>
    <t>Ulisses Minto Raspa</t>
  </si>
  <si>
    <t>ulisses849@gmail.com</t>
  </si>
  <si>
    <t>(16) 98137-1575</t>
  </si>
  <si>
    <t>junho/19 à junho/21</t>
  </si>
  <si>
    <t>Mantemos: Projeto Social LAR ESCOLA/Creche  com 100 crianças de 1 a 3 anos;  Projeto de S.C.F.V. com 15 crianças de 6 a 12 anos (na parte da manhã de seg a sexta); Projeto Social Cesta Básica (45 famílias atendidas mensalmente)</t>
  </si>
  <si>
    <t>https://ceaemachado.com.br/home</t>
  </si>
  <si>
    <t>Ulisses Minto Raspa / ceaemachado@gmail.com / 16-32344449</t>
  </si>
  <si>
    <t>8h30 / 16h</t>
  </si>
  <si>
    <t xml:space="preserve">Dom 18h / Seg 19h30 /  Ter 15h / Qua  20h </t>
  </si>
  <si>
    <t>52ª</t>
  </si>
  <si>
    <t xml:space="preserve">Ter 20h / Sex  20h </t>
  </si>
  <si>
    <t>Tudo que se refere ao movimento Aliança</t>
  </si>
  <si>
    <t>Nada a acrescentar</t>
  </si>
  <si>
    <t>ceaemachado@gmail.com</t>
  </si>
  <si>
    <t xml:space="preserve">Evangelização Infantil, Pré-Mocidade, Mocidade, Curso Básico / EAE, Assistência Espiritual, Curso de Médiuns, Falando ao coração </t>
  </si>
  <si>
    <t>Página da Fraternidades online // EAES online// Grupos de Trabalhos online// Reuniões online//Reciclagens online// Mocidade online</t>
  </si>
  <si>
    <t>Unidos somos mais fortes!</t>
  </si>
  <si>
    <t>https://docs.google.com/forms/d/e/1FAIpQLSeyjjdiw4kWvHrlkycvwErVvhYd362pE_5e_qVlAo24c0jM0g/viewform?edit2=2_ABaOnuf9KdKQDpMDcQt0XRyDv4q-2Tq-fczcBg6UjM34nQVoRNmHD1Af47BpkIwe-8v-yCQ</t>
  </si>
  <si>
    <t>RIBEIRÃO PRETO - CEAE Machado</t>
  </si>
  <si>
    <t>Centro Espírita Aprendizes Do Evangelho - Parque Ribeirão</t>
  </si>
  <si>
    <t>CEAE Parque Ribeirão</t>
  </si>
  <si>
    <t>Lucilene Gomes De Moraes</t>
  </si>
  <si>
    <t>(16) 99360-2876</t>
  </si>
  <si>
    <t>Av. Pedreira De Freitas, 106</t>
  </si>
  <si>
    <t>Pq. Ribeirão</t>
  </si>
  <si>
    <t>14031-410</t>
  </si>
  <si>
    <t>57.720.815/0001-62</t>
  </si>
  <si>
    <t>Lucilene Gomes De Moraes Carvalho</t>
  </si>
  <si>
    <t>lucilenegm@uol.com.br</t>
  </si>
  <si>
    <t>Debora Pinheiro / 16 992988543</t>
  </si>
  <si>
    <t>Devido a Pandemia, estamos apenas atendendo os assistido online</t>
  </si>
  <si>
    <t>lucilenegm@uol.com.br - Lucilene</t>
  </si>
  <si>
    <t>Sáb 18h30</t>
  </si>
  <si>
    <t>Gostei muito, achei prático , simples e eficiente</t>
  </si>
  <si>
    <t>Implantação de reuniões via Skype, para facilitar a comunicação a distância.</t>
  </si>
  <si>
    <t>Conseguimos manter a Assistência Espiritual de adultos no modo híbrido agora no final do ano. Voltamos com as Vibrações de forma presencial. Evangelização Infantil apenas no online. Bem como Curso de Médiuns e EAE somente online.</t>
  </si>
  <si>
    <t>Que podemos nos conectar mesmo a distancia. Que a Casa Espirita é apenas um ponto de encontro, mas que podemos fazer este encontro e nos auxiliar, se tivermos boa vontade e fé, virtualmente . Muitos abandonaram, mas quem acredita e realmente tem um proposito persevera.</t>
  </si>
  <si>
    <t>https://docs.google.com/forms/d/e/1FAIpQLSeyjjdiw4kWvHrlkycvwErVvhYd362pE_5e_qVlAo24c0jM0g/viewform?edit2=2_ABaOnuegewze8siOXoqNpD9WeqxH1jdOEc7UQ17rYhdCFzRZPIwQjVBCXSG4ge2AusOyN3A</t>
  </si>
  <si>
    <t>RIBEIRÃO PRETO - CEAE Parque Ribeirão</t>
  </si>
  <si>
    <t>Centro Espírita Aprendizes Do Evangelho - Simione</t>
  </si>
  <si>
    <t>CEAE Simione</t>
  </si>
  <si>
    <t>Daniel Mariano Leite</t>
  </si>
  <si>
    <t>(16) 99104-3397</t>
  </si>
  <si>
    <t>Rua Izidoro Faccio, 246</t>
  </si>
  <si>
    <t>Jd. Adelino Simioni</t>
  </si>
  <si>
    <t>14071-360</t>
  </si>
  <si>
    <t>57.708.059/0001-56</t>
  </si>
  <si>
    <t>simioni@aliancaribeirao.com.br</t>
  </si>
  <si>
    <t>darkjoana2002@yahoo.com.br</t>
  </si>
  <si>
    <t>Centro Espírita Aprendizes do Evangelho do Simioni</t>
  </si>
  <si>
    <t>Nome :comunicadora. Joana. 16_ 981 86 32 89</t>
  </si>
  <si>
    <t>O cadastro e muito bom para fortalecer e apoiar as demais casas.</t>
  </si>
  <si>
    <t>Não ocorreu, somente AAE</t>
  </si>
  <si>
    <t>União e o comprometimento com a espiritualidade</t>
  </si>
  <si>
    <t>https://docs.google.com/forms/d/e/1FAIpQLSeyjjdiw4kWvHrlkycvwErVvhYd362pE_5e_qVlAo24c0jM0g/viewform?edit2=2_ABaOnuef5O74RFv82J8qpkAzG65xCKcvzmvG9MU99uRLLZPu_69-3fQXFFQ_EkiTuPI3jDU</t>
  </si>
  <si>
    <t>RIBEIRÃO PRETO - CEAE Simione</t>
  </si>
  <si>
    <t>Casa Espírita Casa De Maria - Cecama</t>
  </si>
  <si>
    <t>CECAMA</t>
  </si>
  <si>
    <t>Pedro Luiz Siriani</t>
  </si>
  <si>
    <t>(16) 99346-9113</t>
  </si>
  <si>
    <t>Rua Tiburcio De Araujo 36</t>
  </si>
  <si>
    <t>Jd. Monte Azul</t>
  </si>
  <si>
    <t>Serra Azul</t>
  </si>
  <si>
    <t>14230-000</t>
  </si>
  <si>
    <t>03.570.029/0001-05</t>
  </si>
  <si>
    <t>pedro.siriani69@gmail.com</t>
  </si>
  <si>
    <t>jan/21 à jan/24</t>
  </si>
  <si>
    <t>Vera Cilei Valdevite Candido</t>
  </si>
  <si>
    <t>Evangelho no lar na comunidade</t>
  </si>
  <si>
    <t>Pedro Luiz Siriani, (16)993469113, pedro.siriani69@gmail</t>
  </si>
  <si>
    <t>Maior confraternização entre as casas.</t>
  </si>
  <si>
    <t>Mantivemos apenas as vibrações de quinta feira no formato virtual...</t>
  </si>
  <si>
    <t>Devemos buscar maior interação entre os membros da Casa.</t>
  </si>
  <si>
    <t>https://docs.google.com/forms/d/e/1FAIpQLSeyjjdiw4kWvHrlkycvwErVvhYd362pE_5e_qVlAo24c0jM0g/viewform?edit2=2_ABaOnueQndk00hBxMMBk5gy5Ke1VfroGMooE012ejnatqUucm5cH730rO1Dy8JuGNu-glpk</t>
  </si>
  <si>
    <t>RIBEIRÃO PRETO - CECAMA</t>
  </si>
  <si>
    <t>CEELA - Centro Escola Espírita Luz E Amor</t>
  </si>
  <si>
    <t>CEELA</t>
  </si>
  <si>
    <t>Ricardo Lucas Dos Santos</t>
  </si>
  <si>
    <t>(16) 3981-3433</t>
  </si>
  <si>
    <t>Rua São Martinho, 1610</t>
  </si>
  <si>
    <t>Jd. Franboyan</t>
  </si>
  <si>
    <t>Pradópolis</t>
  </si>
  <si>
    <t>14850-000</t>
  </si>
  <si>
    <t>12.573.976/0001-32</t>
  </si>
  <si>
    <t>rls_cri_ga@hotmail.com</t>
  </si>
  <si>
    <t>(16) 99252-5207</t>
  </si>
  <si>
    <t>Ricardo Lucas Dos Santos/Régis Barbeta (Comunicador Da Casa)/M.Cristina Rossi</t>
  </si>
  <si>
    <t>Confraternização com as crianças no Natal e entrega de cesta básicas</t>
  </si>
  <si>
    <t>CEELA Pradópolis</t>
  </si>
  <si>
    <t>Ricardo lucas dos santos/ (16) 992525207 / rls_cri_ga@hotmail.com</t>
  </si>
  <si>
    <t>apesar de saber da existência, não tivemos  nenhum contato da mesma</t>
  </si>
  <si>
    <t>muito bom e fácil de realizar, parabens</t>
  </si>
  <si>
    <t>melhorar as questões de aproximação fomos comunicado de uma visita que nunca aconteceu, tem momentos que nos sentimos desamparados, estamos sempre fazendo o nosso melhor a regional nos da apoio na medida do possível, não estou reclamando apenas sugestionando, e também estou aberto a sugestões</t>
  </si>
  <si>
    <t>Curso Básico / EAE, Assistência Espiritual, Falando ao coração</t>
  </si>
  <si>
    <t>Acredito que muito bem, apesar de sempre estarem cobrando a volta presencial.</t>
  </si>
  <si>
    <t>Que podemos estar juntos mesmo separados e que JUNTOS SOMOS MAIS FORTES</t>
  </si>
  <si>
    <t>https://docs.google.com/forms/d/e/1FAIpQLSeyjjdiw4kWvHrlkycvwErVvhYd362pE_5e_qVlAo24c0jM0g/viewform?edit2=2_ABaOnuepgjKwH8q4cjgbKKTU8fW-zrHtuVrPBSJvjE8em-lPeTHewu_9YFkL7d-lWLTTm_8</t>
  </si>
  <si>
    <t>RIBEIRÃO PRETO - CEELA</t>
  </si>
  <si>
    <t>CEFIMA - Centro Espírita Filhos De Maria</t>
  </si>
  <si>
    <t>CEFIMA</t>
  </si>
  <si>
    <t>Sandra Regina Cunha</t>
  </si>
  <si>
    <t>(16) 99267-5802</t>
  </si>
  <si>
    <t>Rua Alfredo Tomazini 275</t>
  </si>
  <si>
    <t>Jd. Princesa</t>
  </si>
  <si>
    <t>Pontal</t>
  </si>
  <si>
    <t>14180-000</t>
  </si>
  <si>
    <t>14.181.208/0001-69</t>
  </si>
  <si>
    <t>sandracunhaalianca@hotmail.com</t>
  </si>
  <si>
    <t>03 anos</t>
  </si>
  <si>
    <t>Wagner Liporini</t>
  </si>
  <si>
    <t>VENDA DE MASSAS, DOAÇÕES DOS TRABALHADORES
ASSISTENCIA ESPIRITUAL, EAE, VIBRAÇÕES COLETIVA, DOUTRINÁRIA,</t>
  </si>
  <si>
    <t>SANDRA REGINA CUNHA 016 992675802</t>
  </si>
  <si>
    <t>Estamos com objetivo de nos preparar para a Evangelização Infantil, e iniciamos com a Caravana o projeto Cesta Básica Amigas.</t>
  </si>
  <si>
    <t>Curso Básico / EAE, vibrações das 19:30</t>
  </si>
  <si>
    <t>Escola  a 5 turma, Assistencia virtual entre trabalhador</t>
  </si>
  <si>
    <t>o qto a casa é importante para cada um de nós</t>
  </si>
  <si>
    <t>https://docs.google.com/forms/d/e/1FAIpQLSeyjjdiw4kWvHrlkycvwErVvhYd362pE_5e_qVlAo24c0jM0g/viewform?edit2=2_ABaOnufogNOTPbxnzLr-fD4_CYOUVehCzbgIcdRffQw0piqSRdUo8wXMBLqA78dBH7nzVaI</t>
  </si>
  <si>
    <t>RIBEIRÃO PRETO - CEFIMA</t>
  </si>
  <si>
    <t>Centro Espírita Cida Castro</t>
  </si>
  <si>
    <t>Cida Castro</t>
  </si>
  <si>
    <t>José Roberto Torres De Oliveira</t>
  </si>
  <si>
    <t>(16) 99379-1281</t>
  </si>
  <si>
    <t>Rua Paulo De Souza Neves,220</t>
  </si>
  <si>
    <t>Jd. Alexandre Balbo</t>
  </si>
  <si>
    <t>14066-060</t>
  </si>
  <si>
    <t>02.736.431/0001-46</t>
  </si>
  <si>
    <t>MAIO 2020 A MAIO 2022</t>
  </si>
  <si>
    <t>Wilson 16 98101-0302 wilsoncrp@gmail.com</t>
  </si>
  <si>
    <t>Falando ao Coração e Palestras Públicas mensais; as 2ª feiras 20:00 Assistência aos Espíritos Desencarnados; 5ª feiras 15:00 atendimento com Psicopedagoga, fonodióloga e musicoterapia.</t>
  </si>
  <si>
    <t>CIDA CASTRO</t>
  </si>
  <si>
    <t>WALTER 16 3975-2727 livrariacidacastro@gmail.com</t>
  </si>
  <si>
    <t>Seg ?? / Sex ??</t>
  </si>
  <si>
    <t>18ª</t>
  </si>
  <si>
    <t>Simples e rápido</t>
  </si>
  <si>
    <t>jrtorres1964@gmail.com</t>
  </si>
  <si>
    <t>Pré-Mocidade, Mocidade, Escola de Aprendizes do Evangelho</t>
  </si>
  <si>
    <t>somente a Evangelização Infantil não foi mantida no período da pandemia em 2020.</t>
  </si>
  <si>
    <t>A necessidade de nos adaptarmos à nova realidade, sem prejuízo das atividades principais da Casa.</t>
  </si>
  <si>
    <t>https://docs.google.com/forms/d/e/1FAIpQLSeyjjdiw4kWvHrlkycvwErVvhYd362pE_5e_qVlAo24c0jM0g/viewform?edit2=2_ABaOnuc7dLps2RwbsGrteqn-XWJfdHEPJcFAD7pPY-Alt04E7wnsceJHPoABdJxMxXOMYrQ</t>
  </si>
  <si>
    <t>RIBEIRÃO PRETO - Cida Castro</t>
  </si>
  <si>
    <t>Associação Espírita Esperança do Amanhã</t>
  </si>
  <si>
    <t>Manoel Pena</t>
  </si>
  <si>
    <t>Lucy Mara Nocente De Almeida</t>
  </si>
  <si>
    <t>(15) 98129-9000</t>
  </si>
  <si>
    <t>Antonio fregonesi 596</t>
  </si>
  <si>
    <t>14098-328</t>
  </si>
  <si>
    <t>07.685.352/0001-70</t>
  </si>
  <si>
    <t>lucymaraalmeida@hotmail.com</t>
  </si>
  <si>
    <t>(16) 99812-9900</t>
  </si>
  <si>
    <t>16/03/2020 a16/03/2022</t>
  </si>
  <si>
    <t>Lilian  Duarte Ezequiel  telefone (16) 991405247</t>
  </si>
  <si>
    <t xml:space="preserve"> No momento temos um pequeno trabalho social onde e feito enxoval de bebes ,que são distribuidos numa comunidade em parceria com o projeto café com afeto</t>
  </si>
  <si>
    <t>19h50</t>
  </si>
  <si>
    <t>8h20</t>
  </si>
  <si>
    <t>manoelpena@xn--aliancaribeiro-2hb.com.br</t>
  </si>
  <si>
    <t>So  nâo consequimos manter a evangelizaçâo infantil virtual. Orientando as fraternidades online</t>
  </si>
  <si>
    <t>https://docs.google.com/forms/d/e/1FAIpQLSeyjjdiw4kWvHrlkycvwErVvhYd362pE_5e_qVlAo24c0jM0g/viewform?edit2=2_ABaOnuckrHW47o8gehgA8XM0QNvzrtxJr4v1KDGfg019SvpVS12B9KDOyVwCyZwCrbSfie0</t>
  </si>
  <si>
    <t>RIBEIRÃO PRETO - Manoel Pena</t>
  </si>
  <si>
    <t>Associação Espírita E Beneficente Francisco Cândido Xavier</t>
  </si>
  <si>
    <t>Euler Alberto De Campos</t>
  </si>
  <si>
    <t>(16) 99230-8072</t>
  </si>
  <si>
    <t>RUA MÉXICO Nº 218</t>
  </si>
  <si>
    <t xml:space="preserve">Vila Mariana </t>
  </si>
  <si>
    <t>14075-110</t>
  </si>
  <si>
    <t>08.326.443/0001-89</t>
  </si>
  <si>
    <t xml:space="preserve">Euler Alberto De Campos </t>
  </si>
  <si>
    <t>eulersempre@yahoo.com</t>
  </si>
  <si>
    <t>agosto 2020 á agosto 2022</t>
  </si>
  <si>
    <t>trabalhos de doações junto as comunidades</t>
  </si>
  <si>
    <t>Euler</t>
  </si>
  <si>
    <t>Evangelização Infantil, Mocidade, Assistência Espiritual, grupo mediunico</t>
  </si>
  <si>
    <t>foi normal com apenas 02 trabalhadores com poucas dificuldades mas se adaptaram</t>
  </si>
  <si>
    <t>união, acreditando cada vez mais na espiritualidade</t>
  </si>
  <si>
    <t>RIBEIRÃO PRETO - Chico Xavier</t>
  </si>
  <si>
    <t>Centro Espírita Lírios De Esperança</t>
  </si>
  <si>
    <t>Lírios de Esperança</t>
  </si>
  <si>
    <t>Ana Claudia De Oliveira Nogueira Lopes</t>
  </si>
  <si>
    <t>(17) 98105-0648</t>
  </si>
  <si>
    <t>Av. 45, número 22, entre Ruas 28 X 26</t>
  </si>
  <si>
    <t>Bairro Centro</t>
  </si>
  <si>
    <t>14780-430</t>
  </si>
  <si>
    <t>27.264.402/0001-50</t>
  </si>
  <si>
    <t>analopes66@hotmail.com</t>
  </si>
  <si>
    <t>mar/18 mar/21</t>
  </si>
  <si>
    <t>Angela Macedo   - cel 17-9810306003</t>
  </si>
  <si>
    <t>ASSISTENCIA ESPIRITUAL - ESCOLA DE APRENDIZES DO EVANGELHO - EVANGELIZAÇAO INFANTIL - MOCIDADE</t>
  </si>
  <si>
    <t>17- 981050648       lirios@aliancaribeirao.com.br</t>
  </si>
  <si>
    <t>lirios@aliancaribeirao.com.br</t>
  </si>
  <si>
    <t xml:space="preserve">atividades interrompidas pela pandemia utilizamos o virtual para continuar os encontros e vibrar. </t>
  </si>
  <si>
    <t>Força, união, despertar, sensibilidade, confiança e acima de tudo valor na trajetória, pois sem ela o que seria de nós.</t>
  </si>
  <si>
    <t>https://docs.google.com/forms/d/e/1FAIpQLSeyjjdiw4kWvHrlkycvwErVvhYd362pE_5e_qVlAo24c0jM0g/viewform?edit2=2_ABaOnudc-vUPLkJvno_cQmyaTDXNUB3oZMAhDZYjTg7Q3dxoUhPQk5KeTpeCNZLa9vNdWwA</t>
  </si>
  <si>
    <t>RIBEIRÃO PRETO - Lírios de Esperança</t>
  </si>
  <si>
    <t>Casa do Caminho Luz e Esperança</t>
  </si>
  <si>
    <t>Luz e Esperança</t>
  </si>
  <si>
    <t>Joana D'Arc Santos</t>
  </si>
  <si>
    <t>(16) 99198-9594</t>
  </si>
  <si>
    <t>Rua Lidia Hidalgo Granato 125</t>
  </si>
  <si>
    <t>Jd. Paiva</t>
  </si>
  <si>
    <t>14056-750</t>
  </si>
  <si>
    <t>07.200.414/0001-03</t>
  </si>
  <si>
    <t>jodasaju@gmail.com</t>
  </si>
  <si>
    <t>(16) 99275-4277</t>
  </si>
  <si>
    <t>Joana D Arc Dos Santos</t>
  </si>
  <si>
    <t>Assistência espiritual, EAE, Leitura de fichas, Evangelização infantil</t>
  </si>
  <si>
    <t>Casa do caminho luz e esperança</t>
  </si>
  <si>
    <t>joana- 16-991989495</t>
  </si>
  <si>
    <t>Dom 9h / Dom 16h</t>
  </si>
  <si>
    <t>fortalecer a mocidade</t>
  </si>
  <si>
    <t>Alguns servidores iam nos dias de assistência para vibrações e evangelização infantil foi totalmente on-line</t>
  </si>
  <si>
    <t>Não importa a distância,e sim o amor em servir,mesmo de longe</t>
  </si>
  <si>
    <t>https://docs.google.com/forms/d/e/1FAIpQLSeyjjdiw4kWvHrlkycvwErVvhYd362pE_5e_qVlAo24c0jM0g/viewform?edit2=2_ABaOnucbbB1AfSC9uQXkJwMTbNuYwxzPB0GjUlTXieiYFQyF7sKZj3SLCr4ph5m994iLSDQ</t>
  </si>
  <si>
    <t>RIBEIRÃO PRETO - Luz e Esperança</t>
  </si>
  <si>
    <t>Associação Espírita Beneficente Maria Elidia</t>
  </si>
  <si>
    <t>Maria Elídia</t>
  </si>
  <si>
    <t>Associação Espirita E Beneficente Maria Elidia</t>
  </si>
  <si>
    <t>(16) 99131-3790 / (16) 3625-3315</t>
  </si>
  <si>
    <t>Av. José Antonio Ferrarezi, 1559</t>
  </si>
  <si>
    <t>Pq. Dos Servidores</t>
  </si>
  <si>
    <t>14094-200</t>
  </si>
  <si>
    <t>24.272.317/0001-45</t>
  </si>
  <si>
    <t>Renato Soares De Oliveira</t>
  </si>
  <si>
    <t>renato-so@hotmail.com</t>
  </si>
  <si>
    <t>Guaraci Hori De Oliveira</t>
  </si>
  <si>
    <t>Enxovais para gestantes. ASS. ESPIRITUAL, ESCOLAS, EV. INFANTIL, PRÉ MOCIDADE, MOCIDADE, ENCONTRO DE PAIS, CURSOS DE MÉDIUNS, EVANGELHO NO LAR, VIBRAÇÕES,  MEDITAÇÃO, CONSCIÊNCIA CORPORAL, ENXOVAIS PARA BEBES. FALANDO AO CORAÇÃO, REIKI .</t>
  </si>
  <si>
    <t>Maria Elidia Servidores</t>
  </si>
  <si>
    <t>Renato Soares   16 9.9131-3790    mariaelidia@aliancaribeirao.com.br</t>
  </si>
  <si>
    <t>Qua 21h30 / Sáb 16h</t>
  </si>
  <si>
    <t>mariaelidia@aliancaribeirao.com.br</t>
  </si>
  <si>
    <t>Pré-Mocidade, Curso Básico / EAE, Assistência Espiritual, Curso de Médiuns</t>
  </si>
  <si>
    <t xml:space="preserve">Alguns trabalhos os trabalhadores estão se encontrando no horario do trabalho para mantermos a sintonia do mesmo. </t>
  </si>
  <si>
    <t xml:space="preserve">Que mesmo não estando fisicamente no centro espirita podemos nos conectar com a espiritualidade. </t>
  </si>
  <si>
    <t>https://docs.google.com/forms/d/e/1FAIpQLSeyjjdiw4kWvHrlkycvwErVvhYd362pE_5e_qVlAo24c0jM0g/viewform?edit2=2_ABaOnucrCq3Q_M9k_8-QtRRuOK9r4ncMlBIK-uD72CmDjZxlDD2A0mtFjvxheYRjGgP41XQ</t>
  </si>
  <si>
    <t>RIBEIRÃO PRETO - Maria Elídia</t>
  </si>
  <si>
    <t>Associação Espírita Nova Secal</t>
  </si>
  <si>
    <t>Nova Secal</t>
  </si>
  <si>
    <t>Alexandre Eduardo Felix Bomfim</t>
  </si>
  <si>
    <t>(16) 99452-1415</t>
  </si>
  <si>
    <t>Rua Álvaro De Lacerda Chaves, 1000</t>
  </si>
  <si>
    <t>Vl. Pompéia</t>
  </si>
  <si>
    <t>14060-821</t>
  </si>
  <si>
    <t>09.100.162/0001-76</t>
  </si>
  <si>
    <t>Kelly D. Januario De Oliveira</t>
  </si>
  <si>
    <t>secal@aliancaribeirao.com.br</t>
  </si>
  <si>
    <t>(16) 99135-4912</t>
  </si>
  <si>
    <t>Alexandre Felix Bomfim, felixxalexx@gmail.com, 16 994521415</t>
  </si>
  <si>
    <t>Evangelho no Lar e Evangelho da família</t>
  </si>
  <si>
    <t>secal-sociedadeespirita</t>
  </si>
  <si>
    <t>Alexandre/Kelly 16 994521415 secal@aliancaribeirao.com.br</t>
  </si>
  <si>
    <t>No fortalecimento do ideal da Aliança e a necessidade do constante aprimoramento do ser.</t>
  </si>
  <si>
    <t xml:space="preserve">Muito bom. Simples e objetivo. </t>
  </si>
  <si>
    <t>Uma Sugestão. Um trabalho árduo.  Renovar a importância de se manter as premissas das EAEs e curso de médiuns. Especialmente com relação aos vícios. Temos percebido um movimento de flexibilização  ou tolerância por parte de dirigentes. Além de contraditório, abre um caminho muito perigoso para própria existência da Aliança. Não é difícil encontrar dirigentes expondo nas redes sociais tais condutas, ou mesmo as externando em aulas e reuniões, o que é ainda mais sério. Não os questiono por suas escolhas. Mas sim por se apresentarem como dirigentes da Aliança e condutores de almas. Somos imperfeitos é um fato, mas isto não ameniza a responsabilidade sobre o bem ou mal que causamos a quem vem em busca de ajuda. Estamos trabalhando muito estas questões com os trabalhadores do SECAL, mas sabemos que esta é uma questão que permeia muitas casas.</t>
  </si>
  <si>
    <t xml:space="preserve">As aulas de EAE continuaram virtualmente. </t>
  </si>
  <si>
    <t>A necessidade da vigilância constante. É assustador a quantidade de trabalhadores que ao se afastarem da casa voltaram aos velhos hábitos. E estes acabaram por se juntar a outros que antes mesmo da pandemia já se movimentavam para "atenuar" as regras(com relação a vícios) e diretrizes da Aliança.</t>
  </si>
  <si>
    <t>https://docs.google.com/forms/d/e/1FAIpQLSeyjjdiw4kWvHrlkycvwErVvhYd362pE_5e_qVlAo24c0jM0g/viewform?edit2=2_ABaOnuemplgVy5S_CdqAMZchiChM_oHS6xbzto9fNrNG6Vk5IGRGt7gLLQz4ksyOG6Fs93Y</t>
  </si>
  <si>
    <t>RIBEIRÃO PRETO - Nova Secal</t>
  </si>
  <si>
    <t>Centro Espírita Raio De Luz</t>
  </si>
  <si>
    <t>Raio de Luz</t>
  </si>
  <si>
    <t>C.E.A.Evangelho Raio De Luz</t>
  </si>
  <si>
    <t>(17) 98114-2288</t>
  </si>
  <si>
    <t>Av. Agostinho Pereira, 781</t>
  </si>
  <si>
    <t>Zequinha Amendola</t>
  </si>
  <si>
    <t>14781-256</t>
  </si>
  <si>
    <t>14.937.721/0001.37</t>
  </si>
  <si>
    <t>Maria Madalena Lopes Almado</t>
  </si>
  <si>
    <t>madalena@serconbarretos.com.br</t>
  </si>
  <si>
    <t>VANESSA ANDREIA PIERINI- 17.-9.92.00.4310: email: vanpierini@hotmail.com- EMAIL.</t>
  </si>
  <si>
    <t xml:space="preserve">
reunião semanal com três psicologas para trabalhar a modificação do ser, sem focar diretamente no espiritismo, visto termos várias pessoas Evangélicas, 
fazemos um misto da escola, e para essas famílias que frequentam o curso semanalmente, levam para seus lares itens de cesta básica e legumes.</t>
  </si>
  <si>
    <t xml:space="preserve"> Raio de Luz Barrertos-https://www.facebook.41984166461/posts/465460308196771/?d=n</t>
  </si>
  <si>
    <t>-You=tube- https://youtu.be/TLL_APbg3Ks</t>
  </si>
  <si>
    <t>GABRIELA PEGHIM- pe.guim.@hotmail.com</t>
  </si>
  <si>
    <t>Seg 20h / Sáb 10h30</t>
  </si>
  <si>
    <t>nenhuma</t>
  </si>
  <si>
    <t>Excelente</t>
  </si>
  <si>
    <t>Penso que poderia se pensar em criar um grupo de mediunidade para os jovens...Estamos tendo muita demanda em nossa casa de jovens com a mediunidade muito aflorada..</t>
  </si>
  <si>
    <t>Assistência Espiritual, Curso de Médiuns, Escola Aprendizes do Evangelho</t>
  </si>
  <si>
    <t>Mantivemos aulas de EAE, curso de médiuns teoria, assistência espiritual on line, mas não conseguimos a Evangelização Infantil e nem a mocidade, pela falta de equipamento dos nossos alunos que são extremamente carentes.</t>
  </si>
  <si>
    <t>Que sempre podemos CRIAR  diante de uma crise, e muito desenvolvimento na área tecnológica.</t>
  </si>
  <si>
    <t>https://docs.google.com/forms/d/e/1FAIpQLSeyjjdiw4kWvHrlkycvwErVvhYd362pE_5e_qVlAo24c0jM0g/viewform?edit2=2_ABaOnudaAXPUv0ca91GOus9qQ-2bWC_ilexSQA-ia3B4i7ZgzHoVF9x2AX4PtO3QyO48tUI</t>
  </si>
  <si>
    <t>RIBEIRÃO PRETO - Raio de Luz</t>
  </si>
  <si>
    <t>Casa Reluz Núcleo Espírita</t>
  </si>
  <si>
    <t>Casa Reluz</t>
  </si>
  <si>
    <t xml:space="preserve">Susana Dadalt Quaglio </t>
  </si>
  <si>
    <t>(16) 99787-4737</t>
  </si>
  <si>
    <t>Rua Appa , 480</t>
  </si>
  <si>
    <t>Sumarezinho</t>
  </si>
  <si>
    <t>14051-060</t>
  </si>
  <si>
    <t>39.388.601/0001-59</t>
  </si>
  <si>
    <t>Gloria Da Silva Marcondes Machado</t>
  </si>
  <si>
    <t>goriadasilvamarcondesmachado@gmail.com</t>
  </si>
  <si>
    <t>(16) 99715-7432</t>
  </si>
  <si>
    <t>23/07/2020 até 23/07/2023</t>
  </si>
  <si>
    <t>Ieda Galvani 16 99770-0567</t>
  </si>
  <si>
    <t>Projeto Social Iris de Luz, Brechó, Grupo Acolher ( Enxoval de Bebê), Grupo de Valorização da Vida, Grupo da Diversidade, Grupo de Fortalecimento Feminino, Grupo de Estudos André Luiz, Artesanato.</t>
  </si>
  <si>
    <t>www.casareluz.org.br</t>
  </si>
  <si>
    <t>@casareluz</t>
  </si>
  <si>
    <t>Casa Reluz, (16) 99715- 7432 e-mail: casareluzrp@gmail.com</t>
  </si>
  <si>
    <t>troca de experiencias na gestao das casas.</t>
  </si>
  <si>
    <t xml:space="preserve">Excelente o complemento inserido sobre a pandemia. </t>
  </si>
  <si>
    <t>terciotti@gmail.com</t>
  </si>
  <si>
    <t>nenhum comentario</t>
  </si>
  <si>
    <t>reluz@aliancaribeirao.com.br</t>
  </si>
  <si>
    <t>Evangelização Infantil, Pré-Mocidade, Mocidade, Curso Básico / EAE, Assistência Espiritual, Curso de Médiuns, Todas as atividades da casa mograram para o virtual</t>
  </si>
  <si>
    <t xml:space="preserve">Respeitando todas as Regras estabelecidas, as atividades foram realizadas de forma virtual, algumas com alunos e assistidos e outras apenas com trabalhadores. 
Hoje ainda mantemos parcialmente os trabalhadores de risco para pandemia de modo virtual e outra parte presencial. </t>
  </si>
  <si>
    <t xml:space="preserve">Atenção as orientações e a capacidade de reinventar. </t>
  </si>
  <si>
    <t>https://docs.google.com/forms/d/e/1FAIpQLSeyjjdiw4kWvHrlkycvwErVvhYd362pE_5e_qVlAo24c0jM0g/viewform?edit2=2_ABaOnucRjITz3pyHcOHGm4p_2sdvgMRBnGCHPLzdYUy-I4wjOPPB6uO06rZk2VF_iGhW7Ps</t>
  </si>
  <si>
    <t>RIBEIRÃO PRETO - Casa Reluz</t>
  </si>
  <si>
    <t>SOROCABA</t>
  </si>
  <si>
    <t>Núcleo Espírita De Evangelização Bezerra De Menezes</t>
  </si>
  <si>
    <t>Elisabete De Oliveira Martins</t>
  </si>
  <si>
    <t>(15) 99704-4467</t>
  </si>
  <si>
    <t>Rua Afonso Vergueiro, 135</t>
  </si>
  <si>
    <t>Araçoiaba Da Serra</t>
  </si>
  <si>
    <t>18190-000</t>
  </si>
  <si>
    <t>60.118.660/0001-60</t>
  </si>
  <si>
    <t>Francisco De Assis Martins</t>
  </si>
  <si>
    <t>franobra@hotmail.com</t>
  </si>
  <si>
    <t>(15) 99706-9703</t>
  </si>
  <si>
    <t>Elisabete Oliveira Martins</t>
  </si>
  <si>
    <t xml:space="preserve">Assistência nas caravanas, eventos as famílias carentes, como páscoa, dia das crianças, natal, sempre estamos fazendo arrecadações para doações as famílias que nos procuram, solicitando ajuda. Paulo de Tarso - Evangelho no Lar.  Vibrações das 22 horas. </t>
  </si>
  <si>
    <t xml:space="preserve">-facebook NEE BEZERRA DE MENEZES </t>
  </si>
  <si>
    <t>Francisco de Assis Martins (15) 99069703 -franobra_ec@hotmail. Com</t>
  </si>
  <si>
    <t>Qua 20h / Seg 20h</t>
  </si>
  <si>
    <t>Sáb 15h45</t>
  </si>
  <si>
    <t>Está ótimo</t>
  </si>
  <si>
    <t>Está ótimo. Resposta objetiva.</t>
  </si>
  <si>
    <t>beteomartins@hotmail.com</t>
  </si>
  <si>
    <t>No momento não temos.</t>
  </si>
  <si>
    <t xml:space="preserve">Evangelização Infantil, Pré-Mocidade, Mocidade, Curso Básico / EAE, Assistência Espiritual, Curso de Médiuns, Trabalho de vibrações das 22 horas. Atendimento fraterno. </t>
  </si>
  <si>
    <t xml:space="preserve">No início com dificuldade.  Todos os trabalhos virtuais.  Menos o trabalho de vibrações coletivas as quinta-feira. Foi mantido presencial. </t>
  </si>
  <si>
    <t xml:space="preserve">Que precisamos de perseverança perante os desafios. </t>
  </si>
  <si>
    <t>https://docs.google.com/forms/d/e/1FAIpQLSeyjjdiw4kWvHrlkycvwErVvhYd362pE_5e_qVlAo24c0jM0g/viewform?edit2=2_ABaOnucNf8_--FqOSE_Uixw8J090lbmsFq1_pCKa3aRmQ43k698o07EzFHm6vf2mr3hiC-Q</t>
  </si>
  <si>
    <t>SOROCABA - Bezerra de Menezes</t>
  </si>
  <si>
    <t>Núcleo Espírita De Evangelização Francisco Candido Xavier</t>
  </si>
  <si>
    <t xml:space="preserve">Rosalba Adelaide Infante </t>
  </si>
  <si>
    <t>(15) 997155596</t>
  </si>
  <si>
    <t>Rua joaquim bonadio 282</t>
  </si>
  <si>
    <t xml:space="preserve">Iperozinho </t>
  </si>
  <si>
    <t>Capela do Alto</t>
  </si>
  <si>
    <t>Sp</t>
  </si>
  <si>
    <t>18195-000</t>
  </si>
  <si>
    <t xml:space="preserve">rosalba.a.i@hotmail.com </t>
  </si>
  <si>
    <t>(15) 99715-5596</t>
  </si>
  <si>
    <t>Caravanas mensais de evangelização e auxilio</t>
  </si>
  <si>
    <t>rosalba.a.i@hotmail.com  ,15997155596,Rosalba</t>
  </si>
  <si>
    <t>rosalba.a.i@hotmail.com</t>
  </si>
  <si>
    <t>Foram virtuais somente por pouco tempo</t>
  </si>
  <si>
    <t>https://docs.google.com/forms/d/e/1FAIpQLSeyjjdiw4kWvHrlkycvwErVvhYd362pE_5e_qVlAo24c0jM0g/viewform?edit2=2_ABaOnuc8Zc06i-RJiO774ZdVjARdm0BE2P8XRbF8YMZ3Obr2RYG36xCTlntVfc4irntkFOM</t>
  </si>
  <si>
    <t>SOROCABA - Chico Xavier</t>
  </si>
  <si>
    <t>Núcleo Espírita De Evangelização Francisco De Assis</t>
  </si>
  <si>
    <t>Linaura Pires Liberal</t>
  </si>
  <si>
    <t>(11) 98320-1294</t>
  </si>
  <si>
    <t>Rua Eliezer Barbosa Lima, 275</t>
  </si>
  <si>
    <t>Jd. Maria Do Carmo</t>
  </si>
  <si>
    <t>Sorocaba</t>
  </si>
  <si>
    <t>18081-100</t>
  </si>
  <si>
    <t>08.791.024/0001-18</t>
  </si>
  <si>
    <t>linauraliberal@hotmail.com</t>
  </si>
  <si>
    <t>01/2021 a 12/2022</t>
  </si>
  <si>
    <t>Sandra Ap. Belia Aro (15) 99778-8204</t>
  </si>
  <si>
    <t>Apoio ao Projeto Filhos de Maria (30 crianças de 07 a 16 anos);
Plantão de Diálogo Fraterno (quinta-feira as 16:15h);
Grupo Samaritanos - Evangelho no Lar de Assistidos conforme orientação do Grupo Mediúnico (segunda-feira as 20h);
Grupo Mediúnico de atendimento aos suicidas (segunda-feira as 20h - mensalmente)
Projeto Caridade - entrega de água potável, kit higiene, conversa e leitura do Evangelho para moradores de rua  (sábado as 17h)</t>
  </si>
  <si>
    <t>neefasorocaba.com</t>
  </si>
  <si>
    <t>Núcleo Espirita de Evangelização Francisco de Assis</t>
  </si>
  <si>
    <t>Linaura Pires Liberal (11)98320-1294 - linauraliberal@hotmail.com</t>
  </si>
  <si>
    <t>Dom 10h10 / Seg 20h</t>
  </si>
  <si>
    <t>Ter 20 / Sáb 16h</t>
  </si>
  <si>
    <t>Sáb 9h15</t>
  </si>
  <si>
    <t>Bem completo e abrangente</t>
  </si>
  <si>
    <t>Evangelização Infantil, Mocidade, Curso Básico / EAE, Assistência Espiritual, Curso de Médiuns, Vibrações/Projeto André Luiz/Grupo Mediúnico</t>
  </si>
  <si>
    <t>Mantivemos de modo virtual a maioria das atividades da casa</t>
  </si>
  <si>
    <t>A importância da união entre os trabalhadores</t>
  </si>
  <si>
    <t>https://docs.google.com/forms/d/e/1FAIpQLSeyjjdiw4kWvHrlkycvwErVvhYd362pE_5e_qVlAo24c0jM0g/viewform?edit2=2_ABaOnucLPlsGcYwE_rXd4YfYuK4n-NTsXERpheB59bt_FM2NLMPqdGAGyarFI-ptE1EHPno</t>
  </si>
  <si>
    <t>SOROCABA - Francisco de Assis</t>
  </si>
  <si>
    <t>Núcleo Espírita De Evangelização Maria De Magdala</t>
  </si>
  <si>
    <t>Maria de Magdala</t>
  </si>
  <si>
    <t>Miguel Francisco Mascarenhas Lacerda</t>
  </si>
  <si>
    <t>(15) 99711-6454</t>
  </si>
  <si>
    <t>Rua Heitor Agostinho Da Cruz, 181</t>
  </si>
  <si>
    <t>Vl.São Jorge</t>
  </si>
  <si>
    <t>18070-390</t>
  </si>
  <si>
    <t>mfmlacerda@hotmail.com</t>
  </si>
  <si>
    <t>jun/19 a jun/21</t>
  </si>
  <si>
    <t>Eventos para manutenção da casa ( Pizza, Massa, Caldo, Festa Junina, etc)</t>
  </si>
  <si>
    <t>-Maria de Magdala</t>
  </si>
  <si>
    <t>Jornal casas espiritas de Sorocaba divulgação feita pela use</t>
  </si>
  <si>
    <t>Seg 20h10 / Qui 20h</t>
  </si>
  <si>
    <t>possibilidade de ajudar virtualmente</t>
  </si>
  <si>
    <t>https://docs.google.com/forms/d/e/1FAIpQLSeyjjdiw4kWvHrlkycvwErVvhYd362pE_5e_qVlAo24c0jM0g/viewform?edit2=2_ABaOnucuivhUZEOZkw4W4N3v6DdU9SUic9pRWfmro8s8-Uxospxnx5PIYEtWuR0K-Jh2P-E</t>
  </si>
  <si>
    <t>SOROCABA - Maria de Magdala</t>
  </si>
  <si>
    <t>Núcleo Espírita De Evangelização Nosso Lar</t>
  </si>
  <si>
    <t>Silmara Regina Reis Celestino</t>
  </si>
  <si>
    <t>(15) 98802-8183</t>
  </si>
  <si>
    <t>Rua Vereador João Santana, 850</t>
  </si>
  <si>
    <t>Araçoiabinha</t>
  </si>
  <si>
    <t>claytontonmoc@gmail.com</t>
  </si>
  <si>
    <t>01/01/2019 - 31/12/2021</t>
  </si>
  <si>
    <t>Silmara / Clayton / Keila</t>
  </si>
  <si>
    <t>Oficina de violão, Caravana de Auxilio</t>
  </si>
  <si>
    <t>https://www.facebook.com/groups/288465297955448/</t>
  </si>
  <si>
    <t>Silmara, (15) 98802-8183, claytontonmoc@gmail.com</t>
  </si>
  <si>
    <t>Modelo de estatuto da casa, auxílio para regularizar documentação</t>
  </si>
  <si>
    <t>Essencial para entender a quantidade de casas, turmas, atividades desenvolvidas e necessidades, porém continuo sentindo falta  de um retorno mais efetivo quanto às informações, solicitações passadas</t>
  </si>
  <si>
    <t>Mocidade enfrentou maiores dificuldades em manter as atividades apenas on line, mas de resto se adaptou bem</t>
  </si>
  <si>
    <t>Utilizar mais os meios digitais para auxiliar e divulgar o evangelho</t>
  </si>
  <si>
    <t>https://docs.google.com/forms/d/e/1FAIpQLSeyjjdiw4kWvHrlkycvwErVvhYd362pE_5e_qVlAo24c0jM0g/viewform?edit2=2_ABaOnufvqWvnFUdebZc5WYYU0gsTbmC-1ZSIQGwFCxhoQ2s6ZoN5edu21DYsrkW1oI2EM4A</t>
  </si>
  <si>
    <t>SOROCABA - Nosso Lar</t>
  </si>
  <si>
    <t>SP CENTRO</t>
  </si>
  <si>
    <t>Casa Espírita Caminho da Luz - Balneário Camboriú - SC</t>
  </si>
  <si>
    <t>Aldo Schiestl</t>
  </si>
  <si>
    <t>(47) 99999-0961</t>
  </si>
  <si>
    <t>Rua Marrocos, 503</t>
  </si>
  <si>
    <t>Nações</t>
  </si>
  <si>
    <t>Balneário Camboriú</t>
  </si>
  <si>
    <t>SC</t>
  </si>
  <si>
    <t>88338-225</t>
  </si>
  <si>
    <t>17.290.763/0001-17</t>
  </si>
  <si>
    <t>Lisete Kohler</t>
  </si>
  <si>
    <t>lisetekohler@hotmail.com</t>
  </si>
  <si>
    <t>(47) 3367-9876</t>
  </si>
  <si>
    <t>jan/17 à dez/20</t>
  </si>
  <si>
    <t>Simone Cristofolline Schmidt</t>
  </si>
  <si>
    <t>Caravanas de Evangelização com doação de cestas Básicas</t>
  </si>
  <si>
    <t>Casa Espírita Caminho da Luz Balneário Camboriu</t>
  </si>
  <si>
    <t>Aldo Schiestl, 47 99999 0961, aldo.sch@hotmail.com</t>
  </si>
  <si>
    <t>Fácil e com questões pertinentes a serem respondidas</t>
  </si>
  <si>
    <t>aldo.sch@hotmail.com</t>
  </si>
  <si>
    <t>Para nós aqui do Sul será muito importante a RGA 2020 com o Plo 7 acontecendo aqui na Setorial SC/PR</t>
  </si>
  <si>
    <t>Todas as atividades estão no virtual e o curso de médium aulas praticas no presencial</t>
  </si>
  <si>
    <t>Possibildade de fazer os trabalhos no virtual</t>
  </si>
  <si>
    <t>https://docs.google.com/forms/d/e/1FAIpQLSeyjjdiw4kWvHrlkycvwErVvhYd362pE_5e_qVlAo24c0jM0g/viewform?edit2=2_ABaOnuc0dpHv1_5AvfKtSFFKps4NeX8ZBGWJfGsXd6OrlN1Tfv7gLEBcJDImTPfKWtXukaY</t>
  </si>
  <si>
    <t>SP CENTRO - Caminho da Luz</t>
  </si>
  <si>
    <t>Centro Espírita Alvorecer Cristão</t>
  </si>
  <si>
    <t>CEAC</t>
  </si>
  <si>
    <t>Dionéia Da Paixão</t>
  </si>
  <si>
    <t>(11) 97258-7323</t>
  </si>
  <si>
    <t>Rua Alves Guimarães, 819</t>
  </si>
  <si>
    <t>Jd. América</t>
  </si>
  <si>
    <t>05410-001</t>
  </si>
  <si>
    <t>51.221.760/0008-36</t>
  </si>
  <si>
    <t>dioneiapaixao@gmail.com</t>
  </si>
  <si>
    <t>Clemildes Cordeiro    clecordeiro@yahoo.com.br 11 970573626</t>
  </si>
  <si>
    <t>O Centro faz parte do Lar do Alvorecer Cristão, apoiando trabalhos com 300 crianças e adolescentes que frequentam o LAC creche e acolhimento. Também há um trabalho conjunto com o CVV sendo que vários voluntários trabalham nas duas frentes na prevenção ao suicídio.</t>
  </si>
  <si>
    <t>lac.org.br/CEAC</t>
  </si>
  <si>
    <t>cealvorecercristao</t>
  </si>
  <si>
    <t>ceac.contato@gmail.com  - Dionéia da Paixão - 972587323</t>
  </si>
  <si>
    <t>Qua 20h30</t>
  </si>
  <si>
    <t>Qua 16h30 / Qua 20h30 / Qui 20h30</t>
  </si>
  <si>
    <t>veicular os cursos que acontecem em outras casas e no ceac</t>
  </si>
  <si>
    <t>Cada vez melhora mais, me sinto mais ligada a Aliança</t>
  </si>
  <si>
    <t>ceac.contato@gmail.com</t>
  </si>
  <si>
    <t>quando queremos encaminhar alunos que não tem disponibilidade para os cursos na casa, seria bom termos acesso fácil aos cursos da regional e da aliança</t>
  </si>
  <si>
    <t>Evangelização Infantil, Curso Básico / EAE, Assistência Espiritual, Curso de Médiuns, Vibrações extras</t>
  </si>
  <si>
    <t>Mantivemos os cursos CB e EAE, as assistencias espirituais reunindo os trabalhadores, atendendo virtualmente os assistidos por nomes enviados. As preleções pelo Facebook atingiram mais pessoas.</t>
  </si>
  <si>
    <t>capacidade de adaptação, união, troca de aprendizados para trabalhar com as ferramentas e aplicativos. O ideal é maior que a presença física.</t>
  </si>
  <si>
    <t>https://docs.google.com/forms/d/e/1FAIpQLSeyjjdiw4kWvHrlkycvwErVvhYd362pE_5e_qVlAo24c0jM0g/viewform?edit2=2_ABaOnucsm5mT1sg5JGxCiSTB85EbGo4TxmsoNeKgtmhKZQO037C6v4nXOCxK5I_rx5kdV5E</t>
  </si>
  <si>
    <t>SP CENTRO - CEAC</t>
  </si>
  <si>
    <t>Centro Espírita Aprendizes Do Evangelho - Brusque - SC</t>
  </si>
  <si>
    <t>CEAE Brusque</t>
  </si>
  <si>
    <t>Ricardo Paulini</t>
  </si>
  <si>
    <t>(47) 99174-8278</t>
  </si>
  <si>
    <t>Rua Joao Archer, 106</t>
  </si>
  <si>
    <t>Jd. Maluche</t>
  </si>
  <si>
    <t>Brusque</t>
  </si>
  <si>
    <t>88354-050</t>
  </si>
  <si>
    <t>05.363.958/0001-60</t>
  </si>
  <si>
    <t>Luiz Henrique Rudolf Kormann</t>
  </si>
  <si>
    <t>luiz@cathex.com.br</t>
  </si>
  <si>
    <t>(47) 99948-7773</t>
  </si>
  <si>
    <t>RICARDO PAULINI  (secretário)</t>
  </si>
  <si>
    <t>cia do amor, projeto de visita a hospitais, asilos vestidos de palhaço, dia da pizza para manutenção da casa.</t>
  </si>
  <si>
    <t>@ceaebrusque</t>
  </si>
  <si>
    <t>Ricardo Paulini, 47 99174 8278, ipaulini@hotmail.com</t>
  </si>
  <si>
    <t>É MUITO IMPORTANTE QUE ODAS AS INFORMAÇÕES ESTEJAM ATUALIZADAS.</t>
  </si>
  <si>
    <t>ipaulini@hotmail.com</t>
  </si>
  <si>
    <t>Evangelização Infantil, Pré-Mocidade, Curso Básico / EAE, Assistência Espiritual, Vibrações Coletivas</t>
  </si>
  <si>
    <t xml:space="preserve">No inicio da pandemia, por decreto municipal ficamos fechados, realizando as preleções de sábado de forma virtual. No entanto mais ou menos 1 mês após o inicio da pandemia, abrimos a casa com 30% da capacidade, com transmissão das preleções pelo face book do CEAE Brusque. No caso da evangelização os médiuns presentes na casa e as crianças em casa recebendo tratamento a distância (tratamento pela água). Atualmente todas as assistências funcionam (50% da capacidade) bem as atividades desenvolvidas na casa. </t>
  </si>
  <si>
    <t xml:space="preserve">Capacidade de adaptação, entendimento desse momento como necessário para se modificar, sair da zona de conforto. Mas acima de tudo, fortalecer os laços de fraternidade entre os trabalhadores e assistidos. </t>
  </si>
  <si>
    <t>https://docs.google.com/forms/d/e/1FAIpQLSeyjjdiw4kWvHrlkycvwErVvhYd362pE_5e_qVlAo24c0jM0g/viewform?edit2=2_ABaOnuciSGqVp83QuBUP_1En3gVdgrndsnlcgbqX1slpTzEm39AkpcSITiX5lkpj7S2dYSE</t>
  </si>
  <si>
    <t>SP CENTRO - CEAE Brusque</t>
  </si>
  <si>
    <t>Centro Espírita Aprendizes Do Evangelho – Curitiba - PR</t>
  </si>
  <si>
    <t>CEAE Curitiba</t>
  </si>
  <si>
    <t>Fernando Ricardo Scremin</t>
  </si>
  <si>
    <t>(41) 99132-4084</t>
  </si>
  <si>
    <t>Rua Domingos Do Nascimento, 691</t>
  </si>
  <si>
    <t>Bom Retiro</t>
  </si>
  <si>
    <t>Curitiba</t>
  </si>
  <si>
    <t>PR</t>
  </si>
  <si>
    <t>80520-200</t>
  </si>
  <si>
    <t>78.773.728/0001-43</t>
  </si>
  <si>
    <t>Tacir Dias Alves</t>
  </si>
  <si>
    <t>tacird@gmail.com</t>
  </si>
  <si>
    <t>(41) 99994-5481</t>
  </si>
  <si>
    <t>Apoia à Associação Casa do Pai - Trabalho social no Jardim Independência em São José dos Pinhais - Apoio à ONG Lar Assistido - A cada dois meses promovemos um delicioso Café Colonial - Atende Famílias carentes cadastradas -</t>
  </si>
  <si>
    <t>https://www.facebook.com/ceae.curitiba/</t>
  </si>
  <si>
    <t>-https://www.youtube.com/results?search_query=canalceae+curitiba</t>
  </si>
  <si>
    <t>Fernando - ceaecuritiba@gmail.com - (41) 99523-3481</t>
  </si>
  <si>
    <t>Qua 19h45 / Qui 19h30 / Sáb 14h</t>
  </si>
  <si>
    <t>tudo certo e positivo.</t>
  </si>
  <si>
    <t>ceaecuritiba@gmail.com</t>
  </si>
  <si>
    <t>frscremin@gmail.com</t>
  </si>
  <si>
    <t>Evangelização Infantil, Pré-Mocidade, Mocidade, Curso Básico / EAE, Assistência Espiritual, entrevistas</t>
  </si>
  <si>
    <t>assistencia espiritual com passes coletivos online - evangelização produz videos semanais e publica no canal do you tube - mocidade com reunioes online - reciclagens, uma por mes com presença de quase todos os trabalhadores da casa. abrimos evangelho no lar online todos os domingos as 19 horas pelo nosso canal do youtube.</t>
  </si>
  <si>
    <t>O Espiritismos é muito melhor presencialmente do que virtualmente, mas esta nova plataforma atinge pessoas e reune seres que nao conseguiriam acesso por outro meio. temos de nos adaptar a esta nova linguagem. e utilizá-la com sabedoria e desenvoltura</t>
  </si>
  <si>
    <t>https://docs.google.com/forms/d/e/1FAIpQLSeyjjdiw4kWvHrlkycvwErVvhYd362pE_5e_qVlAo24c0jM0g/viewform?edit2=2_ABaOnudZaEJG0Aqqmx9VC6EYof4phmDKtpu7otwGEkmti4b1BhVsr4RDKTcdnsYLMySMtIg</t>
  </si>
  <si>
    <t>SP CENTRO - CEAE Curitiba</t>
  </si>
  <si>
    <t>Casa Espírita Aprendizes Do Evangelho Floripa</t>
  </si>
  <si>
    <t>CEAE Floripa</t>
  </si>
  <si>
    <t>Angela Maria Monteiro Pereira</t>
  </si>
  <si>
    <t>(48) 99931-3585</t>
  </si>
  <si>
    <t>Servidao Domingos Manoel Da Silveira Lote 27</t>
  </si>
  <si>
    <t>Sao João Do Rio Vermelho</t>
  </si>
  <si>
    <t>Florianópolis</t>
  </si>
  <si>
    <t>88060-330</t>
  </si>
  <si>
    <t>07.624.351/0001-12</t>
  </si>
  <si>
    <t>Ângela Maria Monteiro Pereira</t>
  </si>
  <si>
    <t>angmp@hotmail.com</t>
  </si>
  <si>
    <t>mai/19 à dez/22</t>
  </si>
  <si>
    <t>Ivanise</t>
  </si>
  <si>
    <t>No momento não existe</t>
  </si>
  <si>
    <t>Sáb 9h45</t>
  </si>
  <si>
    <t>Mantivemos Eae,Evangelização, Assistência  e vibracoes coletivas</t>
  </si>
  <si>
    <t>Que sempre temos que nos adaptar</t>
  </si>
  <si>
    <t>https://docs.google.com/forms/d/e/1FAIpQLSeyjjdiw4kWvHrlkycvwErVvhYd362pE_5e_qVlAo24c0jM0g/viewform?edit2=2_ABaOnudjXJCVsrobF-LvCKLeoAGu6DYQw9eP8geDjLir0IjTHC63ngJcAbFS2tbJEACT7fY</t>
  </si>
  <si>
    <t>SP CENTRO - CEAE Floripa</t>
  </si>
  <si>
    <t>Centro Espírita Fraternidade do Moinho</t>
  </si>
  <si>
    <t>CEFRAM</t>
  </si>
  <si>
    <t>Marcio Piero</t>
  </si>
  <si>
    <t>(11) 98530-5027</t>
  </si>
  <si>
    <t>Rua Dr. Elias Chaves, 157</t>
  </si>
  <si>
    <t>Campos Elíseos</t>
  </si>
  <si>
    <t>01205-010</t>
  </si>
  <si>
    <t>19.602.426/0001-43</t>
  </si>
  <si>
    <t>Rosana De Vicenti</t>
  </si>
  <si>
    <t>rosana.dv@hotmail.com</t>
  </si>
  <si>
    <t>(11) 99957-2369</t>
  </si>
  <si>
    <t>jul/19 à jul/22</t>
  </si>
  <si>
    <t>Caravana do Moinho, Projeto Puro Amor ( entrega de marmitas)</t>
  </si>
  <si>
    <t>www.fraternodadedomoinho.com.br</t>
  </si>
  <si>
    <t>cefram</t>
  </si>
  <si>
    <t>marcio@mistral.com.br</t>
  </si>
  <si>
    <t>muito pratico e de fácil preenchimento</t>
  </si>
  <si>
    <t>macio@mistral.com.br</t>
  </si>
  <si>
    <t>possibilidade de que alguns cursos oferecidos pela aliança para a qualificação dos trabalhadores sejam feitos on line (a distancia)</t>
  </si>
  <si>
    <t xml:space="preserve">Curso Básico / EAE, Entrega de Cestas Basicas , entrega de marmitas </t>
  </si>
  <si>
    <t xml:space="preserve">Mantivemos as aulas EAE no formato hibrido. Mantivemos trabalhos de vibrações á distancia </t>
  </si>
  <si>
    <t xml:space="preserve">A possibilidade de mantermos os trabalhos pelo próximo sem estarmos fisicamente juntos , através de nossos pensamentos, sentimentos e ações </t>
  </si>
  <si>
    <t>https://docs.google.com/forms/d/e/1FAIpQLSeyjjdiw4kWvHrlkycvwErVvhYd362pE_5e_qVlAo24c0jM0g/viewform?edit2=2_ABaOnuc8_ZFlQYV838IXJG8Io6-gr-TB33mJfSvjW6cmIVc3_Dlidef3gC4QFztfrEyQ7Fo</t>
  </si>
  <si>
    <t>SP CENTRO - CEFRAM</t>
  </si>
  <si>
    <t>Centro Espírita Mensageiros De Paz E Esperança</t>
  </si>
  <si>
    <t>CEMPE</t>
  </si>
  <si>
    <t>Ricardo Luiz Da Costa E Silva</t>
  </si>
  <si>
    <t>(11) 99249-4266</t>
  </si>
  <si>
    <t>Rua Fradique Coutinho, 594</t>
  </si>
  <si>
    <t>Pinheiros</t>
  </si>
  <si>
    <t>05416-000</t>
  </si>
  <si>
    <t>03.781.256/0001-71</t>
  </si>
  <si>
    <t>Ricardo Luiz</t>
  </si>
  <si>
    <t>ricardolcs@yahoo.com.br</t>
  </si>
  <si>
    <t>Flávia Rocha -(11) 99802-5798</t>
  </si>
  <si>
    <t>Evangelização aos moradores em situação de rua ( suspenso desde 2020 por conta da pandemia- em vibrações)</t>
  </si>
  <si>
    <t>www.cempe.org.br</t>
  </si>
  <si>
    <t>Cempe centro espírita</t>
  </si>
  <si>
    <t>cempe_centroespirita</t>
  </si>
  <si>
    <t>13h15 / 19h</t>
  </si>
  <si>
    <t>Sáb 17h20 / Seg 20h15 / Qui 20h15 / Qui 15h</t>
  </si>
  <si>
    <t>Ampliar a captação de informações que possam posteriormente compartilhar  o leque de ações alternativas adotadas para manter os trabalhos/cursos virtualmente e/ou de modo híbrido.</t>
  </si>
  <si>
    <t>Estudar a possibilidade de reformatação da RGA/2021 aos moldes do Dia da Aliança. Cremos conseguir maior adesão de participantes de nossa Casa</t>
  </si>
  <si>
    <t xml:space="preserve">Evangelização Infantil, Pré-Mocidade, Mocidade, Curso Básico / EAE, Assistência Espiritual, Falando ao Coração, Reuniões de diretoria e equipes, rifas/bazares e Grupo mediúnico </t>
  </si>
  <si>
    <t>Conseguimos,  em menos de 30 dias da paralisação, organizar AE/ EI via WhatsApp e demais cursos em plataformas virtuais. Apenas o trabalho com moradores em situação de rua foi suspenso.</t>
  </si>
  <si>
    <t>Capacidade de adaptação às mídias digitais, ampliando o acesso a pessoas que não podem estar presencialmente na Casa, viabilizando assim os cursos e trabalhos a distância e,  reafirmação de que a sintonia com a espiritualidade independe da presença física na Casa.</t>
  </si>
  <si>
    <t>https://docs.google.com/forms/d/e/1FAIpQLSeyjjdiw4kWvHrlkycvwErVvhYd362pE_5e_qVlAo24c0jM0g/viewform?edit2=2_ABaOnucCHQNiNT5jX49aAvlVcXRoq-uOEaF4h0oIKQq2mIGwxZ9NyGA22pjafcVeuia-o0s</t>
  </si>
  <si>
    <t>SP CENTRO - CEMPE</t>
  </si>
  <si>
    <t>Centro Espírita Renovar</t>
  </si>
  <si>
    <t>CER</t>
  </si>
  <si>
    <t>Elizabeth Bastos</t>
  </si>
  <si>
    <t>(11) 99222-1092</t>
  </si>
  <si>
    <t>Rua Itapeva, 500 conj. 2 C</t>
  </si>
  <si>
    <t>Bela Vista</t>
  </si>
  <si>
    <t>01332-903</t>
  </si>
  <si>
    <t>36.815.619/0001-00</t>
  </si>
  <si>
    <t>Eduardo Miyashiro</t>
  </si>
  <si>
    <t>emiyashiro@gmail.com</t>
  </si>
  <si>
    <t>(11) 98202-0403</t>
  </si>
  <si>
    <t>nov/19 à nov/23</t>
  </si>
  <si>
    <t>Leda – ledafm03@gmail.com; Eduardo: emiyashiro@gmail.com</t>
  </si>
  <si>
    <t>Assistencia Espiritual Virtual 5as. feiras 18:00 horas; vibrações coletivas 5as feiras 19:30h</t>
  </si>
  <si>
    <t>www.cerenovar.org.br</t>
  </si>
  <si>
    <t>www.facebook.com/Cerenovar.org.br</t>
  </si>
  <si>
    <t>centroespirita renovar</t>
  </si>
  <si>
    <t>https://www.youtube.com/channel/UCYC4OkgWTwsfGQMw1_ajgjg</t>
  </si>
  <si>
    <t>ELIZABETH BASTOS, celular 11 992221092 elizabeth.bastos@pinheiroeassociados.com.br</t>
  </si>
  <si>
    <t>18h / 20h30</t>
  </si>
  <si>
    <t>em todas as atividades que hoje já realiza</t>
  </si>
  <si>
    <t xml:space="preserve">Como a Casa é recém inaugurada, será Grupo Inscrito até que possamos implantar os trabalhos. </t>
  </si>
  <si>
    <t>contato@cerenovar.org.br</t>
  </si>
  <si>
    <t>Assistência Espiritual, Curso de Médiuns, Falando ao Coração, Vibrações Coletivas, curso de mediuns, samaritanos a distancia, vivência doutrinária</t>
  </si>
  <si>
    <t>A Casa já iniciou atividades na Pandemia, devendo ajustar-se aos diversos trabalhos no futuro</t>
  </si>
  <si>
    <t>união e companheirismo</t>
  </si>
  <si>
    <t>https://docs.google.com/forms/d/e/1FAIpQLSeyjjdiw4kWvHrlkycvwErVvhYd362pE_5e_qVlAo24c0jM0g/viewform?edit2=2_ABaOnuf2Gl84PzvqYZ3ag-d8D06KftrEpl4PyNkNMaDlBzgZHUz0_C-4ZVO-69hSbA62BZs</t>
  </si>
  <si>
    <t>SP CENTRO - CER</t>
  </si>
  <si>
    <t>Centro Espírita Chico Xavier</t>
  </si>
  <si>
    <t>CECX</t>
  </si>
  <si>
    <t>Rafael Soar</t>
  </si>
  <si>
    <t>(41) 99153-8244</t>
  </si>
  <si>
    <t>Rua Carlos Benato, 1000</t>
  </si>
  <si>
    <t>São Brás</t>
  </si>
  <si>
    <t>82320-440</t>
  </si>
  <si>
    <t>11.323.278/0001-16</t>
  </si>
  <si>
    <t>rasfono@gmail.com</t>
  </si>
  <si>
    <t>Regina Meister</t>
  </si>
  <si>
    <t>Apoio a instituições locais
Bazar de caridade
Distribuição de Cestas Básicas à comunidade do Jd Três Pinheiros</t>
  </si>
  <si>
    <t>https://www.facebook.com/Centro-Esp%C3%ADrita-Chico-Xavier-623011307762029/</t>
  </si>
  <si>
    <t>https://www.instagram.com/chicoxaviercuritiba/?hl=pt-br</t>
  </si>
  <si>
    <t>chicoxavier.pr@gmail.com</t>
  </si>
  <si>
    <t>Qua 20h05</t>
  </si>
  <si>
    <t>Ter os campos previamente respondidos, auxilia muito.</t>
  </si>
  <si>
    <t>Evangelização Infantil, Pré-Mocidade, Mocidade, Curso Básico / EAE, Assistência Espiritual, Curso de Médiuns, Andre Luis, Falando ao Coração, Evangelho no Lar</t>
  </si>
  <si>
    <t>Mantivemos todos os trabalhos, assinamos a plataforma ZOOM</t>
  </si>
  <si>
    <t>Que o trabalho nunca deve parar</t>
  </si>
  <si>
    <t>https://docs.google.com/forms/d/e/1FAIpQLSeyjjdiw4kWvHrlkycvwErVvhYd362pE_5e_qVlAo24c0jM0g/viewform?edit2=2_ABaOnueO14vxgeXz9HzKfmEr1jIS-X731yXjfWCuhUJexZ13tVeSWQGrBsCWQoDf_AvUyMA</t>
  </si>
  <si>
    <t>SP CENTRO - CECX</t>
  </si>
  <si>
    <t>Centro Espírita Discípulos De Jesus - Bela Vista</t>
  </si>
  <si>
    <t>Discípulos - Bela Vista</t>
  </si>
  <si>
    <t>Cristina Ferreira</t>
  </si>
  <si>
    <t>(11) 5515-1332</t>
  </si>
  <si>
    <t>Rua Maria José, 177</t>
  </si>
  <si>
    <t>01324-010</t>
  </si>
  <si>
    <t>49.929.532/0001-05</t>
  </si>
  <si>
    <t>Lisane Prado De Carvalho</t>
  </si>
  <si>
    <t>compras@editoraalianca.com.br</t>
  </si>
  <si>
    <t>(11) 2105-2613</t>
  </si>
  <si>
    <t>Raimundo Wilson Morais</t>
  </si>
  <si>
    <t>A 40ª Turma de EAE  realiza auxílios em um Abrigo para crianças.</t>
  </si>
  <si>
    <t>18h45</t>
  </si>
  <si>
    <t>14h30 / 18h45</t>
  </si>
  <si>
    <t>Dom 17h15 / Seg 20h30 / Ter 20h30 / Sex 20h30</t>
  </si>
  <si>
    <t>44ª</t>
  </si>
  <si>
    <t>Dom 18h / Qua 18h / Qui 18h</t>
  </si>
  <si>
    <t>jordanamocidade@yahoo.com.br</t>
  </si>
  <si>
    <t>piebo@uol.com.br</t>
  </si>
  <si>
    <t>https://docs.google.com/forms/d/e/1FAIpQLSeyjjdiw4kWvHrlkycvwErVvhYd362pE_5e_qVlAo24c0jM0g/viewform?edit2=2_ABaOnudwwA4F9Z85bnU5dXM-H-Zy0lf5TVYbVcaZWbRzD9AC7Gh_gPOE_FIx69hdLQctDvg</t>
  </si>
  <si>
    <t>SP CENTRO - Discípulos - Bela Vista</t>
  </si>
  <si>
    <t>Centro Espírita Discípulos De Jesus - Paraíso</t>
  </si>
  <si>
    <t>Discípulos - Paraíso</t>
  </si>
  <si>
    <t>Sara Maria Criado Gonçalves</t>
  </si>
  <si>
    <t>(11) 95070-4751</t>
  </si>
  <si>
    <t>Rua Guimarães Passos, 48</t>
  </si>
  <si>
    <t>Aclimação</t>
  </si>
  <si>
    <t>04107-030</t>
  </si>
  <si>
    <t>03.623.886/0001-18</t>
  </si>
  <si>
    <t>Maria Da Conceição Gonçalves Chica</t>
  </si>
  <si>
    <t>mcconchic@yahoo.com.br</t>
  </si>
  <si>
    <t>(11) 5061-2492</t>
  </si>
  <si>
    <t>A casa tb faz campanhas vitalícias com arrecadação de lacres para troca de cadeira de rodas e tampinhas de plásticos para reverter renda para hospital infantil do Câncer - ITACI</t>
  </si>
  <si>
    <t>Facebook.com/cedjparaiso</t>
  </si>
  <si>
    <t>@cedjparaiso</t>
  </si>
  <si>
    <t>-youtube - CedjParaiso</t>
  </si>
  <si>
    <t>divulgacao.cedjparaiso@gmai.com/  Sara ou Aline</t>
  </si>
  <si>
    <t>Seg 20h30 / Qua 20h / Qua 20h30 / Sáb 10h30</t>
  </si>
  <si>
    <t>Dom 17h30</t>
  </si>
  <si>
    <t>divulgacao.cedjpariso@gmail.com</t>
  </si>
  <si>
    <t>divulgacao.cedjparaiso@gmail.com</t>
  </si>
  <si>
    <t>Evangelização Infantil, Pré-Mocidade, Mocidade, Curso Básico / EAE, Assistência Espiritual, Curso de Médiuns, Falando ao Coração</t>
  </si>
  <si>
    <t>sentimos que houve uma grande procura por assistencia espiritual e as escolas  tb não tiveram baixa com o ensino à distância</t>
  </si>
  <si>
    <t>solidariedade e empatia</t>
  </si>
  <si>
    <t>https://docs.google.com/forms/d/e/1FAIpQLSeyjjdiw4kWvHrlkycvwErVvhYd362pE_5e_qVlAo24c0jM0g/viewform?edit2=2_ABaOnufecoZkHl7d7_K60n1W4cQCcdqlJa27Gw22tF1m5PgYFTsxJ1X-Wgoscn9EoGXw7Fs</t>
  </si>
  <si>
    <t>SP CENTRO - Discípulos - Paraíso</t>
  </si>
  <si>
    <t>Centro Espírita Aprendizes Do Evangelho - Genebra</t>
  </si>
  <si>
    <t>CEAE Genebra</t>
  </si>
  <si>
    <t>Valcirene Rodrigues De Sousa</t>
  </si>
  <si>
    <t>(11) 97109-0561</t>
  </si>
  <si>
    <t>Rua Genebra, 172</t>
  </si>
  <si>
    <t>01316-010</t>
  </si>
  <si>
    <t>62.589.643/0001-70</t>
  </si>
  <si>
    <t>Luci Mieko Pedroso Sakoda</t>
  </si>
  <si>
    <t>lucisakoda@gmail.com</t>
  </si>
  <si>
    <t>(11) 99773-4028</t>
  </si>
  <si>
    <t>abril/20 à março/22</t>
  </si>
  <si>
    <t>Renata (11) 974090998 Marcio (11) 997305508</t>
  </si>
  <si>
    <t>Interrompidos na Pandemia: Reiki, Meditação, Yoga, Constelação Familiar, Apometria. Online: Magnetismo, (PetPasse) Passes em animais</t>
  </si>
  <si>
    <t>https://www.facebook.com/CEAE-Genebra</t>
  </si>
  <si>
    <t>Luci Mieko Pedroso Sakoda - lucisakoda@gmail.com - (11) 997734028</t>
  </si>
  <si>
    <t>Ter 20h30 / Qui 20h15 / Sáb 18h</t>
  </si>
  <si>
    <t>134ª</t>
  </si>
  <si>
    <t>Com dados, informações, eventos e demais atividades do Cadastro atualizados no site, fica mais fácil as pessoas terem acesso, e principalmente, de ser informado via Secretaria.</t>
  </si>
  <si>
    <t>Cadastro de fácil acesso e o dispor dos dados, também.</t>
  </si>
  <si>
    <t>val@alianca.org.br</t>
  </si>
  <si>
    <t>val.r.de.sousa@gmail.com</t>
  </si>
  <si>
    <t>As atividades foram adaptadas com o uso das plataformas virtuais, whatsapp. Online tempo real e gravadas para que não se perdesse o vínculo e a comunicação.</t>
  </si>
  <si>
    <t>Acredito que nada é por acaso, tudo tem uma razão de ser.
E este momento foi de extrema importância para nos ensinar a nos cuidar e a cuidar do próximo, ter um olhar muito mais fraterno e solidário.
E sentir com o distanciamento, o quanto somos dependentes um do outro, pois um abraço, um olhar, faz diferença.
Aprendemos também o quanto somos fortes, e capazes de nos reinventar, ou seja, de nos adaptarmos às situações, e estamos seguindo num caminho sem volta, com uma nova maneira de servir ao próximo.</t>
  </si>
  <si>
    <t>https://docs.google.com/forms/d/e/1FAIpQLSeyjjdiw4kWvHrlkycvwErVvhYd362pE_5e_qVlAo24c0jM0g/viewform?edit2=2_ABaOnueuUn30r5CdhJH2gHcjdJo8zjMKVLVLQ2zF9oPBi7uSOwOshdjdgml0tZ0VvVqoh84</t>
  </si>
  <si>
    <t>SP CENTRO - CEAE Genebra</t>
  </si>
  <si>
    <t>Centro Espírita Aprendizes Do Evangelho - João De Camargo</t>
  </si>
  <si>
    <t>CEAE João de Camargo</t>
  </si>
  <si>
    <t>Luiz Panarella</t>
  </si>
  <si>
    <t>(11) 99709-9968</t>
  </si>
  <si>
    <t>Rua Cubatão, 611 B</t>
  </si>
  <si>
    <t>Vl. Mariana</t>
  </si>
  <si>
    <t>04013-042</t>
  </si>
  <si>
    <t>24.742.305/0001-37</t>
  </si>
  <si>
    <t>lulapana@hotmail.com</t>
  </si>
  <si>
    <t>mai/18 a mai/21</t>
  </si>
  <si>
    <t>Marcia Sayama E Solange Rodriges</t>
  </si>
  <si>
    <t xml:space="preserve"> 2ª EAE, nas quartas-feiras, das 20hs às 21:30,  Curso Basico a partir de 03/03/2020, Evangelização Infantil, no sábado às 10hs, GAES (socorro a espíritos suicidas) ultimas quintas do mês às 21hs, SOS-Moradores de Rua, sábados às 19h30min Atendimento dos Psicólogos da ABRAPE. de segunda a sexta de dia, Campanhas de auxílio às Instituições assistenciais a cada dois meses entidades diferentes</t>
  </si>
  <si>
    <t>http://centrojoaocamargo.wixsite.com/ceae</t>
  </si>
  <si>
    <t>https:www.facebook.com/ceaejc/</t>
  </si>
  <si>
    <t>CEAE Jo</t>
  </si>
  <si>
    <t>@ceae.joaodecamargo</t>
  </si>
  <si>
    <t>divulgacao.ceaejc@gmail.com</t>
  </si>
  <si>
    <t>Seg 20h30</t>
  </si>
  <si>
    <t>Ter 21h / Qui 21h</t>
  </si>
  <si>
    <t>prático</t>
  </si>
  <si>
    <t>Conseguimos manter as atividades virtuais</t>
  </si>
  <si>
    <t>Que podemos nos adaptar a nova realidade e levar o evangelho de outras formas</t>
  </si>
  <si>
    <t>https://docs.google.com/forms/d/e/1FAIpQLSeyjjdiw4kWvHrlkycvwErVvhYd362pE_5e_qVlAo24c0jM0g/viewform?edit2=2_ABaOnufl08O8O9NUu1X9A5zhRlDwD-6DYrjoO7pYsCbgfXzZBsl7besj_QLFbOL8Sj_pHHE</t>
  </si>
  <si>
    <t>SP CENTRO - CEAE João de Camargo</t>
  </si>
  <si>
    <t>Centro Espírita Aprendizes Do Evangelho - Perdizes</t>
  </si>
  <si>
    <t>CEAE Perdizes</t>
  </si>
  <si>
    <t>Paula Rossi</t>
  </si>
  <si>
    <t>(11) 97597-2370</t>
  </si>
  <si>
    <t>Rua Raul Pompeia, 598</t>
  </si>
  <si>
    <t>Pompéia</t>
  </si>
  <si>
    <t>05025-010</t>
  </si>
  <si>
    <t>03.045.187/0001-38</t>
  </si>
  <si>
    <t>Judite Kusaba</t>
  </si>
  <si>
    <t>taqueo@uol.com.br</t>
  </si>
  <si>
    <t>(11) 3864-8646</t>
  </si>
  <si>
    <t>(incompleta / falta dt. início e fim) = 36 meses</t>
  </si>
  <si>
    <t>Apoio à clínica Francisca Júlia, apoio a asilo</t>
  </si>
  <si>
    <t>www.facebook.com/ceaeperdizes</t>
  </si>
  <si>
    <t>13h30</t>
  </si>
  <si>
    <t>Qua 20h / Qua 14h30 / Qui 20h</t>
  </si>
  <si>
    <t>28ª</t>
  </si>
  <si>
    <t>Sex 20h15</t>
  </si>
  <si>
    <t>paulinharossi@gmail.com</t>
  </si>
  <si>
    <t>união e companherismo</t>
  </si>
  <si>
    <t>https://docs.google.com/forms/d/e/1FAIpQLSeyjjdiw4kWvHrlkycvwErVvhYd362pE_5e_qVlAo24c0jM0g/viewform?edit2=2_ABaOnucWWx9kBb5bkPE9NYNc9RrLWvbpG-7K1s4N4VicDFNOZbsGObm5G5k7T2ewV94d4tI</t>
  </si>
  <si>
    <t>SP CENTRO - CEAE Perdizes</t>
  </si>
  <si>
    <t>Grupo Espírita Razin</t>
  </si>
  <si>
    <t>Geraldo José Da Costa E Silva</t>
  </si>
  <si>
    <t>(11) 99838-6800</t>
  </si>
  <si>
    <t>Rua Alm. Marques Leão, 572</t>
  </si>
  <si>
    <t>01330-010</t>
  </si>
  <si>
    <t>47.692.348/0001-50</t>
  </si>
  <si>
    <t>gejo1107@gmail.com</t>
  </si>
  <si>
    <t>(11) 99838-6899</t>
  </si>
  <si>
    <t>31/03/2021</t>
  </si>
  <si>
    <t>Elizabeth Bastos / elizabethbastos@pinheiroeassociados.com.br / 1199222-1092</t>
  </si>
  <si>
    <t>Apoio a Moradores de Rua, Vibrações em Hospital Infantil</t>
  </si>
  <si>
    <t>https://www.facebook.com/grupoespiritarazin/</t>
  </si>
  <si>
    <t>youtube.com/gerazin</t>
  </si>
  <si>
    <t>Cleo, gerazin.aee@gmail.com</t>
  </si>
  <si>
    <t>Qua 20h / Sáb 14h</t>
  </si>
  <si>
    <t>Seg 14h30 / Seg 20h30 / Qua 20h10</t>
  </si>
  <si>
    <t>74ª</t>
  </si>
  <si>
    <t>?? 19h30</t>
  </si>
  <si>
    <t>Sáb 10h10</t>
  </si>
  <si>
    <t>Sáb 12h</t>
  </si>
  <si>
    <t>Os dados antigos de quantidade de FDJ não temos com precisão por ser a casa antiga e ter havido alguns extravios de documentos sobre o assunto</t>
  </si>
  <si>
    <t>Encaminhar assertivamente o assunto grupo integrado/inscrito</t>
  </si>
  <si>
    <t>Evangelização Infantil, Mocidade, Curso Básico / EAE, Assistência Espiritual, Curso de Médiuns</t>
  </si>
  <si>
    <t>cursos foram adaptados ao virtual e o atendimento ao público geral foi iniciado virtualmente a partir de novembro de 2020 de maneira gradual.</t>
  </si>
  <si>
    <t>a quantidade de pessoas idosas é grande na casa espírita e a renovação destesquadros precisam ser revistas</t>
  </si>
  <si>
    <t>https://docs.google.com/forms/d/e/1FAIpQLSeyjjdiw4kWvHrlkycvwErVvhYd362pE_5e_qVlAo24c0jM0g/viewform?edit2=2_ABaOnuczaajwiLG3snaktlMn64uUI1r5-s8cBxmVZ8jCapmZ7dMt83B8PlMJA29yBjYO5PI</t>
  </si>
  <si>
    <t>SP CENTRO - Razin</t>
  </si>
  <si>
    <t>Centro Espírita Caminho Da Redenção</t>
  </si>
  <si>
    <t>Walter Aparecido Hermann</t>
  </si>
  <si>
    <t>(11) 98967-5752</t>
  </si>
  <si>
    <t>Rua Cassandoca, 535</t>
  </si>
  <si>
    <t>Moóca</t>
  </si>
  <si>
    <t>03169-010</t>
  </si>
  <si>
    <t>55.441.091/0001-92</t>
  </si>
  <si>
    <t>wlt.hermann@gmail.com</t>
  </si>
  <si>
    <t>fev/18 à fev/21</t>
  </si>
  <si>
    <t>Roberta A. F. A. de Arruda Campos    email: franciscoalvesadv@terra.com.br   (11)99345-7589</t>
  </si>
  <si>
    <t>mantenedora do LAR DA REDENÇÃO abrigo gratuito a pessoas com deficiência intelectual</t>
  </si>
  <si>
    <t>CE Caminho da Redenção</t>
  </si>
  <si>
    <t>redencaomooca</t>
  </si>
  <si>
    <t>Walter (11) 98967-5752 cecaminhodaredencaomooca@gmail.com</t>
  </si>
  <si>
    <t>Seg 20h15 / Ter 14h15 / Qua 20h15 / Qui 20h15 / Sáb 16h</t>
  </si>
  <si>
    <t>Ter 20h15 / Qui 20h15 / Sáb 18h</t>
  </si>
  <si>
    <t>Qua 20h15</t>
  </si>
  <si>
    <t>Creio que este cadastro abrange as necessidades básicas para todas as Casas da Aliança.</t>
  </si>
  <si>
    <t>As reuniões que estão sendo realizadas com o objetivo de melhorar e atualizar os programas de aulas do Curso Básico e das EAE's, já nos dão um panorama da evolução das mesmas.</t>
  </si>
  <si>
    <t>Mantivemos todos os trabalhos da Casa de modo virtual, apenas um pequeno grupo de trabalhadores atua de forma presencial fazendo a sustentação.</t>
  </si>
  <si>
    <t>Renovação, mente e coração aberto para novas transformações.</t>
  </si>
  <si>
    <t>https://docs.google.com/forms/d/e/1FAIpQLSeyjjdiw4kWvHrlkycvwErVvhYd362pE_5e_qVlAo24c0jM0g/viewform?edit2=2_ABaOnud23fYI8X6yho7z9CSfW3JhWqUuDLGQQkxui1ZICmFGoY3xvYYgi2EHgM4IsgagO5Q</t>
  </si>
  <si>
    <t>SP CENTRO - Redenção</t>
  </si>
  <si>
    <t>Núcleo Fraterno Samaritanos</t>
  </si>
  <si>
    <t>Samaritanos</t>
  </si>
  <si>
    <t>Luiz Gorga</t>
  </si>
  <si>
    <t>(11) 99625-1980</t>
  </si>
  <si>
    <t>RUA BARÃO DE TATUI 395</t>
  </si>
  <si>
    <t>Santa Cecília</t>
  </si>
  <si>
    <t>01226-030</t>
  </si>
  <si>
    <t>67.008.003/0001-42</t>
  </si>
  <si>
    <t>luizgorga@gmail.com</t>
  </si>
  <si>
    <t>ROSALY LEME 11996105619</t>
  </si>
  <si>
    <t>SOS Samaritanos - atendimento ao morador de rua</t>
  </si>
  <si>
    <t>EM DESENVOLVIMENTO</t>
  </si>
  <si>
    <t>LUIZ GORGA 11 996251980 luizgorga@gmail.com</t>
  </si>
  <si>
    <t>50ª</t>
  </si>
  <si>
    <t>NO MOMENTO NENHUMA, POIS SOMOS ATENDIDOS SEMPRE QUE A CONTATAMOS</t>
  </si>
  <si>
    <t>BEM OBJETIVO E RÁPIDO</t>
  </si>
  <si>
    <t>Evangelização Infantil, Pré-Mocidade, Mocidade, Curso Básico / EAE, Assistência Espiritual, EM MARÇO ESTAREMOS DANDO INÍCIO AOS CURSOS VIRTUAIS E ENVIAREMOS INFORMAÇÕES</t>
  </si>
  <si>
    <t>TOMAMOS 30 DIAS PARA NOS ADAPTARMOS A NOVA SITUAÇÃO E CONSEGUIMOS COLOCAR TODOS OS TRABALHOS DA CASA EM LIVES, EXCETO OS TRABALHOS DE RUA.</t>
  </si>
  <si>
    <t>CRIAMOS UMA EQUIPE DE T.I., MONTAMOS CURSOS DE APRENDIZADO PARA PLATAFORMAS E SOFTWARES PARA STREAM, YUOTUBE E COM O TEMPO DESENVOLVEMOS A EXPERIÊNCIA NESTA FORMA DE TRANSMISSÃO, PARA TRABALHARMOS EM NOME DE JEUS.</t>
  </si>
  <si>
    <t>https://docs.google.com/forms/d/e/1FAIpQLSeyjjdiw4kWvHrlkycvwErVvhYd362pE_5e_qVlAo24c0jM0g/viewform?edit2=2_ABaOnudU4NBdZKso-qQ1K5V6jUDhllh1s87fRSo2QcWEZuvWrunbg_5SvjLMlgqXD5WaVrw</t>
  </si>
  <si>
    <t>SP CENTRO - Samaritanos</t>
  </si>
  <si>
    <t>Núcleo Espírita De Evangelização Seara De Jesus - Brusque - Sc</t>
  </si>
  <si>
    <t>Seara de Jesus - Brusque</t>
  </si>
  <si>
    <t>Alam Delangelo</t>
  </si>
  <si>
    <t>(47) 99990-8143</t>
  </si>
  <si>
    <t>Rua Portugal, 26</t>
  </si>
  <si>
    <t>Santa Rita</t>
  </si>
  <si>
    <t>88352-042</t>
  </si>
  <si>
    <t>alamdelangelo10@gmail.com</t>
  </si>
  <si>
    <t>de jun/2017 até mai-2021</t>
  </si>
  <si>
    <t>Eliane Delangelo</t>
  </si>
  <si>
    <t>Café colonial;
Feijoada;
Palestras.</t>
  </si>
  <si>
    <t>https://www.facebook.com/N-E-E-Seara-de-Jesus-Brusque-357609741366273/</t>
  </si>
  <si>
    <t>https://wa.me/5547999908143</t>
  </si>
  <si>
    <t>Alam Delangelo (47) 999 908 143 - alamdelangelo10@gmail.com</t>
  </si>
  <si>
    <t>Disponibilizar os livros para serem comprados e lidos em plataformas digitais, ex. play livros, etc</t>
  </si>
  <si>
    <t>Mantivemos todos os trabalhos de forma virtual - google Meet</t>
  </si>
  <si>
    <t>Mostrou que precisamos desenvolver a confiança na espiritualidade.</t>
  </si>
  <si>
    <t>https://docs.google.com/forms/d/e/1FAIpQLSeyjjdiw4kWvHrlkycvwErVvhYd362pE_5e_qVlAo24c0jM0g/viewform?edit2=2_ABaOnufnCvwNOKslv0pcDL047dNao8Uesio2p8egDFK0Upmvmm7TmBiuBzfGzSsTelRY1Fs</t>
  </si>
  <si>
    <t>SP CENTRO - Seara de Jesus - Brusque</t>
  </si>
  <si>
    <t>Grupo Fraterno Tiago</t>
  </si>
  <si>
    <t>Maria Angélica Sanches</t>
  </si>
  <si>
    <t>(11) 2966-5439</t>
  </si>
  <si>
    <t>Rua Darnilo Martins Pereira 78</t>
  </si>
  <si>
    <t>Vl. Oratório</t>
  </si>
  <si>
    <t>03189-060</t>
  </si>
  <si>
    <t>00.861.605/0001-77</t>
  </si>
  <si>
    <t>Maria Angélica Sanches Crisostomo</t>
  </si>
  <si>
    <t>angelcrisostomo@uol.com.br</t>
  </si>
  <si>
    <t>ARTESANATO DO CORAÇÃO PARA OBRAS ASSISTENCIAIS</t>
  </si>
  <si>
    <t>-fraternotiago.com.br</t>
  </si>
  <si>
    <t xml:space="preserve">Considero bem interessante a objetividade e praticidade do Cadastro, através do Formulário. </t>
  </si>
  <si>
    <t>A Casa Espírita teve as atividades de assistência espiritual adultos e crianças e a EAE funcionando presencialmente, porém as atividades de Evangelização Infantil aos encarnados, permanecem em recesso, até que haja a volta às aulas escolares regularizada no Estado de SP, já que os pais das crianças não aderiram ao retorno presencial , nem virtual, quanto às crianças desencarnadas e pais, a equipe de voluntários continua na Casa Espírita em vibração e sustentação.</t>
  </si>
  <si>
    <t>"Muitos são os chamados, porém poucos os escolhidos ."</t>
  </si>
  <si>
    <t>https://docs.google.com/forms/d/e/1FAIpQLSeyjjdiw4kWvHrlkycvwErVvhYd362pE_5e_qVlAo24c0jM0g/viewform?edit2=2_ABaOnue7pTuPPdHUAP5fNdfj2HoXYUkvF0_Cfc5HyLMYT6EftuJjHiUUwCg7krXJwU4Gv-c</t>
  </si>
  <si>
    <t>SP CENTRO - Grupo Fraterno Tiago</t>
  </si>
  <si>
    <t>Centro Espírita Vinha de Luz</t>
  </si>
  <si>
    <t>Vinha de Luz</t>
  </si>
  <si>
    <t>Av. Do Estado, 1639</t>
  </si>
  <si>
    <t>Ponte Pequena</t>
  </si>
  <si>
    <t>01107-000</t>
  </si>
  <si>
    <t>56.819.725/0001-60</t>
  </si>
  <si>
    <t>Eliana Fazzini</t>
  </si>
  <si>
    <t>elianafazzini@gmail.com</t>
  </si>
  <si>
    <t>(11) 97235-6209</t>
  </si>
  <si>
    <t>01/03/2020 a 28/02/2022</t>
  </si>
  <si>
    <t>Sandra Regina Pizarro / sandrarpizarro@gmail.com / 5573 0032</t>
  </si>
  <si>
    <t>evangelho no lar para assistidos</t>
  </si>
  <si>
    <t>centro espirita vinha de luz</t>
  </si>
  <si>
    <t>Endereços de outras casas e cursos da Aliança</t>
  </si>
  <si>
    <t>Ficar bem claro que os dados são referentes somente ao ano base 2020</t>
  </si>
  <si>
    <t>sandrarpizarro@yahoo.com.br</t>
  </si>
  <si>
    <t>sandrarpizarro@gmail.com</t>
  </si>
  <si>
    <t>Evangelização Infantil, Curso Básico / EAE, Assistência Espiritual, Vibrações Coletivas de 5ª feira</t>
  </si>
  <si>
    <t>Mantivemos CBE virtual e Evangelização infantil enviando o vídeo da preparação e história.</t>
  </si>
  <si>
    <t>Adaptação ao meio virtual; alcançar pessoas mais distantes.</t>
  </si>
  <si>
    <t>https://docs.google.com/forms/d/e/1FAIpQLSeyjjdiw4kWvHrlkycvwErVvhYd362pE_5e_qVlAo24c0jM0g/viewform?edit2=2_ABaOnudURXSyroT5LTbfL6A5QLiywdsYSVujvX9EmRyJ5g9sDmqCYjhGYTN_tCd0DvtKTjQ</t>
  </si>
  <si>
    <t>SP CENTRO - Vinha de Luz</t>
  </si>
  <si>
    <t>SP LESTE</t>
  </si>
  <si>
    <t>Associação Anjo Ismael</t>
  </si>
  <si>
    <t>Anjo Ismael</t>
  </si>
  <si>
    <t>Adriana Helena Silva</t>
  </si>
  <si>
    <t>(11) 97204-8908</t>
  </si>
  <si>
    <t>Rua Frei Gabriel Batista, 14</t>
  </si>
  <si>
    <t>Itaquera</t>
  </si>
  <si>
    <t>01401-000</t>
  </si>
  <si>
    <t>55.294.656/0001-56</t>
  </si>
  <si>
    <t>Ester Gonçalves Santos</t>
  </si>
  <si>
    <t>aanjoismael@gmail.com</t>
  </si>
  <si>
    <t>(11) 98052-0213</t>
  </si>
  <si>
    <t>Trabalhamos com moradores em situação de rua</t>
  </si>
  <si>
    <t>https://www.facebook.com/GrupoEspiritaAnjoIsmael/</t>
  </si>
  <si>
    <t>aanjoismael@gmail.com (só o email)</t>
  </si>
  <si>
    <t>nada a acrescentar -</t>
  </si>
  <si>
    <t>Deveriamos ter maior atenção com a mocidade - tivemos uma debandada de jovens das casas. estamos sem alunos para 2020</t>
  </si>
  <si>
    <t>Curso Básico / EAE, Palestras</t>
  </si>
  <si>
    <t>Criamos um canal YouTube  para gravar a palestras, enviamos nos grupos whatsapp</t>
  </si>
  <si>
    <t>que não é necessario estar na casa para levar o consolo e conhecimento as pessoas a nossa volta</t>
  </si>
  <si>
    <t>https://docs.google.com/forms/d/e/1FAIpQLSeyjjdiw4kWvHrlkycvwErVvhYd362pE_5e_qVlAo24c0jM0g/viewform?edit2=2_ABaOnufXdtf0diNRMb7FKmD_0xL5UDFxVVn6Yovsx6Ls2INEWAYEmu_6DV1DrK9qm0yF73k</t>
  </si>
  <si>
    <t>SP LESTE - Anjo Ismael</t>
  </si>
  <si>
    <t>Grupo Espírita Apóstolo Matheus</t>
  </si>
  <si>
    <t>Apóstolo Matheus</t>
  </si>
  <si>
    <t>Maria Helena Campis Ribeiro Da Sulva</t>
  </si>
  <si>
    <t>(11) 99608-1266</t>
  </si>
  <si>
    <t>Rua Tita Ruffo, 837</t>
  </si>
  <si>
    <t>São Mateus</t>
  </si>
  <si>
    <t>03965000</t>
  </si>
  <si>
    <t>55.707.244/0001-09</t>
  </si>
  <si>
    <t>rc@ribeiroecastro.com.br</t>
  </si>
  <si>
    <t>(11) 2962-9279</t>
  </si>
  <si>
    <t xml:space="preserve">kaia cilene tolentino </t>
  </si>
  <si>
    <t>Tratamento físico espiritual</t>
  </si>
  <si>
    <t>MARIA HELENA</t>
  </si>
  <si>
    <t>PERFEITO</t>
  </si>
  <si>
    <t>INTROSAMENTO DAS CASAS</t>
  </si>
  <si>
    <t>Pré-Mocidade, Mocidade, Curso Básico / EAE, Assistência Espiritual, Curso de Médiuns</t>
  </si>
  <si>
    <t>manteve aulas virtuais e evangelho no lar e curso de mediuns</t>
  </si>
  <si>
    <t>que nao precisamos estar presente fisicamente para trabalharmos e sim espiritualmente</t>
  </si>
  <si>
    <t>https://docs.google.com/forms/d/e/1FAIpQLSeyjjdiw4kWvHrlkycvwErVvhYd362pE_5e_qVlAo24c0jM0g/viewform?edit2=2_ABaOnufjewSgJfPUXzkZe4aInqHZaZoRcaT4R53gKf5GydpHDlW45vfP48CUJASUbwDxd_o</t>
  </si>
  <si>
    <t>SP LESTE - Apóstolo Matheus</t>
  </si>
  <si>
    <t>Núcleo Assistencial Caminho E Vida</t>
  </si>
  <si>
    <t>CECAVI</t>
  </si>
  <si>
    <t>Ruperto Jaure Nunez</t>
  </si>
  <si>
    <t>(11) 2361-4146</t>
  </si>
  <si>
    <t>Rua Aldeia Paracanti, 147</t>
  </si>
  <si>
    <t>Vl. Ré</t>
  </si>
  <si>
    <t>03667-020</t>
  </si>
  <si>
    <t>53.453.759/0001-96</t>
  </si>
  <si>
    <t>Ruperto Segundo Jaure Nunez</t>
  </si>
  <si>
    <t>jaurenunez@terra.com.br</t>
  </si>
  <si>
    <t>(incompleta / falta dt. início) = set/23</t>
  </si>
  <si>
    <t>Osni /osni@servcad.com.br / (11) 95000-8132</t>
  </si>
  <si>
    <t>Fazemos um trabalho com os idosos carentes do bairro, onde atendemos de graça.</t>
  </si>
  <si>
    <t>www.caminhoevida.com.br</t>
  </si>
  <si>
    <t>https://www.facebook.com/cecavicaminhoevida</t>
  </si>
  <si>
    <t>https://instagram.com/cecavicaminhoevida</t>
  </si>
  <si>
    <t>Ruperto / (11) 2361-4146 / jaurenunez@terra.com.br</t>
  </si>
  <si>
    <t>Acredito que muito simples de preencher, ótimo.</t>
  </si>
  <si>
    <t>osni@servcad.com.br</t>
  </si>
  <si>
    <t>Mantivemos Evangelização Infantil / Mocidade estamos nos preparando para inicializar Curso Básico</t>
  </si>
  <si>
    <t>Se adaptar as tecnologias e ter muita Gratidão por este que ano que passou</t>
  </si>
  <si>
    <t>https://docs.google.com/forms/d/e/1FAIpQLSeyjjdiw4kWvHrlkycvwErVvhYd362pE_5e_qVlAo24c0jM0g/viewform?edit2=2_ABaOnud-zh7A0vitrw6BoikPbdIHPpxlnPrqYM1DhzsXRvQb236gl9UyRmhkXng-VLK9ikc</t>
  </si>
  <si>
    <t>SP LESTE - CECAVI</t>
  </si>
  <si>
    <t>Centro Espírita Aprendizes Do Evangelho Aclimação</t>
  </si>
  <si>
    <t>CEAE Aclimação</t>
  </si>
  <si>
    <t>Nilton Mendes Rodrigues</t>
  </si>
  <si>
    <t>(11) 99297-1179</t>
  </si>
  <si>
    <t>Rua Paulo Orozimbo, 121</t>
  </si>
  <si>
    <t>Cambuci</t>
  </si>
  <si>
    <t>01535-000</t>
  </si>
  <si>
    <t>08.239.235/0001-42</t>
  </si>
  <si>
    <t>Sueli Araujo Xavier</t>
  </si>
  <si>
    <t>suelifdj@uol.com.br</t>
  </si>
  <si>
    <t>(11) 99195-1487</t>
  </si>
  <si>
    <t>Estudos Iniciáticos pós EAE - Samaritanos a Domicilio e a Distância</t>
  </si>
  <si>
    <t>Sueli, (11) 99195-1487</t>
  </si>
  <si>
    <t>Não há dúvidas</t>
  </si>
  <si>
    <t>niltonfdj@uol.com.br</t>
  </si>
  <si>
    <t>Evangelização Infantil, Pré-Mocidade, Mocidade, Curso Básico / EAE, Assistência Espiritual, Curso de Médiuns, Grupo de Estudos pós EAE</t>
  </si>
  <si>
    <t xml:space="preserve">Somente participamos de trabalhos PRESENCIAIS. Não realizamos nem participamos de trabalhos virtuais. 
Acreditamos que um DISCÍPULO de Jesus não se oculta dos necessitados.
O Discípulo de Jesus nada teme a não ser a si próprio.
Buscamos o exemplo de Paulo de Tarso (nem sempre temos êxito).
Neste momento, previsto por João Evangelista e reafirmado por Edgard Armond, as pessoas estão perdidas, desesperadas e buscam apoio emocional nas Casas Religiosas ... e o que encontram? ... portas fechadas ... pseudos religiosos escondidos ... são os citados no Evangelho como falsos profetas.
É muito triste ver pessoas que se dizem seguidores do Cristo esconde atrás de um monitor.
</t>
  </si>
  <si>
    <t>FÉ. Acreditar em tudo que a EAE ensina.
A pandemia fez com que os colaboradores assumissem suas convicções:
1- Os tinham fé, se uniram trabalhando em benefício do próximo. Não permitiram que a Casa interrompesse qualquer trabalho. Firmemente exercem o discipulado.
2- Os incrédulos, não possuidores de firmeza nos propósitos, que ainda não são Discípulos do Mestre, esconderam-se em suas casas, atrás de monitores... estão doentes.</t>
  </si>
  <si>
    <t>https://docs.google.com/forms/d/e/1FAIpQLSeyjjdiw4kWvHrlkycvwErVvhYd362pE_5e_qVlAo24c0jM0g/viewform?edit2=2_ABaOnudRsdiayuybmHaj-KDUXSvnW7gE1Jfh7M31d5mrQLSNeglfigdTVCjpgvx0S7dItn8</t>
  </si>
  <si>
    <t>SP LESTE - CEAE Aclimação</t>
  </si>
  <si>
    <t>Centro Espírita Aprendizes Do Evangelho Londrina</t>
  </si>
  <si>
    <t>CEAE Londrina</t>
  </si>
  <si>
    <t>José Carlos Araújo</t>
  </si>
  <si>
    <t>(43) 3337-5188</t>
  </si>
  <si>
    <t>Rua Dom Henrique , 162</t>
  </si>
  <si>
    <t>Cervejaria</t>
  </si>
  <si>
    <t>Londrina</t>
  </si>
  <si>
    <t>86036-050</t>
  </si>
  <si>
    <t>78.022.951/0001-59</t>
  </si>
  <si>
    <t>araujoceres@gmail.com</t>
  </si>
  <si>
    <t>(43) 3339-0955 / (43) 9991-6505</t>
  </si>
  <si>
    <t>Geraldo Henrique Guariente/43-99995-1997</t>
  </si>
  <si>
    <t>Temos como obra social a manutenção do Centro de Educação Infantil Maria Esther Leite Junqueira, que atende 110 crianças até 05 anos e 40 no contraturno, além de ter curso de apoio a gestantes</t>
  </si>
  <si>
    <t>www.ceaelondrina.org.br</t>
  </si>
  <si>
    <t>ceaelondrina</t>
  </si>
  <si>
    <t>Seg 21h / Qua 21h</t>
  </si>
  <si>
    <t>Auxílio em cursos que reforcem o ideal de aliança</t>
  </si>
  <si>
    <t>Completo</t>
  </si>
  <si>
    <t>ghguarienteadv@sercomtel.com.br</t>
  </si>
  <si>
    <t>mantivemos a EAE virtual  e, inicialmente, as vibrações das quintas feiras e P3B a distância presencial. A assistência, aos poucos foram fazendo virtual, através de preleções e atualmente estamos fazendo assistência com distanciamento e passe coletivo. A assistência das crianças também retornou como dos adultos, porém a evangelização só retornará após o controle da pandemia. A mocidade está também paralisada.</t>
  </si>
  <si>
    <t>União dos voluntários da casa e a utilização do meio virtual nos trabalhos.</t>
  </si>
  <si>
    <t>https://docs.google.com/forms/d/e/1FAIpQLSeyjjdiw4kWvHrlkycvwErVvhYd362pE_5e_qVlAo24c0jM0g/viewform?edit2=2_ABaOnuesEDuNCV0hq8qwm0j3CicN-9D-FTWMaXGTw5BbWkKcjJUSJEeNmNKJcl-YZrsIP9U</t>
  </si>
  <si>
    <t>SP LESTE - CEAE Londrina</t>
  </si>
  <si>
    <t>Centro Espírita Aprendizes Do Evangelho - Vila Manchester</t>
  </si>
  <si>
    <t>CEAE Manchester</t>
  </si>
  <si>
    <t>Maria Do Carmo Bibancos</t>
  </si>
  <si>
    <t>(11) 98482-5655</t>
  </si>
  <si>
    <t>Rua Baquiá, 530</t>
  </si>
  <si>
    <t>Vl. Nova Manchester</t>
  </si>
  <si>
    <t>03443-000</t>
  </si>
  <si>
    <t>51.741.767/0001-02</t>
  </si>
  <si>
    <t>mbibancos@gmail.com</t>
  </si>
  <si>
    <t>(11) 98482-5777</t>
  </si>
  <si>
    <t>out/19 à out/21</t>
  </si>
  <si>
    <t>livraria.ceaemanchester@gmail.com</t>
  </si>
  <si>
    <t>Temos uma ONG,  NAF - Núcleo Assistencial Fraterno - que administra 7 creches que atende 1600 crianças em convenio com a Prefeitura. Temos 1 casa de apoio a moradores em situação de rua - Grupo Mãos Estendidas. Mantemos vários outros projetos sociais como o Auxílio a Gestantes Carentes e o grupo ação contra a fome que distribui cerca de 200 cestas básicas todos os meses a famílias vulneráveis. Além disso, administramos os projetos do Centro Espírita Irmã Nice - Projeto crescer que cuida de 100 crianças e adolescentes vulneráveis em regime de contra turno escolar.</t>
  </si>
  <si>
    <t>www.ceaemanchester.org.br</t>
  </si>
  <si>
    <t>https://www.facebook.com/ceaemanchester</t>
  </si>
  <si>
    <t>https://www.instagram.com/ceaemanchester/</t>
  </si>
  <si>
    <t>Secretaria e livraria do CEAE Manchester (11) 2097-7545 whatsapp (11) 99809-1696</t>
  </si>
  <si>
    <t>15h15</t>
  </si>
  <si>
    <t>9h15</t>
  </si>
  <si>
    <t>Sáb 16h45 / Dom 18h</t>
  </si>
  <si>
    <t>Dom 18h / Seg 20h / Qua 20h / Sex 20h / Sáb 16h45</t>
  </si>
  <si>
    <t>116ª</t>
  </si>
  <si>
    <t>Dom 9h / Sáb 9h30</t>
  </si>
  <si>
    <t>Qui 15h</t>
  </si>
  <si>
    <t xml:space="preserve">Estamos satisfeito </t>
  </si>
  <si>
    <t>secretariamanchester@gmail.com</t>
  </si>
  <si>
    <t>Na semana seguinte ao início da pandemia migramos todos os trabalhos, reuniões e cursos da nossa casa para um ambiente virtual. Passamos a transmitir preleções virtuais pelo instagram e facebook para os assistidos. Criamos um programa de entrevistas e plantão solidário por videochamadas. Todas as nossas turmas de EAE, Mocidade e evangelização infantil mantiveram seus programas de aula através do google meet.</t>
  </si>
  <si>
    <t>Que não precisamos da casa espírita para levar amor ao próximo e que através do mundo virtual podemos alcançar um número maior de pessoas. Outra coisa importante foi quebrar o dogma de que trabalhos espirituais ou mesmo reuniões de estudos espíritas só poderiam acontecer presencialmente e dentro da casa espírita.</t>
  </si>
  <si>
    <t>https://docs.google.com/forms/d/e/1FAIpQLSeyjjdiw4kWvHrlkycvwErVvhYd362pE_5e_qVlAo24c0jM0g/viewform?edit2=2_ABaOnufqKx-5PSQ3_aRU-bt4PMP-MP8Lo3d9zjm8FROt1xQBHa2ifyEtQOBubkV4CGTsnAE</t>
  </si>
  <si>
    <t>SP LESTE - CEAE Manchester</t>
  </si>
  <si>
    <t>Centro Espírita Aprendizes Do Evangelho Jardim Marília</t>
  </si>
  <si>
    <t>CEAE Marília</t>
  </si>
  <si>
    <t>Luciano Quatrochi Vitor</t>
  </si>
  <si>
    <t>(11) 96703-3745</t>
  </si>
  <si>
    <t>Rua Jaguaruçu, 15</t>
  </si>
  <si>
    <t>Jd. Marília</t>
  </si>
  <si>
    <t>03579-100</t>
  </si>
  <si>
    <t>09.219.127/0001-70</t>
  </si>
  <si>
    <t>Cassia Regina Faria Nogueira</t>
  </si>
  <si>
    <t>cacanogueira@gmail.com</t>
  </si>
  <si>
    <t>(11) 96552-4136</t>
  </si>
  <si>
    <t>P1A as quintas feiras</t>
  </si>
  <si>
    <t>-https://www.facebook.com/groups/332374033564484</t>
  </si>
  <si>
    <t>lucianoquatrochi@gmail.com</t>
  </si>
  <si>
    <t>Palestras ulteis a comunidade</t>
  </si>
  <si>
    <t>Evangelização Infantil, Pré-Mocidade, Assistência Espiritual, P1A</t>
  </si>
  <si>
    <t xml:space="preserve">Estamos fazendo todos os trabalhos por meio remoto, com uma conta centralizada para acessar os canais digitais. </t>
  </si>
  <si>
    <t xml:space="preserve">Não precisamos de paredes para aproximar as pessoas, que o trabalhador está onde é necessário. </t>
  </si>
  <si>
    <t>https://docs.google.com/forms/d/e/1FAIpQLSeyjjdiw4kWvHrlkycvwErVvhYd362pE_5e_qVlAo24c0jM0g/viewform?edit2=2_ABaOnufH-I8VUj03QfW_5otEleI-uHlZLYIECAWXdm-4M0RdAa79BPnqbF0UDNV2vhO1ILg</t>
  </si>
  <si>
    <t>SP LESTE - CEAE Marília</t>
  </si>
  <si>
    <t>Centro Espírita Aprendizes Do Evangelho Patriarca</t>
  </si>
  <si>
    <t>CEAE Patriarca</t>
  </si>
  <si>
    <t>Carlos Esteves Dos Reis</t>
  </si>
  <si>
    <t>(11) 2685-2362</t>
  </si>
  <si>
    <t>Rua Catrimani, 321</t>
  </si>
  <si>
    <t>Cidade Patriarca</t>
  </si>
  <si>
    <t>03555-030</t>
  </si>
  <si>
    <t>03.742.568/0001-76</t>
  </si>
  <si>
    <t>carlosreis_8@hotmail.com</t>
  </si>
  <si>
    <t>(11) 95465-1536</t>
  </si>
  <si>
    <t>Evangelização do ser (Evangelização infantil pre mocidade, mocidade, curso básico, escola de aprendizes); CEI Casa dos Inocentes (duas Unidades); Assistência Espiritual; e, Curso de Médiuns.</t>
  </si>
  <si>
    <t>https://www.facebook.com/groups/264621260341865</t>
  </si>
  <si>
    <t>https://www.instagram.com/ceaepatriarca/?hl=pt-br</t>
  </si>
  <si>
    <t>Dom 18h45 / Qua 20h10 / Qui 20h / Sáb 16h30</t>
  </si>
  <si>
    <t>ceae@ceaepatriarca.org.br</t>
  </si>
  <si>
    <t>higienização do Lar; Psicografia.</t>
  </si>
  <si>
    <t xml:space="preserve">Evangelização Infantil, Pré-Mocidade, Mocidade, Curso Básico / EAE, Assistência Espiritual, preleção evangélica; grupo de artesanato; vibrações coletivas; vibrações mediúnicas; </t>
  </si>
  <si>
    <t>As atividades acima foram mantidas em meio virtual; das turmas de escola, 01 ocorre via WhatsApp e as demais pelo meet; as assistências espirituais, uma ocorre pelo WhatsApp e outra pelo meet; vibrações coletivas, preleções, vibrações das 22h00, acontecem via WhatsApp; vibrações mediúnicas acontecem pelo meet; auxilio aos moradores de rua e entrega de cestas básicas, adaptadas para manter presencial.</t>
  </si>
  <si>
    <t>A evangelização supera as paredes da Casa.</t>
  </si>
  <si>
    <t>https://docs.google.com/forms/d/e/1FAIpQLSeyjjdiw4kWvHrlkycvwErVvhYd362pE_5e_qVlAo24c0jM0g/viewform?edit2=2_ABaOnuetL3BeKMvRlmsSqHklgzRecrkIz-UPSF8qr2FiYq5LUyQ02oi47oLlwlTcQdh9HUU</t>
  </si>
  <si>
    <t>SP LESTE - CEAE Patriarca</t>
  </si>
  <si>
    <t>CEAE Poá</t>
  </si>
  <si>
    <t>Michele De Fátima Soared</t>
  </si>
  <si>
    <t>(11) 98384-7153</t>
  </si>
  <si>
    <t>Rua Comendador José Réa, 45</t>
  </si>
  <si>
    <t>Conjunto Alvorada</t>
  </si>
  <si>
    <t>Poá</t>
  </si>
  <si>
    <t>08550-560</t>
  </si>
  <si>
    <t>51.363.869/0001-31</t>
  </si>
  <si>
    <t>Denise Maria Marchezine</t>
  </si>
  <si>
    <t>ceaepoa@gmail.com</t>
  </si>
  <si>
    <t>(11) 99865-9854</t>
  </si>
  <si>
    <t>Preleçoes on line, Aulas Evangelização on line, EAE on line</t>
  </si>
  <si>
    <t xml:space="preserve">Sim </t>
  </si>
  <si>
    <t>Casa Espirita</t>
  </si>
  <si>
    <t>13h30 / 19h30</t>
  </si>
  <si>
    <t>Perguntas pertinentes</t>
  </si>
  <si>
    <t>mimi82soares@hotmail.com</t>
  </si>
  <si>
    <t>Evangelização Infantil, Curso Básico / EAE, Assistência Espiritual, Curso de Médiuns, Vibrações da casa, e vibrações de cada dia de assistencia, Falando ao coração, estudo e vivencia somente com os facilitadores.</t>
  </si>
  <si>
    <t>As aulas da Evangelização, Médiuns e EAE ocorrem por vídeo conferência( via google meet). As preleções do Evangelho ocorrem ao vivo na página do Facebook ou são gravadas e postadas, uma vez por semana. As estrevistas são realizadas por vídeo conferência ( via google meet, ou Whatsapp com horários e dia agendados pelos assistidos no e-mail da casa. Foi criado o Projeto Frateno que são pequenas preleções de 15 a 20 minutos postadas ou realizadas ao vivo na página do Face 3 vezes por semana. As aulas gravadas da Evangelização são postadas no Face e no grupo de Whatsapp da escola de pais. Fizemos em Dezembro um amigo secreto de cartas com as crianças e pais da Evangelização, através de grupo do Whatsapp, cada um enviou no endereço do seu amigo.</t>
  </si>
  <si>
    <t>Valorização da presença e calor humano, mais empatia para o nosso próximo e o seu individualismo, valorização do nosso potencial criativo.</t>
  </si>
  <si>
    <t>https://docs.google.com/forms/d/e/1FAIpQLSeyjjdiw4kWvHrlkycvwErVvhYd362pE_5e_qVlAo24c0jM0g/viewform?edit2=2_ABaOnuc1Or2sF_KXnOW2vGeEbkbJcAXA_6Usde_l47gA7U4pdhLElYOC-BCEQWjBfrqBRnQ</t>
  </si>
  <si>
    <t>SP LESTE - CEAE Poá</t>
  </si>
  <si>
    <t>Centro Espírita Aprendizes Do Evangelho Parque Do Carmo</t>
  </si>
  <si>
    <t>CEAE Parque do Carmo</t>
  </si>
  <si>
    <t>Edison Lourenço Dos Santos</t>
  </si>
  <si>
    <t>(11) 95838-8023</t>
  </si>
  <si>
    <t>Rua Estevão Dias Vergara, 779</t>
  </si>
  <si>
    <t>Jd. Nossa Sra. Do Carmo</t>
  </si>
  <si>
    <t>08275-120</t>
  </si>
  <si>
    <t>00.846.822/0001-98</t>
  </si>
  <si>
    <t>Maria Albertina Silva Piorkowsky</t>
  </si>
  <si>
    <t>edilouresant@outlook.com</t>
  </si>
  <si>
    <t>(11) 99999-2420</t>
  </si>
  <si>
    <t>Luiza Terezinha P. Dos Santos - tel residencial  2048-1449</t>
  </si>
  <si>
    <t>elaboração de Enxovais para bebes,  assistência médica para as crianças da evangelização.</t>
  </si>
  <si>
    <t>Centro Espirita Parque do Carmo</t>
  </si>
  <si>
    <t>Maria Aparecida Magalhães  tel: 2524-6825</t>
  </si>
  <si>
    <t>Sex 20h / Sáb 17h</t>
  </si>
  <si>
    <t>Dom 10h / Sáb 11h30</t>
  </si>
  <si>
    <t>Quanto a Mocidade e Pré-mocidade, necessitamos encontrar novas ideias e uma programação mais atrativa para  fixar os jovens ao ideal de Jesus para estes tempos de transformações.</t>
  </si>
  <si>
    <t>Curso Básico / EAE, Assistência Espiritual, Trabalho do grupo de vibrações coletivas; do grupo de tratamento a distância; grupo de socorro aos desencarnados.</t>
  </si>
  <si>
    <t xml:space="preserve">1) quanto aos grupos de trabalhos, os trabalhos são realizados virtualmente, sem problemas.
2) quanto a EAE não houve uma dedicação exclusiva dos alunos. Estes se dispersavam nos movimentos da casa em que moram, perdendo o foco da explanação e estudo das aulas. 
3) Obs. A assistência espiritual foi substituída pelo "Atendimento Fraterno", onde disponibilizamos um numero de telefone para todos os assistidos, tendo sempre um entrevistador plantonistas para atender todas as chamadas.  Estes plantonistas, das suas residências, atendiam todos aqueles que ligassem no número do telefone. </t>
  </si>
  <si>
    <t xml:space="preserve">Ainda é cedo para respondermos esta questão. Devemos aguardar. </t>
  </si>
  <si>
    <t>https://docs.google.com/forms/d/e/1FAIpQLSeyjjdiw4kWvHrlkycvwErVvhYd362pE_5e_qVlAo24c0jM0g/viewform?edit2=2_ABaOnudekLHajDvRITyo0wJlcsDiPnMmYtpjI00hp316Miq6MKAiD-Z_oMCmeRBeULH2jfQ</t>
  </si>
  <si>
    <t>SP LESTE - CEAE Parque do Carmo</t>
  </si>
  <si>
    <t>Centro Espírita Aprendizes Do Evangelho - Vila Dalila</t>
  </si>
  <si>
    <t>CEAE Dalila</t>
  </si>
  <si>
    <t>Henrique Generali</t>
  </si>
  <si>
    <t>(11) 99678-6074</t>
  </si>
  <si>
    <t>Av. Pasteur, 292</t>
  </si>
  <si>
    <t>Vila Dalila</t>
  </si>
  <si>
    <t>03531-000</t>
  </si>
  <si>
    <t>11.388.366/0001-04</t>
  </si>
  <si>
    <t>henrique@enriport.com.br</t>
  </si>
  <si>
    <t>mar/18 à mar/21</t>
  </si>
  <si>
    <t>Palmira Candida Da Silva/palmirac2005@gmail.com/11 98346-9354</t>
  </si>
  <si>
    <t>- Artesanato "Mãos de Luz" as sexta-feiras as 14:30 hs</t>
  </si>
  <si>
    <t>CEAE DALILA</t>
  </si>
  <si>
    <t>ceaedalila</t>
  </si>
  <si>
    <t>Carla Moraes/ 11 99767-2106/ carla@axonn.com.br</t>
  </si>
  <si>
    <t>no momento não tenho duvidas</t>
  </si>
  <si>
    <t>importante para mapear cada regional</t>
  </si>
  <si>
    <t>não tenho que comentar agora</t>
  </si>
  <si>
    <t>Henrique@enriport.com.br</t>
  </si>
  <si>
    <t>Assistência Espiritual, ja iniciamos o processo de presencial e online em jan/21 na Assistência Espiritual</t>
  </si>
  <si>
    <t>depois de um periodo estamos fazendo online Assistecia Espiritual e Vibrações coletivas</t>
  </si>
  <si>
    <t>No momento não consigo lhe dar essa resposta, pois ela seria muito individual.</t>
  </si>
  <si>
    <t>https://docs.google.com/forms/d/e/1FAIpQLSeyjjdiw4kWvHrlkycvwErVvhYd362pE_5e_qVlAo24c0jM0g/viewform?edit2=2_ABaOnud76W67Hq4YcrRVggj-Xp390-dKt025OmMtReDldz20UtTQgDqk29Q8eRZdhRY_ITg</t>
  </si>
  <si>
    <t>SP LESTE - CEAE Dalila</t>
  </si>
  <si>
    <t>CEAE Vila Formosa</t>
  </si>
  <si>
    <t>Sérgio Pandjarjian</t>
  </si>
  <si>
    <t>(11) 99649-5590</t>
  </si>
  <si>
    <t>Rua Hamilton Prado, 329</t>
  </si>
  <si>
    <t>Chácara Belenzinho</t>
  </si>
  <si>
    <t>03376-000</t>
  </si>
  <si>
    <t>21.018.865/0001-55</t>
  </si>
  <si>
    <t>Dario Escudeiro</t>
  </si>
  <si>
    <t>dario.escudero@hotmail.com</t>
  </si>
  <si>
    <t>(11) 99935-0076</t>
  </si>
  <si>
    <t>Elisete Alves Da Silva (Tesoureira)</t>
  </si>
  <si>
    <t>Projeto Lacre em Ação - Aquisição e Empréstimo  gratuito de cadeira de rodas e afins.</t>
  </si>
  <si>
    <t>www.ceaevilaformosa.com.br</t>
  </si>
  <si>
    <t>http://www.facebook.com/CEAE-Vila-Formosa-302225076606718/</t>
  </si>
  <si>
    <t>-Whatts app = 11 932634761</t>
  </si>
  <si>
    <t>Sergio 996495590</t>
  </si>
  <si>
    <t xml:space="preserve">Enviar um calendário com as atividades </t>
  </si>
  <si>
    <t>Poder imprimir ou salvar no meu PC assim poderia compartilhar o resultado com os diretores, coordenadores e dirigentes, para possiveis ajustes e correçôes. Trazendo informações mais precisas.</t>
  </si>
  <si>
    <t>sergiospirit@gmail.com</t>
  </si>
  <si>
    <t>ceaevilaformosa@gmail.com</t>
  </si>
  <si>
    <t>EAE, Evangelização, Vibrações Coletivas (quinta), Colegiado no inicio pelo Whattsapp e agora 90 % pelo Meeting e iniciamos a assistência de segunda presencial recentemente 11/2020</t>
  </si>
  <si>
    <t xml:space="preserve">O importante é crer que tudo é possível, se mantivermos o objetivo que é confraternizar para poder servir, não importa como. Claro que alguns trabalhos sofreram  minimizações, principalmente a Escola Mediúnica, mas o bom senso deve prevalecer sempre, não nos colocarmos em "risco" por orgulho ou vaidade    </t>
  </si>
  <si>
    <t>https://docs.google.com/forms/d/e/1FAIpQLSeyjjdiw4kWvHrlkycvwErVvhYd362pE_5e_qVlAo24c0jM0g/viewform?edit2=2_ABaOnue7998RZKNLiKiLok6acDb137S2bRVW_K0s_1pYvUIwM1fUzr4bA7wtuBGcVWvDRZU</t>
  </si>
  <si>
    <t>SP LESTE - CEAE Vila Formosa</t>
  </si>
  <si>
    <t>Centro Espírita Francisco De Assis - Cidade Kemel</t>
  </si>
  <si>
    <t>Selma Medeiros Pimentel</t>
  </si>
  <si>
    <t>(11) 99586-4467</t>
  </si>
  <si>
    <t>Rua Des. Oswaldo Aranha Bandeira De Melo, 465A</t>
  </si>
  <si>
    <t>Itaim Paulista</t>
  </si>
  <si>
    <t>Ferraz de Vasconcelos</t>
  </si>
  <si>
    <t>08542320</t>
  </si>
  <si>
    <t>09.274.439/0001-87</t>
  </si>
  <si>
    <t>selmamedeirospimentel@hotmail.com</t>
  </si>
  <si>
    <t>jan/21 à jan/25</t>
  </si>
  <si>
    <t>Jane (11) 98674-4130 - Regina (11) 99721-0284 - Rosevaldo (11) 99704-3908 - Maria (11) 97956-8558</t>
  </si>
  <si>
    <t>Além da Assistência Espiritual às segundas feiras e aos sábados, temos Evangelização Infantil, Pré Mocidade, Mocidade Espírita, Escola de Pais, Cestas Básicas e o Programa Mães do Coração, que atende mulheres gestantes com enxoval, orientação e apoio. No momento temos grupos de estudos virtuais devido a situação da pandemia. Encerramos recentemente uma turma da EAE e Curso de Médiuns.</t>
  </si>
  <si>
    <t>@franciscoassiskemel</t>
  </si>
  <si>
    <t>chat.whatsapp.com/JMJ7It7S7WxGlWkwzSeNlH</t>
  </si>
  <si>
    <t>Selma/Jane/Regina/Rosevaldo: cefakemel@gmail.com</t>
  </si>
  <si>
    <t>Na construção do Regimento Interno de nossa casa.</t>
  </si>
  <si>
    <t>rosevaldo.ziviani@gmail.com</t>
  </si>
  <si>
    <t>cefakemel@gmail.com</t>
  </si>
  <si>
    <t>Assistência Espiritual, Os médiuns que concluíram o curso em 2019, mantiveram um grupo de estudos que se transferiu para uma plataforma digital e se mantém até hoje. Da mesma forma, os Evangelizadores se reunem todos os sábados para estudarem. As vibrações semanais se mantiveram virtualmente e posteriormente também implementamos o trabalho mediúnico. O trabalho de cestas básicas foi mantido presencialmente e o bazar foi realizado quinzenalmente com todas as medidas de proteção.</t>
  </si>
  <si>
    <t>O Centro se localiza em um grande bolsão de pobreza da capital e nem todos os alunos tem facilidade de acesso à internet, por isso não conseguimos manter a Evangelização, a Pré Mocidade e nem a Mocidade de forma virtual, apenas a EAE que foi concluída virtualmente, 02 turmas do programa Mães do Coração também foram feitas virtualmente e os demais grupos se organizaram conforme citado acima.</t>
  </si>
  <si>
    <t xml:space="preserve">Enquanto trabalhadores do Cristo precisamos acompanhar o desenvolvimento tecnológico para continuarmos prestando auxílio aonde for necessário e possível. O ambiente virtual pareceu mais desafiador, entretanto, vem atingindo um número maior de pessoas do que era esperado por nós e o trabalho flui normalmente. A pandemia exigiu de nós uma postura mais ousada e independente. Em todos os momentos fomos plenamente assistidos pela Espiritualidade amiga, que inclusive ia conduzindo as nossas ações e decisões. Da mesma forma, vem exigindo ampliação de nossos conhecimentos e embora separados fisicamente, o grupo de trabalhadores de mantém unido e solícito uns com os outros. </t>
  </si>
  <si>
    <t>https://docs.google.com/forms/d/e/1FAIpQLSeyjjdiw4kWvHrlkycvwErVvhYd362pE_5e_qVlAo24c0jM0g/viewform?edit2=2_ABaOnufr0VISzgE1bxjpuGKOagiD4Z8gULEu3_FPs3Jn6vYUZUzXxZ3uW8eX_0Iz3Jqqm30</t>
  </si>
  <si>
    <t>SP LESTE - Francisco de Assis</t>
  </si>
  <si>
    <t>Núcleo Assistencial Estrela Do Caminho</t>
  </si>
  <si>
    <t>Estrela Do Caminho</t>
  </si>
  <si>
    <t>Maria De Fátima Camargo Soliane</t>
  </si>
  <si>
    <t>(11) 98683-2995 / (11) 2042-9389</t>
  </si>
  <si>
    <t>Rua Rosário Da Limeira, 6</t>
  </si>
  <si>
    <t>Vl. Robertina</t>
  </si>
  <si>
    <t>03807-090</t>
  </si>
  <si>
    <t>05.930.505/0001-79</t>
  </si>
  <si>
    <t>Marlene Nogueira Dos Santos</t>
  </si>
  <si>
    <t>marmngs@gmail.com</t>
  </si>
  <si>
    <t>(11) 2280-0313  / (11) 99105-1936</t>
  </si>
  <si>
    <t>dez/18 à dez/22</t>
  </si>
  <si>
    <t>mfcsoliani@gmail.com</t>
  </si>
  <si>
    <t>Escola de aprendizes a Distância, grupo de estudo(obras de André Luiz), assistência espiritual (adulto e criança)</t>
  </si>
  <si>
    <t>A casa tem um trabalhador que faz parte da Secretaria</t>
  </si>
  <si>
    <t>Está mais fácil</t>
  </si>
  <si>
    <t>Mais informações sobre o fundo para a compra da casa própria</t>
  </si>
  <si>
    <t>marmnogs@gmail.com</t>
  </si>
  <si>
    <t>Assistência Espiritual, Curso de Médiuns, EAE</t>
  </si>
  <si>
    <t xml:space="preserve">Ampliou as possibilidades de trabalho. </t>
  </si>
  <si>
    <t>https://docs.google.com/forms/d/e/1FAIpQLSeyjjdiw4kWvHrlkycvwErVvhYd362pE_5e_qVlAo24c0jM0g/viewform?edit2=2_ABaOnud4lSw85hd_0V0mfYMUAMpGb_8n1X9L5umV_w34rx6qwidgTZAjpG4L4K7oL9CzO0E</t>
  </si>
  <si>
    <t>SP LESTE - Estrela Do Caminho</t>
  </si>
  <si>
    <t>Centro Espírita Eurípides Barsanulfo</t>
  </si>
  <si>
    <t>Eurípides Barsanulfo</t>
  </si>
  <si>
    <t>Sirleide Paiva</t>
  </si>
  <si>
    <t>(11) 98425-3687</t>
  </si>
  <si>
    <t>Rua Alcir Alcântara Barbosa, 35</t>
  </si>
  <si>
    <t>Vl. Ponte Rasa</t>
  </si>
  <si>
    <t>03881-140</t>
  </si>
  <si>
    <t>sirleidepaiva@yahoo.com.br</t>
  </si>
  <si>
    <t>(11) 2041-2760</t>
  </si>
  <si>
    <t>vibrações gerais - evangelho</t>
  </si>
  <si>
    <t>sirleideapaiva@yahoo.com.br</t>
  </si>
  <si>
    <t>Mantivemos aulas EAE de modo virtual.</t>
  </si>
  <si>
    <t>https://docs.google.com/forms/d/e/1FAIpQLSeyjjdiw4kWvHrlkycvwErVvhYd362pE_5e_qVlAo24c0jM0g/viewform?edit2=2_ABaOnuco-sumORu3AeyhzncdiXmNFuOjxhgwa4lUF-kX6kfwBX2l0YLh2f0cIxp276tD5tc</t>
  </si>
  <si>
    <t>SP LESTE - Eurípides Barsanulfo</t>
  </si>
  <si>
    <t>Núcleo Assistencial Espírita Terceiro Milênio</t>
  </si>
  <si>
    <t>3º Milênio</t>
  </si>
  <si>
    <t>Leandro Machado Costa</t>
  </si>
  <si>
    <t>(11) 97257-4219</t>
  </si>
  <si>
    <t>Av. Inconfidência Mineira, 1875</t>
  </si>
  <si>
    <t>Vl. Antonieta</t>
  </si>
  <si>
    <t>03476-010</t>
  </si>
  <si>
    <t>62.812.342/0001-63</t>
  </si>
  <si>
    <t>lcostamc@gmail.com</t>
  </si>
  <si>
    <t>jan/20 a jan/ 22</t>
  </si>
  <si>
    <t>Carlos Roberto Ciavarrette</t>
  </si>
  <si>
    <t xml:space="preserve">Assistência Espiritual Virtual - Sacolinhas de Natal - e apoio as famílias em situação de extrema necessidade. </t>
  </si>
  <si>
    <t>www.regionalspleste.com.br</t>
  </si>
  <si>
    <t>https://www.facebook.com/N%C3%BAcleo-Assistencial-Esp%C3%ADrita-Terceiro-Mil%C3%AAnio-103029314694222</t>
  </si>
  <si>
    <t>https://www.instagram.com/n.a.e.terceiromilenio/</t>
  </si>
  <si>
    <t>terceiromilenioespirita@gmail.com</t>
  </si>
  <si>
    <t>Seg 20h15 / Qui 20h</t>
  </si>
  <si>
    <t>Quando da convocação da AGI partir da secretaria o comunicado não dependendo de coordenação regional. Pois se trata do movimento como um todo.</t>
  </si>
  <si>
    <t>A cada ano que passa esta ficando melhor. O ideal seria poder integrar na nuvem com atualizações semestrais. Precisamos avançar neste ponto, o uso de uma plataforma para realização deste cadastro. No mais ao nosso secretario da AEE buscar atualizar o logo da Pré Mocidade para o próximo cadastro 2022 :)</t>
  </si>
  <si>
    <t>Percebemos que a Mocidade Espírita esta a parte do movimento, por vários motivos. Enquanto a Mocidade não entender a importância da EAE esse distanciamento sempre existira. Recebemos duras criticas por nossa visão. E entendemos que precisamos estreitar esse caminho. O Movimento necessita ter um olhar para apoiar os trabalhos igualmente, mais uma vez percebo que existe mais olhos para EAE/FDJ do que outras atividades. Vejo que algumas equipes de apoio tem mais voz ativa dentro da Diretoria do que outras equipes. Precisamos resgatar aqueles eventos que realizávamos nas visitas as regionais e casas. Fortalecer sempre a boa lembrança das visitas entre grupos. E a diretoria precisa se posicionar em determinados assuntos, deve evitar deixar os achismos. Procurar criar uma visão da importância da literatura dos livros de Armond através de campanhas, da livraria dos cursos dos encontros...precisamos ter esse olhar dos livros do movimento e utilizarmos...Dentro da RGA 2021 como base de tema o Armond e suas obras. Isso talvez diminua esses "achismos". A Diretoria da AEE deve preservar o legado de sua história e proteger os direitos autorais das obras, ja disse isso em outras oportunidades, reforço o pedido de que se possa pelo menos conversar sobre o tema e abrir para que todos possam entender isso. Não é errado preservar os direitos se deixarmos largado talvez não tenhamos históricos no futuro. Vide obra "autonomia livro" de "Kardec" . Reforçar no movimento a constância da espiritualidade ...ja repararam que as casas cada vez menos tem comunicações que dão essa chances aos alunos de EAE ou de outras áreas da casa...Ja pensamos que as pessoas estão saindo porque na casa espírita não tem espíritos? Em vez de criar eventos da FDJ apenas para o discipulado que se reúne todo ano em torno de um evento, pq não criar algo prático? Precisamos sair das cadeiras e de traz das mesas e ter o olhar que uma casa espírita enfrenta todos os dias. Talvez possamos entender alguns desafios que enfrentamos. Não precisam me retornar esses comentários nem vou mais citá-los em reuniões ou relembrá-los, vou entender quando algo for feito. Peço desculpas se causei desconforto em minhas palavras em torno de assuntos de EAE/FDJ e Mocidade sou severo e duro algumas vezes reconheço ( busco me melhorar a cada anotação em minha caderneta) isso porem não os faço por desgosto faço buscando uma solução para os atuais eventos que sinto e vejo. A diretoria esta em minhas vibrações diárias, esta nas vibrações da casa 3º Milênio, esta no meu Evangelho semanal. Porque ai esta amigos e irmãos que amo e respeito muito. E sei dos desafios. Entendo que o ciclo de aliança esta se encerrando para mim. Por isso estamos buscando preparar outros amigos para dar continuidade a esse grandioso trabalho de fraternidade em Aliança.</t>
  </si>
  <si>
    <t>Evangelização Infantil, Curso Básico / EAE, Assistência Espiritual, Curso de Médiuns, estudo André Luiz</t>
  </si>
  <si>
    <t xml:space="preserve">Primeiramente na mesma semana da pandemia iniciamos nossos trabalhos de vibrações coletivas virtual, depois disso tudo foi se encaixando e adaptando-se conforme possibilidades e compreensão das ferramentas disponíveis. </t>
  </si>
  <si>
    <t xml:space="preserve">Que com fé tudo é possível, vimos que muitas coisas boas ocorreram isso aproximou mais pessoas ao movimento social através da casa espírita houve mais engajamentos e possibilitou que multiplicássemos o conhecimento do uso das ferramentas virtuais a mais voluntários.  </t>
  </si>
  <si>
    <t>https://docs.google.com/forms/d/e/1FAIpQLSeyjjdiw4kWvHrlkycvwErVvhYd362pE_5e_qVlAo24c0jM0g/viewform?edit2=2_ABaOnufsHpPrbB_xTrebwayZhP3Kxn93-ygd8iqeJi9HOevi_zfOfqUwvduwyQL1yXWnX8k</t>
  </si>
  <si>
    <t>SP LESTE - 3º Milênio</t>
  </si>
  <si>
    <t>Grupo Espírita Os Inconfidentes</t>
  </si>
  <si>
    <t>GEOI</t>
  </si>
  <si>
    <t>Ilda Maria Cristina Nascimento Rocha</t>
  </si>
  <si>
    <t>(11) 98250-8582</t>
  </si>
  <si>
    <t>Av. Rodolfo Pirani, 13</t>
  </si>
  <si>
    <t>Jd. Rodolfo Pirani</t>
  </si>
  <si>
    <t>08310-000</t>
  </si>
  <si>
    <t>03.504.401/0001-77</t>
  </si>
  <si>
    <t>Geraldo De Santana Palmeira</t>
  </si>
  <si>
    <t>geraldopalmeira@hotmail.com</t>
  </si>
  <si>
    <t>(11) 2751-4399 / (11) 98144-5044</t>
  </si>
  <si>
    <t>jan/19 à dez20</t>
  </si>
  <si>
    <t>Ilda Maria Cristina Nascimento Rocha/ ilda.rocha.83@gmail.com</t>
  </si>
  <si>
    <t>Projeto André Luiz</t>
  </si>
  <si>
    <t>Ilda Rocha - 11982508582-  ge.osinconfidentes@gmail.com</t>
  </si>
  <si>
    <t>Sem dúvidas no momento</t>
  </si>
  <si>
    <t xml:space="preserve">
Achei a atualização mais simples e com informações mais objetivas.</t>
  </si>
  <si>
    <t>ge.osinconfidentes@gmail.com</t>
  </si>
  <si>
    <t>As aulas de EAE estão no modo virtual,assim como a Assistência Espiritual e a Evangelização.</t>
  </si>
  <si>
    <t>Devido a pandemia, tivemos que sair da nossa zona de conforto e buscar aprender a utilizar salas virtuais. No começo tivemos muitas dificuldades pois foi tudo muito rápido, mas aos poucos ,fomos conhecendo o mundo virtual e estamos nos acostumando a usá-lo.</t>
  </si>
  <si>
    <t>https://docs.google.com/forms/d/e/1FAIpQLSeyjjdiw4kWvHrlkycvwErVvhYd362pE_5e_qVlAo24c0jM0g/viewform?edit2=2_ABaOnudr9ArY_gyEM7Iod4P4QYBUcqU1RdQnsg6JH2PQ52VuHSuvWW6i6uawFuWtn5pIQJc</t>
  </si>
  <si>
    <t>SP LESTE - GEOI</t>
  </si>
  <si>
    <t>Centro Espírita Irmã Nice-Naf</t>
  </si>
  <si>
    <t>Irmã Nice</t>
  </si>
  <si>
    <t>Rua Dentista Barreto,978</t>
  </si>
  <si>
    <t>Vl. Carrão</t>
  </si>
  <si>
    <t>03420-000</t>
  </si>
  <si>
    <t>out /19 á out/21</t>
  </si>
  <si>
    <t>Ana Karina (secretária geral do CEAE Manchester) fone 11 987211970</t>
  </si>
  <si>
    <t>REESTRUTURAÇÃO E SUSTENTAÇÃO FINANCEIRA DO PROJETO CRESCER, CRECHE PARA 100 CRIANÇAS E ADOLESCENTES. DESENVOLVIMENTO DE AÇÕES  DE ASSISTÊNCIA A PESSOAS COM VULNERABILIDADE SOCIAL NAS ÁREAS: APOIO A GESTANTES, CESTAS BÁSICAS, OFICINA DE COSTURA, IMPLANTAÇÃO DE HORTA E POMAR.</t>
  </si>
  <si>
    <t>http://lardenice.com.br/naf/</t>
  </si>
  <si>
    <t>https://www.facebook.com/IrmaNiceNAF</t>
  </si>
  <si>
    <t>https://www.instagram.com/irma_nice_naf/</t>
  </si>
  <si>
    <t>Carlos Manoel - fone 11 2296-3462</t>
  </si>
  <si>
    <t>Qua 20h / Sex 16h</t>
  </si>
  <si>
    <t>Ter 19h / Qui 14h15 / Sáb 9h</t>
  </si>
  <si>
    <t>Usando a estrutura de aulas on-line do CEAE Manchester (casa mantenedora do Centro Irmã Nice)</t>
  </si>
  <si>
    <t>https://docs.google.com/forms/d/e/1FAIpQLSeyjjdiw4kWvHrlkycvwErVvhYd362pE_5e_qVlAo24c0jM0g/viewform?edit2=2_ABaOnuf_py4Z8m4OVhfo0grHl_bRZhBu52py8OaR7QPgRS63fG1h3VDe3snAcS-aOlKzxCU</t>
  </si>
  <si>
    <t>SP LESTE - Irmã Nice</t>
  </si>
  <si>
    <t>Associação de Estudos Espíritas Lenico - AEEL</t>
  </si>
  <si>
    <t>Lenico</t>
  </si>
  <si>
    <t>Rua Iriri Mirim, 169</t>
  </si>
  <si>
    <t>Jd. Sta. Terezinha</t>
  </si>
  <si>
    <t>03572-180</t>
  </si>
  <si>
    <t>43.883.743/0001-60</t>
  </si>
  <si>
    <t>18/01/2021 à 17/01/2024</t>
  </si>
  <si>
    <t>Gilmar de Aquino de Lima - 11-98168-2718</t>
  </si>
  <si>
    <t>Bazar Beneficente - Cestas Básicas - Comodato de Prédio para Assistência Social Parceria.</t>
  </si>
  <si>
    <t>AEE LENICO</t>
  </si>
  <si>
    <t xml:space="preserve">não ocorreu alias a casa fechou e foi entregue pela antiga direção, ao qual nos assumimos o apoio para este próximo triênio </t>
  </si>
  <si>
    <t xml:space="preserve">ter mais fé e colocar em pratica o aprendizado. </t>
  </si>
  <si>
    <t>https://docs.google.com/forms/d/e/1FAIpQLSeyjjdiw4kWvHrlkycvwErVvhYd362pE_5e_qVlAo24c0jM0g/viewform?edit2=2_ABaOnufElNs4mdB-cH0yptUl1isNgDJyw_cGQO9VjSWGhKthWuvdD_DAnmtOP-wiScd8DTM</t>
  </si>
  <si>
    <t>SP LESTE - Lenico</t>
  </si>
  <si>
    <t>FEMN</t>
  </si>
  <si>
    <t>Ariane Torres Perez</t>
  </si>
  <si>
    <t>(11) 97387-8546</t>
  </si>
  <si>
    <t>Av. Antonio Nascimento Costa, 345</t>
  </si>
  <si>
    <t>Vl. Oliveira</t>
  </si>
  <si>
    <t>Mogi das Cruzes</t>
  </si>
  <si>
    <t>08790-220</t>
  </si>
  <si>
    <t>24.038.760/0001­56</t>
  </si>
  <si>
    <t>Aparecida Ferreira De Souza</t>
  </si>
  <si>
    <t>cidasuzano@hotmail.com</t>
  </si>
  <si>
    <t>(11) 96785-3962</t>
  </si>
  <si>
    <t>Jan 2019 a dez 2021</t>
  </si>
  <si>
    <t>Grupo de tricô para confecção de cobertores para doação | Distribuição de sopa para moradores de rua | Doação esporádica de enxoval e fraldas</t>
  </si>
  <si>
    <t>facebook.com/femn.mogi</t>
  </si>
  <si>
    <t>@femn_mogi</t>
  </si>
  <si>
    <t>femn.mogi@gmail.com</t>
  </si>
  <si>
    <t xml:space="preserve">Fiquei um dúvida ao considerar a média de assistidos, pois estamos online chegando a muito mais gente. Os trabalhos que estão paralisados, como não havia campo específico para isso, coloquei uma observação. </t>
  </si>
  <si>
    <t xml:space="preserve">Mantivemos a assistência com preleção  online e passes a distância desde o começo. 
A turma da EAE está fazendo aulas online ao vivo pelo Google meet.
As vibrações das quintas-feiras estão sendo feitas online via skype.
Todas as atividades presenciais estão 100% paralisadas desde o início sem previsão de retorno, não temos espaço físico para garantir segurança.
O grupo mediúnico se reúne presencialmente para o trabalho de acordo com as regras da cidade. </t>
  </si>
  <si>
    <t xml:space="preserve">É o amor e o cuidado uns com os outros que nos mantém firmes e unidos. Nosso papel é levar esperança e a mensagem de Jesus e podemos fazer isso com ou sem o trabalho presencial da casa. O grupo se manteve unido, um ajudando o outro nos momentos difíceis, porque a distância é física, não afasta nossos corações. </t>
  </si>
  <si>
    <t>https://docs.google.com/forms/d/e/1FAIpQLSeyjjdiw4kWvHrlkycvwErVvhYd362pE_5e_qVlAo24c0jM0g/viewform?edit2=2_ABaOnudPKy-Jh1LF5QI154g7my7LjKePCxWx1oEPl55z6e3XmEXR-oxmNGiEoB13ePzMRIw</t>
  </si>
  <si>
    <t>SP LESTE - FEMN</t>
  </si>
  <si>
    <t>Centro Espírita Casa de Meimei</t>
  </si>
  <si>
    <t>Meimei</t>
  </si>
  <si>
    <t>Antonio Carlos Dos Santos Azevedo</t>
  </si>
  <si>
    <t>(11) 96611-8912</t>
  </si>
  <si>
    <t>Rua Antônio Previato, 1450</t>
  </si>
  <si>
    <t>03958-010</t>
  </si>
  <si>
    <t>05 139 920/0001-09</t>
  </si>
  <si>
    <t>acsasete@hotmail.com</t>
  </si>
  <si>
    <t>(incompleta / falta dt. início e fim) = 30 meses</t>
  </si>
  <si>
    <t>Iraci Vieira Borges Perez</t>
  </si>
  <si>
    <t>Antonio Carlos email acsasete@hotmail.com</t>
  </si>
  <si>
    <t>https://docs.google.com/forms/d/e/1FAIpQLSeyjjdiw4kWvHrlkycvwErVvhYd362pE_5e_qVlAo24c0jM0g/viewform?edit2=2_ABaOnucZSAPG-GILuwdyTLiX2fxnttTokK557HMUZb0tunRiInmnlCABQg3oPjpPjkN7Ei8</t>
  </si>
  <si>
    <t>SP LESTE - Meimei</t>
  </si>
  <si>
    <t>Centro Espírita Aprendiz Do Evangelho Vila Nhocuné</t>
  </si>
  <si>
    <t>Nhocuné</t>
  </si>
  <si>
    <t>Claudia Maria Valencia Hirano</t>
  </si>
  <si>
    <t>(11) 98311-2818</t>
  </si>
  <si>
    <t>Rua Diviana, 18</t>
  </si>
  <si>
    <t>Jd. Santo Antônio</t>
  </si>
  <si>
    <t>03563-310</t>
  </si>
  <si>
    <t>61.591.772/0001-30</t>
  </si>
  <si>
    <t>Tiago Torres Galindo</t>
  </si>
  <si>
    <t>tiagotorresgalindo@gmail.com</t>
  </si>
  <si>
    <t>(11) 96192-6838</t>
  </si>
  <si>
    <t>(incomp/falta dt. início e fim) Jan 2019/2020</t>
  </si>
  <si>
    <t>Bem Estar/Bem Viver Apoio Melhor Idade / Ombro Amigo Apoio Espiritual ao Trabalhador da Casa / Obras sociais (creches, colégio, Sementes de Esperança) TRABALHOS PARADOS NO MOMENTO</t>
  </si>
  <si>
    <t>Servidores do CEAE Vila Nhocuné / CEAE Nhocuné</t>
  </si>
  <si>
    <t>Sex 20h / Sáb 16h30</t>
  </si>
  <si>
    <t>38ª</t>
  </si>
  <si>
    <t>Junto (Evang. e Mocidade)</t>
  </si>
  <si>
    <t>ceaevlnhocune@gmail.com</t>
  </si>
  <si>
    <t>Evangelização Infantil, Pré-Mocidade, Curso Básico / EAE, Assistência Espiritual, Escola de Pais, Trabalhos de Cura e Mediúnicas</t>
  </si>
  <si>
    <t>Na evang.infantil foi implantado o Correio de Jesus (trabalhos das evangelizadoras às cçs) e aulas encaminhadas e atividades no whats app. Nas EAE sequência do programa em aulas virtuais, Pré mocidade e Escola de Pais também nos encontros virtuais. Preleições, vibrações virtuais tanto pelo meet , como pelo facebook.</t>
  </si>
  <si>
    <t>Que não há distância ou dificuldades para estarmos em Fraternidade. Que a tecnologia deve ser usada para nos unir, para aprender, para trocar vivências.
Reforçar a fé e ter a certeza que Jesus e toda a espiritualidade está sempre conosco.</t>
  </si>
  <si>
    <t>https://docs.google.com/forms/d/e/1FAIpQLSeyjjdiw4kWvHrlkycvwErVvhYd362pE_5e_qVlAo24c0jM0g/viewform?edit2=2_ABaOnueuMPkeRos7yq2nvrStrZqwkg4uLYwVrHHIAhjjAk-2FDOZ6pNWTBx4l-egR0JYLhg</t>
  </si>
  <si>
    <t>SP LESTE - Nhocuné</t>
  </si>
  <si>
    <t>Grupo Espírita Novos Tempos Gent</t>
  </si>
  <si>
    <t>Grupo Novos Tempos</t>
  </si>
  <si>
    <t>Adilson José De Oliveira</t>
  </si>
  <si>
    <t>(11) 96670-8035</t>
  </si>
  <si>
    <t>Rua Antônio Da Silva Costa, 95</t>
  </si>
  <si>
    <t>Jd. Gonçalves</t>
  </si>
  <si>
    <t>Itaquaquecetuba</t>
  </si>
  <si>
    <t>08573-480</t>
  </si>
  <si>
    <t>17.748.848/0001-04</t>
  </si>
  <si>
    <t>Adalberto Bergamasco Michelone</t>
  </si>
  <si>
    <t>betoambiental@hotmail.com</t>
  </si>
  <si>
    <t>(11) 99691-1950</t>
  </si>
  <si>
    <t>(01/01/2021até 31/12/2022) = 24 meses</t>
  </si>
  <si>
    <t>Sr Luiz Carlos Maia, fone 011 972481376</t>
  </si>
  <si>
    <t>atendimento fraterno, desobsessão, escolas de aprendizes</t>
  </si>
  <si>
    <t>Gent- grupo espírita Novos Tempos</t>
  </si>
  <si>
    <t>WhatsApp -- 11 95477-1766</t>
  </si>
  <si>
    <t>what zap da casa - 1195477-1766</t>
  </si>
  <si>
    <t>Seg 19h45 / Ter 19h</t>
  </si>
  <si>
    <t>na expansão de trabalhos nas casas novas pois estas sofrem com a falta de facilitadores e cursos de capacitação em locais próximos as casas.</t>
  </si>
  <si>
    <t>bom para divulgar ideias e passar nossas dificuldades</t>
  </si>
  <si>
    <t>adilson.ball@gmail.com</t>
  </si>
  <si>
    <t>auxiliar as casas novas na aliança com capacitação e cursos em locais próximos a estas, ajudar no intercambio de facilitadores pois este é um entrave grande onde é muito raro trabalhadores e palestrantes de uma casa irem a outras em auxilio.</t>
  </si>
  <si>
    <t>utilizamos whatzapp</t>
  </si>
  <si>
    <t>necessidade de se adequar e reinventar</t>
  </si>
  <si>
    <t>https://docs.google.com/forms/d/e/1FAIpQLSeyjjdiw4kWvHrlkycvwErVvhYd362pE_5e_qVlAo24c0jM0g/viewform?edit2=2_ABaOnufQmVlNCxHUI8BSoSiD_le80-nXu-XAQlpt3rg34amhUCnRtffqU051TE2cRTnqR0w</t>
  </si>
  <si>
    <t>SP LESTE - Grupo Novos Tempos</t>
  </si>
  <si>
    <t>Núcleo Assistencial E Espiritual Aprendizes Do Evangelho De Vila Nova York</t>
  </si>
  <si>
    <t>Vl.Nova York</t>
  </si>
  <si>
    <t>Narcizo Jose Aranda Grandizoli</t>
  </si>
  <si>
    <t>(11) 99131-4511</t>
  </si>
  <si>
    <t>Rua Aparecida De São Manuel, 122</t>
  </si>
  <si>
    <t>Vl. Nova York</t>
  </si>
  <si>
    <t>03480-010</t>
  </si>
  <si>
    <t>01.958.840/0001-24</t>
  </si>
  <si>
    <t>narcizoaranda@bol.com.br</t>
  </si>
  <si>
    <t>mai/16 abr 23</t>
  </si>
  <si>
    <t>Higienização no Lar</t>
  </si>
  <si>
    <t>Qui 19h45</t>
  </si>
  <si>
    <t xml:space="preserve">Evangelização Infantil, Pré-Mocidade, Mocidade, Assistência Espiritual, vibraçoes de quinta feira  </t>
  </si>
  <si>
    <t>manteve tudo normal virtual</t>
  </si>
  <si>
    <t>Mantivemos os voluntários unidos</t>
  </si>
  <si>
    <t>https://docs.google.com/forms/d/e/1FAIpQLSeyjjdiw4kWvHrlkycvwErVvhYd362pE_5e_qVlAo24c0jM0g/viewform?edit2=2_ABaOnufZ0_mqNGdriA3p_EeGxAh5Eg9ffphGy4j6Uxb7gvKR6SYLYtIU0eGatFxZlD5zAgc</t>
  </si>
  <si>
    <t>SP LESTE - Vl.Nova York</t>
  </si>
  <si>
    <t>SP NORTE</t>
  </si>
  <si>
    <t>Centro Espírita Abrigo Do Caminho</t>
  </si>
  <si>
    <t>Abrigo do Caminho</t>
  </si>
  <si>
    <t>Silvia Helena Campos Cabral E Silva</t>
  </si>
  <si>
    <t>(11) 97672-7417</t>
  </si>
  <si>
    <t>Av. Deputado Emilio Carlos, 2214</t>
  </si>
  <si>
    <t>Vl. Santa Maria</t>
  </si>
  <si>
    <t>02720 200</t>
  </si>
  <si>
    <t>62.028.634/0001-00</t>
  </si>
  <si>
    <t>silviah_cabral@hotmail.com</t>
  </si>
  <si>
    <t>Março de 2019 à março de 2022</t>
  </si>
  <si>
    <t>CLAUDIO BENEDETI (contato@abrigodocaminho.com.br ) 11 998028279</t>
  </si>
  <si>
    <t>ENTREGA DE  LANCHES P/ MORADORES DE RUA , OFICINA DE ENXOVAL PARA MÃES CARENTES</t>
  </si>
  <si>
    <t>www.abrigodocaminho.com.br</t>
  </si>
  <si>
    <t>/AbrigoDoCaminho</t>
  </si>
  <si>
    <t>@abrigodocaminho</t>
  </si>
  <si>
    <t>claudio benedeti contato@abrigodocaminho.com.br</t>
  </si>
  <si>
    <t xml:space="preserve">Seg 20h </t>
  </si>
  <si>
    <t>Muito importante e útil mantermos esse cadastro atualizado!</t>
  </si>
  <si>
    <t>Evangelização Infantil, Curso de Médiuns, Escola de Aprendizes</t>
  </si>
  <si>
    <t>Aulas de EAE e Evangelização Infantil foram virtual e palestras semanais!</t>
  </si>
  <si>
    <t xml:space="preserve">Entendemos muito mais o quanto é importante manter o nosso trabalho na Casa pra darmos continuidade no acolhimento a tantos irmãos necessitados que nos procuraram nesse período de pandemia! </t>
  </si>
  <si>
    <t>https://docs.google.com/forms/d/e/1FAIpQLSeyjjdiw4kWvHrlkycvwErVvhYd362pE_5e_qVlAo24c0jM0g/viewform?edit2=2_ABaOnud1qWDELSCTvbR2JBtOXdznHBRAOgeztCnVmDtBeLGs3bxvlUgNXGBNV7EhMvL_crA</t>
  </si>
  <si>
    <t>SP NORTE - Abrigo do Caminho</t>
  </si>
  <si>
    <t>Núcleo Batuíra Serv. Prom. Da Vida</t>
  </si>
  <si>
    <t>Batuíra</t>
  </si>
  <si>
    <t>Ana Lucia Silva</t>
  </si>
  <si>
    <t>(11) 2412-2186</t>
  </si>
  <si>
    <t>Rua Segundo-Tenente Renato Ometi</t>
  </si>
  <si>
    <t>Cumbica</t>
  </si>
  <si>
    <t>Guarulhos</t>
  </si>
  <si>
    <t>07181-010</t>
  </si>
  <si>
    <t>43.844.273/0001-25</t>
  </si>
  <si>
    <t>anabatuira2@gmail.com</t>
  </si>
  <si>
    <t>15/04/18 a 14/04/21</t>
  </si>
  <si>
    <t>O Nucleo Batuira mantem 2 creches, 2 lar para idosos, 2 casa de acolh. masc.; 1 casa de acolhimento feminina, 1 casa de passagem feminina, 6 casas de acolhimento para crianças e adolescentes, 1 residencia inclusiva, Proj Bavin: para crianças e adolescentes, Salao Batuira, cursos  para adultos, abordagem social, 1 Se Pop (serv. especializado a popul. em situaçao de rua)</t>
  </si>
  <si>
    <t>nucleobatuira.org.br</t>
  </si>
  <si>
    <t>Nucleo Batuira</t>
  </si>
  <si>
    <t>nucleobatuira2@gmail.com</t>
  </si>
  <si>
    <t>nao entendi porque tantas perguntas sobre as atividades presenciais, se ficamos fechados e no nosso caso ainda continuamos fechados, acho que deveria ser mais objetivo</t>
  </si>
  <si>
    <t>mantivemos quase todos os trabalhos virtuais, assistencia espiritual apenas com trabalhadores,  escola de aprendizes do evangelho, paramos com o programa, nos reunimos toda semana, passo uma palestra e discutimos sobre o tema; evangelizaçao infantil, pre mocidade, mocidade, vibraçoes , todos com reunioes virtuais</t>
  </si>
  <si>
    <t>que o nosso templo é o mundo, não está limitado a uma casa e algumas paredes</t>
  </si>
  <si>
    <t>https://docs.google.com/forms/d/e/1FAIpQLSeyjjdiw4kWvHrlkycvwErVvhYd362pE_5e_qVlAo24c0jM0g/viewform?edit2=2_ABaOnufa7ZoBoMbZzqyJCb809CzYu8_Hi_6WmrvpNFVWxucEr8HamaFBR5SQYIiXmoSbkbg</t>
  </si>
  <si>
    <t>SP NORTE - Batuíra</t>
  </si>
  <si>
    <t>Centro Espírita Caminho Da Luz</t>
  </si>
  <si>
    <t>Neide Domingues</t>
  </si>
  <si>
    <t>(11) 95629-4497</t>
  </si>
  <si>
    <t>Rua Airão, 34</t>
  </si>
  <si>
    <t>V. Medeiros</t>
  </si>
  <si>
    <t>02214-070</t>
  </si>
  <si>
    <t>50.635.150/0001-40</t>
  </si>
  <si>
    <t>neide.modd@hotmail.com</t>
  </si>
  <si>
    <t>jan/19 à dez/20</t>
  </si>
  <si>
    <t>Eduardo Lourenço de Camargo Filho  tel 11 996981309 ducaminho@yahoo.com.br</t>
  </si>
  <si>
    <t>atualmente nenhum</t>
  </si>
  <si>
    <t>-caminho da luz</t>
  </si>
  <si>
    <t>Luciene Leite, (11) 98253-4539, lucienne.leite@hotmail.com</t>
  </si>
  <si>
    <t>Ter 20h / Qui 20h</t>
  </si>
  <si>
    <t>Seg 19h40</t>
  </si>
  <si>
    <t>Seg 10h40</t>
  </si>
  <si>
    <t>no momento não temos dúvidas</t>
  </si>
  <si>
    <t>muito bem elaborado e de fácil entendimento</t>
  </si>
  <si>
    <t>a Aliança está de parabéns por sua atuação até a presente data</t>
  </si>
  <si>
    <t>neide.modd@gmail.com</t>
  </si>
  <si>
    <t>Curso Básico / EAE, Assistência Espiritual, Samaritano</t>
  </si>
  <si>
    <t>A princípio adotamos o método EAED, depois o virtual na escola, e na Assistência Espiritual o virtual</t>
  </si>
  <si>
    <t>Que precisamos compreender o tempo de Deus</t>
  </si>
  <si>
    <t>https://docs.google.com/forms/d/e/1FAIpQLSeyjjdiw4kWvHrlkycvwErVvhYd362pE_5e_qVlAo24c0jM0g/viewform?edit2=2_ABaOnudFs2HglLGIEhJdpLJskCv5lwBNqLLBPo4LxzIVeg011mgVoojGBBTI9gscqi60beY</t>
  </si>
  <si>
    <t>SP NORTE - Caminho da Luz</t>
  </si>
  <si>
    <t>Centro Espírita Caminhos De Libertação</t>
  </si>
  <si>
    <t>Caminhos De Libertação</t>
  </si>
  <si>
    <t>Lourdes Maria Werner Pereira Koeppl</t>
  </si>
  <si>
    <t>(11) 99167-0754</t>
  </si>
  <si>
    <t>Av. Engenheiro Botelho Egas, 269</t>
  </si>
  <si>
    <t>Água Fria</t>
  </si>
  <si>
    <t>02416-020</t>
  </si>
  <si>
    <t>67.839.316/0001-48</t>
  </si>
  <si>
    <t>lourdeswerner@yahoo.com.br</t>
  </si>
  <si>
    <t>biênio 2020 / 2022</t>
  </si>
  <si>
    <t>Roger Koeppl - (11) 970393319 - lourdeswerner@yahoo.com.br
Gitânio Fortes - (11) 964181388 - gitanio.fortes@gmail.com</t>
  </si>
  <si>
    <t>Entrega de sacolinhas no final de ano com entrega de cestas para a família da criança</t>
  </si>
  <si>
    <t>-centrocaminhos@gmail.com</t>
  </si>
  <si>
    <t>https://www.facebook.com/CECamLibertacao/</t>
  </si>
  <si>
    <t>https://www.instagram.com/centrocaminhos/</t>
  </si>
  <si>
    <t>Gitanio Fortes, +55 (11) 96418-1388, gitanio.fortes@gmail.com</t>
  </si>
  <si>
    <t>gitanio.fortes@gmail.com</t>
  </si>
  <si>
    <t>centrocaminhos@gmail.com</t>
  </si>
  <si>
    <t>Atividades presenciais foram substituídas por contatos virtuais  via aplicativos de reunião e comunicados via whatsapp ou email</t>
  </si>
  <si>
    <t>O possível e irreversível caminho da diversidade (a adaptação foi propulsora para descoberta de novas possibilidades)</t>
  </si>
  <si>
    <t>https://docs.google.com/forms/d/e/1FAIpQLSeyjjdiw4kWvHrlkycvwErVvhYd362pE_5e_qVlAo24c0jM0g/viewform?edit2=2_ABaOnud9o1eQu4smVtMheUWN1se46Y3TWHj8_4YDGSyQggSdGT4lsiVRLHu1B3s0kq__es4</t>
  </si>
  <si>
    <t>SP NORTE - Caminhos De Libertação</t>
  </si>
  <si>
    <t>Casa Espírita Evangélica Caritas</t>
  </si>
  <si>
    <t>Cáritas</t>
  </si>
  <si>
    <t>Carlos Alberto Moreira</t>
  </si>
  <si>
    <t>(11) 96766-7686</t>
  </si>
  <si>
    <t>Rua Floriano De Godoi, 130 A</t>
  </si>
  <si>
    <t>Jd. Brasil</t>
  </si>
  <si>
    <t>02227-260</t>
  </si>
  <si>
    <t>58.921.867/0001-60</t>
  </si>
  <si>
    <t>Carlos Roberto Moreira</t>
  </si>
  <si>
    <t>camoreira483@gmail.com</t>
  </si>
  <si>
    <t>Raimundo/Sandra - (11) 981276964 - (11) 999017244 - svalgreen@hotmail.com</t>
  </si>
  <si>
    <t>Amor exigente apoia a familiares de dependentes químicos - segundas as 20h</t>
  </si>
  <si>
    <t>@caritas</t>
  </si>
  <si>
    <t>Interação dos trabalhos, sugestões que foram positivas em outras casas... etc...</t>
  </si>
  <si>
    <t xml:space="preserve">Muito válido, inclusive para identificar os trabalhos realizados nas casas ligadas à Aliança, e principalmente neste momento de pandemia. Gostaria também de parabenizá-los pelo trabalho virtual feito para a RGA 2021. </t>
  </si>
  <si>
    <t>svalgreen@hotmail.com</t>
  </si>
  <si>
    <t>No momento não temos questionamentos.</t>
  </si>
  <si>
    <t>Curso Básico / EAE, Assistência Espiritual, Vibrações das Quintas.</t>
  </si>
  <si>
    <t>Mantivemos as aulas da EAE virtual. Evangelização infantil, os voluntários continuaram indo até a casa para fazer vibrações e por alguns meses, alguns pais e/ou responsáveis compareciam no horário da Evangelização, e eram entregues atividades para que as crianças pudessem exercitar a evangelização, e lanches. Com o passar de alguns meses o número de pais que compareciam foram reduzindo, mas a equipe da Evangelização Infantil continua indo até a casa e entregando as atividades para quem comparece, e fazendo as vibrações (agora estamos no período de férias). Contatamos os assistidos, e formamos um grupo de Whats’app com os assistidos que concordaram em participar. Para este grupo e um grupo de trabalhadores, passamos a enviar áudios todas quartas no horário da Assistência (os áudios são com a leitura, preparação, preleção e vibrações, gravados e atualizados semanalmente pelos trabalhadores), esta atividade ainda continua. Atualmente alguns trabalhadores estão indo até a casa presencialmente para vibrações no horário da Assistência das quartas, vibrações para casa por vídeo chamado as quintas, e também as quintas há um grupo fazendo um trabalho mediúnico.</t>
  </si>
  <si>
    <t xml:space="preserve">Que somos todos irmãos e vulneráveis em igualdade, e precisamos do auxílio uns dos outros. Está sendo uma grande oportunidade de aprendizado em todos os sentidos, espiritual, desapego, gratidão, caridade, etc. </t>
  </si>
  <si>
    <t>https://docs.google.com/forms/d/e/1FAIpQLSeyjjdiw4kWvHrlkycvwErVvhYd362pE_5e_qVlAo24c0jM0g/viewform?edit2=2_ABaOnueSDSEVttwzcHKDK2r3zt0eGZeId3E_U-Es03X53nL-6tzs7Da2QjWiAr4bwp4oK8I</t>
  </si>
  <si>
    <t>SP NORTE - Cáritas</t>
  </si>
  <si>
    <t>Núcleo Assistencial Casa De Maria</t>
  </si>
  <si>
    <t>Casa de Maria</t>
  </si>
  <si>
    <t>Fabiana Miguel</t>
  </si>
  <si>
    <t>(11) 99509-7794</t>
  </si>
  <si>
    <t>Rua Guaraciaba, 232</t>
  </si>
  <si>
    <t>Jd. Barbosa</t>
  </si>
  <si>
    <t>07111-020</t>
  </si>
  <si>
    <t>23.400.743/0001-54</t>
  </si>
  <si>
    <t>Maiza Villa Vicente</t>
  </si>
  <si>
    <t>maizavv@gmail.com</t>
  </si>
  <si>
    <t>(11) 93026-6712</t>
  </si>
  <si>
    <t>Trabalho com pessoas em situação de rua - café da manhã 2 domingos ao mês</t>
  </si>
  <si>
    <t>Fácil o preenchimento do formulário.</t>
  </si>
  <si>
    <t>fabi.miguel@hotmail.com</t>
  </si>
  <si>
    <t>professorgeodaniel@gmail.com</t>
  </si>
  <si>
    <t>A EAE continuo seu trabalho de forma online, a Assistencia espiritual teve somente preleções online via youtube, as vibrações coletivas estão ocorrendo virtualmente por meio do whatsapp  o trabalho com moradores de rua continua sendo feito presencialmente</t>
  </si>
  <si>
    <t>a distancia não nos impede de trabalhar</t>
  </si>
  <si>
    <t>https://docs.google.com/forms/d/e/1FAIpQLSeyjjdiw4kWvHrlkycvwErVvhYd362pE_5e_qVlAo24c0jM0g/viewform?edit2=2_ABaOnuc5Tba8le2jk_PJmgLXcYRio2aVV_REAVqN-69WdBBE7sOiIKG_Axn7XQA0NP_lrMA</t>
  </si>
  <si>
    <t>SP NORTE - Casa de Maria</t>
  </si>
  <si>
    <t>Centro Espírita Aprendizes do Evangelho - Casa Verde</t>
  </si>
  <si>
    <t>CEAE Casa Verde</t>
  </si>
  <si>
    <t>Rute Aparecida Borges Luiz</t>
  </si>
  <si>
    <t>(11) 99797-8841</t>
  </si>
  <si>
    <t>Rua Luis Trevigant, 53</t>
  </si>
  <si>
    <t>Casa Verde</t>
  </si>
  <si>
    <t>02552-130</t>
  </si>
  <si>
    <t>67.640.821/0001-63</t>
  </si>
  <si>
    <t>rute.abl@gmail.com</t>
  </si>
  <si>
    <t>(01/01/2021 a 31/12/2013) = 36 meses</t>
  </si>
  <si>
    <t>Nanci Cristina de Alencar - nca.professora@gmail.com - (11) 99815-3031</t>
  </si>
  <si>
    <t>FARMACIA FITOTERAPICA</t>
  </si>
  <si>
    <t>neide.cardoso@mdmembagens.com.br</t>
  </si>
  <si>
    <t>mantivemos: curso básico, EAE que estava em andamento, contato com as crianças da EI, reunião dos voluntários da Assist. Espiritual e grupo mediúnico nos dias e horários habituais. Não foi mantida a pré-mocidade, nem foi possível a abertura da 35ª turma que estava programada (os alunos do curso básico optaram por aguardar o retorno das aulas presenciais)</t>
  </si>
  <si>
    <t>necessidade de se abrir as novas tecnologias.</t>
  </si>
  <si>
    <t>https://docs.google.com/forms/d/e/1FAIpQLSeyjjdiw4kWvHrlkycvwErVvhYd362pE_5e_qVlAo24c0jM0g/viewform?edit2=2_ABaOnue_fkg4HsUHrwzrAUIIC9ELi4-NC_mQPJIBlOZft5yh-CH6aim27KbkfjXwXMToI1I</t>
  </si>
  <si>
    <t>SP NORTE - CEAE Casa Verde</t>
  </si>
  <si>
    <t>Centro Espírita Aprendizes Do Evangelho Santana</t>
  </si>
  <si>
    <t>CEAE Santanta</t>
  </si>
  <si>
    <t>Maria José Gomes Waetge</t>
  </si>
  <si>
    <t>(11) 99422-7893</t>
  </si>
  <si>
    <t>Av. Do Guacá, 1353</t>
  </si>
  <si>
    <t>Mandaqui</t>
  </si>
  <si>
    <t>02435-001</t>
  </si>
  <si>
    <t>54.064.704/0001-57</t>
  </si>
  <si>
    <t>mary.jo@hotmail.com</t>
  </si>
  <si>
    <t>(11) 2645-6408 / (11) 99422-7893</t>
  </si>
  <si>
    <t>jul/19 à jul/21</t>
  </si>
  <si>
    <t>Marcelo Ricardo Lemes Rebocho - mr.rebocho@gmail.com - (11)99889-6507</t>
  </si>
  <si>
    <t>1) "Pão Nosso" - Distribuição de lanches a moradores de rua. 2) "Cestas Básicas" - Distribuição de cestas mensalmente às famílias da Evangelização Infantil e, especialmente em 2020, distribuição a necessitados sem qualquer ligação com a nossa casa. 3) "Apoio Psicológico" às mães, crianças e adolescentes da Evangelização Infantil, Pré Mocidade e Mocidade. 4) Grupo de Estudo das Obras de André Luis. 5) Aprimoramento Mediúnico.</t>
  </si>
  <si>
    <t>www.ceaesantana.com.br</t>
  </si>
  <si>
    <t>CEAE Santana, Mocidade CEAE Santana, Cantinho das Vibrações</t>
  </si>
  <si>
    <t>ceae_santana</t>
  </si>
  <si>
    <t>Adriana - (11)98141-8208 - contato.ceaesantana@gmail.com</t>
  </si>
  <si>
    <t>Ter 15h / Ter 20h30 / Qui 20h30</t>
  </si>
  <si>
    <t>Como ele se refere ao atípico ano de 2020, acredito que algumas informações não serão muito reais, face as dificuldades e adequações que todos tiveram que fazer e aprender.</t>
  </si>
  <si>
    <t>Curso Básico / EAE, Assistência Espiritual, Curso de Médiuns, Estudo das Obras de André Luis</t>
  </si>
  <si>
    <t>Como respondido acima, apenas as atividades da Evangelização, Mocidade e Pré Mocidade foram totalmente suspensas, porém o social da Evangelização permaneceu uma vez por mês.</t>
  </si>
  <si>
    <t>Trouxe muitos ensinamentos onde podemos destacar: 1) que o convívio pessoal faz falta também para os trabalhadores, além dos assistidos e alunos; 2) que a paciência e o respeito são sentimentos que, às vezes, esquecemos de praticar; 3) que o centro espírita está em cada lar, em cada empresa, em cada coração e que é urgente e necessário o esforço individual, para o aprendizado e a prática das Leis de Deus; 4) que a fé e a esperança não podem ser ensinadas, devem ser vividas.</t>
  </si>
  <si>
    <t>https://docs.google.com/forms/d/e/1FAIpQLSeyjjdiw4kWvHrlkycvwErVvhYd362pE_5e_qVlAo24c0jM0g/viewform?edit2=2_ABaOnueo0fUiD6jV1XYEPz_XC-DDx32w_VEUxINpUdvLXf3psQDe5-MKNwPgckCeYNgu1wQ</t>
  </si>
  <si>
    <t>SP NORTE - CEAE Santanta</t>
  </si>
  <si>
    <t>Centro Espírita Aprendizes Do Evangelho Divina Luz</t>
  </si>
  <si>
    <t>Débora Paizani</t>
  </si>
  <si>
    <t>(11) 97392-2681 / (11) 99528-5759</t>
  </si>
  <si>
    <t>Rua Profº Vasco Queiroz Guimarães, 67</t>
  </si>
  <si>
    <t>Jd. Bom Clima</t>
  </si>
  <si>
    <t>07122-220</t>
  </si>
  <si>
    <t>24.179.322/0001-08</t>
  </si>
  <si>
    <t>Eugênio Soares</t>
  </si>
  <si>
    <t>eugeniosoares@terra com br</t>
  </si>
  <si>
    <t>(11) 97357-3968</t>
  </si>
  <si>
    <t>fev/18 à fev/20</t>
  </si>
  <si>
    <t>Débora (973922681) Eugênio (973573968)</t>
  </si>
  <si>
    <t>Pontos e Laços de Amor (aulas de costura, bordado, crochê e tricô onde além da conversa fraterna durante o período que lá se encontram, destinam-se as peças confeccionadas a uma maternidade e um sai. Assistência espiritual para Depressão e Síndromes</t>
  </si>
  <si>
    <t>Ceae Divina Luz</t>
  </si>
  <si>
    <t>Débora / 973922681 / paizanidebora@gmail.com</t>
  </si>
  <si>
    <t>paizanidebora@gmail.com</t>
  </si>
  <si>
    <t>Fomos adaptando as atividades virtuais, trazendo e aprendendo os conceitos do presencial para atender aos colaboradores e assistidos a distância.</t>
  </si>
  <si>
    <t xml:space="preserve">Que somos juntos mesmo distantes e que podemos fazer de onde estivermos, que somos a casa espírita  um a um de qqer lugar. </t>
  </si>
  <si>
    <t>https://docs.google.com/forms/d/e/1FAIpQLSeyjjdiw4kWvHrlkycvwErVvhYd362pE_5e_qVlAo24c0jM0g/viewform?edit2=2_ABaOnueDhC8dc9yQdkYOZeF2u5hCPkFfWbRC5B00m5AeaxBAn2KMSAIfkSDPQrF5K0TFWPc</t>
  </si>
  <si>
    <t>SP NORTE - Divina Luz</t>
  </si>
  <si>
    <t>Associação Espírita Evangelho Redivivo</t>
  </si>
  <si>
    <t>Evangelho Redivivo</t>
  </si>
  <si>
    <t>Clotilde Lima De Camargo</t>
  </si>
  <si>
    <t>(11) 94039-8075</t>
  </si>
  <si>
    <t>Rua Imbiras, 491</t>
  </si>
  <si>
    <t>Vl. Nova Mazzei</t>
  </si>
  <si>
    <t>02316-100</t>
  </si>
  <si>
    <t>67.147.918/0001-39</t>
  </si>
  <si>
    <t>Clotilde Lima De Cmargo</t>
  </si>
  <si>
    <t>clotildina@gmail.com</t>
  </si>
  <si>
    <t>julho/19 a julho21</t>
  </si>
  <si>
    <t>Curso de Médiuns/ Mocidade/EAE/EAED</t>
  </si>
  <si>
    <t xml:space="preserve"> quarta-feira  às 20:00</t>
  </si>
  <si>
    <t>Dina - clotildina@gmail.com - (11)940398075</t>
  </si>
  <si>
    <t>Dom 20h30</t>
  </si>
  <si>
    <t>Mocidade, Curso Básico / EAE, Assistência Espiritual, Curso de Médiuns, Estudos</t>
  </si>
  <si>
    <t xml:space="preserve"> Só não conseguimos manter  a Evangelhização Infantil</t>
  </si>
  <si>
    <t xml:space="preserve"> A importância  da caridade e apoio a todos os trabalhadores e assistidos</t>
  </si>
  <si>
    <t>https://docs.google.com/forms/d/e/1FAIpQLSeyjjdiw4kWvHrlkycvwErVvhYd362pE_5e_qVlAo24c0jM0g/viewform?edit2=2_ABaOnuc7PaWyVKXs9id8mxfmltaJA6bauqhDC6ejAYeqrTE43kNUadTwjPPEKeTUdEDTjwU</t>
  </si>
  <si>
    <t>SP NORTE - Evangelho Redivivo</t>
  </si>
  <si>
    <t>Centro Espírita Fonte de Luz</t>
  </si>
  <si>
    <t>Fonte de Luz</t>
  </si>
  <si>
    <t>Daniel Anastácio Félix</t>
  </si>
  <si>
    <t>(11) 99772-1822</t>
  </si>
  <si>
    <t>Rua Pouso Alto, 70</t>
  </si>
  <si>
    <t>Taboão</t>
  </si>
  <si>
    <t>07140-240</t>
  </si>
  <si>
    <t>18.058.061/0001-75</t>
  </si>
  <si>
    <t>2 Anos</t>
  </si>
  <si>
    <t>Luis Dos Santos Falcão</t>
  </si>
  <si>
    <t>assistência espiritual</t>
  </si>
  <si>
    <t>fonte de luz</t>
  </si>
  <si>
    <t>cidacelularpauloci@gmail.com</t>
  </si>
  <si>
    <t>luisfalcao998@gmail.com</t>
  </si>
  <si>
    <t>Somente conseguimos manter a Assistencia espiritual com as preleções mas sem os passes, a EAE teve continuidade por meio do aplicativo skype, as vibrações coletivas das 19h30 são realizadas virtualmente por meio do whatsapp</t>
  </si>
  <si>
    <t>A distância não nos impede de trabalhar</t>
  </si>
  <si>
    <t>https://docs.google.com/forms/d/e/1FAIpQLSeyjjdiw4kWvHrlkycvwErVvhYd362pE_5e_qVlAo24c0jM0g/viewform?edit2=2_ABaOnueC-ZwjRZfLBET049zmMDfKkqeuZ1yCpEZ3DUaUxUsknCnB9S2jHXCskzFhVqDANxA</t>
  </si>
  <si>
    <t>SP NORTE - Fonte de Luz</t>
  </si>
  <si>
    <t>Lourival Cardoso Farias</t>
  </si>
  <si>
    <t>(11) 2241-7847 / (11) 2201-2722</t>
  </si>
  <si>
    <t>Rua General Jeronimo Furtado, 286</t>
  </si>
  <si>
    <t>Jaçanã</t>
  </si>
  <si>
    <t>02237-000</t>
  </si>
  <si>
    <t>49.510.761/0001-82</t>
  </si>
  <si>
    <t>fariaslourival@ig.com.br</t>
  </si>
  <si>
    <t>(11) 2201-2722 / (11) 99693-9825</t>
  </si>
  <si>
    <t>Luiz Teodoro De Souza</t>
  </si>
  <si>
    <t>Vibrações as quinta-feira às 19h30
Assistência Espiritual aos sábados às 16:30 
Assistência Espiritual aos domingos às 09:15
Evangelização Infantil às 09:45</t>
  </si>
  <si>
    <t>Lourival Cardoso Farias - Cel. 11 99693-9825 - fariaslourival@ig.com.br</t>
  </si>
  <si>
    <t>https://docs.google.com/forms/d/e/1FAIpQLSeyjjdiw4kWvHrlkycvwErVvhYd362pE_5e_qVlAo24c0jM0g/viewform?edit2=2_ABaOnueUZ0ki0lkCpIoVrfPG6jA0JsogJhe4zHD9NKh_sZo7gPjVzDWL5s9dJEWf81-lpy4</t>
  </si>
  <si>
    <t>SP NORTE - Fraternidade</t>
  </si>
  <si>
    <t>Associação Espírita Fraternidade E Paz</t>
  </si>
  <si>
    <t>Fraternidade e Paz</t>
  </si>
  <si>
    <t>Karl Marx Pacheco Da Silva</t>
  </si>
  <si>
    <t>(11) 96913-4017</t>
  </si>
  <si>
    <t>Av. Das Cerejeiras, 377</t>
  </si>
  <si>
    <t>Jd. Japão</t>
  </si>
  <si>
    <t>02124-000</t>
  </si>
  <si>
    <t>09.366.845/0001-70</t>
  </si>
  <si>
    <t>karlmarxpps@hotmail.com</t>
  </si>
  <si>
    <t>(11) 96913-4017 / (11) 99379-3654</t>
  </si>
  <si>
    <t xml:space="preserve">Reinaldo Marques Lopes - (11) 99422-7979 </t>
  </si>
  <si>
    <t>Iniciamos no Final do Ano entrega de Cestas Básicas por ocasião do natal</t>
  </si>
  <si>
    <t>Karl Marx - (11) 969134017</t>
  </si>
  <si>
    <t>Excelente!</t>
  </si>
  <si>
    <t>A EAE e Vibrações Coletivas virtual nos adaptamos bem. A Assistência Espiritual foi mais difícil. Retornamos a Assistência Espiritual presencial com passe coletivo e também enviamos áudio gravado da preleção para algumas pessoas que  mantém o distanciamento social, possam se conectar no mesmo horário que está ocorrendo a preleção presencial.</t>
  </si>
  <si>
    <t>Oportunidade de exercitar a fé e a necessidade de nos adaptarmos para servir sempre.</t>
  </si>
  <si>
    <t>https://docs.google.com/forms/d/e/1FAIpQLSeyjjdiw4kWvHrlkycvwErVvhYd362pE_5e_qVlAo24c0jM0g/viewform?edit2=2_ABaOnufUSGhCyJKsH_sJt1XDWo-XcX42avOzGNCy6DMCt7W5hd-IUbpsvyIget_uLladtwo</t>
  </si>
  <si>
    <t>SP NORTE - Fraternidade e Paz</t>
  </si>
  <si>
    <t>Núcleo De Apoio E Evangelização Fraternidade Emmanuel</t>
  </si>
  <si>
    <t>NAEFE</t>
  </si>
  <si>
    <t>Wilma Mendes Feitosa</t>
  </si>
  <si>
    <t>(11) 98447-1332</t>
  </si>
  <si>
    <t>Rua Duplo Céu,139</t>
  </si>
  <si>
    <t>Vl. Nova Cachoeirinha</t>
  </si>
  <si>
    <t>02610-110</t>
  </si>
  <si>
    <t>07.583.311/0001-70</t>
  </si>
  <si>
    <t>Luzia Cecília Marçal De Santana</t>
  </si>
  <si>
    <t>luzia_santana65@hotmail.com</t>
  </si>
  <si>
    <t>(11) 96226-1716</t>
  </si>
  <si>
    <t>18/04/19 a 18/04/21</t>
  </si>
  <si>
    <t>Elisângela - 97011-2975</t>
  </si>
  <si>
    <t>Devido a pandemia, a Casa está fechada ao público. A Diretoria se reúne on-line nos dias e horários da Assistência Espiritual (Quinta-feira e Domingo) para leitura do Evangelho e Vibrações.</t>
  </si>
  <si>
    <t>naefe_aliancaevangelica</t>
  </si>
  <si>
    <t>Elisângela - 97011-2975 - naefraternidadeemmanuel@hotmail.com</t>
  </si>
  <si>
    <t>Suma importância para dimensionamento do movimento e maior conhecimento dos grupos</t>
  </si>
  <si>
    <t>naefraternidadeemmanuel@hotmail.com</t>
  </si>
  <si>
    <t xml:space="preserve">Mantivemos reuniões semanais de modo virtual.  Nos dias de Assistência Espiritual apenas os Colaboradores se reúnem on-line, sem a participação de assistidos. </t>
  </si>
  <si>
    <t>A necessidade de nos mantermos unidos e em oração permanente para que o trabalho não seja abalado pela distância física.  Persistimos no caminho pelo coração.</t>
  </si>
  <si>
    <t>https://docs.google.com/forms/d/e/1FAIpQLSeyjjdiw4kWvHrlkycvwErVvhYd362pE_5e_qVlAo24c0jM0g/viewform?edit2=2_ABaOnue_rT_DyBAUiVaV5VRvIDIZUxPg0hfowvdCSj7hsnVG48GX9H2PYlGd9e7RaHc-uMw</t>
  </si>
  <si>
    <t>SP NORTE - NAEFE</t>
  </si>
  <si>
    <t>Grupo Lumihar - Casa Assistencial Espírita</t>
  </si>
  <si>
    <t>Grupo Lumihar</t>
  </si>
  <si>
    <t>Marcia Regina Gothard</t>
  </si>
  <si>
    <t>(11) 99612-9239</t>
  </si>
  <si>
    <t>Rua Tokio, 332</t>
  </si>
  <si>
    <t>Jd. Imperial</t>
  </si>
  <si>
    <t>Atibaia</t>
  </si>
  <si>
    <t>12950-230</t>
  </si>
  <si>
    <t>07.111.794/0001-00</t>
  </si>
  <si>
    <t>mr.gothard@uol.com.br</t>
  </si>
  <si>
    <t>janeiro 2021 a dezembro 2023</t>
  </si>
  <si>
    <t>Maria Vendrell Spinelli- fone-44120077</t>
  </si>
  <si>
    <t>Iniciamos em 2016 um trabalho social com: assistência psicológica, reforço escolar, alfabetização de adultos, corte de cabelo, curso de manicure, orientação jurídica e financeira, aulas espanhol.</t>
  </si>
  <si>
    <t>grupo lumihar</t>
  </si>
  <si>
    <t>Marcia (11)996129239</t>
  </si>
  <si>
    <t>nenhuma questão a ser solicitada.</t>
  </si>
  <si>
    <t>muito bom, com informações suficientes e fundamentais para apresentação.</t>
  </si>
  <si>
    <t>lamartine.barbosa@terra.com.br</t>
  </si>
  <si>
    <t>Projeto para melhoria de frequentadores da Casa, estudo a ser elaborado.</t>
  </si>
  <si>
    <t>Mantivemos a assistencia espiritual, cursos EAE e Curso de Mediuns virtual</t>
  </si>
  <si>
    <t>a capacidade de adaptação e conhecimento de novas tecnologias</t>
  </si>
  <si>
    <t>https://docs.google.com/forms/d/e/1FAIpQLSeyjjdiw4kWvHrlkycvwErVvhYd362pE_5e_qVlAo24c0jM0g/viewform?edit2=2_ABaOnucFqU65T_jVP8_qXxzGsVu2LObL_iQAnEkTnF7l1jRF2h7LIA5_M5pdsKojCUk77l4</t>
  </si>
  <si>
    <t>SP NORTE - Grupo Lumihar</t>
  </si>
  <si>
    <t>Grupo Espírita Hovsana Krikor</t>
  </si>
  <si>
    <t>Hovsana Krikor</t>
  </si>
  <si>
    <t>Catarina Nogueira De Santa Bárbara</t>
  </si>
  <si>
    <t>(11) 98443-1336</t>
  </si>
  <si>
    <t>Av. Leôncio De Magalhães, 1264</t>
  </si>
  <si>
    <t>Jd. São Paulo</t>
  </si>
  <si>
    <t>02042-011</t>
  </si>
  <si>
    <t>03.043.124/0001-42</t>
  </si>
  <si>
    <t>catarina@guidini.com.br</t>
  </si>
  <si>
    <t>Marly Dompieri</t>
  </si>
  <si>
    <t>Correio Fraterno - Troca de cartas com detentos
Assistência de Magnestismo
Aquecendo Corações - apoio a moradores de rua</t>
  </si>
  <si>
    <t>hovsanakrikor.org.br</t>
  </si>
  <si>
    <t>Gehovsanakrikor</t>
  </si>
  <si>
    <t>catarina</t>
  </si>
  <si>
    <t>Qui 20h / Sáb 16h30</t>
  </si>
  <si>
    <t>hovsanakrikor@gmail.com</t>
  </si>
  <si>
    <t>desde o início da Pandemia migramos todos os trabalhos para o modo virtual e mantivemos no presencial os trabalhos sociais</t>
  </si>
  <si>
    <t>que estamos unidos pela nossa força Mental</t>
  </si>
  <si>
    <t>https://docs.google.com/forms/d/e/1FAIpQLSeyjjdiw4kWvHrlkycvwErVvhYd362pE_5e_qVlAo24c0jM0g/viewform?edit2=2_ABaOnue2mXtnAMH3eXkWiIMNTFeVaoZqAt1Cb6oZZYXUTC_wP1S9uMDxdbkL7J55TBUFqLk</t>
  </si>
  <si>
    <t>SP NORTE - Hovsana Krikor</t>
  </si>
  <si>
    <t>Grupo Espírita Irmãos Fraternos</t>
  </si>
  <si>
    <t>GEIF</t>
  </si>
  <si>
    <t>Maria José Pereira Da Silva</t>
  </si>
  <si>
    <t>(11) 96423-9167</t>
  </si>
  <si>
    <t>RUA RIBAS DO RIO PARDO, 183</t>
  </si>
  <si>
    <t>Cidade Soinco</t>
  </si>
  <si>
    <t>07182150</t>
  </si>
  <si>
    <t>Maria José P. Da Silva</t>
  </si>
  <si>
    <t>spmariajose2@gmail.com</t>
  </si>
  <si>
    <t>Não temos novos</t>
  </si>
  <si>
    <t>Sáb 9h / Dom 9h</t>
  </si>
  <si>
    <t>Não conseguimos manter a Evangelização Infantil, mas conseguimos abrir uma turma de Pré mocidade</t>
  </si>
  <si>
    <t>Na minha opinião e  de alguns companheiros, nos mostrou meios de expansão no auxilio ao próximo. O mais importante, não dependemos das 4 paredes do cento para desenvolver as tarefas a qual nos comprometemos a atuar.</t>
  </si>
  <si>
    <t>https://docs.google.com/forms/d/e/1FAIpQLSeyjjdiw4kWvHrlkycvwErVvhYd362pE_5e_qVlAo24c0jM0g/viewform?edit2=2_ABaOnuc1QeqX5NwhHfe_lFxpxFVdEBCLsmy7lMorpMEIomb5JtVGrvpVaK9F-b5dY96tZLU</t>
  </si>
  <si>
    <t>SP NORTE - GEIF</t>
  </si>
  <si>
    <t>Centro Espírita Jesus de Nazare</t>
  </si>
  <si>
    <t>CEJN</t>
  </si>
  <si>
    <t>Shirley De Andrade E Silva Das Neves</t>
  </si>
  <si>
    <t>(11) 98494-1303</t>
  </si>
  <si>
    <t>Rua Augusto Gil, 181</t>
  </si>
  <si>
    <t>Vila Dionísia</t>
  </si>
  <si>
    <t>02670-070</t>
  </si>
  <si>
    <t>50.861.640/0001-64</t>
  </si>
  <si>
    <t>Neci Alves De Paiva Egydio</t>
  </si>
  <si>
    <t>neciegydio@terra.com.br</t>
  </si>
  <si>
    <t>(11) 98213-9313</t>
  </si>
  <si>
    <t>2019/2022</t>
  </si>
  <si>
    <t>Alexsandro Sampaio Maia - (11) 969922259</t>
  </si>
  <si>
    <t xml:space="preserve">facebook.com/CEJN.VilaDionisia </t>
  </si>
  <si>
    <t>instagram.com/CEJN.VilaDionisia</t>
  </si>
  <si>
    <t>14h / 19h30</t>
  </si>
  <si>
    <t>Qua 20h / Qui 20h / Seh 20h / Sáb 14h / Dom 9h</t>
  </si>
  <si>
    <t>39ª</t>
  </si>
  <si>
    <t>Seg 20h / Sáb 16h</t>
  </si>
  <si>
    <t>muito bom, de fácil manuseio</t>
  </si>
  <si>
    <t>cejesusdenazare181@yahoo.com.br</t>
  </si>
  <si>
    <t>Evangelização Infantil, Pré-Mocidade, Mocidade, Assistência Espiritual, Curso de Médiuns, assistencia social  atendendo as necessidades basicas das familia que frequentam a casa e tambem os que se avizinham dela</t>
  </si>
  <si>
    <t>O meio virtual esta sendo usado em todos os trabalhos, com exceção de passes</t>
  </si>
  <si>
    <t xml:space="preserve">O trabalho continuou mesmo com as portas fechadas.  </t>
  </si>
  <si>
    <t>https://docs.google.com/forms/d/e/1FAIpQLSeyjjdiw4kWvHrlkycvwErVvhYd362pE_5e_qVlAo24c0jM0g/viewform?edit2=2_ABaOnuddBPJp7xR52dIQ4EC17KWWWkXeMzI_95xajhJhDPfj-x5MJDcogHzVOzoR2vjZMuc</t>
  </si>
  <si>
    <t>SP NORTE - CEJN</t>
  </si>
  <si>
    <t>Fraternidade Espírita Luz Divina</t>
  </si>
  <si>
    <t>FELD</t>
  </si>
  <si>
    <t>Fabio Kenji Matsushita</t>
  </si>
  <si>
    <t>(11) 94032-3469</t>
  </si>
  <si>
    <t>Av. Ultramarino, 202</t>
  </si>
  <si>
    <t>Lauzane Paulista</t>
  </si>
  <si>
    <t>02337-020</t>
  </si>
  <si>
    <t>Maria Helena Cavalcante Santos</t>
  </si>
  <si>
    <t>toninhoancosan@hotmail.com</t>
  </si>
  <si>
    <t>(11) 98622-1637</t>
  </si>
  <si>
    <t>jan/19 à jan/26</t>
  </si>
  <si>
    <t>Antonio Santos</t>
  </si>
  <si>
    <t>Assistência espiritual, desobssessão, colegiado mediúnico, samaritano, limpeza psíquica da casa espírita.</t>
  </si>
  <si>
    <t>FELD - Fraternidade Espírita Luz Divina</t>
  </si>
  <si>
    <t>Fabio, 940323469</t>
  </si>
  <si>
    <t>Seg 20h30 / Qua 20h30</t>
  </si>
  <si>
    <t>fabioken23@hotmail.com</t>
  </si>
  <si>
    <t>https://docs.google.com/forms/d/e/1FAIpQLSeyjjdiw4kWvHrlkycvwErVvhYd362pE_5e_qVlAo24c0jM0g/viewform?edit2=2_ABaOnueYJw3SF0ixaedw7WxutYzihNYk83UGoDrh-3xx0y2tRweK7Dna-V1YBH-c8XV_6Iw</t>
  </si>
  <si>
    <t>SP NORTE - FELD</t>
  </si>
  <si>
    <t>Núcleo Assistencial Maria De Magdala</t>
  </si>
  <si>
    <t>Lilian Ribeiro Araujo Grigoletto</t>
  </si>
  <si>
    <t>(11) 97966-7085</t>
  </si>
  <si>
    <t>Rua Pavini, 101</t>
  </si>
  <si>
    <t>Jd. Flor Do Campo</t>
  </si>
  <si>
    <t>07192060</t>
  </si>
  <si>
    <t>23.252.452/0001-66</t>
  </si>
  <si>
    <t>ligrigoletto@gmail.com</t>
  </si>
  <si>
    <t>jul/19 à jun/21</t>
  </si>
  <si>
    <t>Clelia Ferraz</t>
  </si>
  <si>
    <t>café da manha aos moradores de rua</t>
  </si>
  <si>
    <t>nucleoassistencialmariademagadala.blogspot.com</t>
  </si>
  <si>
    <t>Nucleo Assistencial Maria de Magdala</t>
  </si>
  <si>
    <t>@mariamagdala</t>
  </si>
  <si>
    <t>Lilian 11 97966-7085 magmariadala@gmail.com</t>
  </si>
  <si>
    <t>vanessa.rogato23@gmail.com</t>
  </si>
  <si>
    <t>Curso Básico / EAE, Curso de Médiuns, Palestra virtual</t>
  </si>
  <si>
    <t>Só mantivemos as aulas EAE e Palestra virtual</t>
  </si>
  <si>
    <t>Somos mais fortes do que pensávamos, somos unidos um por único objetivo o amor ao próximo e pela casa Maria de Magdala que nos acolhe.</t>
  </si>
  <si>
    <t>https://docs.google.com/forms/d/e/1FAIpQLSeyjjdiw4kWvHrlkycvwErVvhYd362pE_5e_qVlAo24c0jM0g/viewform?edit2=2_ABaOnufFdK5AtOzpczhhvZpKoqExI-pvWjBINuOSo6U6KNpYJMsAnfNyZp2-Q2B2Jf1iKMI</t>
  </si>
  <si>
    <t>SP NORTE - Maria de Magdala</t>
  </si>
  <si>
    <t>Centro Espírita Semeadores Do Cristo</t>
  </si>
  <si>
    <t>Semeadores do Cristo</t>
  </si>
  <si>
    <t>Marcelo Takara</t>
  </si>
  <si>
    <t>(11) 98223-4907</t>
  </si>
  <si>
    <t>Rua Rodolfo Marcos Teofilo, 188</t>
  </si>
  <si>
    <t>Jd. Almanara</t>
  </si>
  <si>
    <t>02862-100</t>
  </si>
  <si>
    <t>09.154.354/0001-65</t>
  </si>
  <si>
    <t>biomol4@ig.com.br</t>
  </si>
  <si>
    <t>agosto/19 = dez/21</t>
  </si>
  <si>
    <t>Dener Di Natali   Celular/WhatsApp +55 11 98251-5131</t>
  </si>
  <si>
    <t>Temos trabalho de evangelização Infantil, mocidade, escola de aprendizes e caravana de evangelho no lar.</t>
  </si>
  <si>
    <t>C.E. Semeadores do Cristo</t>
  </si>
  <si>
    <t>Ótima ferramenta para se ter um levantamento da situação das casas por parte da Aliança.</t>
  </si>
  <si>
    <t xml:space="preserve">Fazemos transmissões de preleções ao vivo no Facebook, e convidamos os assistidos remotos a colocarem seus nomes, ou de seus familiares na caixa de diálogos. Ao término da transmissão, pedimos para permaneçam em prece por aproximadamente 15 minutos, quando então os trabalhadores se reúnem virtualmente no Zoom para fazermos o tratamento a distância, com a leitura dos nomes dos assistidos. Para evangelização infantil, foram criados vídeos no facebook no horário do trabalho.  </t>
  </si>
  <si>
    <t xml:space="preserve">Foi um ano difícil, onde prevaleceu o trabalho e o esforço em levar assistência material na forma de cestas para as famílias das crianças da Evangelização. Nos unimos aos esforços de outras ONG´s locais na distribuição de cestas básicas e kits de higiene. Testemunhamos também a partida de um irmão trabalhador da casa, vítima da Covid19. Na mesma época soubemos também do desencarne de duas trabalhadoras da nossa Casa mãe - CE Jesus de Nazaré, também por Covid19. Sentimos que ainda estamos no meio de uma tormenta que ainda não passou. Mas temos conseguido nos manter ligados uns aos outros através das mídias sociais. O aprendizado que fica, é que se os obstáculos surgem, sempre haverá um meio de suplantá-los. Antes fazíamos grande eventos, como quermesse e noites de pizza. Tivemos de usar a criatividade e fazer pequenos almoços para retirada. </t>
  </si>
  <si>
    <t>https://docs.google.com/forms/d/e/1FAIpQLSeyjjdiw4kWvHrlkycvwErVvhYd362pE_5e_qVlAo24c0jM0g/viewform?edit2=2_ABaOnufBREVWY-B4eMDa-tX8q5xvcshEu2PRufD2A_Wk_vhPMUyuwytQTDVCr8hBATJBA7A</t>
  </si>
  <si>
    <t>SP NORTE - Semeadores do Cristo</t>
  </si>
  <si>
    <t>SP OESTE</t>
  </si>
  <si>
    <t>Fraternidade Espírita Amigos Da Luz Jaraguá</t>
  </si>
  <si>
    <t>Amigos da Luz</t>
  </si>
  <si>
    <t>Marcio Chiuratto</t>
  </si>
  <si>
    <t>(11) 97535-1691</t>
  </si>
  <si>
    <t>Rua Balsamo Da Horta , 160</t>
  </si>
  <si>
    <t>Jd. Ipanema</t>
  </si>
  <si>
    <t>05185-300</t>
  </si>
  <si>
    <t>29.158.863/0001-73</t>
  </si>
  <si>
    <t>Marcio Douglas Chiuratto</t>
  </si>
  <si>
    <t>machiuratto@gmail.com</t>
  </si>
  <si>
    <t>2021 - 2023</t>
  </si>
  <si>
    <t>Assistência Espiritual / E.A.E / Psicografia</t>
  </si>
  <si>
    <t>Marcio 11 97535-1691 machiuratto@gmail.com</t>
  </si>
  <si>
    <t>https://docs.google.com/forms/d/e/1FAIpQLSeyjjdiw4kWvHrlkycvwErVvhYd362pE_5e_qVlAo24c0jM0g/viewform?edit2=2_ABaOnuf0X1FSs_Mr2YEj6BD1EixCTWSAG8YP36wR9pNN98HQe9oPPJXlGtamV4Cfl4SNqcw</t>
  </si>
  <si>
    <t>SP OESTE - Amigos da Luz</t>
  </si>
  <si>
    <t>Casa Espírita Aurora Dos Aprendizes</t>
  </si>
  <si>
    <t>Aurora dos Aprendizes</t>
  </si>
  <si>
    <t>Márcia Regina Koc</t>
  </si>
  <si>
    <t>(11) 98283-2970</t>
  </si>
  <si>
    <t>Rua Alberto De Faria Cardoso,145</t>
  </si>
  <si>
    <t>Jd. Odete</t>
  </si>
  <si>
    <t>05363-170</t>
  </si>
  <si>
    <t>03.208.171/0001-07</t>
  </si>
  <si>
    <t>Marcia Koc</t>
  </si>
  <si>
    <t>marcia.koc@hotmail.com</t>
  </si>
  <si>
    <t>Marco/2019 ate Março 2022</t>
  </si>
  <si>
    <t>Fred 11 975705662</t>
  </si>
  <si>
    <t xml:space="preserve">Além dos trabalhos tradicionais, EAE, Assistência Espiritual as quartas e domingos, Mocidade Espirita, Evangelização Infantil e Cursos de Médiuns, Evangelho Comunitário as sextas, Vibraçoes Coletivas as quintas. Temos cursos pontuais de formação de Entrevistadores e Facilitadores, além de auxiliar com doações diversas a Casa de Idosos loicalizada em Itapecerica da Serra através de visitas e mensais. Trabalho realizado a partir da iniciativa de uma das escolas, coordenado pela sua dirigente. Inspira Cine, atividade nascida da 10ª EAE, com apresentações bimestrais de filmes com conteúdos voltados a reflexão de base evangélica ou não, mas todos com reflexões voltadas ao eu interior. </t>
  </si>
  <si>
    <t>www.ceaa.com.br</t>
  </si>
  <si>
    <t>Casa Espirita Aurora dos Aprendizes</t>
  </si>
  <si>
    <t>grupos de whatsapp:  informativos da casa e vibrações</t>
  </si>
  <si>
    <t>Marcia Koc - email: marcia.koc@hotmail.com, fone 9.8283-2970</t>
  </si>
  <si>
    <t>Sáb 8h</t>
  </si>
  <si>
    <t>A casa parou por 1 semana enquanto isso me organizei iniciando as orações e reflexões,  trabalho novo na casa e adaptei as assiatencias para o modelo online. Orientei os dirigentes de EAE, Evangeli, Mocidade que fossem para as plataformas online de sua preferencia e os CM que estava na parte teorica continuou online e agora aguarda para iniciar a parte pratica presencial. Houve um pouco de resistencia de alguns por nao terem facilidade com a tecnologia, mas hoje muitos entenderam e se adaptaram.</t>
  </si>
  <si>
    <t xml:space="preserve">Que precisamos evoluir e nos adaptar a novas possibilidades.  Quebrar barreiras,  aceitar os contras e seguir enfrente,  pois a espiritualidade nunca  os abandonou. </t>
  </si>
  <si>
    <t>https://docs.google.com/forms/d/e/1FAIpQLSeyjjdiw4kWvHrlkycvwErVvhYd362pE_5e_qVlAo24c0jM0g/viewform?edit2=2_ABaOnueZG4gErPG74KAysHJHtQtUC4KnJSq1pGz0w8FAfGGgBL1cpRBBnU3nS4dggjceS0o</t>
  </si>
  <si>
    <t>SP OESTE - Aurora dos Aprendizes</t>
  </si>
  <si>
    <t>Centro Espírita Aprendizes Do Evangelho Caieiras</t>
  </si>
  <si>
    <t>CEAE Caieiras</t>
  </si>
  <si>
    <t>Eliane Lopes Pastor</t>
  </si>
  <si>
    <t>(11) 99449-3659</t>
  </si>
  <si>
    <t>Av. 14 Dezembro, 384</t>
  </si>
  <si>
    <t>Caieiras</t>
  </si>
  <si>
    <t>07700-020</t>
  </si>
  <si>
    <t>Francielio Alves De Oliveira</t>
  </si>
  <si>
    <t>helioartes@hotmail.com</t>
  </si>
  <si>
    <t>(11) 96704-6661</t>
  </si>
  <si>
    <t>Eloisa</t>
  </si>
  <si>
    <t>Iniciamos a terceira turma em 2018, trabalhos da assistência, evangelho no lar e curso de médiuns, que iniciou em 2020</t>
  </si>
  <si>
    <t>Centro Espirita Aprendizes do Evangelho Av. 14 de dezembro, 384- Centro - Caieiras</t>
  </si>
  <si>
    <t>Qui 21h15</t>
  </si>
  <si>
    <t>Dando suporte e reciclando trabalhadores</t>
  </si>
  <si>
    <t>Bem elaborado</t>
  </si>
  <si>
    <t>eliane.pastor64@gmail.com</t>
  </si>
  <si>
    <t>Precisamos de suporte e orientação, cursos para conhecimento e reciclagem</t>
  </si>
  <si>
    <t>https://docs.google.com/forms/d/e/1FAIpQLSeyjjdiw4kWvHrlkycvwErVvhYd362pE_5e_qVlAo24c0jM0g/viewform?edit2=2_ABaOnudxMFMBHf6nK5wLgZ-wXSkmBLjghDZzl1ZsQtAL2kxJ15lwTLcm7BfhxCV4Q94J2D0</t>
  </si>
  <si>
    <t>SP OESTE - CEAE Caieiras</t>
  </si>
  <si>
    <t>Centro Espírita Allan Kardec - Ceak</t>
  </si>
  <si>
    <t>CEAK</t>
  </si>
  <si>
    <t>Marcelo De Souza Oliveira</t>
  </si>
  <si>
    <t>(11) 97812-2281</t>
  </si>
  <si>
    <t>Rua 19 De Fevereiro, 658</t>
  </si>
  <si>
    <t>Vl. Quitauna</t>
  </si>
  <si>
    <t>Osasco</t>
  </si>
  <si>
    <t>06192-220</t>
  </si>
  <si>
    <t>96.498.886/0001-14</t>
  </si>
  <si>
    <t>escreveai@yahoo.com.br</t>
  </si>
  <si>
    <t>(11) 98912-2281</t>
  </si>
  <si>
    <t>ago/19 à jul/23</t>
  </si>
  <si>
    <t>Davi Pinheiro 997035812</t>
  </si>
  <si>
    <t>Evangelho nos lares todas as segundas feira; Campanha Menos Frio; Caldo Fraterno aos sábados; Grupo de Teatro Ciranda de Luz; Implantação de Evangelho nos lares online; Projeto Guarda Chuva distribuição - confecção de sacos de dormir para pessoas em situação de rua; kit higiene para moradoras em situação de rua; distribuição de cestas básicas  para m iniciamos em 2019 banho fraterno para pessoas em situação de rua.</t>
  </si>
  <si>
    <t>www.ceakosasco.org.br</t>
  </si>
  <si>
    <t>ceakosasco</t>
  </si>
  <si>
    <t>YouTube: Ceak Osasco</t>
  </si>
  <si>
    <t>Clarice - contatoceakosasco@gmail.com</t>
  </si>
  <si>
    <t>27ª</t>
  </si>
  <si>
    <t>Dom 8h / Seg 21h / Qua 21h / Sex 16h</t>
  </si>
  <si>
    <t>os itens que dependem de informações numéricas deveriam ser enviados a parte para prepararmos antes, principalmente quando se trata de novos presidentes.</t>
  </si>
  <si>
    <t>sandracarvalho.adv@uol.com.br</t>
  </si>
  <si>
    <t>Sugestão: RGA ser mais dinâmica com palestrantes do movimento espirita respondendo perguntas e mais tempo para confraternização porque as pessoas ficam restritas as salas dos módulos sendo os horários de almoço e cafe muito reduzido para o encontro e reencontro de pessoas unidas no mesmo ideal.</t>
  </si>
  <si>
    <t>Aos poucos fomos aprendendo e trazendo as atividades para o campo virtual</t>
  </si>
  <si>
    <t>A casa espírita está dentro de nós. Onde estivermos, os ideais consolidados estarão.</t>
  </si>
  <si>
    <t>https://docs.google.com/forms/d/e/1FAIpQLSeyjjdiw4kWvHrlkycvwErVvhYd362pE_5e_qVlAo24c0jM0g/viewform?edit2=2_ABaOnucO607rw3INfB1JPwey5E0UASEjQz3wN2_XHTIVzXQD9K_lWClGHMfkBHNVxnipjxM</t>
  </si>
  <si>
    <t>SP OESTE - CEAK</t>
  </si>
  <si>
    <t>Centro Espírita Mansão Da Esperança</t>
  </si>
  <si>
    <t>Regina Celia Dos Santos</t>
  </si>
  <si>
    <t>(11) 99510-1801</t>
  </si>
  <si>
    <t>Av. do Rio Pequeno, 1245</t>
  </si>
  <si>
    <t>Rio Pequeno</t>
  </si>
  <si>
    <t>05379-000</t>
  </si>
  <si>
    <t>51.588.390/1000-01</t>
  </si>
  <si>
    <t>reginacelia51@yahoo.com.br</t>
  </si>
  <si>
    <t>cemeinforma@gmail.com</t>
  </si>
  <si>
    <t xml:space="preserve">Olho na Saúde(oftalma, dentista, psicóloga, Genicologista, Médica da familia) N. A. A.A.
</t>
  </si>
  <si>
    <t>14h30 / 19h</t>
  </si>
  <si>
    <t>Qua 20h15 / Qui 14h30 / Qui 20h15 / Sáb 16h</t>
  </si>
  <si>
    <t>73ª</t>
  </si>
  <si>
    <t>?? 8h</t>
  </si>
  <si>
    <t>Evangelização Infantil, Pré-Mocidade, Mocidade, Curso Básico / EAE, Assistência Espiritual, Curso de Médiuns, Evangelho Comunitario; Vibrações para Casa e Vibrações das 22hs</t>
  </si>
  <si>
    <t>Mantemos virtual todos os trabalhos, menos assist.esp. 3a.feira a tarde. Mantivemos somente o colegiado.</t>
  </si>
  <si>
    <t>Que mesmo a distância, nas nossas casas podemos auxiliar nossos irmãos que nos procuram.</t>
  </si>
  <si>
    <t>https://docs.google.com/forms/d/e/1FAIpQLSeyjjdiw4kWvHrlkycvwErVvhYd362pE_5e_qVlAo24c0jM0g/viewform?edit2=2_ABaOnufMqGPxxkMSEvhX2SJv3WmBtDmToh0AmIbbgbSrrTuBjaErroXQrD0LKkvBmjiVHGw</t>
  </si>
  <si>
    <t>SP OESTE - CEME</t>
  </si>
  <si>
    <t>CEAE Estrela de Luz</t>
  </si>
  <si>
    <t>Estrela de Luz</t>
  </si>
  <si>
    <t>Luiz Alberto Braga</t>
  </si>
  <si>
    <t>(11) 98538-4131</t>
  </si>
  <si>
    <t>Rua Schilling, 494</t>
  </si>
  <si>
    <t>Vila Leopoldina</t>
  </si>
  <si>
    <t>05302-001</t>
  </si>
  <si>
    <t>labraga1949@yahoo.com.br</t>
  </si>
  <si>
    <t>(11) 98500-0910</t>
  </si>
  <si>
    <t xml:space="preserve"> 3 anos</t>
  </si>
  <si>
    <t>Alexandra Prasinos Bernal (Vive Presidente), 11 997152.2144, Maria Lúcia M Quaggio (Tesoureira), 11 99199.2843</t>
  </si>
  <si>
    <t>Distribuição de alimentos - eventual</t>
  </si>
  <si>
    <t>sites.googlu.com/view/ceae-estrela-de-luz</t>
  </si>
  <si>
    <t>ceae.estreladeluz@gmail.com</t>
  </si>
  <si>
    <t>instagram.com/estreladeluzceae</t>
  </si>
  <si>
    <t>Alexandra ou Malú - ceae.estreladeluz@gmail.com</t>
  </si>
  <si>
    <t>Orientações sobre biblioteca e EAD</t>
  </si>
  <si>
    <t>O formato não prevê serviços em implantação.</t>
  </si>
  <si>
    <t>Curso Básico / EAE, Assistência Espiritual, Curso de Médiuns, Curso de Plantonista / Entrevistador</t>
  </si>
  <si>
    <t>Passamos cursos e Assistência em modo virtual e suspendamos a implantação das outras atividades.</t>
  </si>
  <si>
    <t>Que é possível continuar atendendo com qualidade e acolhimento.</t>
  </si>
  <si>
    <t>https://docs.google.com/forms/d/e/1FAIpQLSeyjjdiw4kWvHrlkycvwErVvhYd362pE_5e_qVlAo24c0jM0g/viewform?edit2=2_ABaOnufwFkvgQQk9keAWCkB6MDe3pEipjy_bWJsKfRQXF6O6UAubiQOwYkJ_QGwmgWLFabE</t>
  </si>
  <si>
    <t>SP OESTE - Estrela de Luz</t>
  </si>
  <si>
    <t>Centro Espírita Evangelho E Amor</t>
  </si>
  <si>
    <t>Maria Cristina Ricardo</t>
  </si>
  <si>
    <t>(11) 99165-6053</t>
  </si>
  <si>
    <t>Rua Toneleros, 300 C</t>
  </si>
  <si>
    <t>Lapa</t>
  </si>
  <si>
    <t>05056-000</t>
  </si>
  <si>
    <t>40.190.469/0001-55</t>
  </si>
  <si>
    <t>Reginaldo De Jesus Broa</t>
  </si>
  <si>
    <t>reginaldo.ceea@terra.com.br</t>
  </si>
  <si>
    <t>(11) 97522-1626</t>
  </si>
  <si>
    <t>abr/19 à abr/22</t>
  </si>
  <si>
    <t>Maria Cristina Ricardo cris_ricardo@terra.com.br 11 991656053</t>
  </si>
  <si>
    <t>Implantação do Evangelho nos lares.</t>
  </si>
  <si>
    <t>www.evangelhoeamor.com.br</t>
  </si>
  <si>
    <t>evangelhoeamor@terra.com.br</t>
  </si>
  <si>
    <t>Dom 10h / Qua 20h30 / Qui 20h30</t>
  </si>
  <si>
    <t>no momento, nenhuma</t>
  </si>
  <si>
    <t>cris_ricardo@terra.com.br</t>
  </si>
  <si>
    <t>Encontro de lideranças</t>
  </si>
  <si>
    <t>Mantivemos todas as atividades inclusive grupos mediunicos</t>
  </si>
  <si>
    <t>Entendimento melhor da diversidade e nais fraternisade.</t>
  </si>
  <si>
    <t>https://docs.google.com/forms/d/e/1FAIpQLSeyjjdiw4kWvHrlkycvwErVvhYd362pE_5e_qVlAo24c0jM0g/viewform?edit2=2_ABaOnufUBXIGFwND3LZLuesuiLEl1BiEeU9NzrCMirJ2XqZNq7dnjlLHrUGNbD9C6WnU6_U</t>
  </si>
  <si>
    <t>SP OESTE - CEEA</t>
  </si>
  <si>
    <t>Grupo Fraternidade Crista Sociedade Espírita Beneficente</t>
  </si>
  <si>
    <t>Fraternidade Cristã</t>
  </si>
  <si>
    <t>Elizabel Bars Nakamura</t>
  </si>
  <si>
    <t>(11) 94499-7450 / (11) 3865-6613</t>
  </si>
  <si>
    <t>Rua Homero Sales 1011</t>
  </si>
  <si>
    <t>Pq. São Domingos</t>
  </si>
  <si>
    <t>05126-000</t>
  </si>
  <si>
    <t>50.616.952/0001-02</t>
  </si>
  <si>
    <t>elizabelbn@gmail.com</t>
  </si>
  <si>
    <t>(11)3865 6613 / (11)94499 7450</t>
  </si>
  <si>
    <t>26/09/2020 a 25/09/2023</t>
  </si>
  <si>
    <t>Luiz Tutomo Nakamura/email: ltnakamura@uol.com.br/ fone: (11)99983 7950</t>
  </si>
  <si>
    <t>Entrega de marmitex para vulneráveis, Passe Coletivo, Samaritanos, Falando ao Coração, Evangelho no Lar para necessitados, Brechó, Bazar Beneficente, Evangelho no Lar para fortalecimento da casa e de sua diretoria, Aprimoramento Mediunico, Grupos Mediunicos, Vivencia Doutrinaria, Vibrações Coletivas,  Psicografias, Pinturas Mediunicas,  Assitencia Espiritual para a Mocidade e para a Escola de Pais, Cursos, Palestras, Lançamento de Livros.</t>
  </si>
  <si>
    <t>www.fraternidadecrista.com.br</t>
  </si>
  <si>
    <t>Grupo Fraternidade Cristã</t>
  </si>
  <si>
    <t>Elizabel ou Luiz - casa espirita: 39025591 - email: gfcseb@gmail.com</t>
  </si>
  <si>
    <t>Qua 20h / Qui 14h / Sex 20h / Sáb 14h</t>
  </si>
  <si>
    <t>48ª</t>
  </si>
  <si>
    <t>Qua 20h / Sex 20h / Sáb 16h</t>
  </si>
  <si>
    <t>Ter 14h30 / Ter 21h30</t>
  </si>
  <si>
    <t>Sempre recebemos as informações via coordenação da nossa regional e as repassamos em nossa casa.</t>
  </si>
  <si>
    <t>Neste 2020 com tantos desafios, temos dúvidas em fornecer respostas mais corretas quanto aos números, pois muitos dos nossos voluntários estão aguardando a vacina ou não conseguem se conectar virtualmente. Entendemos que num breve futuro  este mapa sofrerá alterações e teremos uma nova realidade nas atividades de nossa casa, contudo, este cadastro nos fornece uma visão geral de como estamos caminhando e onde precisamos nos fortalecer. Agradecemos por esta compilação de dados. Deus os abençoe!</t>
  </si>
  <si>
    <t>gfcseb@gmail.com</t>
  </si>
  <si>
    <t>Evangelização Infantil, Pré-Mocidade, Mocidade, Curso Básico / EAE, Assistência Espiritual, Vibrações Coletivas, Vibrações das 22hs, Reuniões, Eleição de Diretoria, Tratamento Espiritual Coletivo., grupos de Estudo</t>
  </si>
  <si>
    <t>Mantivemos Ev. Infantil, Mocidade, Pre Mocidade,  Preleções, Atendimento Fratermo, Fluidoterapia com tratamento coletivo, Vibrações Coletivas, Encontros semanais para elevação espiritual dos voluntarios da área social, EAEs, Grupos de Estudo.</t>
  </si>
  <si>
    <t>Busca de alternativas tanto virtuais como presenciais e tivemos experiencias enriquecedoras quanto a cuidar do proximo de  nós mesmos, fortalecimento da fé e esperança, mais união, perseverança e afeto valorizando nossas ações no bem. Intensificamos o estudo como meio de aprimoramento e fortalecimento moral  e espiritual,  Não descuidamos de assistir materialmente inumeras familias necessitadas e gestantes carentes; mesmo reduzidamente conseguimos acalentar corações sofridos atraves das psicografias. Acreditamos que fortalecemos nossas consciencias a respeito do nosso papel enquanto discipulos de Jesus a nos preparar para novas etapas nesta seara bendita.</t>
  </si>
  <si>
    <t>https://docs.google.com/forms/d/e/1FAIpQLSeyjjdiw4kWvHrlkycvwErVvhYd362pE_5e_qVlAo24c0jM0g/viewform?edit2=2_ABaOnud8fA72fQi3NY0fxILM-xP-FRnpaaqM3Is9zgxIVpqoPcy53lrqEMiQ375VC7wbIWw</t>
  </si>
  <si>
    <t>SP OESTE - Fraternidade Cristã</t>
  </si>
  <si>
    <t>Grupo Assistencial Mestre Divino</t>
  </si>
  <si>
    <t>GAMD</t>
  </si>
  <si>
    <t>Joaceles Cardoso Ferreira</t>
  </si>
  <si>
    <t>(11) 98221-2095</t>
  </si>
  <si>
    <t>Rua Fritz Lang 56</t>
  </si>
  <si>
    <t>Jaguaré</t>
  </si>
  <si>
    <t>05323-120</t>
  </si>
  <si>
    <t>04.782.932/0001-94</t>
  </si>
  <si>
    <t>Jaoceles Cardoso Ferreira</t>
  </si>
  <si>
    <t>antonioejo@gmail.com / jofdj53@gmail.com</t>
  </si>
  <si>
    <t>Grupo Samaritano: Atendimento Fraternal aos Suicidas / Grupo Semeadores do Evangelho</t>
  </si>
  <si>
    <t>Joaceles - 11-98221-2095 - jofdj53@gmail.com</t>
  </si>
  <si>
    <t>15h25 / 20h25</t>
  </si>
  <si>
    <t>Ter 20h15</t>
  </si>
  <si>
    <t>Bem elaborado e eficiente</t>
  </si>
  <si>
    <t>antonioejo@gmail.com</t>
  </si>
  <si>
    <t>Evangelização Infantil, Mocidade, Curso Básico / EAE, Assistência Espiritual, Curso de Médiuns, Projeto André Luiz - Grupo Atendimento Fraterno aos suicidas</t>
  </si>
  <si>
    <t>União e mais comprometimento entre todos.</t>
  </si>
  <si>
    <t>https://docs.google.com/forms/d/e/1FAIpQLSeyjjdiw4kWvHrlkycvwErVvhYd362pE_5e_qVlAo24c0jM0g/viewform?edit2=2_ABaOnuf_h4Yj2616XQSvgWp3kiS6ZsY-ifL6Q7R7Tax43noK7Xdct1esq0WoTb1pOtblI3w</t>
  </si>
  <si>
    <t>SP OESTE - GAMD</t>
  </si>
  <si>
    <t>Grupo Espírita Casa do Caminho</t>
  </si>
  <si>
    <t>GECAMI</t>
  </si>
  <si>
    <t>Ariovaldo Delquiaro</t>
  </si>
  <si>
    <t>(11) 99567-3111</t>
  </si>
  <si>
    <t>Rua Acembo, 3A</t>
  </si>
  <si>
    <t>Jd. Adagilsa</t>
  </si>
  <si>
    <t>06030-512</t>
  </si>
  <si>
    <t>09.243.480/0001-96</t>
  </si>
  <si>
    <t>João Vicente De Freitas</t>
  </si>
  <si>
    <t>jvfreitas@gmail.com</t>
  </si>
  <si>
    <t>(11) 97176-2038 / (11) 3681-6586</t>
  </si>
  <si>
    <t>(01/01/20 a 31/12/2022) = 36 meses</t>
  </si>
  <si>
    <t>A Casa do Caminho é a mantenedora da SOABEM - Associação Osasquense de Assistência e Bem Estar do Menor, com evangelização Infantil e aos Pais socialmente carentes.</t>
  </si>
  <si>
    <t>E-mail: casadocaminho@soabem.org.br</t>
  </si>
  <si>
    <t>Qui 20h / Sáb 16h</t>
  </si>
  <si>
    <t>O Cadastro é bem objetivo e de fácil preenchimento</t>
  </si>
  <si>
    <t>delquiaroariovaldo@gmail.com</t>
  </si>
  <si>
    <t>casadocaminho@soabem-osasco.org.br</t>
  </si>
  <si>
    <t>Evangelização Infantil, Mocidade</t>
  </si>
  <si>
    <t>Somente EI e Mocidade parcialmente. Resultados bons, principalmente na EI</t>
  </si>
  <si>
    <t>Buscar a versatiliadade na ajuda ao próximo.</t>
  </si>
  <si>
    <t>https://docs.google.com/forms/d/e/1FAIpQLSeyjjdiw4kWvHrlkycvwErVvhYd362pE_5e_qVlAo24c0jM0g/viewform?edit2=2_ABaOnuej5gnL2O2qjXtuYcxBq3TYlgYMK54pVZSmPba2CLr_zg3DBHCJ0wxrEbD8qFIVvMw</t>
  </si>
  <si>
    <t>SP OESTE - GECAMI</t>
  </si>
  <si>
    <t>Grupo Espírita Nosso Lar</t>
  </si>
  <si>
    <t>GENL</t>
  </si>
  <si>
    <t>Jerson Natal Bottaro</t>
  </si>
  <si>
    <t>(11) 99647-9245</t>
  </si>
  <si>
    <t>Rua Antonio José Dias, 277</t>
  </si>
  <si>
    <t>Jd. Boa Vista</t>
  </si>
  <si>
    <t>05584-070</t>
  </si>
  <si>
    <t>j.bottaro@uol.com.br</t>
  </si>
  <si>
    <t>Maria da Conceição Ferreira Pereira - Fone: (11) 99181-2308</t>
  </si>
  <si>
    <t>Bazar a cada 2 meses. Não temos outros trabalhos</t>
  </si>
  <si>
    <t>www.nossolarge.com.br</t>
  </si>
  <si>
    <t>https://www.facebook.com?GRUPO-Espírita-NOSSO-LAR-1994765197288762</t>
  </si>
  <si>
    <t>https://instagram.com/nossolarge?igshid=jh6w7of42k5k</t>
  </si>
  <si>
    <t>Rádio WEB : https://mensageirosdonossolar.com</t>
  </si>
  <si>
    <t>Jerson Bottaro, (11) 99647-9245, grupoespirita.nossolar@hotmail.com</t>
  </si>
  <si>
    <t xml:space="preserve">Fácil de realizar. </t>
  </si>
  <si>
    <t>jbottaro@uol.com.br</t>
  </si>
  <si>
    <t>Mantivemos a Assistência Espiritual, a Evangelização Infantil e a Pré Mocidade ativas e on line. A EAE precisou ser paralisada pois a maioria dos alunos não tem acesso à internet</t>
  </si>
  <si>
    <t>O sentido de união e o trabalho em equipe.</t>
  </si>
  <si>
    <t>https://docs.google.com/forms/d/e/1FAIpQLSeyjjdiw4kWvHrlkycvwErVvhYd362pE_5e_qVlAo24c0jM0g/viewform?edit2=2_ABaOnuchqkpcKqFSLnwZIFM8dFs02hOeTYvfQgqpvnhm8JKjhvJUBjzIm2juV7VyD_SgtaQ</t>
  </si>
  <si>
    <t>SP OESTE - GENL</t>
  </si>
  <si>
    <t>Grupo Espírita Pátria Do Evangelho</t>
  </si>
  <si>
    <t>Grupo Pátria</t>
  </si>
  <si>
    <t>Álvaro Da Silva</t>
  </si>
  <si>
    <t>(11) 97143-2601</t>
  </si>
  <si>
    <t>RUA BALTAZAR PEREIRA, 100</t>
  </si>
  <si>
    <t xml:space="preserve">Jardim Regina - Vila Pirituba </t>
  </si>
  <si>
    <t>05175-340</t>
  </si>
  <si>
    <t>05.041.781/0001/86</t>
  </si>
  <si>
    <t>Elthron Bueno Chrispin</t>
  </si>
  <si>
    <t>elthronchrispin@gmail.com</t>
  </si>
  <si>
    <t>(11) 98283-9585</t>
  </si>
  <si>
    <t>ALVARO DA SILVA - alvaro47silva@gamil.com - fone 11 -  97143-2601
MARIA HELENA VALENTE BAPTISTA - 11 - 98206-2947
MARIA APARECIDA VOLTAN - 11 - 94258 - 4370
NILSE QUIRINO ALGOZO - 11 - 98487 - 0797
EDSON ALGOZO - 11 - 9 - 8460 - 0123
MEIRE DE FÁTIMA PRADELA CHRISPIN - 11 - 97103 - 4176</t>
  </si>
  <si>
    <t>TEMOS UM TRABALHO DE EVANGELIZAÇÃO  FORA DA NOSSA CASA, 
REALIZADO DENTRO DE UM LAR PARA CRIANÇAS COM DIFICULDADES.
VISITAMOS OS ASILOS DA NOSSA REGIÃO TAMBÉM, SEMPRE EM GRUPO</t>
  </si>
  <si>
    <t>ELTHRON BUENO CHRISPIN - 11 98283-0585 - elthronchrispin@gmail.com</t>
  </si>
  <si>
    <t xml:space="preserve">A SECRETARIA PODERIA CONVIDAR PESSOAS DAS CASAS PARA TROCAR INFORMAÇÕES...... EX: SP-OESTE - 2 PESSOAS DE CADA CASA + OU - 10 A 12
PESSOAS...... (TRABALHO IMPORTANTE)
</t>
  </si>
  <si>
    <t xml:space="preserve">VIVEMOS UM ENORME PROCESSO DE MUDANÇAS COMPLICADÍSSIMAS
QUE MOSTRA O TAMANHO DA IMPORTÂNCIA DAS CASAS ESPÍRITAS,
NO AUXÍLIO, NO SOCORRO E NO FORTALECIMENTO  DE TODOS.
TRABALHADORES, ASSISTIDOS, FAMILIARES, AMIGOS, IRMÃOS....ETC 
0 CADASTRO MOSTRA O TAMANHO DO MOVIMENTO ESPIRITA....
QUE DEUS NOS AJUDE SEMPRE, A CONTINUAR NA TAREFA.....
OBRIGADO
</t>
  </si>
  <si>
    <t>alvaro47silva@gmail.com</t>
  </si>
  <si>
    <t xml:space="preserve">FICAMOS SEM SABER O QUE FAZER.....CASA FECHADA.....
AOS POUCOS CRIAMOS UM LINK COM OS TRABALHADORES DA CASA (AS TERÇAS E QUINTAS) E PESSOAS CONVIDADAS PARA A TAREFA DE VIBRAÇÕES/ASSIST. - COMO SE ESTIVÉSSEMOS DENTRO DA NOSSA CASA.
COM A ESCOLA TB AS QUARTAS PASSAMOS AS AULAS PARA OS ALUNOS
</t>
  </si>
  <si>
    <t xml:space="preserve">PARA NÓS ESTA PANDEMIA MOSTROU A UNIÃO DO GRUPO, DE
ESPÍRITAS VERDADEIROS, QUE MESMO SEM UM LOCAL FIXO DE TRABALHO,
CONTINUAMOS AMPLIANDO A TAREFA....
PARA OS ASSISTIDOS TROUXEMOS PARA O GRUPO ATRAVÉS DO ZAP
E SEMPRE ESTAMOS AUXILIANDO NA MEDIDA DO POSSÍVEL.
</t>
  </si>
  <si>
    <t>https://docs.google.com/forms/d/e/1FAIpQLSeyjjdiw4kWvHrlkycvwErVvhYd362pE_5e_qVlAo24c0jM0g/viewform?edit2=2_ABaOnudmxtyYokK8MrNY_gVlPtaJBj7h8Giqi3uuj2e0uG9-qdk1iQ9W6mAlCMKdZNTr44Y</t>
  </si>
  <si>
    <t>SP OESTE - Grupo Pátria</t>
  </si>
  <si>
    <t>Centro Espírita Raios De Sol</t>
  </si>
  <si>
    <t>Raios de Sol</t>
  </si>
  <si>
    <t>Marcia Dos Santos</t>
  </si>
  <si>
    <t>(11) 98790-0323</t>
  </si>
  <si>
    <t>Av. Mutinga, 3044</t>
  </si>
  <si>
    <t>Pirituba</t>
  </si>
  <si>
    <t>05110-000</t>
  </si>
  <si>
    <t>00.000.274/0001-80</t>
  </si>
  <si>
    <t>Márcia Dos Santos</t>
  </si>
  <si>
    <t>ciolli_santos@globo.com</t>
  </si>
  <si>
    <t>( 2o. mandato )</t>
  </si>
  <si>
    <t>Inês Vaz de Souza - ivaz2611@gmail.com</t>
  </si>
  <si>
    <t xml:space="preserve">Estamos preparando um curso de capacitação em artesanato, com vários talentos que são trabalhadores da Casa. Objetivo:  aulas gratuitas para pessoas desempregadas, espírita ou não, para terem uma renda enquanto perdurar o desemprego.  
2020 - Curso implantado e funcionando bem. </t>
  </si>
  <si>
    <t>14h40</t>
  </si>
  <si>
    <t>Ter 20h / Sex 20h</t>
  </si>
  <si>
    <t>Dom 11h30 / Sáb 11h30</t>
  </si>
  <si>
    <t>Seg 19h / Qua 14h40 / Qui 19h</t>
  </si>
  <si>
    <t>sempre somos bem atendidos na secretaria, nada a desabonar.</t>
  </si>
  <si>
    <t>Penso que atendeu as nossas expectativas  nos auxiliando no mapeamento das nossas atividades, às vezes  não paramos para  ter esse olhar qualitativo e quantitativo.</t>
  </si>
  <si>
    <t>Sugestão :  algo intenso para tocar os corações dos discípulos  encarnados, no que diz respeito à posturas em geral, respeito e exemplo.</t>
  </si>
  <si>
    <t>Não conseguimos manter a Evangelização Infantil, apesar de muitos esforços. Elaboramos dinâmincas, teatro, estórias, etc.  A maior dificuldade foi  contar com os pais para acordar, preparar o acesso virtual, para a criança.  Enviamos material pessoalmente, ma não tivemos sucesso.  A maioria dos pais diziam "precisa voltar logo"... mas  não mais que isso.  Nossas crianças são de bairros de poder aquisitivo baixo, percebemos que os pais passavam a mensagem que tinham tantas coisas para cuidar, procurar emprego,  as crianças em casa a semana inteira, etc. que  se perderam um pouco em mantê-las na Evangeli novo normal.</t>
  </si>
  <si>
    <t>Sair da zona de conforto, no sentido de encontrar tudo pronto na C E.
Ap ender novo jeito de fazer as coisas ( virtual ).
O espírita de "carteirinha"  ficou mais  invisivel ainda. Alguns  se assustaram e tentaram se adaptar, outros aproveitaram e não deram noticias até hoje</t>
  </si>
  <si>
    <t>https://docs.google.com/forms/d/e/1FAIpQLSeyjjdiw4kWvHrlkycvwErVvhYd362pE_5e_qVlAo24c0jM0g/viewform?edit2=2_ABaOnuf6NIYiXaAncT0m_xIx5JceX9Y7RCCmnQIAM5zITxeaIh4A_jl-nMVjHhcBnk45Nag</t>
  </si>
  <si>
    <t>SP OESTE - Raios de Sol</t>
  </si>
  <si>
    <t>Centro Espírita Recanto Da Fraternidade</t>
  </si>
  <si>
    <t>Recanto da Fraternidade</t>
  </si>
  <si>
    <t>Marlene De Souza Franco</t>
  </si>
  <si>
    <t>(11) 94144-7197</t>
  </si>
  <si>
    <t>Estrada Keiishi Matsumoto, 860</t>
  </si>
  <si>
    <t>Jd. Tomé</t>
  </si>
  <si>
    <t>Embú das Artes</t>
  </si>
  <si>
    <t>06805-440</t>
  </si>
  <si>
    <t>39.638.372/0001-83</t>
  </si>
  <si>
    <t>Cleide Ténorio Mendes</t>
  </si>
  <si>
    <t>cleidetmendes@yahoo.com.br</t>
  </si>
  <si>
    <t>(11) 99114-6086</t>
  </si>
  <si>
    <t>Marlene de Souza Franco, marlenefranco07@gmail.com, 941447197 / Ilza Coelho, ilza@tribecca.com.br, 984127334 / Taís Alves de Sousa, isaasousa01@gmail.com, 981114519  / Cláudia Leiko Satake Couto, claudia.leiko@gmail.com, 996768217 / Maria Aparecida de Souza Franco Freitas, 973279873, liamarco@yahoo.com.br/ Maria José Félix Mastroiene, 973572585, mjmastroiene@gmail.com</t>
  </si>
  <si>
    <t>Curso de Inglês aos sábados, com 35 inscrições para 2020</t>
  </si>
  <si>
    <t>https://www.facebook.com/RecantodaFraternidade/</t>
  </si>
  <si>
    <t>Grupos em whatsApp</t>
  </si>
  <si>
    <t>Cleide - 991146086, cleidetmendes@yahoo.com.br</t>
  </si>
  <si>
    <t>Acredito que com as atuais lives a Aliança está contribuindo bastante na informação e formação das Casas</t>
  </si>
  <si>
    <t>marlenefranco07@gmail.com</t>
  </si>
  <si>
    <t>Evangelização Infantil, Pré-Mocidade, Mocidade, Curso Básico / EAE, Assistência Espiritual, Curso de Médiuns, Vibrações</t>
  </si>
  <si>
    <t>Mantivemos os trabalhos de assistência espiritual em forma de vibrações, passes de harmonização virtuais e evangelho virtual. O trabalho de assistência espiritual da evangelização infantil e mocidade também se manteve em forma de vibrações. Os evangelizadores mantiveram encontros virtuais com os alunos. Será iniciada uma turma de Curso Básico em fevereiro/21 de forma virtual até que seja possível voltar ao presencial. Durante todo o período houve um empenho de arrecadação de alimentos para distribuição de cestas básicas para as famílias das crianças da evangelização infantil.</t>
  </si>
  <si>
    <t>A fé na proteção e segurança espiritual, e a confiança na eficácia do tratamento mesmo no trabalho virtual.</t>
  </si>
  <si>
    <t>https://docs.google.com/forms/d/e/1FAIpQLSeyjjdiw4kWvHrlkycvwErVvhYd362pE_5e_qVlAo24c0jM0g/viewform?edit2=2_ABaOnue_qgsm12egVohAWdU1W60aPPXdjT-MTPJxmnnVEyI-EWNXNXtNEd1gcZaxvd83ncU</t>
  </si>
  <si>
    <t>SP OESTE - Recanto da Fraternidade</t>
  </si>
  <si>
    <t>Sociedade Espírita Renascer - Pirituba</t>
  </si>
  <si>
    <t>Mauricio Barbosa Da Silva</t>
  </si>
  <si>
    <t>(11) 98244-7843</t>
  </si>
  <si>
    <t>Rua Galdino Catunda Gondin, 20</t>
  </si>
  <si>
    <t>Jd. Maristela</t>
  </si>
  <si>
    <t>05159-010</t>
  </si>
  <si>
    <t>03.276.351/0001-18</t>
  </si>
  <si>
    <t>Flávio Vanderlei Gonçalves Da Silva</t>
  </si>
  <si>
    <t>flaviovanderleigoncalves@gmail.com</t>
  </si>
  <si>
    <t>(11) 94905-2776</t>
  </si>
  <si>
    <t>jan/2021 à jan/2024</t>
  </si>
  <si>
    <t>Ana Paula Dal Sasso / apdalsasso@gmail.com / 97976-9398</t>
  </si>
  <si>
    <t>Orientação psicológica para encaminhamento</t>
  </si>
  <si>
    <t>https://sociedadeerenascer.wixsite.com/renascer</t>
  </si>
  <si>
    <t>https://www.facebook.com/serenascer</t>
  </si>
  <si>
    <t>Flavio 94905-2776 flaviovanderleigoncalves@gmail.com</t>
  </si>
  <si>
    <t>Ter 15h / Qua 20h / Sáb 18h</t>
  </si>
  <si>
    <t>Entendemos que está evoluindo com mais informações ano a ano.</t>
  </si>
  <si>
    <t>mauriciobarbosa959@gmail.com</t>
  </si>
  <si>
    <t>Prosseguir com o projeto de revisão e atualização do programa da EAE e passar informações às casas sobre o mesmo.
Se a Aliança tiver registro histórico de todos os nomes dos alunos de EAE que já ingressaram à FDJ poderiam nos fornecer, pois pelo tempo de existência de nossa casa, já não temos mais esta informação das primeiras turmas, bem como seus dirigentes.</t>
  </si>
  <si>
    <t>Evangelização Infantil, Pré-Mocidade, Mocidade, Curso Básico / EAE, Assistência Espiritual, Implantação do Evangelho no Lar, Vibrações coletivas</t>
  </si>
  <si>
    <t>Mantivemos a Assistência Espiritual, as Vibrações Coletivas e a implantação do Evangelho no Lar, mas não conseguimos manter a EAE e CB.</t>
  </si>
  <si>
    <t>A possibilidade de continuarmos unidos virtualmente mesmo que apenas em parte do grupo.</t>
  </si>
  <si>
    <t>https://docs.google.com/forms/d/e/1FAIpQLSeyjjdiw4kWvHrlkycvwErVvhYd362pE_5e_qVlAo24c0jM0g/viewform?edit2=2_ABaOnudg1N79P45UGtknpQC7IahuMBBl5bjSOaWuMr2OV5ESh--cF1vQPQSSoX4DDV1yY3A</t>
  </si>
  <si>
    <t>SP OESTE - Renascer</t>
  </si>
  <si>
    <t>SP SUL</t>
  </si>
  <si>
    <t>Fraternidade Espírita Anália Franco</t>
  </si>
  <si>
    <t>Anália Franco</t>
  </si>
  <si>
    <t>Sueli Pires De Godoi Xavier Da Silva</t>
  </si>
  <si>
    <t>(11) 98925-5751 / (11) 5588-1737</t>
  </si>
  <si>
    <t>Rua São Borja, 147</t>
  </si>
  <si>
    <t>Cidade Vargas</t>
  </si>
  <si>
    <t>04320-060</t>
  </si>
  <si>
    <t>43.019.827/0001-50</t>
  </si>
  <si>
    <t>Leila Indini Fianminghi</t>
  </si>
  <si>
    <t>indinileila@gmail.com</t>
  </si>
  <si>
    <t>(11) 98226-8621</t>
  </si>
  <si>
    <t>Evangelização infantil, pré mocidade, mocidade, EAE, estudo de livros, curso de Médiuns, escola de pais, falando ao coração, entrega de sopa.</t>
  </si>
  <si>
    <t>http://sites.google.com/site/fraternidadeanaliafranco/</t>
  </si>
  <si>
    <t>https://www.facebook.com/Fraternidade-An%C3%A1lia-Franco-884571294970764/</t>
  </si>
  <si>
    <t>Sueli Tel. 989255751 feanaliafranco@yahoo.com.br</t>
  </si>
  <si>
    <t>Qua 20h / Sáb 17h</t>
  </si>
  <si>
    <t>As questões poderiam ser enviadas antes, para que não ficasse na responsabilidade de quem responde, poderíamos discutir com outras pessoas antes de responder.</t>
  </si>
  <si>
    <t>sueli.g.silva@hotmail.com</t>
  </si>
  <si>
    <t>feanaliafranco@yahoo.com.br</t>
  </si>
  <si>
    <t>Evangelização Infantil, Pré-Mocidade, Mocidade, Curso Básico / EAE, Estudo do Livro dos Espíritos</t>
  </si>
  <si>
    <t>Virtual: Escola, Evangelização, Mocidade e estudo LE. Presencial com  em média 3 ou 4 trabalhadores, trabalhos de assistência desde outubro só com os (média de 4)trabalhadores, e vibrações nas quinta feiras.</t>
  </si>
  <si>
    <t>Não estarmos presentes na casa espírita não é impedimento para estudo, e para caridade.</t>
  </si>
  <si>
    <t>https://docs.google.com/forms/d/e/1FAIpQLSeyjjdiw4kWvHrlkycvwErVvhYd362pE_5e_qVlAo24c0jM0g/viewform?edit2=2_ABaOnudDwKaiDLVbPlIXDLZ1IOA7QNlDXSVqiUz-KeBGy-iyQO9c1B1w58jS_YbHFFsMerc</t>
  </si>
  <si>
    <t>SP SUL - Anália Franco</t>
  </si>
  <si>
    <t>Centro Espírita Fraternidade Do Ipiranga</t>
  </si>
  <si>
    <t>CEFI</t>
  </si>
  <si>
    <t>Ana Maria Roggero</t>
  </si>
  <si>
    <t>(11) 2274-2873  / 95255-5650</t>
  </si>
  <si>
    <t>Rua Jorge Moreira, 115</t>
  </si>
  <si>
    <t>Vl. Monumento</t>
  </si>
  <si>
    <t>01553-050</t>
  </si>
  <si>
    <t>01.026.374/0001-49</t>
  </si>
  <si>
    <t>Jairo Dias</t>
  </si>
  <si>
    <t>jairo.dias@kruth.com.br</t>
  </si>
  <si>
    <t>(11) 98136-2160</t>
  </si>
  <si>
    <t>(incompleta / falta dt. fim) = jan/17</t>
  </si>
  <si>
    <t>Telma Mello</t>
  </si>
  <si>
    <t>Assistência Espiritual aos Animais, Apometria, Magnetismo, Trabalhos de Cura, Início de Psicografia.</t>
  </si>
  <si>
    <t>anaroggero@bol.com.br /  1195255-5650</t>
  </si>
  <si>
    <t>9h45</t>
  </si>
  <si>
    <t>Dom 10h45 / Dom 10h45 / Dom 18h</t>
  </si>
  <si>
    <t>31ª</t>
  </si>
  <si>
    <t>Ter 20h / Dom 9h</t>
  </si>
  <si>
    <t>Com mais informações</t>
  </si>
  <si>
    <t>Nada a comentar. Tudo bem. / Site do Cefi: www.cefi.org.br</t>
  </si>
  <si>
    <t>anaroggero@bol.com.br</t>
  </si>
  <si>
    <t>Mantivemos as EAE´s - Curso de médiuns no modo virtual.Não conseguimos Ev.infantil, Pre-mocidade e Mocidade</t>
  </si>
  <si>
    <t>Que seja virtual ou presencial nós podemos nos reinventar, com a ajuda dos voluntários, sempre conectados com o alto e seguindo o ideal que é de Servir a Jesus.</t>
  </si>
  <si>
    <t>https://docs.google.com/forms/d/e/1FAIpQLSeyjjdiw4kWvHrlkycvwErVvhYd362pE_5e_qVlAo24c0jM0g/viewform?edit2=2_ABaOnudRh4gaj6H6Zddv9tr0f-Rc7mVR_IfBaq25Bn_qWjhXAGjOjv1mw8eZyQU3m74HTt4</t>
  </si>
  <si>
    <t>SP SUL - CEFI</t>
  </si>
  <si>
    <t>Congregação Espírita Evangélica</t>
  </si>
  <si>
    <t>Congregação</t>
  </si>
  <si>
    <t>Rosana Gaibina</t>
  </si>
  <si>
    <t>(11) 98746-6552</t>
  </si>
  <si>
    <t>Rua Gandavo, 467</t>
  </si>
  <si>
    <t>04023-001</t>
  </si>
  <si>
    <t>43.059.658/0001-81</t>
  </si>
  <si>
    <t>Marcus Antonio De Azevedo Mangabeira</t>
  </si>
  <si>
    <t>marcusmangabeira44@gmail.com</t>
  </si>
  <si>
    <t>(11) 98104-9088</t>
  </si>
  <si>
    <t>APOIO A MORADORES DE RUA; PET PASSE;  APOIO A IMPLANTAÇÃO DO EVANGELHO NO LAR; FORNECIMENTO DE CADEIRA DE RODAS e CASA BETINHO</t>
  </si>
  <si>
    <t>www.ceegandavo.com.br</t>
  </si>
  <si>
    <t>www.facebook.ceegandavo.com</t>
  </si>
  <si>
    <t>-ceegandavo</t>
  </si>
  <si>
    <t>-you tube ceegandavo</t>
  </si>
  <si>
    <t>Rosana</t>
  </si>
  <si>
    <t>Simples e prático</t>
  </si>
  <si>
    <t>cong.espirita@gmail.com</t>
  </si>
  <si>
    <t>cee@ceegandavo.com.br</t>
  </si>
  <si>
    <t>Conseguimos seguir com as atividades de Assistência Espiritual, com estudos e com a escola EAE e o curso de mediuns. As atividades de campanhas: de cadeira de rodas; coração quente e alimentos foram suspensas.</t>
  </si>
  <si>
    <t>Que o atendimento espiritual é plenamente possível virtualmente, com a ligação mental à casa e seus mentores. Os assistidos ficam mais ligados espiritualmente no atendimento e nas suas orações.</t>
  </si>
  <si>
    <t>https://docs.google.com/forms/d/e/1FAIpQLSeyjjdiw4kWvHrlkycvwErVvhYd362pE_5e_qVlAo24c0jM0g/viewform?edit2=2_ABaOnuflATx2ULMotjR4leB8RqEv5eBlcV1nnZ2TdiiS8KXNub-VrK8-4YDzz8UFUks3MoM</t>
  </si>
  <si>
    <t>SP SUL - Congregação</t>
  </si>
  <si>
    <t>Centro Espírita Energia e Amor</t>
  </si>
  <si>
    <t>CEEA - Saúde</t>
  </si>
  <si>
    <t>Páris Piedade Jr</t>
  </si>
  <si>
    <t>(11) 97486-2055</t>
  </si>
  <si>
    <t>Rua Bertioga, 31</t>
  </si>
  <si>
    <t>Saúde</t>
  </si>
  <si>
    <t>04141-100</t>
  </si>
  <si>
    <t>13.116.534/0001-20</t>
  </si>
  <si>
    <t>parisjr@uol.com.br</t>
  </si>
  <si>
    <t>03.06.2020 a 03.06.2022</t>
  </si>
  <si>
    <t>Iracema Villadala Marques Antonangelo / iracema.antonangelo@yahoo.com.br / (11) 9.7372-2941</t>
  </si>
  <si>
    <t>CBE, EAE, Evangelização Infantil, GAES</t>
  </si>
  <si>
    <t>centro espírita energia e amor</t>
  </si>
  <si>
    <t>Márcia / (11) 9.6593-5571 / marciapi@uol.com.br</t>
  </si>
  <si>
    <t>14h / 19h</t>
  </si>
  <si>
    <t>Dom 19h / Ter 16h / Ter 18h</t>
  </si>
  <si>
    <t>tabaraci@allnet.com.br</t>
  </si>
  <si>
    <t>Rever a Classificação dos GAs e programas obrigatórios.</t>
  </si>
  <si>
    <t>https://docs.google.com/forms/d/e/1FAIpQLSeyjjdiw4kWvHrlkycvwErVvhYd362pE_5e_qVlAo24c0jM0g/viewform?edit2=2_ABaOnuffDO8i6quB13LJjqSw4cjrIknUhDiUdTSWIAHU-AGo297U0xLrDtgu1Zc6bWOk0Rk</t>
  </si>
  <si>
    <t>SP SUL - CEEA - Saúde</t>
  </si>
  <si>
    <t>Centro Espírita Irmão Alfredo</t>
  </si>
  <si>
    <t>Irmão Alfredo</t>
  </si>
  <si>
    <t>Jorge Augusto Scarpi</t>
  </si>
  <si>
    <t>(11) 99179-9887</t>
  </si>
  <si>
    <t>Rua Ribeiro Do Vale, 120</t>
  </si>
  <si>
    <t>Brooklin Paulista</t>
  </si>
  <si>
    <t>04568-000</t>
  </si>
  <si>
    <t>48.108.138/0001-35</t>
  </si>
  <si>
    <t>jorge@scarpi.com.br</t>
  </si>
  <si>
    <t>Jeferson Galichio / jegalichio@uol.com.br / 11 98684-9119</t>
  </si>
  <si>
    <t>Trabalhos sociais Amormitex e Visita ao Asilo e apoio ao Anjos de Luz</t>
  </si>
  <si>
    <t>www.irmaoalfredo.org.br</t>
  </si>
  <si>
    <t>Facebook/Centro Espírita Irmão Alfredo</t>
  </si>
  <si>
    <t>@ceia.irmaoalfredo</t>
  </si>
  <si>
    <t>Jorge/ 11 99179-9887 / faleconosco@irmaoalfredo.org.br</t>
  </si>
  <si>
    <t>9h / 18h</t>
  </si>
  <si>
    <t>Dom 7h50 / Dom 16h / Seg 14h30 / Seg 20h30 / Ter 20h30 / Qua 20h30 / Sáb 8h30</t>
  </si>
  <si>
    <t>76ª</t>
  </si>
  <si>
    <t>Sex 18h40 / Sáb 10h40</t>
  </si>
  <si>
    <t>Sex 18h55 / Sex 10h40</t>
  </si>
  <si>
    <t>Nosso contato com a Secretaria é para obtermos informações e nos tem atendido satisfatoriamente.</t>
  </si>
  <si>
    <t>Devido ao antes e depois da Pandemia, os dados terão duas realidades, situações adversas, pois o número de voluntários diminuiu, assim como o de assistidos e também de alunos. Teremos números bem adversos para tempos diferentes. Só poderemos ter dados coerentes após o nosso retorno. Mesmo este retorno será gradual. Levará um tempo para retornarmos plenamente às nossas atividades.</t>
  </si>
  <si>
    <t>faleconosco@irmaoalfredo.org.br</t>
  </si>
  <si>
    <t>Sinto que alguns preceitos da Aliança estão sendo esquecidos ou modificados. Estão se esquecendo da base da Doutrina, e do Programa da Aliança. Que estes preceitos possam ser reiterados, não nos esquecendo de servir.</t>
  </si>
  <si>
    <t>Mantivemos as Vibrações Coletivas presencial, suspendemos Assistência Espiritual, EAE, Curso de Médiuns, EI, Pré e Mocidade. Em setembro retornamos  Com a Assistência presencial, com Passes Coletivos, as demais no modo on-line, com exceção do Curso de Médiuns.</t>
  </si>
  <si>
    <t>Adaptação, buscando soluções.</t>
  </si>
  <si>
    <t>https://docs.google.com/forms/d/e/1FAIpQLSeyjjdiw4kWvHrlkycvwErVvhYd362pE_5e_qVlAo24c0jM0g/viewform?edit2=2_ABaOnucKriPvgPODmCB7N2-oVw21UrC10Y_NqSDgECq83lmLxx-5kPLy_hjPyKbQlUPmPN4</t>
  </si>
  <si>
    <t>SP SUL - Irmão Alfredo</t>
  </si>
  <si>
    <t>Centro Espírita Luz Da Esperança</t>
  </si>
  <si>
    <t>Luz da Esperança</t>
  </si>
  <si>
    <t>Alessandra Longhi</t>
  </si>
  <si>
    <t>(11) 99235-5005</t>
  </si>
  <si>
    <t>Rua Joaquim Dos Reis, 65</t>
  </si>
  <si>
    <t>Vl. Cruzeiro</t>
  </si>
  <si>
    <t>04727-150</t>
  </si>
  <si>
    <t>56.567.829/0001-25</t>
  </si>
  <si>
    <t>Cláudio Passerini</t>
  </si>
  <si>
    <t>claudio@algotech.com.br</t>
  </si>
  <si>
    <t>(11) 98283-4349</t>
  </si>
  <si>
    <t>mar/17 à mar/20</t>
  </si>
  <si>
    <t>Fazemos Sacolinhas de Natal para aproximadamente 1000 crianças. Arrecadamos lacres e trocamos por cadeira de rodas e temos programas de reciclagem.</t>
  </si>
  <si>
    <t>https://centroespiritaluzdaesperanca.negocio.site/</t>
  </si>
  <si>
    <t>https://www.facebook.com/groups/382122511799555</t>
  </si>
  <si>
    <t>@celuzdaesperanca</t>
  </si>
  <si>
    <t>celuzdaesperanca@gmail.com</t>
  </si>
  <si>
    <t>lelonghi@gmail.com</t>
  </si>
  <si>
    <t>Tivemos algumas adaptações no início, mas hoje está acontecendo normal.</t>
  </si>
  <si>
    <t>Que podemos ir além e que não precisamos ficar presos tanto ao passado.</t>
  </si>
  <si>
    <t>https://docs.google.com/forms/d/e/1FAIpQLSeyjjdiw4kWvHrlkycvwErVvhYd362pE_5e_qVlAo24c0jM0g/viewform?edit2=2_ABaOnue9U7J-oMq1B7gRBv4_yK7YfjLA82mCr8CQifB43UT6n9y68umV_HE4kli4pYvVBKA</t>
  </si>
  <si>
    <t>SP SUL - Luz da Esperança</t>
  </si>
  <si>
    <t>CELE Taboão</t>
  </si>
  <si>
    <t>Rogério Alves Da Motta</t>
  </si>
  <si>
    <t>(11) 99451 4091</t>
  </si>
  <si>
    <t>Rua  Gregorio Figueira , 77</t>
  </si>
  <si>
    <t>Intercap</t>
  </si>
  <si>
    <t>Taboão da Serra</t>
  </si>
  <si>
    <t>06757-110</t>
  </si>
  <si>
    <t>30.411.939/0001-00</t>
  </si>
  <si>
    <t>Rogerio Motta</t>
  </si>
  <si>
    <t>rogerioalvesdamotta@gmail.com</t>
  </si>
  <si>
    <t>(11) 99451-4091</t>
  </si>
  <si>
    <t>Ana Carolina</t>
  </si>
  <si>
    <t xml:space="preserve">União de Luz (Trabalho de vibrações para Trabalhadores voluntários, alunos e assistidos/Evangelho no Lar dentro da Casa Espírita)
</t>
  </si>
  <si>
    <t>CELE - Centro Espirita Luz o Evangelho</t>
  </si>
  <si>
    <t>Marcio Ruas- 011-982991616 - cele.taboaodaserra@gmail.com</t>
  </si>
  <si>
    <t>Qua 20h30 / Sex 14h30</t>
  </si>
  <si>
    <t>Dom 8h / Seg 20h / Qui 20h /  Sex 14h30</t>
  </si>
  <si>
    <t>Qui 20h / Qua 20h</t>
  </si>
  <si>
    <t xml:space="preserve">sim </t>
  </si>
  <si>
    <t>mruas@globo.com</t>
  </si>
  <si>
    <t xml:space="preserve">Evangelização Infantil, Pré-Mocidade, Mocidade, Assistência Espiritual, Curso de Médiuns, Todos Virtuais </t>
  </si>
  <si>
    <t>Estamos todos trabalhando na medida do Possivel , virtualmente</t>
  </si>
  <si>
    <t xml:space="preserve">Não importa a Distancia, mas sim a proximidade dos corações </t>
  </si>
  <si>
    <t>https://docs.google.com/forms/d/e/1FAIpQLSeyjjdiw4kWvHrlkycvwErVvhYd362pE_5e_qVlAo24c0jM0g/viewform?edit2=2_ABaOnue9mFeGfr2G1qbNhtwMSlUXr3AWU3NU6RjAF4uf0deBEv62MB3XOnWgnl2MCYbj_2k</t>
  </si>
  <si>
    <t>SP SUL - CELE Taboão</t>
  </si>
  <si>
    <t>Centro Espírita Nova Esperança</t>
  </si>
  <si>
    <t>Nova Esperança</t>
  </si>
  <si>
    <t>Marlene Aparecida Vieira</t>
  </si>
  <si>
    <t>(11) 99655-8537</t>
  </si>
  <si>
    <t>Rua Luiz Batinga De Vasconcelos, 109</t>
  </si>
  <si>
    <t>Jd. Maria Helena</t>
  </si>
  <si>
    <t>Taboão Da Serra</t>
  </si>
  <si>
    <t>06787-020</t>
  </si>
  <si>
    <t>36.126.517/0001-79</t>
  </si>
  <si>
    <t>marlenelenavieira@gmail.com</t>
  </si>
  <si>
    <t>Márcia Francisca Costa Nascimento</t>
  </si>
  <si>
    <t xml:space="preserve">Atualmente:
Devido à Pandemia do COVID-19, em 2020 o Nova Esperança realizou Evangelho online diário às 20:00 h;
Estudo online de A Gênese aos domingos dàs 10:00 às 10:40h;
Assistência Espiritual online (Em forma de Evangelho Comunitário), aos domingos às 10:45h;
Evangelização Infantil e pré-mocidade on line aos sábados às 14:30h.
Para 2021, enquanto não for possível retornarmos aos trabalhos presenciais continuaremos com os mesmos trabalhos de 2020, acrescentando Mocidade on line aos sábados das 14:30h às 16h.
Quintas-feiras às 19:30h - Vibrações de Sustentação da Casa.
</t>
  </si>
  <si>
    <t>Marlene Aparecida Vieira - (11)99655-8537 - marlenelenavieira@gmail.com</t>
  </si>
  <si>
    <t>10h45</t>
  </si>
  <si>
    <t>mavieira@iq.usp.br</t>
  </si>
  <si>
    <t>Evangelização Infantil, Pré-Mocidade, Assistência Espiritual, Evangelho on line diário às 20h</t>
  </si>
  <si>
    <t xml:space="preserve">Mantivemos a Evangelização Infantil, a Pré-Mocidade, a Assistência Espiritual e o Estudo do Pentateuco (finalizamos O Céu e o Inferno) atualmente A Gênese. Não conseguimos manter o Trabalho de Vibrações às quintas-feiras. </t>
  </si>
  <si>
    <t>O maior aprendizado em tempos de Pandemia foi que a Casa Espírita é muito mais que uma estrutura física, a Casa Espírita está dentro de cada trabalhador, assistido, evangelizando. Com boa vontade, readaptação e persistência, as crianças foram assistidas e alguns adultos também. Sem falar na união e fortalecimento de relacionamento entre trabalhadores. Mesmo distante é possível realizar os trabalhos que não podem parar, mas respeitamos os que não conseguiram se adaptar ao virtual. Foi possível atender por ligação telefônica, chamada de vídeo ou vídeo conferência através de aplicativos. Não sentimos o calor dos abraços, mas foi possível sentir a vibração de carinho, acolhimento e gratidão, tanto de colaboradores como de alunos e colegas. Foi e está sendo uma experiência enriquecedora.</t>
  </si>
  <si>
    <t>https://docs.google.com/forms/d/e/1FAIpQLSeyjjdiw4kWvHrlkycvwErVvhYd362pE_5e_qVlAo24c0jM0g/viewform?edit2=2_ABaOnufFWQcr5TVHx_XG-AOCUFcDqHTTbZh0bKVwIEH81WiKCLVlKtBaD35dQkkzP-UN5NM</t>
  </si>
  <si>
    <t>SP SUL - Nova Esperança</t>
  </si>
  <si>
    <t>Centro Espírita Novo Amanhã</t>
  </si>
  <si>
    <t>Novo Amanhã</t>
  </si>
  <si>
    <t>Solange Palombo Antunes Da Cruz</t>
  </si>
  <si>
    <t>(11) 5051-3662</t>
  </si>
  <si>
    <t>Rua Eng. Mesquita Sampaio, 107</t>
  </si>
  <si>
    <t>Chácara Santo Antônio</t>
  </si>
  <si>
    <t>04711-000</t>
  </si>
  <si>
    <t>12.651.643/0001-84</t>
  </si>
  <si>
    <t>solangecruz.net@gmail.com</t>
  </si>
  <si>
    <t>01/01/2020 à 31/12/2021</t>
  </si>
  <si>
    <t>Beatriz Baldan / biabaldan@yahoo.com.br - 99133.0202</t>
  </si>
  <si>
    <t>Implantação de Evangelho no Lar, Grupo de Samaritano, Grupo de Desobsessão</t>
  </si>
  <si>
    <t>-Centro Espírita Novo Amanhã</t>
  </si>
  <si>
    <t>- Centro Espírita Novo Amanhã - cena 2.020</t>
  </si>
  <si>
    <t>Solange Antunes da Cruz - Tel. 50513662 - solangecruz.net@gmail.com</t>
  </si>
  <si>
    <t>Curso Básico / EAE, Assistência Espiritual, Vibrações on line para os trabalhos de Samaritanos, Verificação de Fichas e Desobsessão</t>
  </si>
  <si>
    <t xml:space="preserve">As aulas de EAE continuaram de forma virtual.
Com relação à Assistência Espiritual,  começamos primeiro  só com os voluntários para fazer as vibrações  e tempos depois convidamos alguns assistidos, dos quais tínhamos o contanto, e eles passaram a integrar o grupo
Fazemos  uma leitura comentada,  a Elevação, uma vibração especial para eles e depois a vibração final final. O retorno tem sido muito bom. 
</t>
  </si>
  <si>
    <t xml:space="preserve">Saber aproveitar os benefícios da tecnologia ,  usar essa ferramenta a nosso favor, principalmente nos cursos,  palestras,  pois ela nos permite alcançar um número maior de pessoas,  não há distância.
No  entanto,  não podemos esquecer que a tecnologia não pode substituir o contato direto, presencial que temos com a espiritualidade durante os trabalhos na Casa Espírita, que é o local preparado e apropriado para fazê-los .  </t>
  </si>
  <si>
    <t>https://docs.google.com/forms/d/e/1FAIpQLSeyjjdiw4kWvHrlkycvwErVvhYd362pE_5e_qVlAo24c0jM0g/viewform?edit2=2_ABaOnufMf9Tel42Ps07iDoqaEJCyZ6SHRtw6MSoPduozZs7JUnIsr4sfnfq495K8_LbdKl4</t>
  </si>
  <si>
    <t>SP SUL - Novo Amanhã</t>
  </si>
  <si>
    <t>Casa De Caridade Espiritual Redenção</t>
  </si>
  <si>
    <t>Luiz Octavio Vella</t>
  </si>
  <si>
    <t>(11) 99102-6606</t>
  </si>
  <si>
    <t>Rua Chafic Ganem, 45</t>
  </si>
  <si>
    <t>Vl. Das Merces</t>
  </si>
  <si>
    <t>04165-070</t>
  </si>
  <si>
    <t>74.118.654/0001-50</t>
  </si>
  <si>
    <t>luiz.vella@hotmail.com</t>
  </si>
  <si>
    <t>( 28/04/2020 a 28/04/2022)</t>
  </si>
  <si>
    <t>Rosinei Sanches Ramos Vella, e-mail 
Rosinei.ramos@hotmail. Com</t>
  </si>
  <si>
    <t>trabalho com troca de energia espirituais ás terças-feiras e no 3° sábado de cada mês,distribuição de roupas e cobertores no inverno, empréstimos utensílios hospitalares como: cadeira de rodas, cadeira de banho, cama hospitalar , muletas, etc.</t>
  </si>
  <si>
    <t>Caridade redencao</t>
  </si>
  <si>
    <t>LOURDES ALVES DE ABREU</t>
  </si>
  <si>
    <t xml:space="preserve">Ao meu ver todas as perguntas foram claras e objetivas. </t>
  </si>
  <si>
    <t>mgraca1334@hotmail.com</t>
  </si>
  <si>
    <t>No começo escola e assistência espiritual foi somente virtual, a partir de agosto foi híbrido.</t>
  </si>
  <si>
    <t xml:space="preserve">Perseverança para continuar os trabalhos espírituais virtual e um novo aprendizado.
</t>
  </si>
  <si>
    <t>https://docs.google.com/forms/d/e/1FAIpQLSeyjjdiw4kWvHrlkycvwErVvhYd362pE_5e_qVlAo24c0jM0g/viewform?edit2=2_ABaOnufRPeJ6t53U9Rhtvk4tLLxpLaTx8rn71yqZoEX5xcUvpFyQZxjFV0aOu07oZFptC4M</t>
  </si>
  <si>
    <t>SP SUL - Redenção</t>
  </si>
  <si>
    <t>Centro Espírita Beneficente Seara De Luz</t>
  </si>
  <si>
    <t>Seara de Luz</t>
  </si>
  <si>
    <t>Márcia Solange Bortoleto Santos</t>
  </si>
  <si>
    <t>(11) 99260-4670</t>
  </si>
  <si>
    <t>Rua João Batista Jordão, 316</t>
  </si>
  <si>
    <t>05836-260</t>
  </si>
  <si>
    <t>68.159.797/0001-08</t>
  </si>
  <si>
    <t>Márcia Solange Bortolote Santos</t>
  </si>
  <si>
    <t>marcia.bortoleto@hotmail.com</t>
  </si>
  <si>
    <t>11/2018 a 11/2022</t>
  </si>
  <si>
    <t>Caravanas de evangelização e auxílio a moradores de rua quinzenais e EAED, doações diversas a comunidade e pessoas necessitadas</t>
  </si>
  <si>
    <t>http://searadeluz.org.br/</t>
  </si>
  <si>
    <t>SEARA DE LUZ</t>
  </si>
  <si>
    <t>Márcia Solange Bortoleto - marcia.bortoleto@hotmail.com - (11) 99260-4670</t>
  </si>
  <si>
    <t>19h / 20h</t>
  </si>
  <si>
    <t>Dom 18h / Ter 20h30 / Qui 20h / Sáb 8h30 / Sáb 17h</t>
  </si>
  <si>
    <t>Qua 20h30 / Sáb 7h / Dom 16h</t>
  </si>
  <si>
    <t>Dom 11h / Sáb 10h</t>
  </si>
  <si>
    <t>Dom 11h / Sáb 15h</t>
  </si>
  <si>
    <t>Venda de livros, organização das atividades e eventos da Aliança.</t>
  </si>
  <si>
    <t>Reitero a importancia para as casas e também para o movimento como um todo.</t>
  </si>
  <si>
    <t>bianickgi@gmail.com</t>
  </si>
  <si>
    <t>Evangelização Infantil, Pré-Mocidade, Mocidade, Curso Básico / EAE, Assistência Espiritual, Curso de Médiuns, Projeto André Luiz</t>
  </si>
  <si>
    <t>Uma semana após o início do lockdown iniciamos as atividades das EAEs com o aplicativo zoom,  pouco tempo depois iniciamos as preleções via Facebook e na sequência iniciamos todas as atividades e estudos via aplicativos Zoom e Facebook. Na modalidade de assistência espiritual estamos com a preleção via Facebook e passe a distância, sem trabalho mediúnico. Os cursos de médiuns estão funcionando somente na parte teórica, a parte prática  aguardará a liberação das atividades. Entrega de cesta básica mensal realizada com poucas pessoas sem serem do grupo de risco e seguindo todos os protocolos de segurança contra a Covid19.</t>
  </si>
  <si>
    <t xml:space="preserve">A pandemia nos ensinou a nos unirmos e nos ajudarmos mais, sermos mais solidários ainda. Nos reinventamos e rapidamente e mantivemos nossas atividades. Em alguns casos podemos dizer que estamos trabalhando mais do que presencialmente.  Abrimos mais 2 estudos de livros e até as vibrações das 22h00 ficaram online via aplicativo e em um grande grupo. Enfim, nos reinventamos e unidos crescemos nos trabalhos de amparo ao assistido e ao voluntário! Algo de bom neste momento difícil! </t>
  </si>
  <si>
    <t>https://docs.google.com/forms/d/e/1FAIpQLSeyjjdiw4kWvHrlkycvwErVvhYd362pE_5e_qVlAo24c0jM0g/viewform?edit2=2_ABaOnue8lfW3otdtThVaTlVzzePkLLf-xjVZH_bpUaU_Exw1lo7FTP7GDZ_o0bTvV2jGu7w</t>
  </si>
  <si>
    <t>SP SUL - Seara de Luz</t>
  </si>
  <si>
    <t>VALE DO PARAÍBA</t>
  </si>
  <si>
    <t>Associação Maternal Espírita - Ame</t>
  </si>
  <si>
    <t>AME</t>
  </si>
  <si>
    <t>Luiz Antônio Pereira Soares</t>
  </si>
  <si>
    <t>(12) 3934-3901</t>
  </si>
  <si>
    <t>Rua Dr. Oscar Strauss, 344</t>
  </si>
  <si>
    <t>Bosque Dos Eucaliptos</t>
  </si>
  <si>
    <t>São José Dos Campos</t>
  </si>
  <si>
    <t>12233-790</t>
  </si>
  <si>
    <t>51.617.298/0001-14</t>
  </si>
  <si>
    <t>luiz.psoares00@gmail.com</t>
  </si>
  <si>
    <t>(12) 99703-6273</t>
  </si>
  <si>
    <t>mar/20 até mar/22</t>
  </si>
  <si>
    <t>Jorge Reis (12) 98116-6006</t>
  </si>
  <si>
    <t>Trabalho social com creche para crianças, num total de 155 crianças</t>
  </si>
  <si>
    <t>https://pt-br.facebook.com/pages/category/Non-Governmental-Organization--NGO-/Associa%C3%A7%C3%A3o-Maternal-Esp%C3%ADrita-AME-SJC-520459618022580/</t>
  </si>
  <si>
    <t xml:space="preserve">Luiz Antônio; - (12) 99703-6273; amenossacreche@bol.com.br </t>
  </si>
  <si>
    <t xml:space="preserve">O cadastro é de extrema importância, porém acredito que poderia ser mais resumido. </t>
  </si>
  <si>
    <t>amenossacreche@bol.com.br</t>
  </si>
  <si>
    <t>Os trabalhos foram interrompidos na fase vermelha, na fase amarelo voltamos a reabrir os trabalhos. Os cursos continuaram online e a evangelização infantil, pré-mocidade e mocidade continuaram suspensas.</t>
  </si>
  <si>
    <t>Resiliência.</t>
  </si>
  <si>
    <t>https://docs.google.com/forms/d/e/1FAIpQLSeyjjdiw4kWvHrlkycvwErVvhYd362pE_5e_qVlAo24c0jM0g/viewform?edit2=2_ABaOnudHKO8NmBTSMJtiEw_aqlEtSTnHzKsXwJUU7IDw_ZAcBPKXePmR-TMdqLEJmvdmB_Y</t>
  </si>
  <si>
    <t>VALE DO PARAÍBA - AME</t>
  </si>
  <si>
    <t>Grupo Espírita Anjo Ismael</t>
  </si>
  <si>
    <t>Silvia Sartorio</t>
  </si>
  <si>
    <t>(12) 98868-2900</t>
  </si>
  <si>
    <t>Rua Scorpius, 1610</t>
  </si>
  <si>
    <t>Jd. Satélite</t>
  </si>
  <si>
    <t>12230-570</t>
  </si>
  <si>
    <t>47.567.698/0001-95</t>
  </si>
  <si>
    <t>Nadir Paulino Da Silva</t>
  </si>
  <si>
    <t>nadirpaulino@yahoo.com.br</t>
  </si>
  <si>
    <t>(11) 99813-2727</t>
  </si>
  <si>
    <t>Silvia Sartorio  / esilvia@uol.com.br</t>
  </si>
  <si>
    <t>Assistência Espiritual, Estudo obras Básicas Allan Kardec, EAE, Curso de Médiuns, Evangelização Infantil, Pré-mocidade, Mocidade, Samaritanos (sob demanda), Curso de Entrevistador, Projeto Estudo "Andre Luiz".
Ajuda com cadeiras de rodas, de banho, andador, muletas. 
Assistência às famílias em situação de desemprego.</t>
  </si>
  <si>
    <t>https://geanjoismaelsjc.wordpress.com</t>
  </si>
  <si>
    <t>https://www.facebook.com/anjoismaelsjc/</t>
  </si>
  <si>
    <t>https://instagram.com/anjoismaelsjc?igshid=ty8cknf1o7m</t>
  </si>
  <si>
    <t>Nadir Paulino da Silva / nadirpaulino@yahoo.com.br</t>
  </si>
  <si>
    <t>Dom 18h / Qua 15h30 / Qui 19h30 / Sex 19h30 / Sáb 16h</t>
  </si>
  <si>
    <t>36ª</t>
  </si>
  <si>
    <t>Qui 16h</t>
  </si>
  <si>
    <t xml:space="preserve">
</t>
  </si>
  <si>
    <t>esilvia@uol.com.br</t>
  </si>
  <si>
    <t>Curso Básico / EAE, Assistência Espiritual, Cura e desobsessão à distancia</t>
  </si>
  <si>
    <t>mantivemos atividades das EAE's, trabalhos internos de cura e desobsessão à distancia (na casa) e Preleções pelo facebook da Casa</t>
  </si>
  <si>
    <t xml:space="preserve">Aprender novas formas de trabalho, principalmente em trabalhos virtuais, preleções virtuais e escolas virtuais.
Tudo que fazemos em uma Casa podemos fazer, também de uma forma bem responsável através da Internet, da mídia. </t>
  </si>
  <si>
    <t>https://docs.google.com/forms/d/e/1FAIpQLSeyjjdiw4kWvHrlkycvwErVvhYd362pE_5e_qVlAo24c0jM0g/viewform?edit2=2_ABaOnuf2n2z8Uiz_Jcu3P6Ppgk6Ri3-rHR6JL0L8_80vBcalU-vGiKyCEzg9eOzUqPhCJWM</t>
  </si>
  <si>
    <t>VALE DO PARAÍBA - Anjo Ismael</t>
  </si>
  <si>
    <t>Seara Espírita Bezerra De Menezes</t>
  </si>
  <si>
    <t>Seara Bezerra De Menezes</t>
  </si>
  <si>
    <t>Jeni Abreu De Morais</t>
  </si>
  <si>
    <t>(12) 99723-5196</t>
  </si>
  <si>
    <t>Rua Antônio De Paula Ferreira, 106</t>
  </si>
  <si>
    <t>12210-020</t>
  </si>
  <si>
    <t>50.461.151/0001-15</t>
  </si>
  <si>
    <t>jeni.morais@hotmail.com</t>
  </si>
  <si>
    <t>dez2020/19 à nov/22</t>
  </si>
  <si>
    <t>Creche Seara /Projetos Anália Franco: atendemos crianças de 2 a 5 anos - período 7:00 hs às 17:00 hs; atendemos crianças de 7 a 12 anos (é dado aula de reforço escolar / Orientação de informática / Atividades Lúdicas diversas e Curso 3D</t>
  </si>
  <si>
    <t>mantivemos o curso de médiuns virtual.</t>
  </si>
  <si>
    <t>Estudamos mais, assistimos palestras virtuais, trabalhamos a fé, a esperança e usamos o bom senso sempre!
Na parte social não paramos, precisávamos continuar o trabalho para manutenção das nossas obras, algumas crianças tinham atividades virtuais e outras foram necessários que as atividades fossem entregues em mãos. Durante o período letivo os pais iam buscar o almoço, feito pela creche, etc</t>
  </si>
  <si>
    <t>https://docs.google.com/forms/d/e/1FAIpQLSeyjjdiw4kWvHrlkycvwErVvhYd362pE_5e_qVlAo24c0jM0g/viewform?edit2=2_ABaOnudhMM3pt7KOl9br6shOHaDVIGAPYNonlTSzPHYExpByIijASfDId3beioo75JpHYgI</t>
  </si>
  <si>
    <t>VALE DO PARAÍBA - Seara Bezerra De Menezes</t>
  </si>
  <si>
    <t>Fernanda Scacchetti Godoi Peagno</t>
  </si>
  <si>
    <t>(12) 99183-0910</t>
  </si>
  <si>
    <t>Av. Rui Barbosa, 231</t>
  </si>
  <si>
    <t>12209-000</t>
  </si>
  <si>
    <t>49.996.564/0001-15</t>
  </si>
  <si>
    <t>Luiz Carlos  Peagno</t>
  </si>
  <si>
    <t>luiz.peagno@franciscajulia.org.br</t>
  </si>
  <si>
    <t>(12) 98141-7976</t>
  </si>
  <si>
    <t>mar/2020 a mar/2022</t>
  </si>
  <si>
    <t>Mário Vinhas 012 3941-9735 (em horário comercial em período normal - só a tarde durante pandemia)</t>
  </si>
  <si>
    <t>Socorro espiritual / Apoio às Residências Terapêuticas do Hospital Psiquiátrico Francisca Júlia</t>
  </si>
  <si>
    <t>www.casadocaminhosjc.org.br/</t>
  </si>
  <si>
    <t>https://www.facebook.com/casadocaminhosjc/</t>
  </si>
  <si>
    <t>https://instagram.com/casadocaminhosjc</t>
  </si>
  <si>
    <t>Mário Vinhas, 12 39419735, casadocaminhosjc@gmail.com</t>
  </si>
  <si>
    <t>Qui 19h30 / Sáb 17h</t>
  </si>
  <si>
    <t>Sex ??</t>
  </si>
  <si>
    <t>casadocaminhosjc@gmail.com</t>
  </si>
  <si>
    <t>secretaria@casadocaminhosjc.org.br</t>
  </si>
  <si>
    <t>Evangelização Infantil, Mocidade, Curso Básico / EAE, Assistência Espiritual, caixinha de vibrações</t>
  </si>
  <si>
    <t>Todos os cursos e preleções da casa estão acontecendo virtualmente. Começamos com as EAEs, e seguimos para os outros trabalhos. Quanto às assistências espirituais, mantivemos um grupo de P3A a distância usando o Google Meet, depois passamos a fazer as preleções via facebook e hoje, além disso, estamos com as preces com os voluntários dos dias e o P3B presencial apenas com os voluntários.</t>
  </si>
  <si>
    <t>É possível se reinventar quando queremos ajudar ao próximo por meio do nosso trabalho.</t>
  </si>
  <si>
    <t>https://docs.google.com/forms/d/e/1FAIpQLSeyjjdiw4kWvHrlkycvwErVvhYd362pE_5e_qVlAo24c0jM0g/viewform?edit2=2_ABaOnuc5LgEPUg5sdchHxTZQ9x8Y1jB6_7N6vxVuKh6YK_d2ydZgW-6BI4m83lTcsOaEt_Q</t>
  </si>
  <si>
    <t>VALE DO PARAÍBA - Casa do Caminho</t>
  </si>
  <si>
    <t>Centro Espírita Aprendizes Do Evangelho Caraguatatuba</t>
  </si>
  <si>
    <t>CEAE Caraguatatuba</t>
  </si>
  <si>
    <t xml:space="preserve">Marcia Candido De Moraes Poliandri </t>
  </si>
  <si>
    <t>(12) 99703-5684</t>
  </si>
  <si>
    <t>Rua Odete Machado Pinto 85</t>
  </si>
  <si>
    <t>Tinga</t>
  </si>
  <si>
    <t>Caraguatatuba</t>
  </si>
  <si>
    <t>11673-020</t>
  </si>
  <si>
    <t>50.004.860/0001-71</t>
  </si>
  <si>
    <t>Marcia Candido De Moraes</t>
  </si>
  <si>
    <t>marcia-candido@hotmail.com</t>
  </si>
  <si>
    <t>01/2020 a 01 /2021</t>
  </si>
  <si>
    <t>Celia</t>
  </si>
  <si>
    <t xml:space="preserve">Facebook </t>
  </si>
  <si>
    <t xml:space="preserve">Centro Espírita Aprendizes do Evangelho Caraguatatuba </t>
  </si>
  <si>
    <t xml:space="preserve">Não sei </t>
  </si>
  <si>
    <t xml:space="preserve">Simples e objetivo </t>
  </si>
  <si>
    <t xml:space="preserve">Foi sempre presencial </t>
  </si>
  <si>
    <t xml:space="preserve">Ter fé e não  desistr </t>
  </si>
  <si>
    <t>https://docs.google.com/forms/d/e/1FAIpQLSeyjjdiw4kWvHrlkycvwErVvhYd362pE_5e_qVlAo24c0jM0g/viewform?edit2=2_ABaOnucxFbVuRx7OpDBMc2PPvlORj8MFxDM-sYUvoU7nT29QJyq7_0lyqD0XGCPXEGzoeDM</t>
  </si>
  <si>
    <t>VALE DO PARAÍBA - CEAE Caraguatatuba</t>
  </si>
  <si>
    <t>Centro Espírita Luz Do Caminho - Celuca</t>
  </si>
  <si>
    <t>Carlos Augusto Silveira Lima</t>
  </si>
  <si>
    <t>(12) 99740-0259</t>
  </si>
  <si>
    <t>Rua Voluntários Da Pátria, 388</t>
  </si>
  <si>
    <t>Independência</t>
  </si>
  <si>
    <t>Taubaté</t>
  </si>
  <si>
    <t>12031-010</t>
  </si>
  <si>
    <t>51.359.201/0001-74</t>
  </si>
  <si>
    <t>c.augusto0208@yahoo.com.br</t>
  </si>
  <si>
    <t>nov 2019 a nov 2021x</t>
  </si>
  <si>
    <t>Regina Antônia V. Sene/ tel (12) 99779-5747</t>
  </si>
  <si>
    <t>https://www.facebook.com/Centro-Espírita-Luz-Do-Caminho-Celuca-Taubate</t>
  </si>
  <si>
    <t>Carlos Augusto - email : c.augusto0208@yahoo.com.br</t>
  </si>
  <si>
    <t>Seg 19h30 / Ter 20h / Qua 19h45</t>
  </si>
  <si>
    <t>Sex 19h30 / Qui 21h40</t>
  </si>
  <si>
    <t>Nenhuma no momento</t>
  </si>
  <si>
    <t>Não é possível salvar o cadastro e precisei repeti-lo 03 vezes, as questões poderiam ser de múltiplas escolhas facilitando o preenchimento, a compilação dos dados  e a estatística.</t>
  </si>
  <si>
    <t>No momento nada.</t>
  </si>
  <si>
    <t xml:space="preserve">Evangelização Infantil, Pré-Mocidade, Mocidade, Curso Básico / EAE, Assistência Espiritual, Curso de Médiuns, Exame Espiritual, Vibrações Coletivas </t>
  </si>
  <si>
    <t xml:space="preserve">Aos poucos, fomos adaptando as atividades para que ocorressem, virtualmente. No momento, estamos nos preparando para iniciar o atendimento fraterno de modo virtual. </t>
  </si>
  <si>
    <t xml:space="preserve">A necessidade de se tomar decisões em conjunto com a diretoria, respeitando e tolerando opiniões , as atitudes e os comportamentos divergentes daqueles da maioria.
Também a necessidade da União, mesmo com as divergências, para a Casa voltar ao funcionamento híbrido. Percebemos e confirmamos que os trabalhos virtuais favoreceram a participação dos trabalhadores, alunos e expositores; a tecnologia facilitou muito, principalmente, a comunicação entre as pessoas dos trabalhos e cursos distintos. 
Para mim, como presidente, desenvolver mais a empatia, a indulgência e a paciência, para conseguir administrar, negociar e segurar a abertura da Casa somente na fase verde, o que foi muito difícil, mas com a ajuda da Proteção Espiritual da Casa, conseguimos; muitos trabalhadores insistiram em voltar nas fases anteriores, onde o risco era muito elevado. Em resumo, todos tivemos oportunidades de melhorar e acelerar nossa Reforma Moral.,,
Att,,   </t>
  </si>
  <si>
    <t>https://docs.google.com/forms/d/e/1FAIpQLSeyjjdiw4kWvHrlkycvwErVvhYd362pE_5e_qVlAo24c0jM0g/viewform?edit2=2_ABaOnueHDPVBu_uGHogWBl7rtV8Nd5arMHWgqxyv5gL97-HTCKLAQNZxgSjB257oJpuW7No</t>
  </si>
  <si>
    <t>VALE DO PARAÍBA - CELUCA</t>
  </si>
  <si>
    <t>Centro Espírita Bezerra de Menezes</t>
  </si>
  <si>
    <t>Benedita Aparecida De Souza Ribeiro</t>
  </si>
  <si>
    <t>(12) 3527-9018</t>
  </si>
  <si>
    <t>Rua Capitão Vitorio Basso 75</t>
  </si>
  <si>
    <t>Pindamonhangaba</t>
  </si>
  <si>
    <t>12410-010</t>
  </si>
  <si>
    <t>50.455.179/0001-40</t>
  </si>
  <si>
    <t>flavioribeiropmp@gmail.com</t>
  </si>
  <si>
    <t>(12) 99602-5865</t>
  </si>
  <si>
    <t>abr/18 à abr/20</t>
  </si>
  <si>
    <t>Flavio Matheus De Souza Ribeiro 12982788901</t>
  </si>
  <si>
    <t>Empréstimo de Cadeira de Rodas</t>
  </si>
  <si>
    <t>http://cebezerrademenezespinda.com.br/</t>
  </si>
  <si>
    <t>bezerrademenezespindamonhangaba</t>
  </si>
  <si>
    <t>Ter ?? / Dom ??</t>
  </si>
  <si>
    <t>Já estávamos começando a implantar sistemas virtuais para estudos</t>
  </si>
  <si>
    <t>Adaptação, renovação, experiência e muitas outras coisas</t>
  </si>
  <si>
    <t>https://docs.google.com/forms/d/e/1FAIpQLSeyjjdiw4kWvHrlkycvwErVvhYd362pE_5e_qVlAo24c0jM0g/viewform?edit2=2_ABaOnudgSi9qPBFFVft2hsx0QzgKGAiKVB_GrK_jyEG5rE1ui-ofzcYCXypeF-1PxwCXN4o</t>
  </si>
  <si>
    <t>VALE DO PARAÍBA - Bezerra de Menezes</t>
  </si>
  <si>
    <t>Fraternidade Da Colmeia</t>
  </si>
  <si>
    <t>Colmeia</t>
  </si>
  <si>
    <t>Isabela Karps Teixeira</t>
  </si>
  <si>
    <t>(12) 98109-3774</t>
  </si>
  <si>
    <t>Rua Padre Rodolfo, 119</t>
  </si>
  <si>
    <t>Vl. Ema</t>
  </si>
  <si>
    <t>12243-080</t>
  </si>
  <si>
    <t>01.695.497/0001-72</t>
  </si>
  <si>
    <t>Célia Karps</t>
  </si>
  <si>
    <t>karpscorretora@yahoo.com.br</t>
  </si>
  <si>
    <t>(12) 98136-8303</t>
  </si>
  <si>
    <t>Isabela - (12)98109-3774</t>
  </si>
  <si>
    <t>não há</t>
  </si>
  <si>
    <t>www.facebook.com/colmeiafraternidade</t>
  </si>
  <si>
    <t>CÉLIA KARPS, (12)98136-8303</t>
  </si>
  <si>
    <t>15h / 19h30 / 20h</t>
  </si>
  <si>
    <t>Qua 19h30 / Qui 19h30 / Sex 14h30</t>
  </si>
  <si>
    <t>Informando sobre cursos a distâncias</t>
  </si>
  <si>
    <t>O cadastro está muito bem feito evidenciando a preocupação da Aliança em deixar todas as casas integradas com o Movimento Espirita. Algumas informações dadas sobre o planejamento da Casa para 2021, poderáão sofrer alterações conforme andamento dos cursos da EAE e Mocidade.</t>
  </si>
  <si>
    <t>contato.fraternidade@gmail.com</t>
  </si>
  <si>
    <t>Elaboração de Capacitação de Entrevistadores pelas Regionais.</t>
  </si>
  <si>
    <t>Evangelização Infantil, Pré-Mocidade, p3A, P3B, Vibrações pela Casa e Pelo Suicidas, Palestras para as gestantes e preleções</t>
  </si>
  <si>
    <t>EAE e Evangelização e Pré Mocidade e alguns atendimentos espirituais se adaptaram muito bem, utilziando todos os recursos audio-visuais.</t>
  </si>
  <si>
    <t>Aprendemos que não há barreiras para levar a todos as palavras de Jesus.</t>
  </si>
  <si>
    <t>https://docs.google.com/forms/d/e/1FAIpQLSeyjjdiw4kWvHrlkycvwErVvhYd362pE_5e_qVlAo24c0jM0g/viewform?edit2=2_ABaOnueYoaOtZuVlJs-YRqpNs8eCZMsoZSzZoRnNHesVfzRVu2m2o1h1xjWWMgfCQAUSt2o</t>
  </si>
  <si>
    <t>VALE DO PARAÍBA - Colmeia</t>
  </si>
  <si>
    <t>Fraternidade Maria De Nazaré</t>
  </si>
  <si>
    <t>FRAMAN</t>
  </si>
  <si>
    <t>Osvaldo Barbosa Junior</t>
  </si>
  <si>
    <t>(12) 99127-3549</t>
  </si>
  <si>
    <t>Rua Juriti, 347</t>
  </si>
  <si>
    <t>Vl. Tatetuba</t>
  </si>
  <si>
    <t>12220-230</t>
  </si>
  <si>
    <t>01.256.725/0001-08</t>
  </si>
  <si>
    <t>terapiaortomolecular@hotmail.com</t>
  </si>
  <si>
    <t>Márcia Malentacchi/(12)991221144</t>
  </si>
  <si>
    <t>Samaritanos, cirurgias espirituais, EAE,EVI,PASSES,VIBRAÇÔES, ATENDIMENTO FRATERNO</t>
  </si>
  <si>
    <t>OSVALDO BARBOSA JUNIOR, (12)991273549, terapiaortomolecular@hotmail.com</t>
  </si>
  <si>
    <t xml:space="preserve">Muito bem organizado e com informações de relevância para levantar um perfil relativo das Casas. Falta abrir espaço para outros tipos de trabalhos relevantes que são desenvolvidos. Afinal o que se passa em uma Casa da Aliança se passa em todas - a princípio. Vale conferir.
</t>
  </si>
  <si>
    <t>Avaliação no material utilizado para a EAE. O fundamentos são perfeitos e imutáveis mas o material precisa ser atualizado. Olhar mais atentamente para o caminho do 'igrejismo' que vem tomando conta das lideranças.O evangelho está ficando em segundo plano cedendo lugar à tentativa de controlar, como se isto fosse possível, as carências espirituais com imposição de 'regras que só se aplicam à empresas' e não a uma "fraternidade"...</t>
  </si>
  <si>
    <t>Assistência Espiritual, Cirurgias Espirituais</t>
  </si>
  <si>
    <t>Por enquanto formamos um grupo de vibrações com 78 pessoas. Nos reunimos todos os dias via WhatsApp para vibrações e exercícios espirituais e à cada 15 dias via GoogleMeet para desenvolvimento de temas,  Uma vez por semana presencial com formato totalmente adaptado. As fichas são preenchidas pelo assistido. Todos de mascara. Distanciamento de 2m. Não temos passe de limpeza, a higienização é feita por cromoterapia no ambiente de preenchimento de ficha e no salão principal por lâmpadas led de alta potencia. Preleção de 30min. Os passes são coletivos. Cirurgia Espiritual logo após o passe no próprio salão, Fim!</t>
  </si>
  <si>
    <t>Que o aprendizado é muito maior que o igrejismo que ainda reinava. Que renovações de pensamento, atitude, envolvimento, acolhimento, aproveitamento, estudo, cuidado, seriedade, fraternidade, empatia precisam de urgência. Que a Casa precisas ser encarada como um Templo que acolhe o Templo da alma. Muito mais do que só um dia na agenda. E muito mais...</t>
  </si>
  <si>
    <t>https://docs.google.com/forms/d/e/1FAIpQLSeyjjdiw4kWvHrlkycvwErVvhYd362pE_5e_qVlAo24c0jM0g/viewform?edit2=2_ABaOnueBWjiX1vfffFhf9ejA0jm1HlZgAhNjlMurHMuD0qQkbP4jdpSITMgXUTs1SGVM0TU</t>
  </si>
  <si>
    <t>VALE DO PARAÍBA - FRAMAN</t>
  </si>
  <si>
    <t>Grupo Espírita Francisco De Assis - Gefa</t>
  </si>
  <si>
    <t>GEFA</t>
  </si>
  <si>
    <t>Grupo Espírita Francisco De Assis</t>
  </si>
  <si>
    <t>(12) 3923-3460</t>
  </si>
  <si>
    <t>Rua Antônio De Moraes Barros, 44</t>
  </si>
  <si>
    <t>12245-690</t>
  </si>
  <si>
    <t>49.997.000/0001-05</t>
  </si>
  <si>
    <t>Edson Figueiredo</t>
  </si>
  <si>
    <t>figueiredoedson630@gmail.com</t>
  </si>
  <si>
    <t>(12) 98867-4842</t>
  </si>
  <si>
    <t>Nov/18 à Out/20</t>
  </si>
  <si>
    <t xml:space="preserve">Maria José Scacchetti - e-mail: mjccacchetti@gmail.com - tel: (12) 991775853
</t>
  </si>
  <si>
    <t>Recebimento de roupas, triagem e doação.</t>
  </si>
  <si>
    <t>www.gefasjc.org</t>
  </si>
  <si>
    <t xml:space="preserve">GEFA Grupo Espírita Francisco de Assis </t>
  </si>
  <si>
    <t xml:space="preserve">Edson Figueiredo - e-mail: figueiredoedson630@gmail.com </t>
  </si>
  <si>
    <t>Sáb 16h / Sáb 18h / Seg 19h30 / Sex 19h30</t>
  </si>
  <si>
    <t>56ª</t>
  </si>
  <si>
    <t xml:space="preserve">Bem efetivo.
</t>
  </si>
  <si>
    <t>gefa.sjc@gmail.com</t>
  </si>
  <si>
    <t xml:space="preserve">Nos fez perceber o quanto podemos nos adaptar e buscar novos instrumentos de evangelização e assistência </t>
  </si>
  <si>
    <t>https://docs.google.com/forms/d/e/1FAIpQLSeyjjdiw4kWvHrlkycvwErVvhYd362pE_5e_qVlAo24c0jM0g/viewform?edit2=2_ABaOnue4K-yZf-mBvFyNNQ357sh2qHonyket3f5zAHsB2unAsp14KPI7SJ_AdApw6ZYo9I0</t>
  </si>
  <si>
    <t>VALE DO PARAÍBA - GEFA</t>
  </si>
  <si>
    <t>Fraternidade Espírita Irmão Rodolfo</t>
  </si>
  <si>
    <t>Irmão Rodolfo</t>
  </si>
  <si>
    <t>Ademir Presente</t>
  </si>
  <si>
    <t>(12) 99729-0993</t>
  </si>
  <si>
    <t>Rua Ipê, 182 e 192</t>
  </si>
  <si>
    <t>Jd. Das Indústrias</t>
  </si>
  <si>
    <t>12241-220</t>
  </si>
  <si>
    <t>45.401.577/0001-43</t>
  </si>
  <si>
    <t>apresente@uol.com.br</t>
  </si>
  <si>
    <t>01/03/2020 ate 01/03/2022</t>
  </si>
  <si>
    <t>Stella Maris Abrahão 12 3934 9200</t>
  </si>
  <si>
    <t>Apoio à morador de Rua - Trabalho sobre depressão e suicídio -</t>
  </si>
  <si>
    <t>Fraternidade Espirita irmão Rodolfo</t>
  </si>
  <si>
    <t>Bloogger</t>
  </si>
  <si>
    <t>fraternidadeirmaorodolfo@gmail.com  12 3931 8250</t>
  </si>
  <si>
    <t>13h / 20h</t>
  </si>
  <si>
    <t>Seg 14h30 / Ter 20h30 / Sáb 17h30</t>
  </si>
  <si>
    <t>Dom 9h / Seg 20h</t>
  </si>
  <si>
    <t>Dom 17h  / Ter 20h30</t>
  </si>
  <si>
    <t>Normalmente as duvidas são tiradas na regional</t>
  </si>
  <si>
    <t>Cadastro simples e abrangente, seria interessante abrir algum campo onde pudessemos incluir atividades ou trabalhos que realizamos, que nao constam na pesquisa.</t>
  </si>
  <si>
    <t>fraternidadeirmaorodolfo@gmail.com</t>
  </si>
  <si>
    <t>Uma maior união entre as casas</t>
  </si>
  <si>
    <t xml:space="preserve">Adaptamos tudo o que foi possivel, inclusive estamos fazendo Evangelho no lar com a Pre Mocidade as segundas-feiras as 19h </t>
  </si>
  <si>
    <t xml:space="preserve">Aprendemos que as dificuldades, aproximam realmente muito mais as pessoas . A quarentena nos deixou com mais tempo livre, isto foi muito bom para pesquisas, conversas e aprendizados.  </t>
  </si>
  <si>
    <t>https://docs.google.com/forms/d/e/1FAIpQLSeyjjdiw4kWvHrlkycvwErVvhYd362pE_5e_qVlAo24c0jM0g/viewform?edit2=2_ABaOnucjS6-X1FEEYCBjbPkxlEK9K6wKfzfLfGQa9xDN46VAtNlYgCM1ZfzwPUu6fG74Pqw</t>
  </si>
  <si>
    <t>VALE DO PARAÍBA - Irmão Rodolfo</t>
  </si>
  <si>
    <t>Núcleo Espírita Legionários De Maria</t>
  </si>
  <si>
    <t>Legionários de Maria</t>
  </si>
  <si>
    <t>Silvana Regis Dos Santos E Maria José Turibio</t>
  </si>
  <si>
    <t>(12) 98162-0997</t>
  </si>
  <si>
    <t>Rua Icatu, 1634</t>
  </si>
  <si>
    <t>Residencial De Ville</t>
  </si>
  <si>
    <t>12237-876</t>
  </si>
  <si>
    <t>04.165.410/0001-43</t>
  </si>
  <si>
    <t>Maria José Turíbio</t>
  </si>
  <si>
    <t>sckinamoda@yahoo.com.br</t>
  </si>
  <si>
    <t>(12) 99121-2357</t>
  </si>
  <si>
    <t>atual</t>
  </si>
  <si>
    <t>Silvana Régis / 12  98162-0997</t>
  </si>
  <si>
    <t>Ajuda aos moradores de rua.</t>
  </si>
  <si>
    <t>Silvana Régis (12) 98162-0997</t>
  </si>
  <si>
    <t>Cadastro de suma importancia para Aliança.</t>
  </si>
  <si>
    <t>regina.lopes2011@hotmail.com</t>
  </si>
  <si>
    <t>Novo olhar para o ser humano e seu crescimento moral e espiritual.</t>
  </si>
  <si>
    <t>https://docs.google.com/forms/d/e/1FAIpQLSeyjjdiw4kWvHrlkycvwErVvhYd362pE_5e_qVlAo24c0jM0g/viewform?edit2=2_ABaOnueRxO7QEDWalQNniWMSgjs-5eRndsPdSfcQLvOXyDjwTtpTzuUcCyP4AQH5DgnbHOo</t>
  </si>
  <si>
    <t>VALE DO PARAÍBA - Legionários de Maria</t>
  </si>
  <si>
    <t>Centro Espírita Luz No Caminho</t>
  </si>
  <si>
    <t>Luz no Caminho</t>
  </si>
  <si>
    <t>Patricia Campos</t>
  </si>
  <si>
    <t>(12) 99664-9878</t>
  </si>
  <si>
    <t>Rua Capitão Antonio F. Cesar, 84</t>
  </si>
  <si>
    <t>Jd. Carlota</t>
  </si>
  <si>
    <t>12443-030</t>
  </si>
  <si>
    <t>03.871.645/0001-98</t>
  </si>
  <si>
    <t xml:space="preserve">Patrícia Campos </t>
  </si>
  <si>
    <t xml:space="preserve">patycampospaty@gmail.com </t>
  </si>
  <si>
    <t>jul/20 à jul/22</t>
  </si>
  <si>
    <t>Loíde (1ª secretária) 12 98111-4707</t>
  </si>
  <si>
    <t>Palestra com convidado especial toda ultima sexta-feira de cada mês.</t>
  </si>
  <si>
    <t>luznocaminho.org</t>
  </si>
  <si>
    <t>www.facebook.com/luznocaminho.pinda/</t>
  </si>
  <si>
    <t>o mesmo acima</t>
  </si>
  <si>
    <t>Precisamos nos inteirar a respeito da secretaria para contar com sua colaboração.</t>
  </si>
  <si>
    <t>Tudo o que foi solicitado estamos de acordo, porém nem todas, como nossa casa, temos condições ou quantidade de trabalhadores para atender todas essas atividades solicitadas pela Aliança.</t>
  </si>
  <si>
    <t>luznocaminho.pinda@gmail.com</t>
  </si>
  <si>
    <t>Sempre que houver mudanças de regras de conduta de trabalho que por ventura sejam alterados pela Aliança, possamos receber de imediato, para alinharmos os trabalhos junto à Aliança. Ex: passes de cura, de harmonização, etc. tiveram alguma mudança? Todas as casas seguem  um padrão?</t>
  </si>
  <si>
    <t>patycampospaty@gmail.com</t>
  </si>
  <si>
    <t xml:space="preserve">Fraternidade e solidariedade. </t>
  </si>
  <si>
    <t>https://docs.google.com/forms/d/e/1FAIpQLSeyjjdiw4kWvHrlkycvwErVvhYd362pE_5e_qVlAo24c0jM0g/viewform?edit2=2_ABaOnuctM6TdkbdQpld-vIPIqze1iFsBawTQNLavCrh6L4a01SkRVtDobv25owI4hNMWuf8</t>
  </si>
  <si>
    <t>VALE DO PARAÍBA - Luz no Caminho</t>
  </si>
  <si>
    <t>Grupo De Trabalho Social Meimei</t>
  </si>
  <si>
    <t>Jacyra Banheza Correia</t>
  </si>
  <si>
    <t>(12) 98800-4686</t>
  </si>
  <si>
    <t>Rua Ismael Garcia De Souza, 261</t>
  </si>
  <si>
    <t>Residencial Armando Righi</t>
  </si>
  <si>
    <t>12247-790</t>
  </si>
  <si>
    <t>02.499.439/0001-36</t>
  </si>
  <si>
    <t>Vera Lúcia Rodrigues Da Costa</t>
  </si>
  <si>
    <t>jacyrabanheza@hotmail.com</t>
  </si>
  <si>
    <t>(12) 3905-2874</t>
  </si>
  <si>
    <t>jan/19 à jan/23</t>
  </si>
  <si>
    <t>Jacyra Banheza/jacyrabanheza@hotmail.com/3905-2874</t>
  </si>
  <si>
    <t>Oferece atendimento de ioga para a comunidade, com possibilidade de expansão para atendimento com reiki.</t>
  </si>
  <si>
    <t>esterismael@hotmail.com</t>
  </si>
  <si>
    <t>Respeito a decisão de cada colaborador e assistido.</t>
  </si>
  <si>
    <t>https://docs.google.com/forms/d/e/1FAIpQLSeyjjdiw4kWvHrlkycvwErVvhYd362pE_5e_qVlAo24c0jM0g/viewform?edit2=2_ABaOnufW6T8VYJeXJrg42wEEk2y0jdQRF-v45Ff-afWJm30UqDkdc-S72oi4LH3raB5eno4</t>
  </si>
  <si>
    <t>VALE DO PARAÍBA - Meimei</t>
  </si>
  <si>
    <t>Casa Espírita Nosso Lar</t>
  </si>
  <si>
    <t>Laura Maria Vani Valiante Lúcio E Monteiro</t>
  </si>
  <si>
    <t>(12) 98209-8284</t>
  </si>
  <si>
    <t>Rua São José, 200</t>
  </si>
  <si>
    <t>Bananal</t>
  </si>
  <si>
    <t>12850-000</t>
  </si>
  <si>
    <t>00.241.846/0001-13</t>
  </si>
  <si>
    <t>laura.vani@hotmail.com</t>
  </si>
  <si>
    <t>(12) 3116-1813</t>
  </si>
  <si>
    <t>Julho/2020 a julho/2022</t>
  </si>
  <si>
    <t>Dione Gomes De Oliveira/ oliveira.dione@yahoo.com.br / (12) 982976046</t>
  </si>
  <si>
    <t>Assistência espiritual (está suspenso por causa do covid)
Estudo virtual do livro Os Missionários da luz  - André Luiz
Grupo mediúnico
Evangelho no lar virtual para os assistidos necessitados</t>
  </si>
  <si>
    <t xml:space="preserve">Laura, (12) 982098284, laura.vani@hotmail.com </t>
  </si>
  <si>
    <t>bem sucinto, direto e organizado</t>
  </si>
  <si>
    <t>Perseverar no trabalho do bem, trabalhando nossa reforma e procurando servir com amor.</t>
  </si>
  <si>
    <t xml:space="preserve">Estudo do livro  Missionários da luz - André Luiz e Evangelho no lar de assistido necessitado, ambas adaptadas para o meio virtual. </t>
  </si>
  <si>
    <t>Mantemos o estudo e o evangelho virtual</t>
  </si>
  <si>
    <t xml:space="preserve">Que temos sempre que se adaptar às novas situações. </t>
  </si>
  <si>
    <t>https://docs.google.com/forms/d/e/1FAIpQLSeyjjdiw4kWvHrlkycvwErVvhYd362pE_5e_qVlAo24c0jM0g/viewform?edit2=2_ABaOnudihm1p3Z4NlDOZFcwS1qv59wJn_FBvl8gAeXeVLLqwbs0iguY0hKIVikAbB1kRbrg</t>
  </si>
  <si>
    <t>VALE DO PARAÍBA - Nosso Lar</t>
  </si>
  <si>
    <t>Fraternidade Paulo De Tarso</t>
  </si>
  <si>
    <t>Marta Mara Da Silva Pinto</t>
  </si>
  <si>
    <t>(12) 98286-0208</t>
  </si>
  <si>
    <t>Rua Casemiro De Abreu, 4</t>
  </si>
  <si>
    <t>Jd. Maringá</t>
  </si>
  <si>
    <t>12243-600</t>
  </si>
  <si>
    <t>45.397.692/0001-91</t>
  </si>
  <si>
    <t>marta.esfera@gmail.com</t>
  </si>
  <si>
    <t>08/2020 a 04/23</t>
  </si>
  <si>
    <t>Milton Baruel/ miltonbaruel@hotmail.com 12 98824 -4904</t>
  </si>
  <si>
    <t>Visitas às Casa Terapêuticas às quartas e Sábados;
Apoio ao Natal - SPHAI - Comunidade Santa Cruz - 100 cestas de Natal e 250 Sacolas para as Crianças;
Apoio aos Moradores de rua às Segundas-Feiras e Domingos com água filtrada; sanduíches. café, chocolate quente, cobertores e meias;
Campanha de Páscoa e Dia das Crianças - Comunidades Carentes;
Apoio ao ACEL Associação Cristã Estância de Luz 80 cestas básicas.
Apoio ao Programa Vivência Espírita.</t>
  </si>
  <si>
    <t>facebook.com/fraternidadepaulodetarsosjc</t>
  </si>
  <si>
    <t>fraternidadepaulodetarsosjc</t>
  </si>
  <si>
    <t>Qua 19h30 / Qui 19h30 / Sex 19h30</t>
  </si>
  <si>
    <t>Qua 19h30 / Sex 19h30</t>
  </si>
  <si>
    <t>Necessitamos conhecer um pouco mais para podermos verificar em que a Secretaria poderia nos ajudar.</t>
  </si>
  <si>
    <t>Foi ótimo . Não tivemos dificuldades de  preenchimento.</t>
  </si>
  <si>
    <t>fernandodamiao1@hotmail.com</t>
  </si>
  <si>
    <t>fraternidadepaulodetarso.sjc@gmail.com</t>
  </si>
  <si>
    <t>Evangelização Infantil, Pré-Mocidade, Mocidade, Curso Básico / EAE, Assistência Espiritual, Curso de Médiuns, Preleção on line , vibrações on line, Grupo dos Samaritanos( Evangelho no Lar) e Grupo de Estudos</t>
  </si>
  <si>
    <t>Foram adquiridas duas licenças da Plataforma Zoom e as atividades citadas foram mantidas.</t>
  </si>
  <si>
    <t xml:space="preserve">Que as diversidades proporcionam oportunidades de crescimento individual e coletivo. </t>
  </si>
  <si>
    <t>https://docs.google.com/forms/d/e/1FAIpQLSeyjjdiw4kWvHrlkycvwErVvhYd362pE_5e_qVlAo24c0jM0g/viewform?edit2=2_ABaOnuclvvWfXcKaWvEIkElkE5KHKD1BIuv7yXUU0JUTyi-w-tBQavUUZD33CYpFG45Dr-8</t>
  </si>
  <si>
    <t>VALE DO PARAÍBA - Paulo de Tarso</t>
  </si>
  <si>
    <t>Grupo Espírita Peregrinos Do Caminho</t>
  </si>
  <si>
    <t>Peregrinos do Caminho</t>
  </si>
  <si>
    <t>Silvana Brasil Do Prado</t>
  </si>
  <si>
    <t>(12) 99191-4904</t>
  </si>
  <si>
    <t>Rua Maria Adolfina De Almeida Tomaz, 55</t>
  </si>
  <si>
    <t>Jd. Paraíso Do Sol</t>
  </si>
  <si>
    <t>12225-240</t>
  </si>
  <si>
    <t>01.688.342/0001-09</t>
  </si>
  <si>
    <t>Luiz Carlos De Oliveira</t>
  </si>
  <si>
    <t>luiz_co@yahoo.com.br</t>
  </si>
  <si>
    <t>(12) 99765-0254</t>
  </si>
  <si>
    <t xml:space="preserve"> 05/2020 a 05/2022</t>
  </si>
  <si>
    <t>Silvana Brasil 
silvanabp9@hotmail.com
12-997629603 WhatsApp</t>
  </si>
  <si>
    <t>Evangelização Infantil, Mocidade, EAE e Curso de médiuns.</t>
  </si>
  <si>
    <t>GEPC - Grupo Espirita Peregrinos do Caminho</t>
  </si>
  <si>
    <t>You Tube -  Peregrinos</t>
  </si>
  <si>
    <t>peregrinosdocaminho013@gmail.com</t>
  </si>
  <si>
    <t>Foram mantidas as aulas da EAE de modo virtual, as preleções nos dias de Assistência Espiritual foram gravadas e exibidas no canal do You Tube e Face book,   as vibrações coletivas também foram mantidas de forma virtual.</t>
  </si>
  <si>
    <t>Continuar o trabalho mesmo que a distância.</t>
  </si>
  <si>
    <t>https://docs.google.com/forms/d/e/1FAIpQLSeyjjdiw4kWvHrlkycvwErVvhYd362pE_5e_qVlAo24c0jM0g/viewform?edit2=2_ABaOnufQV_bigXuqdBCBNrxHlfgTZtP1W4PVHxwhAPncF8sj8cuQowHcgnCu6OrFReaQdf8</t>
  </si>
  <si>
    <t>VALE DO PARAÍBA - Peregrinos do Caminho</t>
  </si>
  <si>
    <t>Casa de Oração Ponto de Luz</t>
  </si>
  <si>
    <t>Ponto de Luz</t>
  </si>
  <si>
    <t>Wilson Barreto</t>
  </si>
  <si>
    <t>(12) 3209-2742</t>
  </si>
  <si>
    <t>Rua Dr. João Tranchesi N° 130</t>
  </si>
  <si>
    <t>Jd. São Vicente</t>
  </si>
  <si>
    <t>12224-390</t>
  </si>
  <si>
    <t>13.807.518/0001-83</t>
  </si>
  <si>
    <t>wibarreto@yahoo.com.br</t>
  </si>
  <si>
    <t>(12) 99797-9732</t>
  </si>
  <si>
    <t>jan/16 à jan/21</t>
  </si>
  <si>
    <t>Vânia Tuzza Dos Santos Ferreira - tel: 39334888 - e-mail: vaniatuzzaf@gmail.com</t>
  </si>
  <si>
    <t>visita a asilos e orfanatos. Cartas consoladoras. Assistência a mãe e criança carente.</t>
  </si>
  <si>
    <t>facebook.com/casadeoracaopontodeluz</t>
  </si>
  <si>
    <t>Wilson Barreto, tel: 12-32092742, e-mail: wibarreto@yahoo.com.br</t>
  </si>
  <si>
    <t>Ter 19h30 / Qui 14h30</t>
  </si>
  <si>
    <t>Sugestão: compilar aulas da EAE existentes na internet e coloca-las no "site" da Aliança.</t>
  </si>
  <si>
    <t>Entendo que o processo está em melhoria. Houve evolução em relação a 2020.</t>
  </si>
  <si>
    <t>sugestão: intensificar a ideia e o movimento do CVV na EAE.</t>
  </si>
  <si>
    <t>wibarreto15@gmail.com</t>
  </si>
  <si>
    <t>Nesta pandemia mantivemos "on line" as aulas de EAE, as vibrações coletivas e iniciamos o projeto Andre Luiz.</t>
  </si>
  <si>
    <t xml:space="preserve">Possibilitou- nos aprender alguns recursos existentes como: Google meet, Skype etc e promover neste ambiente nossas reuniões e realizar trabalhos possiveis.  </t>
  </si>
  <si>
    <t>https://docs.google.com/forms/d/e/1FAIpQLSeyjjdiw4kWvHrlkycvwErVvhYd362pE_5e_qVlAo24c0jM0g/viewform?edit2=2_ABaOnufWWe_upbc3IUWpBW2SIRawVW7PJCfcHu9KMQ2w8klXDUy3YFmX-QlzkvSifiIhsfM</t>
  </si>
  <si>
    <t>VALE DO PARAÍBA - Ponto de Luz</t>
  </si>
  <si>
    <t>Seara Espírita Reviver-Ser</t>
  </si>
  <si>
    <t>José Roberto Da Silva</t>
  </si>
  <si>
    <t>(12) 98156-9154</t>
  </si>
  <si>
    <t>Av. Shishima Hifumi, 2982</t>
  </si>
  <si>
    <t>Urbanova</t>
  </si>
  <si>
    <t>12244-000</t>
  </si>
  <si>
    <t>32.408.849/0001-95</t>
  </si>
  <si>
    <t>zecarroberto@gmail.com</t>
  </si>
  <si>
    <t>20 de julho de 20220 à 20 de julho de 2022</t>
  </si>
  <si>
    <t>Mara Da Silva;  arqmara@(12)98168653</t>
  </si>
  <si>
    <t>Curso Básico, trabalho de passes padronizados, Colegiado, p3b, Evangelização Infantil.</t>
  </si>
  <si>
    <t>SERsearaespiritareviver-</t>
  </si>
  <si>
    <t>Mara da Silva -arqmara56@gmail.com -</t>
  </si>
  <si>
    <t>Qui 19h30 / Qui 21h</t>
  </si>
  <si>
    <t>No auxilio dos trabalhos das casas no que concerne organização, direção e orientação  administrativa das casas.</t>
  </si>
  <si>
    <t>As sugestões acima precisam de atenção, não as desprezem. O cadastro é muito bem formulado, e, bem fácil de preenche-lo.</t>
  </si>
  <si>
    <t>SERurbanova@gmail.com</t>
  </si>
  <si>
    <t>Sim, mantivemos, EAE, e, estudos nos demais, menos na evangelização infantil.</t>
  </si>
  <si>
    <t>Maior unidade entre a maioria dos voluntários.</t>
  </si>
  <si>
    <t>https://docs.google.com/forms/d/e/1FAIpQLSeyjjdiw4kWvHrlkycvwErVvhYd362pE_5e_qVlAo24c0jM0g/viewform?edit2=2_ABaOnuf6asc2jr6-b22SSK3J9YBaSF-qxXQX6yaQFGosGWxtVqVsOnK2Lx5NSRTy6RleX9g</t>
  </si>
  <si>
    <t>VALE DO PARAÍBA - Reviver</t>
  </si>
  <si>
    <t>Grupo De Trabalho Socio-Educativo Seara De Jesus</t>
  </si>
  <si>
    <t>Seara de Jesus</t>
  </si>
  <si>
    <t>Elder Junqueira Santos</t>
  </si>
  <si>
    <t>(12) 98122-6632</t>
  </si>
  <si>
    <t>Rua Projetada 4, Nr 53, Ao Lado Da Quadra Poliesportiva</t>
  </si>
  <si>
    <t>Flor Do Vale (Agua Quente)</t>
  </si>
  <si>
    <t>12062-670</t>
  </si>
  <si>
    <t>05.849.156/0001-65</t>
  </si>
  <si>
    <t>Márcia</t>
  </si>
  <si>
    <t>marciasoares_artvida@hotmail.com</t>
  </si>
  <si>
    <t>(12) 98102-0669</t>
  </si>
  <si>
    <t>2+2 anos</t>
  </si>
  <si>
    <t>Elder</t>
  </si>
  <si>
    <t>Evangelização</t>
  </si>
  <si>
    <t>https://www.facebook.com/searadejesustaubate/</t>
  </si>
  <si>
    <t>facebook apenas</t>
  </si>
  <si>
    <t>Poderia haver um jeito de colocar o endereço direto do google maps, além de escrever.</t>
  </si>
  <si>
    <t>elderjunqueira@gmail.com</t>
  </si>
  <si>
    <t>Os diretores regionais, assim com os de mocidade, pré, evangelização, precisam entrar em contato direto com os diretores das casas da sua regional.</t>
  </si>
  <si>
    <t>Escola de Pais</t>
  </si>
  <si>
    <t>Mantivemos aulas de escola de pais de modo virtual, mas não conseguimos manter a Evangelização Infantil</t>
  </si>
  <si>
    <t>Persistencia</t>
  </si>
  <si>
    <t>https://docs.google.com/forms/d/e/1FAIpQLSeyjjdiw4kWvHrlkycvwErVvhYd362pE_5e_qVlAo24c0jM0g/viewform?edit2=2_ABaOnuf9SPqcrsEi3MTaPL0isKLTwU3QLy9rZVnwtQCLVj3ni4ad9SUVMHzvWhPDVb5eukQ</t>
  </si>
  <si>
    <t>VALE DO PARAÍBA - Seara de Jesus</t>
  </si>
  <si>
    <t>Obra Assistencial E Casa Espírita Servos De Maria</t>
  </si>
  <si>
    <t>Servos de Maria</t>
  </si>
  <si>
    <t>Neusa Maria Magalhães Lima</t>
  </si>
  <si>
    <t>(12) 3951-4050</t>
  </si>
  <si>
    <t>Rua Expedicionário José De Oliveira Ramos, 26</t>
  </si>
  <si>
    <t>Vl. Martinez</t>
  </si>
  <si>
    <t>Jacareí</t>
  </si>
  <si>
    <t>12327-460</t>
  </si>
  <si>
    <t>03.203.559/0001-07</t>
  </si>
  <si>
    <t>Antonia Julian De Siqueira</t>
  </si>
  <si>
    <t>toninhaj@yahoo.com.br</t>
  </si>
  <si>
    <t>(12) 98803-9089</t>
  </si>
  <si>
    <t>jan/20 à jan/21</t>
  </si>
  <si>
    <t>Neusa Maria Magalhães Lima; lima.neusamaria@gmail.com; 12 99117-7458</t>
  </si>
  <si>
    <t>Aulas de artesanato para as gestantes;  aulas de primeiros socorros, ministrado por um representante do  Corpo de bombeiros; aulas sobre os cuidados na gestação e com o bebê, encontro com psicólogo para desenvolvimento da auto estima na gestação e pós; cinema solidário para a Evangelização Infantil.</t>
  </si>
  <si>
    <t>@centroespritaservosdemaria</t>
  </si>
  <si>
    <t>Antonia Julian de Siqueira; 12 988039089; toninhaj@yahoo.com.br</t>
  </si>
  <si>
    <t>Seg 19h30 / Sex 19h30</t>
  </si>
  <si>
    <t>Possibilidade de reflexão sobre o ano em questão, sobre as novas possibilidades.</t>
  </si>
  <si>
    <t>lima.neusamaria@gmail.com</t>
  </si>
  <si>
    <t>No início a Casa teve dificuldades para recorrer aos meios virtuais, mas o dirigente da 14ª turma de EAE reiniciou os contatos com expositores, retomando as aulas virtualmente. 
O dirigente da 13ª turma optou por aguardar o retorno presencial; A Evangelização/Pré Mocidade aos poucos retornou com as aulas também virtuais, contando com o apoio dos pais, mas não foram todos os alunos que participam; A Mocidade promoveu os encontros virtuais e retornaram aos encontros presenciais, quando houve liberação. A Assistência Espiritual de 4º feira manteve-se presencial ( trabalhadores), com o retorno dos assistidos em setembro. O trabalho de Vibração Coletiva de 5ª feira foi mantido presencialmente. As aulas com as gestantes foi interrompido, mas a doação dos enxovais foi mantido, assim como de cestas básicas.</t>
  </si>
  <si>
    <t xml:space="preserve">A necessidade de estar aberto para as mudanças, mas principalmente a de se manter confiante, amparado para assistir aos mais necessitados. </t>
  </si>
  <si>
    <t>https://docs.google.com/forms/d/e/1FAIpQLSeyjjdiw4kWvHrlkycvwErVvhYd362pE_5e_qVlAo24c0jM0g/viewform?edit2=2_ABaOnuewY9gCjjxgGB5BCiyYNmyVXxjgWcrTssT-JZRSS93lb7xpVVUl3gISyyH9STsTeBo</t>
  </si>
  <si>
    <t>VALE DO PARAÍBA - Servos de Maria</t>
  </si>
  <si>
    <t>Pequeno Templo Da Fraternidade</t>
  </si>
  <si>
    <t>Pequeno Templo</t>
  </si>
  <si>
    <t>Judith Antunes De Vasconcellos Nogueira</t>
  </si>
  <si>
    <t>(12) 3033-2652</t>
  </si>
  <si>
    <t>Praça Antilhas, 30</t>
  </si>
  <si>
    <t>Vl. Rubi</t>
  </si>
  <si>
    <t>12245-140</t>
  </si>
  <si>
    <t>00.413.097/0001-64</t>
  </si>
  <si>
    <t>judithnog@hotmail.com</t>
  </si>
  <si>
    <t>outubro/2020  a outubro/2022</t>
  </si>
  <si>
    <t>Rosina Ester Carnaúba Maia E Tereza Takahashi</t>
  </si>
  <si>
    <t>Samaritanos (apoio material e espiritual para famílias carentes)campanha cestas básicas de Natal,  atendimento fraterno, campanha para ajuda a hospital psiquiátrico, asilos, orfanatos P3A (segunda-feira) P3B (terça-feira) grupo assistência gestantes, grupos de estudos das obras básicas.</t>
  </si>
  <si>
    <t>-youtube/telegram</t>
  </si>
  <si>
    <t>Pequeno Templo da Fraternidade, email : ttakahashi33@hotmail.com</t>
  </si>
  <si>
    <t>Ter 19h30 / Qui 19h30 / Sáb 16h</t>
  </si>
  <si>
    <t>Através deste cadastro anual, a Aliança obtem informações sobre o Movimento em todo o Brasil, achamos importante e proveitoso.</t>
  </si>
  <si>
    <t>Evangelização Infantil, Mocidade, Curso Básico / EAE, Vibrações da Casa, Estudos feitos e vibrações de cada dia de trabalho com seus trabalhadores.</t>
  </si>
  <si>
    <t>conseguimos manter EAE virtual, evangelização, mocidade, etc.apenas curso de educação mediúnica foi interrompido por encerrar a parte teórica e sem condições de aplicar a prática.</t>
  </si>
  <si>
    <t>Descobrimos o quanto a união e a boa vontade de cada trabalhador manteve a Casa aberta mesmo que virtualmente, ouvindo e acudindo a todos que pedem socorro e ficamos mais unidos pelo coração e amor a essa Doutrina abençoada!</t>
  </si>
  <si>
    <t>https://docs.google.com/forms/d/e/1FAIpQLSeyjjdiw4kWvHrlkycvwErVvhYd362pE_5e_qVlAo24c0jM0g/viewform?edit2=2_ABaOnueq8MkTU1ljou2IP7Yj9W4yCsvXsxC-fXWRU_WagNthdL_d0NSS8_vg7Jd5XZrbb1A</t>
  </si>
  <si>
    <t>VALE DO PARAÍBA - Pequeno Templo</t>
  </si>
  <si>
    <t>Grêmio Espírita Vicente De Paulo</t>
  </si>
  <si>
    <t>Vicente de Paulo</t>
  </si>
  <si>
    <t>Luis Mauricio Rodrigues De Souza</t>
  </si>
  <si>
    <t>(55) 12991-7344</t>
  </si>
  <si>
    <t>Praça Rua Barbosa, 204</t>
  </si>
  <si>
    <t>Santa Branca</t>
  </si>
  <si>
    <t>12380-000</t>
  </si>
  <si>
    <t>00.773.190/0001-80</t>
  </si>
  <si>
    <t>luismauricio.desouza@gmail.com</t>
  </si>
  <si>
    <t>JUNHO 2020 A JUNHO DE 2022</t>
  </si>
  <si>
    <t>Evangelização Infantil e Cursos</t>
  </si>
  <si>
    <t>GE Vicente de Paulo</t>
  </si>
  <si>
    <t>Seg 6h30</t>
  </si>
  <si>
    <t>Seg 18h</t>
  </si>
  <si>
    <t>Nós não terminamos o planejamento para 2020, portanto, as informações são estimadas. Este cadastro poderia ser em março.</t>
  </si>
  <si>
    <t>gevpaulo@yahoo.com.br</t>
  </si>
  <si>
    <t>gevicentedepaulo@gmail.com</t>
  </si>
  <si>
    <t>https://docs.google.com/forms/d/e/1FAIpQLSeyjjdiw4kWvHrlkycvwErVvhYd362pE_5e_qVlAo24c0jM0g/viewform?edit2=2_ABaOnucvC674S5gXTJUbavQ4U5sgoamleTIBQBSZHPVFBs-WIhCQomVDfV8MZaNC7W829Dc</t>
  </si>
  <si>
    <t>VALE DO PARAÍBA - Vicente de Paulo</t>
  </si>
  <si>
    <t>Fraternidade Espírita Alvorada Nova</t>
  </si>
  <si>
    <t>FEAN</t>
  </si>
  <si>
    <t>Marcos Costa</t>
  </si>
  <si>
    <t>(13) 98190-4506</t>
  </si>
  <si>
    <t>Rua Xavantes, 475</t>
  </si>
  <si>
    <t>Tupi</t>
  </si>
  <si>
    <t>11703-303</t>
  </si>
  <si>
    <t>08.211.890/0001-92</t>
  </si>
  <si>
    <t>Sandra Vieira</t>
  </si>
  <si>
    <t>sandravieira264@hotmail.com</t>
  </si>
  <si>
    <t>(13) 98190-5191</t>
  </si>
  <si>
    <t>Silene Barbosa</t>
  </si>
  <si>
    <t>Contamos com todos os programas da Aliança implantados e cursos específicos aos nossos voluntários. hoje contamos com duas turmas de EAE, Curso de médiuns,Mocidade, prémocidade, Evangelização I</t>
  </si>
  <si>
    <t>feanpg@hotmail.com</t>
  </si>
  <si>
    <t>16h / 19h</t>
  </si>
  <si>
    <t xml:space="preserve">Ter 19h </t>
  </si>
  <si>
    <t>Mantivemos todos os trabalhos virtuais</t>
  </si>
  <si>
    <t>Estar preparado para mudanças rapidas</t>
  </si>
  <si>
    <t>https://docs.google.com/forms/d/e/1FAIpQLSeyjjdiw4kWvHrlkycvwErVvhYd362pE_5e_qVlAo24c0jM0g/viewform?edit2=2_ABaOnufRnD-SRSEIJYOB9vW_XH9jOBUPnHrvz_beHNgSC_baQCoDtN5Jv0JQvjV39NkNdSY</t>
  </si>
  <si>
    <t>LITORAL SUL - FEAN</t>
  </si>
  <si>
    <t>Centro Espírita Novo Horizonte</t>
  </si>
  <si>
    <t>Novo Horizonte</t>
  </si>
  <si>
    <t>Valnei Lorenzetti</t>
  </si>
  <si>
    <t>+55 11 99144-6792</t>
  </si>
  <si>
    <t>Rua Caxangá, 44</t>
  </si>
  <si>
    <t>Vila Mariana</t>
  </si>
  <si>
    <t>04127080</t>
  </si>
  <si>
    <t>38.662.059/0001-18</t>
  </si>
  <si>
    <t>valnei.lorenzetti@gmail.com</t>
  </si>
  <si>
    <t>(11) 99144-6792</t>
  </si>
  <si>
    <t>de 16/07/2020 a 15/07/2023</t>
  </si>
  <si>
    <t>﻿﻿ce.novo.horizonte3@gmail.com</t>
  </si>
  <si>
    <t>Curso Básico / EAE, Assistência Espiritual, Curso de Médiuns, GAES / Vibrações</t>
  </si>
  <si>
    <t>Nascemos 100% virtual</t>
  </si>
  <si>
    <t>Que ela não para</t>
  </si>
  <si>
    <t>Nova</t>
  </si>
  <si>
    <t>Nova Casa</t>
  </si>
  <si>
    <t>SP CENTRO - Novo Horizonte</t>
  </si>
  <si>
    <t>Fraternidade Espírita Dos Discipulos De Jesus</t>
  </si>
  <si>
    <t>FEDJ</t>
  </si>
  <si>
    <t>Pedro Fco Dos Santos Neto</t>
  </si>
  <si>
    <t>(87) 3861-1206</t>
  </si>
  <si>
    <t>RUA CEL AMORIM ,217</t>
  </si>
  <si>
    <t>56302-320</t>
  </si>
  <si>
    <t>pedrofsn32@gmail.com</t>
  </si>
  <si>
    <t>2020 a 2023</t>
  </si>
  <si>
    <t>ndn</t>
  </si>
  <si>
    <t>n</t>
  </si>
  <si>
    <t>apenas virtual cm e eae</t>
  </si>
  <si>
    <t>nova exepiencia</t>
  </si>
  <si>
    <t>BAHIA-CEARÁ - FEDJ</t>
  </si>
  <si>
    <t>Fraternidade Espírita Jerônimo Mendonça</t>
  </si>
  <si>
    <t>FEJEM</t>
  </si>
  <si>
    <t>Yuri Henrique Nunes Dias</t>
  </si>
  <si>
    <t>(87) 99962-7125</t>
  </si>
  <si>
    <t>Rua Ademar Silva (antiga rua 900</t>
  </si>
  <si>
    <t>Cohab Iv</t>
  </si>
  <si>
    <t>56309-795</t>
  </si>
  <si>
    <t>yhndias@hotmail.com</t>
  </si>
  <si>
    <t>08/11/2020 a 08/11/2022</t>
  </si>
  <si>
    <t>Genedite Hissette</t>
  </si>
  <si>
    <t>Distribuição de Sopa, Cesta Básica e Atendimento médico gratuito</t>
  </si>
  <si>
    <t>https://jeronimomendonca.wordpress.com/</t>
  </si>
  <si>
    <t>https://www.facebook.com/fejem</t>
  </si>
  <si>
    <t>https://instagram.com/jeronimomendoncafejem?igshid=hupl06mct061</t>
  </si>
  <si>
    <t>adm.fejem@gmail.com</t>
  </si>
  <si>
    <t>Dom 16h / Dom 17h / Dom 19h</t>
  </si>
  <si>
    <t xml:space="preserve">Curso Básico / EAE, Transmissão ao vivo da palestra publica </t>
  </si>
  <si>
    <t>mantivemos aulas de EAE de modo virtual, mas não conseguimos manter a Evangelização Infantil e mocidade.</t>
  </si>
  <si>
    <t>Investir mais em rede sociais.</t>
  </si>
  <si>
    <t>BAHIA-CEARÁ - FEJEM</t>
  </si>
  <si>
    <t>Grupo Espírita União e Luz</t>
  </si>
  <si>
    <t>GEUL</t>
  </si>
  <si>
    <t>Anacir Rodrigues Nogueira</t>
  </si>
  <si>
    <t>(88) 99463-2619</t>
  </si>
  <si>
    <t>Rua Antonio Guedes Neto N°109</t>
  </si>
  <si>
    <t>Anacir</t>
  </si>
  <si>
    <t>annaci.rodrigues2003@gmail.com</t>
  </si>
  <si>
    <t>03/2020 - 03/2023</t>
  </si>
  <si>
    <t>Flávia Mara (87) 98848-9300</t>
  </si>
  <si>
    <t xml:space="preserve">Assistência Espiritual  e  Preleções </t>
  </si>
  <si>
    <t>Anacir 088 99463-2619</t>
  </si>
  <si>
    <t xml:space="preserve">Unidos venceremos </t>
  </si>
  <si>
    <t>PERNAMBUCO-ALAGOAS - GEUL</t>
  </si>
  <si>
    <t>Casa de Amor Edgard Armond</t>
  </si>
  <si>
    <t>CAEA</t>
  </si>
  <si>
    <t>Eva Linarde</t>
  </si>
  <si>
    <t>(88) 99290-3136</t>
  </si>
  <si>
    <t>Av. Ananias de Matos Arraiais SN</t>
  </si>
  <si>
    <t>Serraria 1</t>
  </si>
  <si>
    <t>Antonina</t>
  </si>
  <si>
    <t>63570-000</t>
  </si>
  <si>
    <t>evalinardeventos@gmail.com</t>
  </si>
  <si>
    <t>01/2020 até 01/2023</t>
  </si>
  <si>
    <t xml:space="preserve">Flávia Mara - Regional </t>
  </si>
  <si>
    <t xml:space="preserve">Assistência Espiritual e Preleção </t>
  </si>
  <si>
    <t xml:space="preserve">Eva </t>
  </si>
  <si>
    <t xml:space="preserve">Bom </t>
  </si>
  <si>
    <t xml:space="preserve">Igualdade e união </t>
  </si>
  <si>
    <t>PERNAMBUCO-ALAGOAS - CAEA</t>
  </si>
  <si>
    <t>Fraternidade Espírita Batuira</t>
  </si>
  <si>
    <t>FEB</t>
  </si>
  <si>
    <t>Cícero Barbosa</t>
  </si>
  <si>
    <t xml:space="preserve">Rua Principal </t>
  </si>
  <si>
    <t>Alto Da Boa Vista</t>
  </si>
  <si>
    <t>Cícero</t>
  </si>
  <si>
    <t>12.20 até 12.23</t>
  </si>
  <si>
    <t>PERNAMBUCO-ALAGOAS - FEB</t>
  </si>
  <si>
    <t>Fraternidade Espírita Irmã Scheilla</t>
  </si>
  <si>
    <t>Irmã Scheilla (Petrolina)</t>
  </si>
  <si>
    <t>Gislane Rocha De Siqueira Gava</t>
  </si>
  <si>
    <t>(87) 98806-1687</t>
  </si>
  <si>
    <t>Av das Nações, 493</t>
  </si>
  <si>
    <t>56306-260</t>
  </si>
  <si>
    <t>gisrocha.gava@gmail.com</t>
  </si>
  <si>
    <t>29/08/2019 até 29/08/2021.</t>
  </si>
  <si>
    <t>Josilene 87 98831-81649</t>
  </si>
  <si>
    <t>Apoio à Fundação Lar Feliz</t>
  </si>
  <si>
    <t>https://www.facebook.com/feirmascheillapetrolina/</t>
  </si>
  <si>
    <t>https://instagram.com/fe_irmascheilla?igshid=1a1tudwj0k6z1</t>
  </si>
  <si>
    <t>https://instagram.com/scheillaevangelizacaoespirita?igshid=11kr4m500ikuw</t>
  </si>
  <si>
    <t>Gislane Rocha (87)98806-1687 e-mail: gisrocha.gava@gmail.com</t>
  </si>
  <si>
    <t>Qua ?? / Qui ?? / Dom ??</t>
  </si>
  <si>
    <t xml:space="preserve">Informar para os dirigentes de nossa casa todas as atividades que a secretaria realiza(de forma minimamente detalhada)para podermos através desse intercâmbio de conhecimento apoiar e receber apoio. </t>
  </si>
  <si>
    <t xml:space="preserve">Algumas perguntas repetidas; alguns erros gramaticais; deixar todas as questões fechadas obrigatórias com opção de marcar Outro com espaço para explicar.
</t>
  </si>
  <si>
    <t>Apenas a Evangelização Infantil está suspensa.</t>
  </si>
  <si>
    <t xml:space="preserve">Capacidade de adaptação diante do novo. </t>
  </si>
  <si>
    <t>BAHIA-CEARÁ - Irmã Scheilla (Petrolina)</t>
  </si>
  <si>
    <t>Aprendizes do Evangelho Herculano Dias</t>
  </si>
  <si>
    <t>EAEHD</t>
  </si>
  <si>
    <t>Gloria Dias</t>
  </si>
  <si>
    <t>(81) 98352-1822</t>
  </si>
  <si>
    <t>Rua Caruaru, 749</t>
  </si>
  <si>
    <t>Planalto</t>
  </si>
  <si>
    <t>53550-590</t>
  </si>
  <si>
    <t xml:space="preserve">Gloria Dias </t>
  </si>
  <si>
    <t>09.17 até 09.23</t>
  </si>
  <si>
    <t>Glória</t>
  </si>
  <si>
    <t>A fraternidade</t>
  </si>
  <si>
    <t>PERNAMBUCO-ALAGOAS - EAEHD</t>
  </si>
  <si>
    <t>Centro Espírita Raio de luz</t>
  </si>
  <si>
    <t>Cezar Mario De Sá</t>
  </si>
  <si>
    <t>(87) 98826-3393</t>
  </si>
  <si>
    <t>Rua 11,nº78.</t>
  </si>
  <si>
    <t>Loteamento Nova Olinda</t>
  </si>
  <si>
    <t>56000-000</t>
  </si>
  <si>
    <t>Cesar Mario De Sá</t>
  </si>
  <si>
    <t>cmariosal@hotmail.com</t>
  </si>
  <si>
    <t>Realizamos feiras para adquirir recursos.</t>
  </si>
  <si>
    <t>Nos deixar sempre atualizados sobre mudanças</t>
  </si>
  <si>
    <t>fla_alves73@outlook.com</t>
  </si>
  <si>
    <t>Preleções Espiritas</t>
  </si>
  <si>
    <t>Apenas as preleções espiritas</t>
  </si>
  <si>
    <t>A resiliência, a paciência e a valorização de estarmos juntos.</t>
  </si>
  <si>
    <t>BAHIA-CEARÁ - Raio de Luz</t>
  </si>
  <si>
    <t>Casa Espírita Francisco de Assis</t>
  </si>
  <si>
    <t>Rosani Beraldo Leite</t>
  </si>
  <si>
    <t>(19) 98136-5424</t>
  </si>
  <si>
    <t>Rua São Marcos, 387</t>
  </si>
  <si>
    <t>Vila Dainese</t>
  </si>
  <si>
    <t>13455-145</t>
  </si>
  <si>
    <t>40.244.489/0001-61</t>
  </si>
  <si>
    <t>rosani.beraldo@hotmail.com</t>
  </si>
  <si>
    <t>20/11/2020  a 20/11/23</t>
  </si>
  <si>
    <t>Francisco Gomes (19) 997825807  Luiza de Paula  (19) 98319-2626</t>
  </si>
  <si>
    <t>Realizamos trabalho de vibrações coletivas das 22 horas abrangendo várias casas da Regional, (chegamos a 52 participantes.   Fazemos trabalho de Caravanas à  Adictos e Moradores de Rua, através de programa de palestras e donativos materiais em Instituição Filantrópica.  Temos grupo de estudos (livro dos Espíritos) 2ª  feira, Evangelho virtual (3ª Feira) e 1ª E.A.E. (4ª Feira)</t>
  </si>
  <si>
    <t>WhatsApps</t>
  </si>
  <si>
    <t>Rosani Beraldo Leite - (19) 981365424 - e-mail=rosani.beraldo@hotmail.com</t>
  </si>
  <si>
    <t>Orientações sobre administração no início de uma casa espírita da Aliança</t>
  </si>
  <si>
    <t xml:space="preserve">Necessário para ciência da atuação das casas </t>
  </si>
  <si>
    <t>passamos a atuar virtualmente</t>
  </si>
  <si>
    <t>desenvolvemos criatividade em novos projetos</t>
  </si>
  <si>
    <t>CAMPINAS - CEFA</t>
  </si>
  <si>
    <t>Casa de Evangelização Espírita Portal da Luz</t>
  </si>
  <si>
    <t>Portal da Luz</t>
  </si>
  <si>
    <t>Luciano Da Costa Silva</t>
  </si>
  <si>
    <t>(27) 98828-7737</t>
  </si>
  <si>
    <t>Rua A-2 s/n</t>
  </si>
  <si>
    <t>Portal De Guarapari</t>
  </si>
  <si>
    <t>Guarapari</t>
  </si>
  <si>
    <t>ES</t>
  </si>
  <si>
    <t>29220-210</t>
  </si>
  <si>
    <t>02.450.280/0001-65</t>
  </si>
  <si>
    <t>Leila Machado Monteiro</t>
  </si>
  <si>
    <t>leilamonm@gmail.com</t>
  </si>
  <si>
    <t>(27) 99646 9424</t>
  </si>
  <si>
    <t>Jaina jaina@wage.com.br 27 99832 3388</t>
  </si>
  <si>
    <t>Evangelização de Crianças da Comunidade</t>
  </si>
  <si>
    <t>https://www.facebook.com/profile.php?id=100004702566998</t>
  </si>
  <si>
    <t>luciano@wage.com.br</t>
  </si>
  <si>
    <t>Os trabalhos virtuais e presenciais foram focados na Casa Estrada de Damasco (Casa Mãe)</t>
  </si>
  <si>
    <t>MINAS GERAIS - Portal da Luz</t>
  </si>
  <si>
    <t>Casa de Evangelização Espírita Estrada de Damasco (Guarapari-ES)</t>
  </si>
  <si>
    <t>Marconi Amaral Braga</t>
  </si>
  <si>
    <t>(27) 99953-1201</t>
  </si>
  <si>
    <t>Ria Arlindo Loureiro  das Neves, 35</t>
  </si>
  <si>
    <t xml:space="preserve">Santa Rosa </t>
  </si>
  <si>
    <t>29217-235</t>
  </si>
  <si>
    <t>36.034.841/0001-67</t>
  </si>
  <si>
    <t xml:space="preserve">marconi@marconiimoveis.com.br </t>
  </si>
  <si>
    <t>2019 a 2021</t>
  </si>
  <si>
    <t>Jaina  27-998323388</t>
  </si>
  <si>
    <t xml:space="preserve">Visitas aias enfermos </t>
  </si>
  <si>
    <t>Marconi Braga</t>
  </si>
  <si>
    <t>marconi@marconiimoveis.com.br</t>
  </si>
  <si>
    <t>MINAS GERAIS - Estrada de Damasco</t>
  </si>
  <si>
    <t>Fraternidade Espírita Luz De Amor Francisco De Assis</t>
  </si>
  <si>
    <t>FELAFA</t>
  </si>
  <si>
    <t>Mirian Ap Tintino De Almeida</t>
  </si>
  <si>
    <t>(11) 99310-8953</t>
  </si>
  <si>
    <t>RUA GABRIEL BOURBON Y BOURBON 180</t>
  </si>
  <si>
    <t>São Luiz</t>
  </si>
  <si>
    <t>13304-060</t>
  </si>
  <si>
    <t>39.315.891/0001-00</t>
  </si>
  <si>
    <t>Marcelo Guimaraes Moraes</t>
  </si>
  <si>
    <t>marcelo@guimaraesmoraes.com.br</t>
  </si>
  <si>
    <t>(11) 98211-8122</t>
  </si>
  <si>
    <t>2020-2022</t>
  </si>
  <si>
    <t>tintin3801@hotmail.com</t>
  </si>
  <si>
    <t xml:space="preserve">VISITA A ASILO E AUXILIO A ENTIDADE EMAUS  (HOMENS EM ESTADO DE ABANDONO) </t>
  </si>
  <si>
    <t>FRATERNIDADE ESPIRITA LUZ DE AMOR FRANCISCO DE ASSIS</t>
  </si>
  <si>
    <t>marcelo@guimaraesmoraes.com.br; tintin3801@hotmail.com</t>
  </si>
  <si>
    <t>Ter ?? / Qua ?? / Sex ??</t>
  </si>
  <si>
    <t>a medida que as duvidas surgirem  vamos encaminhar</t>
  </si>
  <si>
    <t xml:space="preserve">PRATICO E OBJETIVO </t>
  </si>
  <si>
    <t>Assistência Espiritual, Curso de Médiuns, Projeto Paulo de Tarso</t>
  </si>
  <si>
    <t>Todos os trabalhos propostos foram mantidos virtualmente. Apenas o bazar continua presencial 2 x na semana</t>
  </si>
  <si>
    <t>OPORTUNIDADE DE TRABALHO INTIMO,  VIGILANCIA E ORAÇÃO PARA CONTINUARMOS SENDO UMA CORRENTE FORTE, UNIDA, HARMONIOSA, PERSEVERANTE E CORAJOSA,HUMILDE E BRANDA. OBEDIENTE  E GRATOS A DEUS PELA OPORTUNIDADE</t>
  </si>
  <si>
    <t>CAMPINAS - FELAFA</t>
  </si>
  <si>
    <t>Legião Branca Do Mestre Jesus "Guerreiros Da Luz"</t>
  </si>
  <si>
    <t>Guerreiros da Luz</t>
  </si>
  <si>
    <t>Tânia Maria Da Silva</t>
  </si>
  <si>
    <t>(19) 99125-8225</t>
  </si>
  <si>
    <t>AV. José Bordignon, 324</t>
  </si>
  <si>
    <t>João Aranha</t>
  </si>
  <si>
    <t>Paulínia</t>
  </si>
  <si>
    <t>13145-674</t>
  </si>
  <si>
    <t>taniamsrp@hotmail.com</t>
  </si>
  <si>
    <t>Indeterminado</t>
  </si>
  <si>
    <t>EDNA TESHIMA /ed.tesh@yahoo.com.br / 19 99918-6762 e ELIZABETH ZINZANI / ezinzani@outlook.com / 19 998220-0602</t>
  </si>
  <si>
    <t>"DOMINGO DE LUZ" - Assistência da Moradores de Rua e pessoas em situação de pobreza material</t>
  </si>
  <si>
    <t>GRUPOS DE WHATSAPP</t>
  </si>
  <si>
    <t>TÂNIA MARIA DA SILVA 19 99125-8225 ( guerreirosdaluz.contato@gmail.com )</t>
  </si>
  <si>
    <t>Boa parte das Casas tem características próprias, ainda que façam parte de uma estrutura ligada à Aliança e, assim, algumas questões não se aplicam à nossa Casa e, por outro lado, muitas atividades exercidas não foram contempladas no questionário.</t>
  </si>
  <si>
    <t>guerreirosdaluz.contato@gmail.com</t>
  </si>
  <si>
    <t>Curso Básico / EAE, Assistência Espiritual, Atividades do Hospital Espiritual não ligadas à Aliança</t>
  </si>
  <si>
    <t>Mantivemos aulas virtuais da EAE, mas suspendemos curso de médiuns e assistência espiritual presencial, mantendo atendimento fraternal e vibrações</t>
  </si>
  <si>
    <t>Que o comprometimento com os inúmeros trabalhos que somos chamados a realizar na Seara do Mestre Jesus muitas vezes independe de paredes. As vibrações e o auxílio material aos necessitados alcançam os que nossos olhos não podem ver e nossos braços não podem abraçar.</t>
  </si>
  <si>
    <t>CAMPINAS - Guerreiros da Luz</t>
  </si>
  <si>
    <t>Fraternidade Espírita Irmãs De Maria</t>
  </si>
  <si>
    <t>FEIRMA</t>
  </si>
  <si>
    <t>José Alberto Da Silva Filho</t>
  </si>
  <si>
    <t>(81) 99172-9916</t>
  </si>
  <si>
    <t xml:space="preserve">Sítio Gameleira 20 </t>
  </si>
  <si>
    <t>Gameleira</t>
  </si>
  <si>
    <t>Vitória de Santo Antão</t>
  </si>
  <si>
    <t>55602-970</t>
  </si>
  <si>
    <t>16.977.719/0001-17</t>
  </si>
  <si>
    <t>beetobr@yahoo.com.br</t>
  </si>
  <si>
    <t>2018 / 2021</t>
  </si>
  <si>
    <t>José Alberto 81 989896801</t>
  </si>
  <si>
    <t>Reunião pública, atendimento fraterno, campanha do quilo, reciclagem, evangelização, infortúnio oculto, samaritano.</t>
  </si>
  <si>
    <t>CAMPINAS - FEIRMA</t>
  </si>
  <si>
    <t>Aliança Espírita Irma de Castro - Meimei - Gravatá/PE</t>
  </si>
  <si>
    <t>Meimei Gravatá PE</t>
  </si>
  <si>
    <t>Joseano Lauriano Da Silva</t>
  </si>
  <si>
    <t>(81) 98837-9586</t>
  </si>
  <si>
    <t>Rua Frei Caneca 168</t>
  </si>
  <si>
    <t>55640-245</t>
  </si>
  <si>
    <t>15.504.193/0001-95</t>
  </si>
  <si>
    <t>joseanosilva2@gmail.com</t>
  </si>
  <si>
    <t>4 anos</t>
  </si>
  <si>
    <t>Sáb 7h45</t>
  </si>
  <si>
    <t>CAMPINAS - Meimei Gravatá PE</t>
  </si>
  <si>
    <t>CEAE</t>
  </si>
  <si>
    <t>Isa Mônica Soares De Oliveira</t>
  </si>
  <si>
    <t>(87) 99135-2536</t>
  </si>
  <si>
    <t xml:space="preserve">Rua José Petitinga </t>
  </si>
  <si>
    <t>Ba</t>
  </si>
  <si>
    <t>48903-010</t>
  </si>
  <si>
    <t>oliveira.isa1020@gmail.com</t>
  </si>
  <si>
    <t>Até 01/2023</t>
  </si>
  <si>
    <t>087981318150</t>
  </si>
  <si>
    <t xml:space="preserve">No momento escola de aprendizes e Assitencia espiritual </t>
  </si>
  <si>
    <t xml:space="preserve">Brasil </t>
  </si>
  <si>
    <t>PERNAMBUCO-ALAGOAS - CEAE</t>
  </si>
  <si>
    <t>Grupo Fraternal Isabel de Bragança</t>
  </si>
  <si>
    <t>Casa de Isabel</t>
  </si>
  <si>
    <t>Eunice Josefa Dos Santos</t>
  </si>
  <si>
    <t>(11) 99612-1956</t>
  </si>
  <si>
    <t>Rua Vargem Grande 45</t>
  </si>
  <si>
    <t>Tatuapé</t>
  </si>
  <si>
    <t>03316-020</t>
  </si>
  <si>
    <t>05.298.657/0001-09</t>
  </si>
  <si>
    <t>nicepazeluz@gmail.com</t>
  </si>
  <si>
    <t>Desde 20/04/2001</t>
  </si>
  <si>
    <t>José Paixão - joseolpx@gmail.com (11) 99919.4279</t>
  </si>
  <si>
    <t>Amparo com Evangelho e necessidades materiais a um asilo e um abrigo de crianças</t>
  </si>
  <si>
    <t>Áurea - grupodaprincesaisabel@gmail.com</t>
  </si>
  <si>
    <t>Não sei</t>
  </si>
  <si>
    <t>Eu achei muito prático e comunicativo embora seja a primeira vez em que esteja entrando no cadastro para filiar nossa casa espírita. Sou grata</t>
  </si>
  <si>
    <t>Evangelização Infantil, Assistência Espiritual, Evangelho no Lar</t>
  </si>
  <si>
    <t>Conseguimos encontrar no Evangelho no Lar e Evangelização Infantil unida a assistência espiritual a distância e recomendação de palestras leitura de livros um certo equilíbrio</t>
  </si>
  <si>
    <t xml:space="preserve">Que a casa poderia fechar, mas se o coração, a mente e a fé estivessem ativas com os Mentores e Jesus, a Casa estaria aberta para nos apoiarmos mutuamente </t>
  </si>
  <si>
    <t>SP LESTE - Casa de Isabel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</si>
</sst>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m/yyyy"/>
  </numFmts>
  <fonts count="6" x14ac:knownFonts="1">
    <font>
      <sz val="11"/>
      <color theme="1"/>
      <name val="Calibri"/>
      <family val="2"/>
      <scheme val="minor"/>
    </font>
    <font>
      <sz val="10"/>
      <color theme="1"/>
      <name val="Arial"/>
      <family val="2"/>
    </font>
    <font>
      <sz val="10"/>
      <color rgb="FFFF0000"/>
      <name val="Arial"/>
      <family val="2"/>
    </font>
    <font>
      <sz val="10"/>
      <color theme="1"/>
      <name val="Arial"/>
    </font>
    <font>
      <sz val="10"/>
      <color rgb="FF000000"/>
      <name val="Arial"/>
      <family val="2"/>
    </font>
    <font>
      <sz val="10"/>
      <name val="Arial"/>
      <family val="2"/>
    </font>
  </fonts>
  <fills count="12">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rgb="FFFFFF00"/>
      </patternFill>
    </fill>
    <fill>
      <patternFill patternType="solid">
        <fgColor theme="0" tint="-0.14999847407452621"/>
        <bgColor rgb="FFFFFF00"/>
      </patternFill>
    </fill>
    <fill>
      <patternFill patternType="solid">
        <fgColor theme="0"/>
        <bgColor theme="0"/>
      </patternFill>
    </fill>
    <fill>
      <patternFill patternType="solid">
        <fgColor theme="0" tint="-0.14999847407452621"/>
        <bgColor theme="0"/>
      </patternFill>
    </fill>
    <fill>
      <patternFill patternType="solid">
        <fgColor rgb="FF00FF00"/>
        <bgColor rgb="FF00FF00"/>
      </patternFill>
    </fill>
    <fill>
      <patternFill patternType="solid">
        <fgColor rgb="FFFFE599"/>
        <bgColor rgb="FFFFE599"/>
      </patternFill>
    </fill>
    <fill>
      <patternFill patternType="solid">
        <fgColor rgb="FFD9EAD3"/>
        <bgColor rgb="FFD9EAD3"/>
      </patternFill>
    </fill>
    <fill>
      <patternFill patternType="solid">
        <fgColor theme="6" tint="0.59999389629810485"/>
        <bgColor rgb="FFFFFF00"/>
      </patternFill>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left"/>
    </xf>
    <xf numFmtId="164" fontId="1" fillId="2" borderId="0" xfId="0" applyNumberFormat="1" applyFont="1" applyFill="1" applyAlignment="1">
      <alignment horizontal="left"/>
    </xf>
    <xf numFmtId="0" fontId="1" fillId="2" borderId="0" xfId="0" applyFont="1" applyFill="1" applyAlignment="1">
      <alignment horizontal="left"/>
    </xf>
    <xf numFmtId="0" fontId="1" fillId="0" borderId="0" xfId="0" applyFont="1" applyAlignment="1">
      <alignment horizontal="left"/>
    </xf>
    <xf numFmtId="0" fontId="1" fillId="3" borderId="0" xfId="0" applyFont="1" applyFill="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1" fillId="6" borderId="0" xfId="0" applyFont="1" applyFill="1" applyAlignment="1">
      <alignment horizontal="left"/>
    </xf>
    <xf numFmtId="0" fontId="1" fillId="7" borderId="0" xfId="0" applyFont="1" applyFill="1" applyAlignment="1">
      <alignment horizontal="left"/>
    </xf>
    <xf numFmtId="0" fontId="1" fillId="8"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14" fontId="1" fillId="2" borderId="0" xfId="0" applyNumberFormat="1" applyFont="1" applyFill="1" applyAlignment="1">
      <alignment horizontal="left"/>
    </xf>
    <xf numFmtId="0" fontId="1" fillId="9" borderId="0" xfId="0" applyFont="1" applyFill="1" applyAlignment="1">
      <alignment horizontal="left"/>
    </xf>
    <xf numFmtId="0" fontId="1" fillId="10" borderId="0" xfId="0" applyFont="1" applyFill="1" applyAlignment="1">
      <alignment horizontal="left"/>
    </xf>
    <xf numFmtId="10" fontId="1" fillId="0" borderId="0" xfId="0" applyNumberFormat="1" applyFont="1" applyAlignment="1">
      <alignment horizontal="left"/>
    </xf>
    <xf numFmtId="14" fontId="1" fillId="0" borderId="0" xfId="0" applyNumberFormat="1" applyFont="1" applyAlignment="1">
      <alignment horizontal="left"/>
    </xf>
    <xf numFmtId="0" fontId="4" fillId="0" borderId="0" xfId="0" applyFont="1" applyAlignment="1">
      <alignment horizontal="left"/>
    </xf>
    <xf numFmtId="0" fontId="5" fillId="2" borderId="0" xfId="0" applyFont="1" applyFill="1" applyAlignment="1">
      <alignment horizontal="left"/>
    </xf>
    <xf numFmtId="0" fontId="0" fillId="3" borderId="0" xfId="0" applyFill="1" applyAlignment="1">
      <alignment horizontal="left"/>
    </xf>
    <xf numFmtId="0" fontId="1" fillId="3" borderId="0" xfId="0" quotePrefix="1" applyFont="1" applyFill="1" applyAlignment="1">
      <alignment horizontal="left"/>
    </xf>
    <xf numFmtId="0" fontId="1" fillId="0" borderId="0" xfId="0" quotePrefix="1" applyFont="1" applyAlignment="1">
      <alignment horizontal="left"/>
    </xf>
    <xf numFmtId="0" fontId="0" fillId="2" borderId="0" xfId="0" applyFill="1" applyAlignment="1">
      <alignment horizontal="left"/>
    </xf>
    <xf numFmtId="165" fontId="1" fillId="2" borderId="0" xfId="0" applyNumberFormat="1" applyFont="1" applyFill="1" applyAlignment="1">
      <alignment horizontal="left"/>
    </xf>
    <xf numFmtId="3" fontId="1" fillId="2" borderId="0" xfId="0" applyNumberFormat="1" applyFont="1" applyFill="1" applyAlignment="1">
      <alignment horizontal="left"/>
    </xf>
    <xf numFmtId="0" fontId="1" fillId="2" borderId="0" xfId="0" quotePrefix="1" applyFont="1" applyFill="1" applyAlignment="1">
      <alignment horizontal="left"/>
    </xf>
    <xf numFmtId="16" fontId="1" fillId="3" borderId="0" xfId="0" applyNumberFormat="1" applyFont="1" applyFill="1" applyAlignment="1">
      <alignment horizontal="left"/>
    </xf>
    <xf numFmtId="164" fontId="1" fillId="11" borderId="0" xfId="0" applyNumberFormat="1" applyFont="1" applyFill="1" applyAlignment="1">
      <alignment horizontal="left"/>
    </xf>
    <xf numFmtId="164" fontId="5" fillId="2" borderId="0" xfId="0" applyNumberFormat="1" applyFont="1" applyFill="1" applyAlignment="1">
      <alignment horizontal="left"/>
    </xf>
    <xf numFmtId="14" fontId="1" fillId="2" borderId="0" xfId="0" quotePrefix="1" applyNumberFormat="1" applyFont="1" applyFill="1" applyAlignment="1">
      <alignment horizontal="left"/>
    </xf>
    <xf numFmtId="0" fontId="5" fillId="3" borderId="0" xfId="0" applyFont="1" applyFill="1" applyAlignment="1">
      <alignment horizontal="left"/>
    </xf>
    <xf numFmtId="164" fontId="0" fillId="2" borderId="0" xfId="0" applyNumberFormat="1" applyFill="1" applyAlignment="1">
      <alignment horizontal="left"/>
    </xf>
    <xf numFmtId="0" fontId="4" fillId="2" borderId="0" xfId="0" applyFont="1" applyFill="1" applyAlignment="1">
      <alignment horizontal="left"/>
    </xf>
    <xf numFmtId="0" fontId="4" fillId="3" borderId="0" xfId="0" applyFont="1" applyFill="1" applyAlignment="1">
      <alignment horizontal="left"/>
    </xf>
  </cellXfs>
  <cellStyles count="1">
    <cellStyle name="Normal" xfId="0" builtinId="0"/>
  </cellStyles>
  <dxfs count="146">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rgb="FFD9EAD3"/>
          <bgColor rgb="FFD9EAD3"/>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rgb="FFD9EAD3"/>
          <bgColor rgb="FFD9EAD3"/>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rgb="FFFFE599"/>
          <bgColor rgb="FFFFE599"/>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d/mm/yyyy\ hh:mm:ss"/>
      <fill>
        <patternFill patternType="solid">
          <fgColor rgb="FFFFFF00"/>
          <bgColor theme="6"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sung/OneDrive/&#193;rea%20de%20Trabalho/Alian&#231;a/Tecnologia/Cadastro%202021_v3-26.04.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v1 22.03.2021"/>
      <sheetName val="FDJ"/>
      <sheetName val="Curso de Médiuns"/>
      <sheetName val="Mocidade"/>
      <sheetName val="Pré"/>
      <sheetName val="EI"/>
      <sheetName val="CB_EAE"/>
      <sheetName val="AE"/>
      <sheetName val="Iniciativas"/>
      <sheetName val="Val_Coord"/>
      <sheetName val="Informações"/>
      <sheetName val="Validação Coordenadores"/>
      <sheetName val="Plan3"/>
      <sheetName val="Plan1"/>
      <sheetName val="ajus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t="str">
            <v>Ordem</v>
          </cell>
        </row>
        <row r="3">
          <cell r="B3">
            <v>1</v>
          </cell>
          <cell r="C3">
            <v>40</v>
          </cell>
          <cell r="D3">
            <v>15</v>
          </cell>
          <cell r="F3">
            <v>-17</v>
          </cell>
          <cell r="G3">
            <v>17</v>
          </cell>
        </row>
        <row r="4">
          <cell r="B4">
            <v>2</v>
          </cell>
          <cell r="C4">
            <v>40</v>
          </cell>
          <cell r="D4">
            <v>20</v>
          </cell>
          <cell r="F4">
            <v>-4</v>
          </cell>
          <cell r="G4">
            <v>4</v>
          </cell>
        </row>
        <row r="5">
          <cell r="B5">
            <v>3</v>
          </cell>
          <cell r="C5">
            <v>40</v>
          </cell>
          <cell r="D5">
            <v>30</v>
          </cell>
          <cell r="F5">
            <v>0</v>
          </cell>
          <cell r="G5">
            <v>0</v>
          </cell>
        </row>
        <row r="6">
          <cell r="B6">
            <v>4</v>
          </cell>
          <cell r="C6">
            <v>40</v>
          </cell>
          <cell r="D6">
            <v>60</v>
          </cell>
          <cell r="F6" t="str">
            <v>00</v>
          </cell>
          <cell r="G6">
            <v>0</v>
          </cell>
        </row>
        <row r="7">
          <cell r="B7">
            <v>5</v>
          </cell>
          <cell r="C7">
            <v>40</v>
          </cell>
          <cell r="D7">
            <v>12</v>
          </cell>
          <cell r="F7">
            <v>0.6</v>
          </cell>
          <cell r="G7">
            <v>1</v>
          </cell>
        </row>
        <row r="8">
          <cell r="B8">
            <v>6</v>
          </cell>
          <cell r="C8">
            <v>40</v>
          </cell>
          <cell r="D8">
            <v>25</v>
          </cell>
          <cell r="F8">
            <v>1</v>
          </cell>
          <cell r="G8">
            <v>1</v>
          </cell>
        </row>
        <row r="9">
          <cell r="B9">
            <v>7</v>
          </cell>
          <cell r="C9">
            <v>40</v>
          </cell>
          <cell r="D9">
            <v>200</v>
          </cell>
          <cell r="F9" t="str">
            <v>001</v>
          </cell>
          <cell r="G9">
            <v>1</v>
          </cell>
        </row>
        <row r="10">
          <cell r="B10">
            <v>8</v>
          </cell>
          <cell r="C10">
            <v>40</v>
          </cell>
          <cell r="D10">
            <v>150</v>
          </cell>
          <cell r="F10" t="str">
            <v>01</v>
          </cell>
          <cell r="G10">
            <v>1</v>
          </cell>
        </row>
        <row r="11">
          <cell r="B11">
            <v>9</v>
          </cell>
          <cell r="C11">
            <v>40</v>
          </cell>
          <cell r="D11">
            <v>40</v>
          </cell>
          <cell r="F11">
            <v>2</v>
          </cell>
          <cell r="G11">
            <v>2</v>
          </cell>
        </row>
        <row r="12">
          <cell r="B12">
            <v>10</v>
          </cell>
          <cell r="C12">
            <v>40</v>
          </cell>
          <cell r="D12">
            <v>50</v>
          </cell>
          <cell r="F12" t="str">
            <v>02</v>
          </cell>
          <cell r="G12">
            <v>2</v>
          </cell>
        </row>
        <row r="13">
          <cell r="B13">
            <v>11</v>
          </cell>
          <cell r="C13">
            <v>40</v>
          </cell>
          <cell r="D13">
            <v>40</v>
          </cell>
          <cell r="F13">
            <v>3</v>
          </cell>
          <cell r="G13">
            <v>3</v>
          </cell>
        </row>
        <row r="14">
          <cell r="B14">
            <v>12</v>
          </cell>
          <cell r="C14">
            <v>40</v>
          </cell>
          <cell r="D14">
            <v>10</v>
          </cell>
          <cell r="F14" t="str">
            <v>03</v>
          </cell>
          <cell r="G14">
            <v>3</v>
          </cell>
        </row>
        <row r="15">
          <cell r="B15">
            <v>13</v>
          </cell>
          <cell r="C15">
            <v>40</v>
          </cell>
          <cell r="D15">
            <v>30</v>
          </cell>
          <cell r="F15">
            <v>4</v>
          </cell>
          <cell r="G15">
            <v>4</v>
          </cell>
        </row>
        <row r="16">
          <cell r="B16">
            <v>14</v>
          </cell>
          <cell r="C16">
            <v>40</v>
          </cell>
          <cell r="D16">
            <v>2</v>
          </cell>
          <cell r="F16" t="str">
            <v>04</v>
          </cell>
          <cell r="G16">
            <v>4</v>
          </cell>
        </row>
        <row r="17">
          <cell r="B17">
            <v>15</v>
          </cell>
          <cell r="C17">
            <v>40</v>
          </cell>
          <cell r="D17">
            <v>70</v>
          </cell>
          <cell r="F17">
            <v>5</v>
          </cell>
          <cell r="G17">
            <v>5</v>
          </cell>
        </row>
        <row r="18">
          <cell r="B18">
            <v>16</v>
          </cell>
          <cell r="C18">
            <v>40</v>
          </cell>
          <cell r="D18">
            <v>28</v>
          </cell>
          <cell r="F18" t="str">
            <v>05</v>
          </cell>
          <cell r="G18">
            <v>5</v>
          </cell>
        </row>
        <row r="19">
          <cell r="B19">
            <v>17</v>
          </cell>
          <cell r="C19">
            <v>40</v>
          </cell>
          <cell r="D19">
            <v>10</v>
          </cell>
          <cell r="F19">
            <v>6</v>
          </cell>
          <cell r="G19">
            <v>6</v>
          </cell>
        </row>
        <row r="20">
          <cell r="B20">
            <v>18</v>
          </cell>
          <cell r="C20">
            <v>40</v>
          </cell>
          <cell r="D20">
            <v>45</v>
          </cell>
          <cell r="F20" t="str">
            <v>06</v>
          </cell>
          <cell r="G20">
            <v>6</v>
          </cell>
        </row>
        <row r="21">
          <cell r="B21">
            <v>19</v>
          </cell>
          <cell r="C21">
            <v>40</v>
          </cell>
          <cell r="D21">
            <v>20</v>
          </cell>
          <cell r="F21" t="str">
            <v>07</v>
          </cell>
          <cell r="G21">
            <v>7</v>
          </cell>
        </row>
        <row r="22">
          <cell r="B22">
            <v>20</v>
          </cell>
          <cell r="C22">
            <v>40</v>
          </cell>
          <cell r="D22">
            <v>200</v>
          </cell>
          <cell r="F22">
            <v>7</v>
          </cell>
          <cell r="G22">
            <v>7</v>
          </cell>
        </row>
        <row r="23">
          <cell r="B23">
            <v>21</v>
          </cell>
          <cell r="C23">
            <v>40</v>
          </cell>
          <cell r="D23">
            <v>20</v>
          </cell>
          <cell r="F23">
            <v>8</v>
          </cell>
          <cell r="G23">
            <v>8</v>
          </cell>
        </row>
        <row r="24">
          <cell r="B24">
            <v>22</v>
          </cell>
          <cell r="C24">
            <v>40</v>
          </cell>
          <cell r="D24">
            <v>8</v>
          </cell>
          <cell r="F24" t="str">
            <v>08</v>
          </cell>
          <cell r="G24">
            <v>8</v>
          </cell>
        </row>
        <row r="25">
          <cell r="B25">
            <v>23</v>
          </cell>
          <cell r="C25">
            <v>40</v>
          </cell>
          <cell r="D25">
            <v>80</v>
          </cell>
          <cell r="F25">
            <v>9</v>
          </cell>
          <cell r="G25">
            <v>9</v>
          </cell>
        </row>
        <row r="26">
          <cell r="B26">
            <v>24</v>
          </cell>
          <cell r="C26">
            <v>40</v>
          </cell>
          <cell r="D26">
            <v>28</v>
          </cell>
          <cell r="F26" t="str">
            <v>09</v>
          </cell>
          <cell r="G26">
            <v>9</v>
          </cell>
        </row>
        <row r="27">
          <cell r="B27">
            <v>25</v>
          </cell>
          <cell r="C27">
            <v>40</v>
          </cell>
          <cell r="D27">
            <v>15</v>
          </cell>
          <cell r="F27">
            <v>10</v>
          </cell>
          <cell r="G27">
            <v>10</v>
          </cell>
        </row>
        <row r="28">
          <cell r="B28">
            <v>26</v>
          </cell>
          <cell r="C28">
            <v>40</v>
          </cell>
          <cell r="D28">
            <v>35</v>
          </cell>
          <cell r="F28">
            <v>11</v>
          </cell>
          <cell r="G28">
            <v>11</v>
          </cell>
        </row>
        <row r="29">
          <cell r="B29">
            <v>27</v>
          </cell>
          <cell r="C29">
            <v>40</v>
          </cell>
          <cell r="D29">
            <v>170</v>
          </cell>
          <cell r="F29">
            <v>12</v>
          </cell>
          <cell r="G29">
            <v>12</v>
          </cell>
        </row>
        <row r="30">
          <cell r="B30">
            <v>28</v>
          </cell>
          <cell r="C30">
            <v>40</v>
          </cell>
          <cell r="D30">
            <v>56</v>
          </cell>
          <cell r="F30">
            <v>13</v>
          </cell>
          <cell r="G30">
            <v>13</v>
          </cell>
        </row>
        <row r="31">
          <cell r="B31">
            <v>29</v>
          </cell>
          <cell r="C31">
            <v>40</v>
          </cell>
          <cell r="D31">
            <v>350</v>
          </cell>
          <cell r="F31">
            <v>14</v>
          </cell>
          <cell r="G31">
            <v>14</v>
          </cell>
        </row>
        <row r="32">
          <cell r="B32">
            <v>30</v>
          </cell>
          <cell r="C32">
            <v>40</v>
          </cell>
          <cell r="D32">
            <v>45</v>
          </cell>
          <cell r="F32">
            <v>15</v>
          </cell>
          <cell r="G32">
            <v>15</v>
          </cell>
        </row>
        <row r="33">
          <cell r="B33">
            <v>31</v>
          </cell>
          <cell r="C33">
            <v>40</v>
          </cell>
          <cell r="D33">
            <v>40</v>
          </cell>
          <cell r="F33">
            <v>16</v>
          </cell>
          <cell r="G33">
            <v>16</v>
          </cell>
        </row>
        <row r="34">
          <cell r="B34">
            <v>32</v>
          </cell>
          <cell r="C34">
            <v>40</v>
          </cell>
          <cell r="D34">
            <v>10</v>
          </cell>
          <cell r="F34">
            <v>17</v>
          </cell>
          <cell r="G34">
            <v>17</v>
          </cell>
        </row>
        <row r="35">
          <cell r="B35">
            <v>33</v>
          </cell>
          <cell r="C35">
            <v>40</v>
          </cell>
          <cell r="D35">
            <v>15</v>
          </cell>
          <cell r="F35">
            <v>18</v>
          </cell>
          <cell r="G35">
            <v>18</v>
          </cell>
        </row>
        <row r="36">
          <cell r="B36">
            <v>34</v>
          </cell>
          <cell r="C36">
            <v>40</v>
          </cell>
          <cell r="D36">
            <v>35</v>
          </cell>
          <cell r="F36">
            <v>19</v>
          </cell>
          <cell r="G36">
            <v>19</v>
          </cell>
        </row>
        <row r="37">
          <cell r="B37">
            <v>35</v>
          </cell>
          <cell r="C37">
            <v>40</v>
          </cell>
          <cell r="D37">
            <v>25</v>
          </cell>
          <cell r="F37">
            <v>20</v>
          </cell>
          <cell r="G37">
            <v>20</v>
          </cell>
        </row>
        <row r="38">
          <cell r="B38">
            <v>36</v>
          </cell>
          <cell r="C38">
            <v>40</v>
          </cell>
          <cell r="D38">
            <v>280</v>
          </cell>
          <cell r="F38">
            <v>21</v>
          </cell>
          <cell r="G38">
            <v>21</v>
          </cell>
        </row>
        <row r="39">
          <cell r="B39">
            <v>37</v>
          </cell>
          <cell r="C39">
            <v>40</v>
          </cell>
          <cell r="D39">
            <v>0</v>
          </cell>
          <cell r="F39">
            <v>22</v>
          </cell>
          <cell r="G39">
            <v>22</v>
          </cell>
        </row>
        <row r="40">
          <cell r="B40">
            <v>38</v>
          </cell>
          <cell r="C40">
            <v>40</v>
          </cell>
          <cell r="D40">
            <v>12</v>
          </cell>
          <cell r="F40">
            <v>23</v>
          </cell>
          <cell r="G40">
            <v>23</v>
          </cell>
        </row>
        <row r="41">
          <cell r="B41">
            <v>39</v>
          </cell>
          <cell r="C41">
            <v>40</v>
          </cell>
          <cell r="D41">
            <v>40</v>
          </cell>
          <cell r="F41">
            <v>24</v>
          </cell>
          <cell r="G41">
            <v>24</v>
          </cell>
        </row>
        <row r="42">
          <cell r="B42">
            <v>40</v>
          </cell>
          <cell r="C42">
            <v>40</v>
          </cell>
          <cell r="D42">
            <v>40</v>
          </cell>
          <cell r="F42">
            <v>25</v>
          </cell>
          <cell r="G42">
            <v>25</v>
          </cell>
        </row>
        <row r="43">
          <cell r="B43">
            <v>41</v>
          </cell>
          <cell r="C43">
            <v>40</v>
          </cell>
          <cell r="D43">
            <v>8</v>
          </cell>
          <cell r="F43">
            <v>26</v>
          </cell>
          <cell r="G43">
            <v>26</v>
          </cell>
        </row>
        <row r="44">
          <cell r="B44">
            <v>42</v>
          </cell>
          <cell r="C44">
            <v>40</v>
          </cell>
          <cell r="D44">
            <v>15</v>
          </cell>
          <cell r="F44">
            <v>27</v>
          </cell>
          <cell r="G44">
            <v>27</v>
          </cell>
        </row>
        <row r="45">
          <cell r="B45">
            <v>43</v>
          </cell>
          <cell r="C45">
            <v>40</v>
          </cell>
          <cell r="D45">
            <v>20</v>
          </cell>
          <cell r="F45">
            <v>28</v>
          </cell>
          <cell r="G45">
            <v>28</v>
          </cell>
        </row>
        <row r="46">
          <cell r="B46">
            <v>44</v>
          </cell>
          <cell r="C46">
            <v>40</v>
          </cell>
          <cell r="D46">
            <v>35</v>
          </cell>
          <cell r="F46">
            <v>29</v>
          </cell>
          <cell r="G46">
            <v>29</v>
          </cell>
        </row>
        <row r="47">
          <cell r="B47">
            <v>45</v>
          </cell>
          <cell r="C47">
            <v>40</v>
          </cell>
          <cell r="D47">
            <v>30</v>
          </cell>
          <cell r="F47">
            <v>30</v>
          </cell>
          <cell r="G47">
            <v>30</v>
          </cell>
        </row>
        <row r="48">
          <cell r="B48">
            <v>46</v>
          </cell>
          <cell r="C48">
            <v>40</v>
          </cell>
          <cell r="D48">
            <v>15</v>
          </cell>
          <cell r="F48">
            <v>31</v>
          </cell>
          <cell r="G48">
            <v>31</v>
          </cell>
        </row>
        <row r="49">
          <cell r="B49">
            <v>47</v>
          </cell>
          <cell r="C49">
            <v>40</v>
          </cell>
          <cell r="D49">
            <v>120</v>
          </cell>
          <cell r="F49">
            <v>32</v>
          </cell>
          <cell r="G49">
            <v>32</v>
          </cell>
        </row>
        <row r="50">
          <cell r="B50">
            <v>48</v>
          </cell>
          <cell r="C50">
            <v>40</v>
          </cell>
          <cell r="D50">
            <v>50</v>
          </cell>
          <cell r="F50">
            <v>33</v>
          </cell>
          <cell r="G50">
            <v>33</v>
          </cell>
        </row>
        <row r="51">
          <cell r="B51">
            <v>49</v>
          </cell>
          <cell r="C51">
            <v>40</v>
          </cell>
          <cell r="D51">
            <v>30</v>
          </cell>
          <cell r="F51">
            <v>34</v>
          </cell>
          <cell r="G51">
            <v>34</v>
          </cell>
        </row>
        <row r="52">
          <cell r="B52">
            <v>50</v>
          </cell>
          <cell r="C52">
            <v>40</v>
          </cell>
          <cell r="D52">
            <v>35</v>
          </cell>
          <cell r="F52">
            <v>35</v>
          </cell>
          <cell r="G52">
            <v>35</v>
          </cell>
        </row>
        <row r="53">
          <cell r="B53">
            <v>51</v>
          </cell>
          <cell r="C53">
            <v>40</v>
          </cell>
          <cell r="D53">
            <v>90</v>
          </cell>
          <cell r="F53">
            <v>36</v>
          </cell>
          <cell r="G53">
            <v>36</v>
          </cell>
        </row>
        <row r="54">
          <cell r="B54">
            <v>52</v>
          </cell>
          <cell r="C54">
            <v>40</v>
          </cell>
          <cell r="D54">
            <v>0</v>
          </cell>
          <cell r="F54">
            <v>37</v>
          </cell>
          <cell r="G54">
            <v>37</v>
          </cell>
        </row>
        <row r="55">
          <cell r="B55">
            <v>53</v>
          </cell>
          <cell r="C55">
            <v>40</v>
          </cell>
          <cell r="D55">
            <v>26</v>
          </cell>
          <cell r="F55">
            <v>38</v>
          </cell>
          <cell r="G55">
            <v>38</v>
          </cell>
        </row>
        <row r="56">
          <cell r="B56">
            <v>54</v>
          </cell>
          <cell r="C56">
            <v>40</v>
          </cell>
          <cell r="D56">
            <v>15</v>
          </cell>
          <cell r="F56">
            <v>39</v>
          </cell>
          <cell r="G56">
            <v>39</v>
          </cell>
        </row>
        <row r="57">
          <cell r="B57">
            <v>55</v>
          </cell>
          <cell r="C57">
            <v>40</v>
          </cell>
          <cell r="D57">
            <v>10</v>
          </cell>
          <cell r="F57">
            <v>40</v>
          </cell>
          <cell r="G57">
            <v>40</v>
          </cell>
        </row>
        <row r="58">
          <cell r="B58">
            <v>56</v>
          </cell>
          <cell r="C58">
            <v>40</v>
          </cell>
          <cell r="D58">
            <v>80</v>
          </cell>
          <cell r="F58">
            <v>41</v>
          </cell>
          <cell r="G58">
            <v>41</v>
          </cell>
        </row>
        <row r="59">
          <cell r="B59">
            <v>57</v>
          </cell>
          <cell r="C59">
            <v>40</v>
          </cell>
          <cell r="D59">
            <v>70</v>
          </cell>
          <cell r="F59">
            <v>42</v>
          </cell>
          <cell r="G59">
            <v>42</v>
          </cell>
        </row>
        <row r="60">
          <cell r="B60">
            <v>58</v>
          </cell>
          <cell r="C60">
            <v>40</v>
          </cell>
          <cell r="D60">
            <v>20</v>
          </cell>
          <cell r="F60">
            <v>43</v>
          </cell>
          <cell r="G60">
            <v>43</v>
          </cell>
        </row>
        <row r="61">
          <cell r="B61">
            <v>59</v>
          </cell>
          <cell r="C61">
            <v>40</v>
          </cell>
          <cell r="D61">
            <v>6</v>
          </cell>
          <cell r="F61">
            <v>44</v>
          </cell>
          <cell r="G61">
            <v>44</v>
          </cell>
        </row>
        <row r="62">
          <cell r="B62">
            <v>60</v>
          </cell>
          <cell r="C62">
            <v>40</v>
          </cell>
          <cell r="D62">
            <v>10</v>
          </cell>
          <cell r="F62">
            <v>45</v>
          </cell>
          <cell r="G62">
            <v>45</v>
          </cell>
        </row>
        <row r="63">
          <cell r="B63">
            <v>61</v>
          </cell>
          <cell r="C63">
            <v>40</v>
          </cell>
          <cell r="D63">
            <v>18</v>
          </cell>
          <cell r="F63">
            <v>46</v>
          </cell>
          <cell r="G63">
            <v>46</v>
          </cell>
        </row>
        <row r="64">
          <cell r="B64">
            <v>62</v>
          </cell>
          <cell r="C64">
            <v>40</v>
          </cell>
          <cell r="D64">
            <v>4</v>
          </cell>
          <cell r="F64">
            <v>47</v>
          </cell>
          <cell r="G64">
            <v>47</v>
          </cell>
        </row>
        <row r="65">
          <cell r="B65">
            <v>63</v>
          </cell>
          <cell r="C65">
            <v>40</v>
          </cell>
          <cell r="D65">
            <v>18</v>
          </cell>
          <cell r="F65">
            <v>48</v>
          </cell>
          <cell r="G65">
            <v>48</v>
          </cell>
        </row>
        <row r="66">
          <cell r="B66">
            <v>64</v>
          </cell>
          <cell r="C66">
            <v>40</v>
          </cell>
          <cell r="D66">
            <v>10</v>
          </cell>
          <cell r="F66">
            <v>49</v>
          </cell>
          <cell r="G66">
            <v>49</v>
          </cell>
        </row>
        <row r="67">
          <cell r="B67">
            <v>65</v>
          </cell>
          <cell r="C67">
            <v>40</v>
          </cell>
          <cell r="D67">
            <v>150</v>
          </cell>
          <cell r="F67">
            <v>50</v>
          </cell>
          <cell r="G67">
            <v>50</v>
          </cell>
        </row>
        <row r="68">
          <cell r="B68">
            <v>67</v>
          </cell>
          <cell r="C68">
            <v>40</v>
          </cell>
          <cell r="D68">
            <v>30</v>
          </cell>
          <cell r="F68">
            <v>51</v>
          </cell>
          <cell r="G68">
            <v>51</v>
          </cell>
        </row>
        <row r="69">
          <cell r="B69">
            <v>68</v>
          </cell>
          <cell r="C69">
            <v>40</v>
          </cell>
          <cell r="D69">
            <v>10</v>
          </cell>
          <cell r="F69">
            <v>52</v>
          </cell>
          <cell r="G69">
            <v>52</v>
          </cell>
        </row>
        <row r="70">
          <cell r="B70">
            <v>69</v>
          </cell>
          <cell r="C70">
            <v>40</v>
          </cell>
          <cell r="D70">
            <v>60</v>
          </cell>
          <cell r="F70">
            <v>53</v>
          </cell>
          <cell r="G70">
            <v>53</v>
          </cell>
        </row>
        <row r="71">
          <cell r="B71">
            <v>70</v>
          </cell>
          <cell r="C71">
            <v>40</v>
          </cell>
          <cell r="D71">
            <v>60</v>
          </cell>
          <cell r="F71">
            <v>54</v>
          </cell>
          <cell r="G71">
            <v>54</v>
          </cell>
        </row>
        <row r="72">
          <cell r="B72">
            <v>71</v>
          </cell>
          <cell r="C72">
            <v>40</v>
          </cell>
          <cell r="D72">
            <v>60</v>
          </cell>
          <cell r="F72">
            <v>55</v>
          </cell>
          <cell r="G72">
            <v>55</v>
          </cell>
        </row>
        <row r="73">
          <cell r="B73">
            <v>73</v>
          </cell>
          <cell r="C73">
            <v>40</v>
          </cell>
          <cell r="D73">
            <v>20</v>
          </cell>
          <cell r="F73">
            <v>56</v>
          </cell>
          <cell r="G73">
            <v>56</v>
          </cell>
        </row>
        <row r="74">
          <cell r="B74">
            <v>74</v>
          </cell>
          <cell r="C74">
            <v>40</v>
          </cell>
          <cell r="D74">
            <v>47</v>
          </cell>
          <cell r="F74">
            <v>57</v>
          </cell>
          <cell r="G74">
            <v>57</v>
          </cell>
        </row>
        <row r="75">
          <cell r="B75">
            <v>75</v>
          </cell>
          <cell r="C75">
            <v>40</v>
          </cell>
          <cell r="D75">
            <v>140</v>
          </cell>
          <cell r="F75">
            <v>58</v>
          </cell>
          <cell r="G75">
            <v>58</v>
          </cell>
        </row>
        <row r="76">
          <cell r="B76">
            <v>76</v>
          </cell>
          <cell r="C76">
            <v>40</v>
          </cell>
          <cell r="D76">
            <v>30</v>
          </cell>
          <cell r="F76">
            <v>60</v>
          </cell>
          <cell r="G76">
            <v>60</v>
          </cell>
        </row>
        <row r="77">
          <cell r="B77">
            <v>77</v>
          </cell>
          <cell r="C77">
            <v>40</v>
          </cell>
          <cell r="D77">
            <v>50</v>
          </cell>
          <cell r="F77">
            <v>61</v>
          </cell>
          <cell r="G77">
            <v>61</v>
          </cell>
        </row>
        <row r="78">
          <cell r="B78">
            <v>78</v>
          </cell>
          <cell r="C78">
            <v>40</v>
          </cell>
          <cell r="D78">
            <v>20</v>
          </cell>
          <cell r="F78">
            <v>62</v>
          </cell>
          <cell r="G78">
            <v>62</v>
          </cell>
        </row>
        <row r="79">
          <cell r="B79">
            <v>79</v>
          </cell>
          <cell r="C79">
            <v>40</v>
          </cell>
          <cell r="D79">
            <v>6</v>
          </cell>
          <cell r="F79">
            <v>63</v>
          </cell>
          <cell r="G79">
            <v>63</v>
          </cell>
        </row>
        <row r="80">
          <cell r="B80">
            <v>80</v>
          </cell>
          <cell r="C80">
            <v>40</v>
          </cell>
          <cell r="D80">
            <v>15</v>
          </cell>
          <cell r="F80">
            <v>64</v>
          </cell>
          <cell r="G80">
            <v>64</v>
          </cell>
        </row>
        <row r="81">
          <cell r="B81">
            <v>81</v>
          </cell>
          <cell r="C81">
            <v>40</v>
          </cell>
          <cell r="D81">
            <v>30</v>
          </cell>
          <cell r="F81">
            <v>65</v>
          </cell>
          <cell r="G81">
            <v>65</v>
          </cell>
        </row>
        <row r="82">
          <cell r="B82">
            <v>82</v>
          </cell>
          <cell r="C82">
            <v>40</v>
          </cell>
          <cell r="D82">
            <v>35</v>
          </cell>
          <cell r="F82">
            <v>66</v>
          </cell>
          <cell r="G82">
            <v>66</v>
          </cell>
        </row>
        <row r="83">
          <cell r="B83">
            <v>83</v>
          </cell>
          <cell r="C83">
            <v>40</v>
          </cell>
          <cell r="D83">
            <v>35</v>
          </cell>
          <cell r="F83">
            <v>68</v>
          </cell>
          <cell r="G83">
            <v>68</v>
          </cell>
        </row>
        <row r="84">
          <cell r="B84">
            <v>84</v>
          </cell>
          <cell r="C84">
            <v>40</v>
          </cell>
          <cell r="D84">
            <v>137</v>
          </cell>
          <cell r="F84">
            <v>69</v>
          </cell>
          <cell r="G84">
            <v>69</v>
          </cell>
        </row>
        <row r="85">
          <cell r="B85">
            <v>85</v>
          </cell>
          <cell r="C85">
            <v>40</v>
          </cell>
          <cell r="D85">
            <v>15</v>
          </cell>
          <cell r="F85">
            <v>70</v>
          </cell>
          <cell r="G85">
            <v>70</v>
          </cell>
        </row>
        <row r="86">
          <cell r="B86">
            <v>86</v>
          </cell>
          <cell r="C86">
            <v>40</v>
          </cell>
          <cell r="D86">
            <v>10</v>
          </cell>
          <cell r="F86">
            <v>71</v>
          </cell>
          <cell r="G86">
            <v>71</v>
          </cell>
        </row>
        <row r="87">
          <cell r="B87">
            <v>87</v>
          </cell>
          <cell r="C87">
            <v>40</v>
          </cell>
          <cell r="D87">
            <v>30</v>
          </cell>
          <cell r="F87">
            <v>74</v>
          </cell>
          <cell r="G87">
            <v>74</v>
          </cell>
        </row>
        <row r="88">
          <cell r="B88">
            <v>88</v>
          </cell>
          <cell r="C88">
            <v>40</v>
          </cell>
          <cell r="D88">
            <v>30</v>
          </cell>
          <cell r="F88">
            <v>75</v>
          </cell>
          <cell r="G88">
            <v>75</v>
          </cell>
        </row>
        <row r="89">
          <cell r="B89">
            <v>89</v>
          </cell>
          <cell r="C89">
            <v>40</v>
          </cell>
          <cell r="D89">
            <v>200</v>
          </cell>
          <cell r="F89">
            <v>77</v>
          </cell>
          <cell r="G89">
            <v>77</v>
          </cell>
        </row>
        <row r="90">
          <cell r="B90">
            <v>90</v>
          </cell>
          <cell r="C90">
            <v>40</v>
          </cell>
          <cell r="D90">
            <v>180</v>
          </cell>
          <cell r="F90">
            <v>78</v>
          </cell>
          <cell r="G90">
            <v>78</v>
          </cell>
        </row>
        <row r="91">
          <cell r="B91">
            <v>91</v>
          </cell>
          <cell r="C91">
            <v>40</v>
          </cell>
          <cell r="D91">
            <v>30</v>
          </cell>
          <cell r="F91">
            <v>79</v>
          </cell>
          <cell r="G91">
            <v>79</v>
          </cell>
        </row>
        <row r="92">
          <cell r="B92">
            <v>92</v>
          </cell>
          <cell r="C92">
            <v>40</v>
          </cell>
          <cell r="D92">
            <v>100</v>
          </cell>
          <cell r="F92">
            <v>80</v>
          </cell>
          <cell r="G92">
            <v>80</v>
          </cell>
        </row>
        <row r="93">
          <cell r="B93">
            <v>93</v>
          </cell>
          <cell r="C93">
            <v>40</v>
          </cell>
          <cell r="D93">
            <v>28</v>
          </cell>
          <cell r="F93">
            <v>82</v>
          </cell>
          <cell r="G93">
            <v>82</v>
          </cell>
        </row>
        <row r="94">
          <cell r="B94">
            <v>94</v>
          </cell>
          <cell r="C94">
            <v>40</v>
          </cell>
          <cell r="D94">
            <v>5</v>
          </cell>
          <cell r="F94">
            <v>83</v>
          </cell>
          <cell r="G94">
            <v>83</v>
          </cell>
        </row>
        <row r="95">
          <cell r="B95">
            <v>95</v>
          </cell>
          <cell r="C95">
            <v>40</v>
          </cell>
          <cell r="D95">
            <v>22</v>
          </cell>
          <cell r="F95">
            <v>84</v>
          </cell>
          <cell r="G95">
            <v>84</v>
          </cell>
        </row>
        <row r="96">
          <cell r="B96">
            <v>96</v>
          </cell>
          <cell r="C96">
            <v>40</v>
          </cell>
          <cell r="D96">
            <v>100</v>
          </cell>
          <cell r="F96">
            <v>85</v>
          </cell>
          <cell r="G96">
            <v>85</v>
          </cell>
        </row>
        <row r="97">
          <cell r="B97">
            <v>97</v>
          </cell>
          <cell r="C97">
            <v>40</v>
          </cell>
          <cell r="D97">
            <v>40</v>
          </cell>
          <cell r="F97">
            <v>87</v>
          </cell>
          <cell r="G97">
            <v>87</v>
          </cell>
        </row>
        <row r="98">
          <cell r="B98">
            <v>98</v>
          </cell>
          <cell r="C98">
            <v>40</v>
          </cell>
          <cell r="D98">
            <v>110</v>
          </cell>
          <cell r="F98">
            <v>90</v>
          </cell>
          <cell r="G98">
            <v>90</v>
          </cell>
        </row>
        <row r="99">
          <cell r="B99">
            <v>99</v>
          </cell>
          <cell r="C99">
            <v>40</v>
          </cell>
          <cell r="D99">
            <v>0</v>
          </cell>
          <cell r="F99">
            <v>95</v>
          </cell>
          <cell r="G99">
            <v>95</v>
          </cell>
        </row>
        <row r="100">
          <cell r="B100">
            <v>100</v>
          </cell>
          <cell r="C100">
            <v>40</v>
          </cell>
          <cell r="D100">
            <v>30</v>
          </cell>
          <cell r="F100">
            <v>98</v>
          </cell>
          <cell r="G100">
            <v>98</v>
          </cell>
        </row>
        <row r="101">
          <cell r="B101">
            <v>101</v>
          </cell>
          <cell r="C101">
            <v>40</v>
          </cell>
          <cell r="D101">
            <v>20</v>
          </cell>
          <cell r="F101">
            <v>100</v>
          </cell>
          <cell r="G101">
            <v>100</v>
          </cell>
        </row>
        <row r="102">
          <cell r="B102">
            <v>102</v>
          </cell>
          <cell r="C102">
            <v>40</v>
          </cell>
          <cell r="D102">
            <v>20</v>
          </cell>
          <cell r="F102">
            <v>102</v>
          </cell>
          <cell r="G102">
            <v>102</v>
          </cell>
        </row>
        <row r="103">
          <cell r="B103">
            <v>103</v>
          </cell>
          <cell r="C103">
            <v>40</v>
          </cell>
          <cell r="D103">
            <v>0</v>
          </cell>
          <cell r="F103">
            <v>103</v>
          </cell>
          <cell r="G103">
            <v>103</v>
          </cell>
        </row>
        <row r="104">
          <cell r="B104">
            <v>104</v>
          </cell>
          <cell r="C104">
            <v>40</v>
          </cell>
          <cell r="D104">
            <v>20</v>
          </cell>
          <cell r="F104">
            <v>104</v>
          </cell>
          <cell r="G104">
            <v>104</v>
          </cell>
        </row>
        <row r="105">
          <cell r="B105">
            <v>105</v>
          </cell>
          <cell r="C105">
            <v>40</v>
          </cell>
          <cell r="D105">
            <v>0</v>
          </cell>
          <cell r="F105">
            <v>105</v>
          </cell>
          <cell r="G105">
            <v>105</v>
          </cell>
        </row>
        <row r="106">
          <cell r="B106">
            <v>106</v>
          </cell>
          <cell r="C106">
            <v>40</v>
          </cell>
          <cell r="D106">
            <v>20</v>
          </cell>
          <cell r="F106">
            <v>106</v>
          </cell>
          <cell r="G106">
            <v>106</v>
          </cell>
        </row>
        <row r="107">
          <cell r="B107">
            <v>107</v>
          </cell>
          <cell r="C107">
            <v>40</v>
          </cell>
          <cell r="D107">
            <v>15</v>
          </cell>
          <cell r="F107">
            <v>110</v>
          </cell>
          <cell r="G107">
            <v>110</v>
          </cell>
        </row>
        <row r="108">
          <cell r="B108">
            <v>108</v>
          </cell>
          <cell r="C108">
            <v>40</v>
          </cell>
          <cell r="D108">
            <v>20</v>
          </cell>
          <cell r="F108">
            <v>114</v>
          </cell>
          <cell r="G108">
            <v>114</v>
          </cell>
        </row>
        <row r="109">
          <cell r="B109">
            <v>109</v>
          </cell>
          <cell r="C109">
            <v>40</v>
          </cell>
          <cell r="D109">
            <v>0</v>
          </cell>
          <cell r="F109">
            <v>115</v>
          </cell>
          <cell r="G109">
            <v>115</v>
          </cell>
        </row>
        <row r="110">
          <cell r="B110">
            <v>110</v>
          </cell>
          <cell r="C110">
            <v>40</v>
          </cell>
          <cell r="D110">
            <v>65</v>
          </cell>
          <cell r="F110">
            <v>119</v>
          </cell>
          <cell r="G110">
            <v>119</v>
          </cell>
        </row>
        <row r="111">
          <cell r="B111">
            <v>111</v>
          </cell>
          <cell r="C111">
            <v>40</v>
          </cell>
          <cell r="D111">
            <v>40</v>
          </cell>
          <cell r="F111">
            <v>120</v>
          </cell>
          <cell r="G111">
            <v>120</v>
          </cell>
        </row>
        <row r="112">
          <cell r="B112">
            <v>112</v>
          </cell>
          <cell r="C112">
            <v>40</v>
          </cell>
          <cell r="D112">
            <v>6</v>
          </cell>
          <cell r="F112">
            <v>126</v>
          </cell>
          <cell r="G112">
            <v>126</v>
          </cell>
        </row>
        <row r="113">
          <cell r="B113">
            <v>113</v>
          </cell>
          <cell r="C113">
            <v>40</v>
          </cell>
          <cell r="D113">
            <v>13</v>
          </cell>
          <cell r="F113">
            <v>130</v>
          </cell>
          <cell r="G113">
            <v>130</v>
          </cell>
        </row>
        <row r="114">
          <cell r="B114">
            <v>114</v>
          </cell>
          <cell r="C114">
            <v>40</v>
          </cell>
          <cell r="D114">
            <v>4</v>
          </cell>
          <cell r="F114">
            <v>138</v>
          </cell>
          <cell r="G114">
            <v>138</v>
          </cell>
        </row>
        <row r="115">
          <cell r="B115">
            <v>115</v>
          </cell>
          <cell r="C115">
            <v>40</v>
          </cell>
          <cell r="D115">
            <v>18</v>
          </cell>
          <cell r="F115">
            <v>140</v>
          </cell>
          <cell r="G115">
            <v>140</v>
          </cell>
        </row>
        <row r="116">
          <cell r="B116">
            <v>116</v>
          </cell>
          <cell r="C116">
            <v>40</v>
          </cell>
          <cell r="D116">
            <v>30</v>
          </cell>
          <cell r="F116">
            <v>145</v>
          </cell>
          <cell r="G116">
            <v>145</v>
          </cell>
        </row>
        <row r="117">
          <cell r="B117">
            <v>117</v>
          </cell>
          <cell r="C117">
            <v>40</v>
          </cell>
          <cell r="D117">
            <v>25</v>
          </cell>
          <cell r="F117">
            <v>150</v>
          </cell>
          <cell r="G117">
            <v>150</v>
          </cell>
        </row>
        <row r="118">
          <cell r="B118">
            <v>118</v>
          </cell>
          <cell r="C118">
            <v>40</v>
          </cell>
          <cell r="D118">
            <v>0</v>
          </cell>
          <cell r="F118">
            <v>152</v>
          </cell>
          <cell r="G118">
            <v>152</v>
          </cell>
        </row>
        <row r="119">
          <cell r="B119">
            <v>119</v>
          </cell>
          <cell r="C119">
            <v>40</v>
          </cell>
          <cell r="D119">
            <v>0</v>
          </cell>
          <cell r="F119">
            <v>159</v>
          </cell>
          <cell r="G119">
            <v>159</v>
          </cell>
        </row>
        <row r="120">
          <cell r="B120">
            <v>120</v>
          </cell>
          <cell r="C120">
            <v>40</v>
          </cell>
          <cell r="D120">
            <v>9</v>
          </cell>
          <cell r="F120">
            <v>168</v>
          </cell>
          <cell r="G120">
            <v>168</v>
          </cell>
        </row>
        <row r="121">
          <cell r="B121">
            <v>121</v>
          </cell>
          <cell r="C121">
            <v>40</v>
          </cell>
          <cell r="D121">
            <v>30</v>
          </cell>
          <cell r="F121">
            <v>170</v>
          </cell>
          <cell r="G121">
            <v>170</v>
          </cell>
        </row>
        <row r="122">
          <cell r="B122">
            <v>122</v>
          </cell>
          <cell r="C122">
            <v>40</v>
          </cell>
          <cell r="D122">
            <v>25</v>
          </cell>
          <cell r="F122">
            <v>179</v>
          </cell>
          <cell r="G122">
            <v>179</v>
          </cell>
        </row>
        <row r="123">
          <cell r="B123">
            <v>123</v>
          </cell>
          <cell r="C123">
            <v>40</v>
          </cell>
          <cell r="D123">
            <v>10</v>
          </cell>
          <cell r="F123">
            <v>180</v>
          </cell>
          <cell r="G123">
            <v>180</v>
          </cell>
        </row>
        <row r="124">
          <cell r="B124">
            <v>124</v>
          </cell>
          <cell r="C124">
            <v>40</v>
          </cell>
          <cell r="D124">
            <v>100</v>
          </cell>
          <cell r="F124">
            <v>182</v>
          </cell>
          <cell r="G124">
            <v>182</v>
          </cell>
        </row>
        <row r="125">
          <cell r="B125">
            <v>125</v>
          </cell>
          <cell r="C125">
            <v>40</v>
          </cell>
          <cell r="D125">
            <v>122</v>
          </cell>
          <cell r="F125">
            <v>190</v>
          </cell>
          <cell r="G125">
            <v>190</v>
          </cell>
        </row>
        <row r="126">
          <cell r="B126">
            <v>126</v>
          </cell>
          <cell r="C126">
            <v>40</v>
          </cell>
          <cell r="D126">
            <v>138</v>
          </cell>
          <cell r="F126">
            <v>200</v>
          </cell>
          <cell r="G126">
            <v>200</v>
          </cell>
        </row>
        <row r="127">
          <cell r="B127">
            <v>127</v>
          </cell>
          <cell r="C127">
            <v>40</v>
          </cell>
          <cell r="D127">
            <v>3</v>
          </cell>
          <cell r="F127">
            <v>207</v>
          </cell>
          <cell r="G127">
            <v>207</v>
          </cell>
        </row>
        <row r="128">
          <cell r="B128">
            <v>128</v>
          </cell>
          <cell r="C128">
            <v>40</v>
          </cell>
          <cell r="D128">
            <v>20</v>
          </cell>
          <cell r="F128">
            <v>212</v>
          </cell>
          <cell r="G128">
            <v>212</v>
          </cell>
        </row>
        <row r="129">
          <cell r="B129">
            <v>129</v>
          </cell>
          <cell r="C129">
            <v>40</v>
          </cell>
          <cell r="D129">
            <v>40</v>
          </cell>
          <cell r="F129">
            <v>216</v>
          </cell>
          <cell r="G129">
            <v>216</v>
          </cell>
        </row>
        <row r="130">
          <cell r="B130">
            <v>130</v>
          </cell>
          <cell r="C130">
            <v>40</v>
          </cell>
          <cell r="D130">
            <v>25</v>
          </cell>
          <cell r="F130">
            <v>220</v>
          </cell>
          <cell r="G130">
            <v>220</v>
          </cell>
        </row>
        <row r="131">
          <cell r="B131">
            <v>131</v>
          </cell>
          <cell r="C131">
            <v>40</v>
          </cell>
          <cell r="D131">
            <v>1445</v>
          </cell>
          <cell r="F131">
            <v>230</v>
          </cell>
          <cell r="G131">
            <v>230</v>
          </cell>
        </row>
        <row r="132">
          <cell r="B132">
            <v>132</v>
          </cell>
          <cell r="C132">
            <v>40</v>
          </cell>
          <cell r="D132">
            <v>4</v>
          </cell>
          <cell r="F132">
            <v>240</v>
          </cell>
          <cell r="G132">
            <v>240</v>
          </cell>
        </row>
        <row r="133">
          <cell r="B133">
            <v>133</v>
          </cell>
          <cell r="C133">
            <v>40</v>
          </cell>
          <cell r="D133">
            <v>50</v>
          </cell>
          <cell r="F133">
            <v>250</v>
          </cell>
          <cell r="G133">
            <v>250</v>
          </cell>
        </row>
        <row r="134">
          <cell r="B134">
            <v>134</v>
          </cell>
          <cell r="C134">
            <v>40</v>
          </cell>
          <cell r="D134">
            <v>15</v>
          </cell>
          <cell r="F134">
            <v>270</v>
          </cell>
          <cell r="G134">
            <v>270</v>
          </cell>
        </row>
        <row r="135">
          <cell r="B135">
            <v>135</v>
          </cell>
          <cell r="C135">
            <v>40</v>
          </cell>
          <cell r="D135">
            <v>56</v>
          </cell>
          <cell r="F135">
            <v>300</v>
          </cell>
          <cell r="G135">
            <v>300</v>
          </cell>
        </row>
        <row r="136">
          <cell r="B136">
            <v>136</v>
          </cell>
          <cell r="C136">
            <v>40</v>
          </cell>
          <cell r="D136">
            <v>8</v>
          </cell>
          <cell r="F136">
            <v>314</v>
          </cell>
          <cell r="G136">
            <v>314</v>
          </cell>
        </row>
        <row r="137">
          <cell r="B137">
            <v>137</v>
          </cell>
          <cell r="C137">
            <v>40</v>
          </cell>
          <cell r="D137">
            <v>30</v>
          </cell>
          <cell r="F137">
            <v>320</v>
          </cell>
          <cell r="G137">
            <v>320</v>
          </cell>
        </row>
        <row r="138">
          <cell r="B138">
            <v>138</v>
          </cell>
          <cell r="C138">
            <v>40</v>
          </cell>
          <cell r="D138">
            <v>115</v>
          </cell>
          <cell r="F138">
            <v>325</v>
          </cell>
          <cell r="G138">
            <v>325</v>
          </cell>
        </row>
        <row r="139">
          <cell r="B139">
            <v>139</v>
          </cell>
          <cell r="C139">
            <v>40</v>
          </cell>
          <cell r="D139">
            <v>10</v>
          </cell>
          <cell r="F139">
            <v>350</v>
          </cell>
          <cell r="G139">
            <v>350</v>
          </cell>
        </row>
        <row r="140">
          <cell r="B140">
            <v>140</v>
          </cell>
          <cell r="C140">
            <v>40</v>
          </cell>
          <cell r="D140">
            <v>5</v>
          </cell>
          <cell r="F140">
            <v>370</v>
          </cell>
          <cell r="G140">
            <v>370</v>
          </cell>
        </row>
        <row r="141">
          <cell r="B141">
            <v>141</v>
          </cell>
          <cell r="C141">
            <v>40</v>
          </cell>
          <cell r="D141">
            <v>45</v>
          </cell>
          <cell r="F141">
            <v>383</v>
          </cell>
          <cell r="G141">
            <v>383</v>
          </cell>
        </row>
        <row r="142">
          <cell r="B142">
            <v>142</v>
          </cell>
          <cell r="C142">
            <v>40</v>
          </cell>
          <cell r="D142">
            <v>20</v>
          </cell>
          <cell r="F142">
            <v>399</v>
          </cell>
          <cell r="G142">
            <v>399</v>
          </cell>
        </row>
        <row r="143">
          <cell r="B143">
            <v>143</v>
          </cell>
          <cell r="C143">
            <v>40</v>
          </cell>
          <cell r="D143">
            <v>220</v>
          </cell>
          <cell r="F143">
            <v>400</v>
          </cell>
          <cell r="G143">
            <v>400</v>
          </cell>
        </row>
        <row r="144">
          <cell r="B144">
            <v>144</v>
          </cell>
          <cell r="C144">
            <v>40</v>
          </cell>
          <cell r="D144">
            <v>35</v>
          </cell>
          <cell r="F144">
            <v>450</v>
          </cell>
          <cell r="G144">
            <v>450</v>
          </cell>
        </row>
        <row r="145">
          <cell r="B145">
            <v>145</v>
          </cell>
          <cell r="C145">
            <v>40</v>
          </cell>
          <cell r="D145">
            <v>40</v>
          </cell>
          <cell r="F145">
            <v>505</v>
          </cell>
          <cell r="G145">
            <v>505</v>
          </cell>
        </row>
        <row r="146">
          <cell r="B146">
            <v>146</v>
          </cell>
          <cell r="C146">
            <v>40</v>
          </cell>
          <cell r="D146">
            <v>40</v>
          </cell>
          <cell r="F146">
            <v>610</v>
          </cell>
          <cell r="G146">
            <v>610</v>
          </cell>
        </row>
        <row r="147">
          <cell r="B147">
            <v>147</v>
          </cell>
          <cell r="C147">
            <v>40</v>
          </cell>
          <cell r="D147">
            <v>150</v>
          </cell>
          <cell r="F147">
            <v>700</v>
          </cell>
          <cell r="G147">
            <v>700</v>
          </cell>
        </row>
        <row r="148">
          <cell r="B148">
            <v>148</v>
          </cell>
          <cell r="C148">
            <v>40</v>
          </cell>
          <cell r="D148">
            <v>7</v>
          </cell>
          <cell r="F148">
            <v>990</v>
          </cell>
          <cell r="G148">
            <v>990</v>
          </cell>
        </row>
        <row r="149">
          <cell r="B149">
            <v>149</v>
          </cell>
          <cell r="C149">
            <v>40</v>
          </cell>
          <cell r="D149">
            <v>25</v>
          </cell>
          <cell r="F149">
            <v>1000</v>
          </cell>
          <cell r="G149">
            <v>1000</v>
          </cell>
        </row>
        <row r="150">
          <cell r="B150">
            <v>150</v>
          </cell>
          <cell r="C150">
            <v>40</v>
          </cell>
          <cell r="D150">
            <v>230</v>
          </cell>
          <cell r="F150" t="str">
            <v>10-15</v>
          </cell>
          <cell r="G150">
            <v>13</v>
          </cell>
        </row>
        <row r="151">
          <cell r="B151">
            <v>151</v>
          </cell>
          <cell r="C151">
            <v>40</v>
          </cell>
          <cell r="D151">
            <v>15</v>
          </cell>
          <cell r="F151">
            <v>44288</v>
          </cell>
          <cell r="G151">
            <v>0</v>
          </cell>
        </row>
        <row r="152">
          <cell r="B152">
            <v>152</v>
          </cell>
          <cell r="C152">
            <v>40</v>
          </cell>
          <cell r="D152">
            <v>70</v>
          </cell>
          <cell r="F152">
            <v>44414</v>
          </cell>
          <cell r="G152">
            <v>0</v>
          </cell>
        </row>
        <row r="153">
          <cell r="B153">
            <v>153</v>
          </cell>
          <cell r="C153">
            <v>40</v>
          </cell>
          <cell r="D153">
            <v>0</v>
          </cell>
          <cell r="F153" t="str">
            <v>06       -       10</v>
          </cell>
          <cell r="G153">
            <v>8</v>
          </cell>
        </row>
        <row r="154">
          <cell r="B154">
            <v>154</v>
          </cell>
          <cell r="C154">
            <v>40</v>
          </cell>
          <cell r="D154">
            <v>15</v>
          </cell>
          <cell r="F154" t="str">
            <v>-</v>
          </cell>
          <cell r="G154">
            <v>0</v>
          </cell>
        </row>
        <row r="155">
          <cell r="B155">
            <v>155</v>
          </cell>
          <cell r="C155">
            <v>40</v>
          </cell>
          <cell r="D155">
            <v>8</v>
          </cell>
          <cell r="F155" t="str">
            <v>----</v>
          </cell>
          <cell r="G155">
            <v>0</v>
          </cell>
        </row>
        <row r="156">
          <cell r="B156">
            <v>156</v>
          </cell>
          <cell r="C156">
            <v>40</v>
          </cell>
          <cell r="D156">
            <v>20</v>
          </cell>
          <cell r="F156" t="str">
            <v>-----</v>
          </cell>
          <cell r="G156">
            <v>0</v>
          </cell>
        </row>
        <row r="157">
          <cell r="B157">
            <v>157</v>
          </cell>
          <cell r="C157">
            <v>40</v>
          </cell>
          <cell r="D157">
            <v>30</v>
          </cell>
          <cell r="F157" t="str">
            <v>------</v>
          </cell>
          <cell r="G157">
            <v>0</v>
          </cell>
        </row>
        <row r="158">
          <cell r="B158">
            <v>158</v>
          </cell>
          <cell r="C158">
            <v>40</v>
          </cell>
          <cell r="D158">
            <v>4</v>
          </cell>
          <cell r="F158" t="str">
            <v>-------</v>
          </cell>
          <cell r="G158">
            <v>0</v>
          </cell>
        </row>
        <row r="159">
          <cell r="B159">
            <v>159</v>
          </cell>
          <cell r="C159">
            <v>40</v>
          </cell>
          <cell r="D159">
            <v>30</v>
          </cell>
          <cell r="F159" t="str">
            <v>--------</v>
          </cell>
          <cell r="G159">
            <v>0</v>
          </cell>
        </row>
        <row r="160">
          <cell r="B160">
            <v>160</v>
          </cell>
          <cell r="C160">
            <v>40</v>
          </cell>
          <cell r="D160">
            <v>12</v>
          </cell>
          <cell r="F160" t="str">
            <v>---------</v>
          </cell>
          <cell r="G160">
            <v>0</v>
          </cell>
        </row>
        <row r="161">
          <cell r="B161">
            <v>161</v>
          </cell>
          <cell r="C161">
            <v>40</v>
          </cell>
          <cell r="D161">
            <v>0</v>
          </cell>
          <cell r="F161" t="str">
            <v>----------</v>
          </cell>
          <cell r="G161">
            <v>0</v>
          </cell>
        </row>
        <row r="162">
          <cell r="B162">
            <v>162</v>
          </cell>
          <cell r="C162">
            <v>40</v>
          </cell>
          <cell r="D162">
            <v>0</v>
          </cell>
          <cell r="F162" t="str">
            <v>-----------</v>
          </cell>
          <cell r="G162">
            <v>0</v>
          </cell>
        </row>
        <row r="163">
          <cell r="B163">
            <v>163</v>
          </cell>
          <cell r="C163">
            <v>40</v>
          </cell>
          <cell r="D163">
            <v>100</v>
          </cell>
          <cell r="F163" t="str">
            <v>------------</v>
          </cell>
          <cell r="G163">
            <v>0</v>
          </cell>
        </row>
        <row r="164">
          <cell r="B164">
            <v>164</v>
          </cell>
          <cell r="C164">
            <v>40</v>
          </cell>
          <cell r="D164">
            <v>50</v>
          </cell>
          <cell r="F164" t="str">
            <v>-------------</v>
          </cell>
          <cell r="G164">
            <v>0</v>
          </cell>
        </row>
        <row r="165">
          <cell r="B165">
            <v>165</v>
          </cell>
          <cell r="C165">
            <v>40</v>
          </cell>
          <cell r="D165">
            <v>30</v>
          </cell>
          <cell r="F165" t="str">
            <v xml:space="preserve"> </v>
          </cell>
          <cell r="G165">
            <v>0</v>
          </cell>
        </row>
        <row r="166">
          <cell r="B166">
            <v>166</v>
          </cell>
          <cell r="C166">
            <v>40</v>
          </cell>
          <cell r="D166">
            <v>24</v>
          </cell>
          <cell r="F166" t="str">
            <v xml:space="preserve"> (temporariamente descontinuado devido a pandemia)</v>
          </cell>
          <cell r="G166">
            <v>0</v>
          </cell>
        </row>
        <row r="167">
          <cell r="B167">
            <v>167</v>
          </cell>
          <cell r="C167">
            <v>40</v>
          </cell>
          <cell r="D167">
            <v>24</v>
          </cell>
          <cell r="F167" t="str">
            <v xml:space="preserve"> Está sendo feito a distância.</v>
          </cell>
          <cell r="G167">
            <v>0</v>
          </cell>
        </row>
        <row r="168">
          <cell r="B168">
            <v>168</v>
          </cell>
          <cell r="C168">
            <v>40</v>
          </cell>
          <cell r="D168">
            <v>5</v>
          </cell>
          <cell r="F168" t="str">
            <v xml:space="preserve"> virtual  4</v>
          </cell>
          <cell r="G168">
            <v>4</v>
          </cell>
        </row>
        <row r="169">
          <cell r="B169">
            <v>169</v>
          </cell>
          <cell r="C169">
            <v>40</v>
          </cell>
          <cell r="D169">
            <v>30</v>
          </cell>
          <cell r="F169" t="str">
            <v xml:space="preserve"> virtual 3</v>
          </cell>
          <cell r="G169">
            <v>3</v>
          </cell>
        </row>
        <row r="170">
          <cell r="B170">
            <v>170</v>
          </cell>
          <cell r="C170">
            <v>40</v>
          </cell>
          <cell r="D170">
            <v>0</v>
          </cell>
          <cell r="F170" t="str">
            <v>(não temos esse registro)</v>
          </cell>
          <cell r="G170">
            <v>0</v>
          </cell>
        </row>
        <row r="171">
          <cell r="B171">
            <v>171</v>
          </cell>
          <cell r="C171">
            <v>40</v>
          </cell>
          <cell r="D171">
            <v>20</v>
          </cell>
          <cell r="F171" t="str">
            <v>?</v>
          </cell>
          <cell r="G171">
            <v>0</v>
          </cell>
        </row>
        <row r="172">
          <cell r="B172">
            <v>172</v>
          </cell>
          <cell r="C172">
            <v>40</v>
          </cell>
          <cell r="D172">
            <v>10</v>
          </cell>
          <cell r="F172" t="str">
            <v>0 -  Não houve ingresso devido à Pandemia</v>
          </cell>
          <cell r="G172">
            <v>0</v>
          </cell>
        </row>
        <row r="173">
          <cell r="B173">
            <v>173</v>
          </cell>
          <cell r="C173">
            <v>40</v>
          </cell>
          <cell r="D173">
            <v>15</v>
          </cell>
          <cell r="F173" t="str">
            <v>0 - (não tivemos o processo de ingresso na regional em 2020- turmas aguardam em 2021)</v>
          </cell>
          <cell r="G173">
            <v>0</v>
          </cell>
        </row>
        <row r="174">
          <cell r="B174">
            <v>174</v>
          </cell>
          <cell r="C174">
            <v>40</v>
          </cell>
          <cell r="D174">
            <v>20</v>
          </cell>
          <cell r="F174" t="str">
            <v xml:space="preserve">0 - por conta da pandemia </v>
          </cell>
          <cell r="G174">
            <v>0</v>
          </cell>
        </row>
        <row r="175">
          <cell r="B175">
            <v>175</v>
          </cell>
          <cell r="C175">
            <v>40</v>
          </cell>
          <cell r="D175">
            <v>20</v>
          </cell>
          <cell r="F175" t="str">
            <v>0 . Suspesa no final de Março/20</v>
          </cell>
          <cell r="G175">
            <v>0</v>
          </cell>
        </row>
        <row r="176">
          <cell r="B176">
            <v>176</v>
          </cell>
          <cell r="C176">
            <v>40</v>
          </cell>
          <cell r="D176">
            <v>15</v>
          </cell>
          <cell r="F176" t="str">
            <v>0 Foi suspensa a mocidade presencial. Algumas "live" a partir de agosto/20</v>
          </cell>
          <cell r="G176">
            <v>0</v>
          </cell>
        </row>
        <row r="177">
          <cell r="B177">
            <v>177</v>
          </cell>
          <cell r="C177">
            <v>40</v>
          </cell>
          <cell r="D177">
            <v>30</v>
          </cell>
          <cell r="F177" t="str">
            <v>0 por enquanto (acabamos um em dezembro)</v>
          </cell>
          <cell r="G177">
            <v>0</v>
          </cell>
        </row>
        <row r="178">
          <cell r="B178">
            <v>178</v>
          </cell>
          <cell r="C178">
            <v>40</v>
          </cell>
          <cell r="D178">
            <v>40</v>
          </cell>
          <cell r="F178" t="str">
            <v>00 - Trabalho suspenso pela pandemia</v>
          </cell>
          <cell r="G178">
            <v>0</v>
          </cell>
        </row>
        <row r="179">
          <cell r="B179">
            <v>179</v>
          </cell>
          <cell r="C179">
            <v>40</v>
          </cell>
          <cell r="D179">
            <v>15</v>
          </cell>
          <cell r="F179" t="str">
            <v>00 - Trabalhos suspensos pela pendemia</v>
          </cell>
          <cell r="G179">
            <v>0</v>
          </cell>
        </row>
        <row r="180">
          <cell r="B180">
            <v>181</v>
          </cell>
          <cell r="C180">
            <v>40</v>
          </cell>
          <cell r="D180">
            <v>50</v>
          </cell>
          <cell r="F180" t="str">
            <v>00 pessoas</v>
          </cell>
          <cell r="G180">
            <v>0</v>
          </cell>
        </row>
        <row r="181">
          <cell r="B181">
            <v>182</v>
          </cell>
          <cell r="C181">
            <v>40</v>
          </cell>
          <cell r="D181">
            <v>20</v>
          </cell>
          <cell r="F181" t="str">
            <v xml:space="preserve">04 dirigentes </v>
          </cell>
          <cell r="G181">
            <v>4</v>
          </cell>
        </row>
        <row r="182">
          <cell r="B182">
            <v>184</v>
          </cell>
          <cell r="C182">
            <v>40</v>
          </cell>
          <cell r="D182">
            <v>8</v>
          </cell>
          <cell r="F182" t="str">
            <v xml:space="preserve">07 dirigentes </v>
          </cell>
          <cell r="G182">
            <v>7</v>
          </cell>
        </row>
        <row r="183">
          <cell r="B183">
            <v>185</v>
          </cell>
          <cell r="C183">
            <v>40</v>
          </cell>
          <cell r="D183">
            <v>100</v>
          </cell>
          <cell r="F183" t="str">
            <v>1 (Presencial)</v>
          </cell>
          <cell r="G183">
            <v>1</v>
          </cell>
        </row>
        <row r="184">
          <cell r="B184">
            <v>186</v>
          </cell>
          <cell r="C184">
            <v>40</v>
          </cell>
          <cell r="D184">
            <v>20</v>
          </cell>
          <cell r="F184" t="str">
            <v>1 até 15/3/2020 presencial</v>
          </cell>
          <cell r="G184">
            <v>1</v>
          </cell>
        </row>
        <row r="185">
          <cell r="B185">
            <v>187</v>
          </cell>
          <cell r="C185">
            <v>40</v>
          </cell>
          <cell r="D185">
            <v>0</v>
          </cell>
          <cell r="F185" t="str">
            <v>1 na programação futura</v>
          </cell>
          <cell r="G185">
            <v>1</v>
          </cell>
        </row>
        <row r="186">
          <cell r="B186">
            <v>188</v>
          </cell>
          <cell r="C186">
            <v>40</v>
          </cell>
          <cell r="D186">
            <v>45</v>
          </cell>
          <cell r="F186" t="str">
            <v>1 sem curso</v>
          </cell>
          <cell r="G186">
            <v>1</v>
          </cell>
        </row>
        <row r="187">
          <cell r="B187">
            <v>189</v>
          </cell>
          <cell r="C187">
            <v>40</v>
          </cell>
          <cell r="D187">
            <v>30</v>
          </cell>
          <cell r="F187" t="str">
            <v>1 turma com 10 alunos / 2 turma com 30</v>
          </cell>
          <cell r="G187">
            <v>1</v>
          </cell>
        </row>
        <row r="188">
          <cell r="B188">
            <v>190</v>
          </cell>
          <cell r="C188">
            <v>40</v>
          </cell>
          <cell r="D188">
            <v>90</v>
          </cell>
          <cell r="F188" t="str">
            <v xml:space="preserve">10 ( iniciamos dia 03/11/20) presencial a Assistência Espiritual </v>
          </cell>
          <cell r="G188">
            <v>10</v>
          </cell>
        </row>
        <row r="189">
          <cell r="B189">
            <v>191</v>
          </cell>
          <cell r="C189">
            <v>40</v>
          </cell>
          <cell r="D189">
            <v>15</v>
          </cell>
          <cell r="F189" t="str">
            <v>10 da nossa casa</v>
          </cell>
          <cell r="G189">
            <v>10</v>
          </cell>
        </row>
        <row r="190">
          <cell r="B190">
            <v>192</v>
          </cell>
          <cell r="C190">
            <v>40</v>
          </cell>
          <cell r="D190">
            <v>16</v>
          </cell>
          <cell r="F190" t="str">
            <v xml:space="preserve">10 expositores </v>
          </cell>
          <cell r="G190">
            <v>10</v>
          </cell>
        </row>
        <row r="191">
          <cell r="B191">
            <v>193</v>
          </cell>
          <cell r="C191">
            <v>40</v>
          </cell>
          <cell r="D191">
            <v>13</v>
          </cell>
          <cell r="F191" t="str">
            <v>10 pessoas</v>
          </cell>
          <cell r="G191">
            <v>10</v>
          </cell>
        </row>
        <row r="192">
          <cell r="B192">
            <v>194</v>
          </cell>
          <cell r="C192">
            <v>40</v>
          </cell>
          <cell r="D192">
            <v>5</v>
          </cell>
          <cell r="F192" t="str">
            <v xml:space="preserve">100  Crianças </v>
          </cell>
          <cell r="G192">
            <v>100</v>
          </cell>
        </row>
        <row r="193">
          <cell r="B193">
            <v>195</v>
          </cell>
          <cell r="C193">
            <v>40</v>
          </cell>
          <cell r="D193">
            <v>4</v>
          </cell>
          <cell r="F193" t="str">
            <v>100 ate 15/3/2020, virtual 30 desde 11/2020</v>
          </cell>
          <cell r="G193">
            <v>30</v>
          </cell>
        </row>
        <row r="194">
          <cell r="B194">
            <v>196</v>
          </cell>
          <cell r="C194">
            <v>40</v>
          </cell>
          <cell r="D194">
            <v>179</v>
          </cell>
          <cell r="F194" t="str">
            <v>11 até 15/3/2020 presencial</v>
          </cell>
          <cell r="G194">
            <v>11</v>
          </cell>
        </row>
        <row r="195">
          <cell r="B195">
            <v>197</v>
          </cell>
          <cell r="C195">
            <v>40</v>
          </cell>
          <cell r="D195">
            <v>40</v>
          </cell>
          <cell r="F195" t="str">
            <v>11 on-line</v>
          </cell>
          <cell r="G195">
            <v>11</v>
          </cell>
        </row>
        <row r="196">
          <cell r="B196">
            <v>198</v>
          </cell>
          <cell r="C196">
            <v>40</v>
          </cell>
          <cell r="D196">
            <v>14</v>
          </cell>
          <cell r="F196" t="str">
            <v>115 até 15/3/2020, virtual, 30 desde 11/2020</v>
          </cell>
          <cell r="G196">
            <v>30</v>
          </cell>
        </row>
        <row r="197">
          <cell r="B197">
            <v>199</v>
          </cell>
          <cell r="C197">
            <v>40</v>
          </cell>
          <cell r="D197">
            <v>0</v>
          </cell>
          <cell r="F197" t="str">
            <v>12 - um evangelizador em estágio, para fazer o curso</v>
          </cell>
          <cell r="G197">
            <v>12</v>
          </cell>
        </row>
        <row r="198">
          <cell r="B198">
            <v>200</v>
          </cell>
          <cell r="C198">
            <v>40</v>
          </cell>
          <cell r="D198">
            <v>200</v>
          </cell>
          <cell r="F198" t="str">
            <v>12 preletores</v>
          </cell>
          <cell r="G198">
            <v>12</v>
          </cell>
        </row>
        <row r="199">
          <cell r="B199">
            <v>201</v>
          </cell>
          <cell r="C199">
            <v>40</v>
          </cell>
          <cell r="D199">
            <v>13</v>
          </cell>
          <cell r="F199" t="str">
            <v>12 presencial, virtual 8</v>
          </cell>
          <cell r="G199">
            <v>8</v>
          </cell>
        </row>
        <row r="200">
          <cell r="B200">
            <v>202</v>
          </cell>
          <cell r="C200">
            <v>40</v>
          </cell>
          <cell r="D200">
            <v>30</v>
          </cell>
          <cell r="F200" t="str">
            <v>122 (Considerados somente Jan e Fev)</v>
          </cell>
          <cell r="G200">
            <v>122</v>
          </cell>
        </row>
        <row r="201">
          <cell r="B201">
            <v>203</v>
          </cell>
          <cell r="C201">
            <v>40</v>
          </cell>
          <cell r="D201">
            <v>35</v>
          </cell>
          <cell r="F201" t="str">
            <v>127 alunos</v>
          </cell>
          <cell r="G201">
            <v>127</v>
          </cell>
        </row>
        <row r="202">
          <cell r="B202">
            <v>204</v>
          </cell>
          <cell r="C202">
            <v>40</v>
          </cell>
          <cell r="D202">
            <v>10</v>
          </cell>
          <cell r="F202" t="str">
            <v>13 alunos</v>
          </cell>
          <cell r="G202">
            <v>13</v>
          </cell>
        </row>
        <row r="203">
          <cell r="B203">
            <v>205</v>
          </cell>
          <cell r="C203">
            <v>40</v>
          </cell>
          <cell r="D203">
            <v>15</v>
          </cell>
          <cell r="F203" t="str">
            <v>137 *on line</v>
          </cell>
          <cell r="G203">
            <v>137</v>
          </cell>
        </row>
        <row r="204">
          <cell r="B204">
            <v>206</v>
          </cell>
          <cell r="C204">
            <v>40</v>
          </cell>
          <cell r="D204">
            <v>50</v>
          </cell>
          <cell r="F204" t="str">
            <v xml:space="preserve">13ª está terminando com 15/ A nova ainda não tenho a quantidade </v>
          </cell>
          <cell r="G204">
            <v>15</v>
          </cell>
        </row>
        <row r="205">
          <cell r="B205">
            <v>207</v>
          </cell>
          <cell r="C205">
            <v>40</v>
          </cell>
          <cell r="D205">
            <v>50</v>
          </cell>
          <cell r="F205" t="str">
            <v>15 ( no momento de Pandemia somente com os trabalhadores da casa )</v>
          </cell>
          <cell r="G205">
            <v>15</v>
          </cell>
        </row>
        <row r="206">
          <cell r="B206">
            <v>208</v>
          </cell>
          <cell r="C206">
            <v>40</v>
          </cell>
          <cell r="D206">
            <v>12</v>
          </cell>
          <cell r="F206" t="str">
            <v>15 * on line</v>
          </cell>
          <cell r="G206">
            <v>15</v>
          </cell>
        </row>
        <row r="207">
          <cell r="B207">
            <v>209</v>
          </cell>
          <cell r="C207">
            <v>40</v>
          </cell>
          <cell r="D207">
            <v>70</v>
          </cell>
          <cell r="F207" t="str">
            <v>15 on line</v>
          </cell>
          <cell r="G207">
            <v>15</v>
          </cell>
        </row>
        <row r="208">
          <cell r="B208">
            <v>210</v>
          </cell>
          <cell r="C208">
            <v>40</v>
          </cell>
          <cell r="D208">
            <v>20</v>
          </cell>
          <cell r="F208" t="str">
            <v>15 pessoas</v>
          </cell>
          <cell r="G208">
            <v>15</v>
          </cell>
        </row>
        <row r="209">
          <cell r="B209">
            <v>211</v>
          </cell>
          <cell r="C209">
            <v>40</v>
          </cell>
          <cell r="D209">
            <v>30</v>
          </cell>
          <cell r="F209" t="str">
            <v>15 presenciais ate 15/3/2020, não tivemos atendimentio após esta data</v>
          </cell>
          <cell r="G209">
            <v>15</v>
          </cell>
        </row>
        <row r="210">
          <cell r="B210">
            <v>212</v>
          </cell>
          <cell r="C210">
            <v>40</v>
          </cell>
          <cell r="D210">
            <v>10</v>
          </cell>
          <cell r="F210" t="str">
            <v>15(devido a pandemia)</v>
          </cell>
          <cell r="G210">
            <v>15</v>
          </cell>
        </row>
        <row r="211">
          <cell r="B211">
            <v>213</v>
          </cell>
          <cell r="C211">
            <v>40</v>
          </cell>
          <cell r="D211">
            <v>35</v>
          </cell>
          <cell r="F211" t="str">
            <v>15/20</v>
          </cell>
          <cell r="G211">
            <v>18</v>
          </cell>
        </row>
        <row r="212">
          <cell r="B212">
            <v>214</v>
          </cell>
          <cell r="C212">
            <v>40</v>
          </cell>
          <cell r="D212">
            <v>12</v>
          </cell>
          <cell r="F212" t="str">
            <v>150 até Março, 70 a partir de Setembro</v>
          </cell>
          <cell r="G212">
            <v>70</v>
          </cell>
        </row>
        <row r="213">
          <cell r="B213">
            <v>215</v>
          </cell>
          <cell r="C213">
            <v>40</v>
          </cell>
          <cell r="D213">
            <v>15</v>
          </cell>
          <cell r="F213" t="str">
            <v xml:space="preserve">16 assistidos </v>
          </cell>
          <cell r="G213">
            <v>16</v>
          </cell>
        </row>
        <row r="214">
          <cell r="B214">
            <v>216</v>
          </cell>
          <cell r="C214">
            <v>40</v>
          </cell>
          <cell r="D214">
            <v>40</v>
          </cell>
          <cell r="F214" t="str">
            <v>16h</v>
          </cell>
          <cell r="G214">
            <v>16</v>
          </cell>
        </row>
        <row r="215">
          <cell r="B215">
            <v>217</v>
          </cell>
          <cell r="C215">
            <v>40</v>
          </cell>
          <cell r="D215">
            <v>30</v>
          </cell>
          <cell r="F215" t="str">
            <v>17 - (no grupo virtual 80 inscritos)</v>
          </cell>
          <cell r="G215">
            <v>17</v>
          </cell>
        </row>
        <row r="216">
          <cell r="B216">
            <v>218</v>
          </cell>
          <cell r="C216">
            <v>40</v>
          </cell>
          <cell r="D216">
            <v>180</v>
          </cell>
          <cell r="F216" t="str">
            <v>19ª turma: 20 alunos; 20ª turma: 22 alunos</v>
          </cell>
          <cell r="G216">
            <v>21</v>
          </cell>
        </row>
        <row r="217">
          <cell r="B217">
            <v>219</v>
          </cell>
          <cell r="C217">
            <v>40</v>
          </cell>
          <cell r="D217">
            <v>50</v>
          </cell>
          <cell r="F217" t="str">
            <v>1o</v>
          </cell>
          <cell r="G217">
            <v>1</v>
          </cell>
        </row>
        <row r="218">
          <cell r="B218">
            <v>220</v>
          </cell>
          <cell r="C218">
            <v>40</v>
          </cell>
          <cell r="D218">
            <v>30</v>
          </cell>
          <cell r="F218" t="str">
            <v>1sem curso</v>
          </cell>
          <cell r="G218">
            <v>1</v>
          </cell>
        </row>
        <row r="219">
          <cell r="B219">
            <v>221</v>
          </cell>
          <cell r="C219">
            <v>40</v>
          </cell>
          <cell r="D219">
            <v>0</v>
          </cell>
          <cell r="F219" t="str">
            <v>2 até 15/3/2020 presencial</v>
          </cell>
          <cell r="G219">
            <v>2</v>
          </cell>
        </row>
        <row r="220">
          <cell r="B220">
            <v>222</v>
          </cell>
          <cell r="C220">
            <v>40</v>
          </cell>
          <cell r="D220">
            <v>240</v>
          </cell>
          <cell r="F220" t="str">
            <v>2 CASO HAJA TURMAS</v>
          </cell>
          <cell r="G220">
            <v>2</v>
          </cell>
        </row>
        <row r="221">
          <cell r="B221">
            <v>223</v>
          </cell>
          <cell r="C221">
            <v>40</v>
          </cell>
          <cell r="D221">
            <v>90</v>
          </cell>
          <cell r="F221" t="str">
            <v xml:space="preserve">2 CASO TENHA ALUNOS </v>
          </cell>
          <cell r="G221">
            <v>2</v>
          </cell>
        </row>
        <row r="222">
          <cell r="B222">
            <v>224</v>
          </cell>
          <cell r="C222">
            <v>40</v>
          </cell>
          <cell r="D222">
            <v>40</v>
          </cell>
          <cell r="F222" t="str">
            <v>20 (nao presencial por conta da pandemia)</v>
          </cell>
          <cell r="G222">
            <v>20</v>
          </cell>
        </row>
        <row r="223">
          <cell r="B223">
            <v>225</v>
          </cell>
          <cell r="C223">
            <v>40</v>
          </cell>
          <cell r="D223">
            <v>126</v>
          </cell>
          <cell r="F223" t="str">
            <v>20 (quando presencial)</v>
          </cell>
          <cell r="G223">
            <v>20</v>
          </cell>
        </row>
        <row r="224">
          <cell r="B224">
            <v>226</v>
          </cell>
          <cell r="C224">
            <v>40</v>
          </cell>
          <cell r="D224">
            <v>40</v>
          </cell>
          <cell r="F224" t="str">
            <v>20 até 15/3/2020 presencial</v>
          </cell>
          <cell r="G224">
            <v>20</v>
          </cell>
        </row>
        <row r="225">
          <cell r="B225">
            <v>227</v>
          </cell>
          <cell r="C225">
            <v>40</v>
          </cell>
          <cell r="D225">
            <v>505</v>
          </cell>
          <cell r="F225" t="str">
            <v>20 até março 2020 e 10 a partir de setembro 2020</v>
          </cell>
          <cell r="G225">
            <v>10</v>
          </cell>
        </row>
        <row r="226">
          <cell r="B226">
            <v>228</v>
          </cell>
          <cell r="C226">
            <v>40</v>
          </cell>
          <cell r="D226">
            <v>40</v>
          </cell>
          <cell r="F226" t="str">
            <v>20 crianças</v>
          </cell>
          <cell r="G226">
            <v>20</v>
          </cell>
        </row>
        <row r="227">
          <cell r="B227">
            <v>229</v>
          </cell>
          <cell r="C227">
            <v>40</v>
          </cell>
          <cell r="D227">
            <v>350</v>
          </cell>
          <cell r="F227" t="str">
            <v>20 virtual</v>
          </cell>
          <cell r="G227">
            <v>20</v>
          </cell>
        </row>
        <row r="228">
          <cell r="B228">
            <v>230</v>
          </cell>
          <cell r="C228">
            <v>40</v>
          </cell>
          <cell r="D228">
            <v>30</v>
          </cell>
          <cell r="F228" t="str">
            <v xml:space="preserve">20 voluntários </v>
          </cell>
          <cell r="G228">
            <v>20</v>
          </cell>
        </row>
        <row r="229">
          <cell r="B229">
            <v>231</v>
          </cell>
          <cell r="C229">
            <v>40</v>
          </cell>
          <cell r="D229">
            <v>80</v>
          </cell>
          <cell r="F229" t="str">
            <v>20(devido a pandemia)</v>
          </cell>
          <cell r="G229">
            <v>20</v>
          </cell>
        </row>
        <row r="230">
          <cell r="B230">
            <v>232</v>
          </cell>
          <cell r="C230">
            <v>40</v>
          </cell>
          <cell r="D230">
            <v>80</v>
          </cell>
          <cell r="F230" t="str">
            <v>200 pessoas</v>
          </cell>
          <cell r="G230">
            <v>200</v>
          </cell>
        </row>
        <row r="231">
          <cell r="B231">
            <v>233</v>
          </cell>
          <cell r="C231">
            <v>40</v>
          </cell>
          <cell r="D231">
            <v>10</v>
          </cell>
          <cell r="F231" t="str">
            <v>2020 foi suspenso</v>
          </cell>
          <cell r="G231">
            <v>0</v>
          </cell>
        </row>
        <row r="232">
          <cell r="B232">
            <v>234</v>
          </cell>
          <cell r="C232">
            <v>40</v>
          </cell>
          <cell r="D232">
            <v>25</v>
          </cell>
          <cell r="F232" t="str">
            <v>20hs</v>
          </cell>
          <cell r="G232">
            <v>20</v>
          </cell>
        </row>
        <row r="233">
          <cell r="B233">
            <v>235</v>
          </cell>
          <cell r="C233">
            <v>40</v>
          </cell>
          <cell r="D233">
            <v>8</v>
          </cell>
          <cell r="F233" t="str">
            <v xml:space="preserve">21 Alunos </v>
          </cell>
          <cell r="G233">
            <v>21</v>
          </cell>
        </row>
        <row r="234">
          <cell r="B234">
            <v>236</v>
          </cell>
          <cell r="C234">
            <v>40</v>
          </cell>
          <cell r="D234">
            <v>200</v>
          </cell>
          <cell r="F234" t="str">
            <v>220(devido a pandemia)</v>
          </cell>
          <cell r="G234">
            <v>220</v>
          </cell>
        </row>
        <row r="235">
          <cell r="B235">
            <v>237</v>
          </cell>
          <cell r="C235">
            <v>40</v>
          </cell>
          <cell r="D235">
            <v>300</v>
          </cell>
          <cell r="F235" t="str">
            <v>23 até junho/2020</v>
          </cell>
          <cell r="G235">
            <v>23</v>
          </cell>
        </row>
        <row r="236">
          <cell r="B236">
            <v>238</v>
          </cell>
          <cell r="C236">
            <v>40</v>
          </cell>
          <cell r="D236">
            <v>20</v>
          </cell>
          <cell r="F236" t="str">
            <v>230 antes da pandemias e atualmente 50 no presencial e a maioria online,  não  temos o numero dos que se afastaram e não participam de nenhuma atividade.</v>
          </cell>
          <cell r="G236">
            <v>50</v>
          </cell>
        </row>
        <row r="237">
          <cell r="B237">
            <v>239</v>
          </cell>
          <cell r="C237">
            <v>40</v>
          </cell>
          <cell r="D237">
            <v>65</v>
          </cell>
          <cell r="F237" t="str">
            <v>24-devido a pandemia</v>
          </cell>
          <cell r="G237">
            <v>24</v>
          </cell>
        </row>
        <row r="238">
          <cell r="B238">
            <v>240</v>
          </cell>
          <cell r="C238">
            <v>40</v>
          </cell>
          <cell r="D238">
            <v>25</v>
          </cell>
          <cell r="F238" t="str">
            <v>25 a 30</v>
          </cell>
          <cell r="G238">
            <v>28</v>
          </cell>
        </row>
        <row r="239">
          <cell r="B239">
            <v>241</v>
          </cell>
          <cell r="C239">
            <v>40</v>
          </cell>
          <cell r="D239">
            <v>220</v>
          </cell>
          <cell r="F239" t="str">
            <v>25 alunos</v>
          </cell>
          <cell r="G239">
            <v>25</v>
          </cell>
        </row>
        <row r="240">
          <cell r="B240">
            <v>242</v>
          </cell>
          <cell r="C240">
            <v>40</v>
          </cell>
          <cell r="D240">
            <v>30</v>
          </cell>
          <cell r="F240" t="str">
            <v>25 normalmente - hoje pandemia  até 9 pessoas</v>
          </cell>
          <cell r="G240">
            <v>25</v>
          </cell>
        </row>
        <row r="241">
          <cell r="B241">
            <v>243</v>
          </cell>
          <cell r="C241">
            <v>40</v>
          </cell>
          <cell r="D241">
            <v>80</v>
          </cell>
          <cell r="F241" t="str">
            <v>26 *on line</v>
          </cell>
          <cell r="G241">
            <v>26</v>
          </cell>
        </row>
        <row r="242">
          <cell r="B242">
            <v>244</v>
          </cell>
          <cell r="C242">
            <v>40</v>
          </cell>
          <cell r="D242">
            <v>180</v>
          </cell>
          <cell r="F242" t="str">
            <v>26 alunos e 19 reciclandos</v>
          </cell>
          <cell r="G242">
            <v>23</v>
          </cell>
        </row>
        <row r="243">
          <cell r="B243">
            <v>245</v>
          </cell>
          <cell r="C243">
            <v>40</v>
          </cell>
          <cell r="D243">
            <v>270</v>
          </cell>
          <cell r="F243" t="str">
            <v>27 - (no grupo virtual 80 inscritos)</v>
          </cell>
          <cell r="G243">
            <v>27</v>
          </cell>
        </row>
        <row r="244">
          <cell r="B244">
            <v>246</v>
          </cell>
          <cell r="C244">
            <v>40</v>
          </cell>
          <cell r="D244">
            <v>20</v>
          </cell>
          <cell r="F244" t="str">
            <v>28 a 30</v>
          </cell>
          <cell r="G244">
            <v>29</v>
          </cell>
        </row>
        <row r="245">
          <cell r="B245">
            <v>247</v>
          </cell>
          <cell r="C245">
            <v>40</v>
          </cell>
          <cell r="D245">
            <v>10</v>
          </cell>
          <cell r="F245" t="str">
            <v>28 até março 2020 e 08  a partir de setembro 2020</v>
          </cell>
          <cell r="G245">
            <v>8</v>
          </cell>
        </row>
        <row r="246">
          <cell r="B246">
            <v>248</v>
          </cell>
          <cell r="C246">
            <v>40</v>
          </cell>
          <cell r="D246">
            <v>15</v>
          </cell>
          <cell r="F246" t="str">
            <v>3 ( em função da pandemia, todas as EAE estão online</v>
          </cell>
          <cell r="G246">
            <v>3</v>
          </cell>
        </row>
        <row r="247">
          <cell r="B247">
            <v>249</v>
          </cell>
          <cell r="C247">
            <v>40</v>
          </cell>
          <cell r="D247">
            <v>35</v>
          </cell>
          <cell r="F247" t="str">
            <v>3 até 15/3/2020 presencial</v>
          </cell>
          <cell r="G247">
            <v>3</v>
          </cell>
        </row>
        <row r="248">
          <cell r="B248">
            <v>250</v>
          </cell>
          <cell r="C248">
            <v>40</v>
          </cell>
          <cell r="D248">
            <v>10</v>
          </cell>
          <cell r="F248" t="str">
            <v>3- caso seja possível voltarmos.</v>
          </cell>
          <cell r="G248">
            <v>3</v>
          </cell>
        </row>
        <row r="249">
          <cell r="B249">
            <v>251</v>
          </cell>
          <cell r="C249">
            <v>40</v>
          </cell>
          <cell r="D249">
            <v>15</v>
          </cell>
          <cell r="F249" t="str">
            <v>3 não temos evangelização por falta de crianças</v>
          </cell>
          <cell r="G249">
            <v>3</v>
          </cell>
        </row>
        <row r="250">
          <cell r="B250">
            <v>252</v>
          </cell>
          <cell r="C250">
            <v>40</v>
          </cell>
          <cell r="D250">
            <v>52</v>
          </cell>
          <cell r="F250" t="str">
            <v>3 pessoas</v>
          </cell>
          <cell r="G250">
            <v>3</v>
          </cell>
        </row>
        <row r="251">
          <cell r="B251">
            <v>253</v>
          </cell>
          <cell r="C251">
            <v>40</v>
          </cell>
          <cell r="D251">
            <v>30</v>
          </cell>
          <cell r="F251" t="str">
            <v>30 (meet)</v>
          </cell>
          <cell r="G251">
            <v>30</v>
          </cell>
        </row>
        <row r="252">
          <cell r="B252">
            <v>255</v>
          </cell>
          <cell r="C252">
            <v>40</v>
          </cell>
          <cell r="D252">
            <v>15</v>
          </cell>
          <cell r="F252" t="str">
            <v>30 ALUNOS</v>
          </cell>
          <cell r="G252">
            <v>30</v>
          </cell>
        </row>
        <row r="253">
          <cell r="B253">
            <v>256</v>
          </cell>
          <cell r="C253">
            <v>40</v>
          </cell>
          <cell r="D253">
            <v>250</v>
          </cell>
          <cell r="F253" t="str">
            <v>30 assistidos</v>
          </cell>
          <cell r="G253">
            <v>30</v>
          </cell>
        </row>
        <row r="254">
          <cell r="B254">
            <v>257</v>
          </cell>
          <cell r="C254">
            <v>40</v>
          </cell>
          <cell r="D254">
            <v>0</v>
          </cell>
          <cell r="F254" t="str">
            <v>30 on line</v>
          </cell>
          <cell r="G254">
            <v>30</v>
          </cell>
        </row>
        <row r="255">
          <cell r="B255">
            <v>258</v>
          </cell>
          <cell r="C255">
            <v>40</v>
          </cell>
          <cell r="D255">
            <v>20</v>
          </cell>
          <cell r="F255" t="str">
            <v>30 pessoas</v>
          </cell>
          <cell r="G255">
            <v>30</v>
          </cell>
        </row>
        <row r="256">
          <cell r="B256">
            <v>259</v>
          </cell>
          <cell r="C256">
            <v>40</v>
          </cell>
          <cell r="D256">
            <v>40</v>
          </cell>
          <cell r="F256" t="str">
            <v>30, apenas encaminhamento de aúdio com preleção</v>
          </cell>
          <cell r="G256">
            <v>30</v>
          </cell>
        </row>
        <row r="257">
          <cell r="B257">
            <v>260</v>
          </cell>
          <cell r="C257">
            <v>40</v>
          </cell>
          <cell r="D257">
            <v>30</v>
          </cell>
          <cell r="F257" t="str">
            <v>300 A 400 PESSOAS</v>
          </cell>
          <cell r="G257">
            <v>350</v>
          </cell>
        </row>
        <row r="258">
          <cell r="B258">
            <v>261</v>
          </cell>
          <cell r="C258">
            <v>40</v>
          </cell>
          <cell r="D258">
            <v>40</v>
          </cell>
          <cell r="F258" t="str">
            <v>300 até Março, 70 a partir de Setembro</v>
          </cell>
          <cell r="G258">
            <v>70</v>
          </cell>
        </row>
        <row r="259">
          <cell r="B259">
            <v>262</v>
          </cell>
          <cell r="C259">
            <v>40</v>
          </cell>
          <cell r="D259">
            <v>0</v>
          </cell>
          <cell r="F259" t="str">
            <v>33 nas duas turmas</v>
          </cell>
          <cell r="G259">
            <v>30</v>
          </cell>
        </row>
        <row r="260">
          <cell r="B260">
            <v>263</v>
          </cell>
          <cell r="C260">
            <v>40</v>
          </cell>
          <cell r="D260">
            <v>25</v>
          </cell>
          <cell r="F260" t="str">
            <v>4 cuatro</v>
          </cell>
          <cell r="G260">
            <v>4</v>
          </cell>
        </row>
        <row r="261">
          <cell r="B261">
            <v>264</v>
          </cell>
          <cell r="C261">
            <v>40</v>
          </cell>
          <cell r="D261">
            <v>27</v>
          </cell>
          <cell r="F261" t="str">
            <v>4 entrevistadores</v>
          </cell>
          <cell r="G261">
            <v>4</v>
          </cell>
        </row>
        <row r="262">
          <cell r="B262">
            <v>265</v>
          </cell>
          <cell r="C262">
            <v>40</v>
          </cell>
          <cell r="D262">
            <v>15</v>
          </cell>
          <cell r="F262" t="str">
            <v>4 que participan del grupo de Loberia a distancia por Whatsapp</v>
          </cell>
          <cell r="G262">
            <v>4</v>
          </cell>
        </row>
        <row r="263">
          <cell r="B263">
            <v>266</v>
          </cell>
          <cell r="C263">
            <v>40</v>
          </cell>
          <cell r="D263">
            <v>40</v>
          </cell>
          <cell r="F263" t="str">
            <v>40  Na pandemia este trabalho ficou prejudicado por conta das dificuldades com o correio, muitos alunos são presidiarios.</v>
          </cell>
          <cell r="G263">
            <v>40</v>
          </cell>
        </row>
        <row r="264">
          <cell r="B264">
            <v>267</v>
          </cell>
          <cell r="C264">
            <v>40</v>
          </cell>
          <cell r="D264">
            <v>40</v>
          </cell>
          <cell r="F264" t="str">
            <v>40  virtual</v>
          </cell>
          <cell r="G264">
            <v>40</v>
          </cell>
        </row>
        <row r="265">
          <cell r="B265">
            <v>268</v>
          </cell>
          <cell r="C265">
            <v>40</v>
          </cell>
          <cell r="D265">
            <v>35</v>
          </cell>
          <cell r="F265" t="str">
            <v>40 presencial (paralisado) / 250 virtual</v>
          </cell>
          <cell r="G265">
            <v>250</v>
          </cell>
        </row>
        <row r="266">
          <cell r="B266">
            <v>269</v>
          </cell>
          <cell r="C266">
            <v>40</v>
          </cell>
          <cell r="D266">
            <v>63</v>
          </cell>
          <cell r="F266" t="str">
            <v>40/50</v>
          </cell>
          <cell r="G266">
            <v>45</v>
          </cell>
        </row>
        <row r="267">
          <cell r="B267">
            <v>270</v>
          </cell>
          <cell r="C267">
            <v>40</v>
          </cell>
          <cell r="D267">
            <v>10</v>
          </cell>
          <cell r="F267" t="str">
            <v>45 (*13 presencialmente)</v>
          </cell>
          <cell r="G267">
            <v>45</v>
          </cell>
        </row>
        <row r="268">
          <cell r="B268">
            <v>271</v>
          </cell>
          <cell r="C268">
            <v>40</v>
          </cell>
          <cell r="D268">
            <v>30</v>
          </cell>
          <cell r="F268" t="str">
            <v>47 até inicio pandemia, após a pandemia 20 crianças</v>
          </cell>
          <cell r="G268">
            <v>20</v>
          </cell>
        </row>
        <row r="269">
          <cell r="B269">
            <v>272</v>
          </cell>
          <cell r="C269">
            <v>40</v>
          </cell>
          <cell r="D269">
            <v>18</v>
          </cell>
          <cell r="F269" t="str">
            <v>5 (curso de preletores em andamento)</v>
          </cell>
          <cell r="G269">
            <v>5</v>
          </cell>
        </row>
        <row r="270">
          <cell r="B270">
            <v>273</v>
          </cell>
          <cell r="C270">
            <v>40</v>
          </cell>
          <cell r="D270">
            <v>0</v>
          </cell>
          <cell r="F270" t="str">
            <v>5 * on line</v>
          </cell>
          <cell r="G270">
            <v>5</v>
          </cell>
        </row>
        <row r="271">
          <cell r="B271">
            <v>274</v>
          </cell>
          <cell r="C271">
            <v>40</v>
          </cell>
          <cell r="D271">
            <v>0</v>
          </cell>
          <cell r="F271" t="str">
            <v>5 a 10 pessoas, exeto trabalhadores.</v>
          </cell>
          <cell r="G271">
            <v>7</v>
          </cell>
        </row>
        <row r="272">
          <cell r="B272">
            <v>275</v>
          </cell>
          <cell r="C272">
            <v>40</v>
          </cell>
          <cell r="D272">
            <v>10</v>
          </cell>
          <cell r="F272" t="str">
            <v>5 até 15/3/2020 presencial</v>
          </cell>
          <cell r="G272">
            <v>5</v>
          </cell>
        </row>
        <row r="273">
          <cell r="B273">
            <v>276</v>
          </cell>
          <cell r="C273">
            <v>40</v>
          </cell>
          <cell r="D273">
            <v>114</v>
          </cell>
          <cell r="F273" t="str">
            <v>5 até 15/3/2020 presencial</v>
          </cell>
          <cell r="G273">
            <v>5</v>
          </cell>
        </row>
        <row r="274">
          <cell r="B274">
            <v>277</v>
          </cell>
          <cell r="C274">
            <v>40</v>
          </cell>
          <cell r="D274">
            <v>25</v>
          </cell>
          <cell r="F274" t="str">
            <v>5 está suspenso</v>
          </cell>
          <cell r="G274">
            <v>5</v>
          </cell>
        </row>
        <row r="275">
          <cell r="B275">
            <v>278</v>
          </cell>
          <cell r="C275">
            <v>40</v>
          </cell>
          <cell r="D275">
            <v>400</v>
          </cell>
          <cell r="F275" t="str">
            <v>5 pessoas</v>
          </cell>
          <cell r="G275">
            <v>5</v>
          </cell>
        </row>
        <row r="276">
          <cell r="B276">
            <v>279</v>
          </cell>
          <cell r="C276">
            <v>40</v>
          </cell>
          <cell r="D276">
            <v>25</v>
          </cell>
          <cell r="F276" t="str">
            <v>5 pessoas</v>
          </cell>
          <cell r="G276">
            <v>5</v>
          </cell>
        </row>
        <row r="277">
          <cell r="B277">
            <v>280</v>
          </cell>
          <cell r="C277">
            <v>40</v>
          </cell>
          <cell r="D277">
            <v>20</v>
          </cell>
          <cell r="F277" t="str">
            <v>5 y 4</v>
          </cell>
          <cell r="G277">
            <v>5</v>
          </cell>
        </row>
        <row r="278">
          <cell r="B278">
            <v>281</v>
          </cell>
          <cell r="C278">
            <v>40</v>
          </cell>
          <cell r="D278">
            <v>20</v>
          </cell>
          <cell r="F278" t="str">
            <v>50 (Levando em consideração que estamos realizando o trabalho de forma virtual)</v>
          </cell>
          <cell r="G278">
            <v>50</v>
          </cell>
        </row>
        <row r="279">
          <cell r="B279">
            <v>282</v>
          </cell>
          <cell r="C279">
            <v>40</v>
          </cell>
          <cell r="D279">
            <v>35</v>
          </cell>
          <cell r="F279" t="str">
            <v>50 (não presencial - com visitas à domicilio e pelas redes sociais.</v>
          </cell>
          <cell r="G279">
            <v>50</v>
          </cell>
        </row>
        <row r="280">
          <cell r="B280">
            <v>283</v>
          </cell>
          <cell r="C280">
            <v>40</v>
          </cell>
          <cell r="D280">
            <v>60</v>
          </cell>
          <cell r="F280" t="str">
            <v>50(devido a pandemia)</v>
          </cell>
          <cell r="G280">
            <v>50</v>
          </cell>
        </row>
        <row r="281">
          <cell r="B281">
            <v>285</v>
          </cell>
          <cell r="C281">
            <v>40</v>
          </cell>
          <cell r="D281">
            <v>20</v>
          </cell>
          <cell r="F281" t="str">
            <v>55 alunos</v>
          </cell>
          <cell r="G281">
            <v>55</v>
          </cell>
        </row>
        <row r="282">
          <cell r="B282">
            <v>286</v>
          </cell>
          <cell r="C282">
            <v>40</v>
          </cell>
          <cell r="D282">
            <v>300</v>
          </cell>
          <cell r="F282" t="str">
            <v>55 alunos até março, em dezembro tinha 28 alunos</v>
          </cell>
          <cell r="G282">
            <v>28</v>
          </cell>
        </row>
        <row r="283">
          <cell r="B283">
            <v>287</v>
          </cell>
          <cell r="C283">
            <v>40</v>
          </cell>
          <cell r="D283">
            <v>30</v>
          </cell>
          <cell r="F283" t="str">
            <v>5⁶</v>
          </cell>
          <cell r="G283">
            <v>5</v>
          </cell>
        </row>
        <row r="284">
          <cell r="B284">
            <v>288</v>
          </cell>
          <cell r="C284">
            <v>40</v>
          </cell>
          <cell r="D284">
            <v>250</v>
          </cell>
          <cell r="F284" t="str">
            <v>56 * on line</v>
          </cell>
          <cell r="G284">
            <v>56</v>
          </cell>
        </row>
        <row r="285">
          <cell r="B285">
            <v>289</v>
          </cell>
          <cell r="C285">
            <v>40</v>
          </cell>
          <cell r="D285">
            <v>60</v>
          </cell>
          <cell r="F285" t="str">
            <v>6 - sábado 14h00 on-line</v>
          </cell>
          <cell r="G285">
            <v>6</v>
          </cell>
        </row>
        <row r="286">
          <cell r="B286">
            <v>290</v>
          </cell>
          <cell r="C286">
            <v>40</v>
          </cell>
          <cell r="D286">
            <v>55</v>
          </cell>
          <cell r="F286" t="str">
            <v>6 (pandemia-Online)</v>
          </cell>
          <cell r="G286">
            <v>6</v>
          </cell>
        </row>
        <row r="287">
          <cell r="B287">
            <v>291</v>
          </cell>
          <cell r="C287">
            <v>40</v>
          </cell>
          <cell r="D287">
            <v>70</v>
          </cell>
          <cell r="F287" t="str">
            <v>6 até fevereiro/2020</v>
          </cell>
          <cell r="G287">
            <v>6</v>
          </cell>
        </row>
        <row r="288">
          <cell r="B288">
            <v>292</v>
          </cell>
          <cell r="C288">
            <v>40</v>
          </cell>
          <cell r="D288">
            <v>0</v>
          </cell>
          <cell r="F288" t="str">
            <v>6 até março 2020 e 2 para setembro 2020</v>
          </cell>
          <cell r="G288">
            <v>2</v>
          </cell>
        </row>
        <row r="289">
          <cell r="B289">
            <v>294</v>
          </cell>
          <cell r="C289">
            <v>40</v>
          </cell>
          <cell r="D289">
            <v>35</v>
          </cell>
          <cell r="F289" t="str">
            <v>6 no Domingo 6 no  Sábado</v>
          </cell>
          <cell r="G289">
            <v>6</v>
          </cell>
        </row>
        <row r="290">
          <cell r="B290">
            <v>295</v>
          </cell>
          <cell r="C290">
            <v>40</v>
          </cell>
          <cell r="D290">
            <v>15</v>
          </cell>
          <cell r="F290" t="str">
            <v>6 on line</v>
          </cell>
          <cell r="G290">
            <v>6</v>
          </cell>
        </row>
        <row r="291">
          <cell r="B291">
            <v>296</v>
          </cell>
          <cell r="C291">
            <v>40</v>
          </cell>
          <cell r="D291">
            <v>80</v>
          </cell>
          <cell r="F291" t="str">
            <v>6 pessoas</v>
          </cell>
          <cell r="G291">
            <v>6</v>
          </cell>
        </row>
        <row r="292">
          <cell r="B292">
            <v>297</v>
          </cell>
          <cell r="C292">
            <v>40</v>
          </cell>
          <cell r="D292">
            <v>20</v>
          </cell>
          <cell r="F292" t="str">
            <v>6 seis</v>
          </cell>
          <cell r="G292">
            <v>6</v>
          </cell>
        </row>
        <row r="293">
          <cell r="B293">
            <v>298</v>
          </cell>
          <cell r="C293">
            <v>40</v>
          </cell>
          <cell r="D293">
            <v>75</v>
          </cell>
          <cell r="F293" t="str">
            <v>60 A 70 VOLUNTARIOS</v>
          </cell>
          <cell r="G293">
            <v>65</v>
          </cell>
        </row>
        <row r="294">
          <cell r="B294">
            <v>299</v>
          </cell>
          <cell r="C294">
            <v>40</v>
          </cell>
          <cell r="D294">
            <v>0</v>
          </cell>
          <cell r="F294" t="str">
            <v>60- suspenso devido a pandemia</v>
          </cell>
          <cell r="G294">
            <v>65</v>
          </cell>
        </row>
        <row r="295">
          <cell r="B295">
            <v>300</v>
          </cell>
          <cell r="C295">
            <v>40</v>
          </cell>
          <cell r="D295">
            <v>250</v>
          </cell>
          <cell r="F295" t="str">
            <v>60/70</v>
          </cell>
          <cell r="G295">
            <v>65</v>
          </cell>
        </row>
        <row r="296">
          <cell r="B296">
            <v>301</v>
          </cell>
          <cell r="C296">
            <v>40</v>
          </cell>
          <cell r="D296">
            <v>100</v>
          </cell>
          <cell r="F296" t="str">
            <v>600 antes da pandemia, atualmente 55 presencial e online a grande maioria é de voluntários da casa com poucos assistidos.</v>
          </cell>
          <cell r="G296">
            <v>55</v>
          </cell>
        </row>
        <row r="297">
          <cell r="B297">
            <v>302</v>
          </cell>
          <cell r="C297">
            <v>40</v>
          </cell>
          <cell r="D297">
            <v>0</v>
          </cell>
          <cell r="F297" t="str">
            <v>7 - virtual</v>
          </cell>
          <cell r="G297">
            <v>7</v>
          </cell>
        </row>
        <row r="298">
          <cell r="B298">
            <v>303</v>
          </cell>
          <cell r="C298">
            <v>40</v>
          </cell>
          <cell r="D298">
            <v>70</v>
          </cell>
          <cell r="F298" t="str">
            <v>7 Actualmente por la pandemia se transformó en online</v>
          </cell>
          <cell r="G298">
            <v>7</v>
          </cell>
        </row>
        <row r="299">
          <cell r="B299">
            <v>304</v>
          </cell>
          <cell r="C299">
            <v>40</v>
          </cell>
          <cell r="D299">
            <v>50</v>
          </cell>
          <cell r="F299" t="str">
            <v>7 alunos</v>
          </cell>
          <cell r="G299">
            <v>7</v>
          </cell>
        </row>
        <row r="300">
          <cell r="B300">
            <v>305</v>
          </cell>
          <cell r="C300">
            <v>40</v>
          </cell>
          <cell r="D300">
            <v>80</v>
          </cell>
          <cell r="F300" t="str">
            <v>70 - devido a pandemia.</v>
          </cell>
          <cell r="G300">
            <v>70</v>
          </cell>
        </row>
        <row r="301">
          <cell r="B301">
            <v>306</v>
          </cell>
          <cell r="C301">
            <v>40</v>
          </cell>
          <cell r="D301">
            <v>3</v>
          </cell>
          <cell r="F301" t="str">
            <v>8 (trabalho virtual)</v>
          </cell>
          <cell r="G301">
            <v>8</v>
          </cell>
        </row>
        <row r="302">
          <cell r="B302">
            <v>307</v>
          </cell>
          <cell r="C302">
            <v>40</v>
          </cell>
          <cell r="D302">
            <v>35</v>
          </cell>
          <cell r="F302" t="str">
            <v>8 *on line</v>
          </cell>
          <cell r="G302">
            <v>8</v>
          </cell>
        </row>
        <row r="303">
          <cell r="B303">
            <v>308</v>
          </cell>
          <cell r="C303">
            <v>40</v>
          </cell>
          <cell r="D303">
            <v>90</v>
          </cell>
          <cell r="F303" t="str">
            <v>8 a 10</v>
          </cell>
          <cell r="G303">
            <v>9</v>
          </cell>
        </row>
        <row r="304">
          <cell r="B304">
            <v>309</v>
          </cell>
          <cell r="C304">
            <v>40</v>
          </cell>
          <cell r="D304">
            <v>370</v>
          </cell>
          <cell r="F304" t="str">
            <v>8 a 12</v>
          </cell>
          <cell r="G304">
            <v>11</v>
          </cell>
        </row>
        <row r="305">
          <cell r="B305">
            <v>310</v>
          </cell>
          <cell r="C305">
            <v>40</v>
          </cell>
          <cell r="D305">
            <v>16</v>
          </cell>
          <cell r="F305" t="str">
            <v>8 a10 personas</v>
          </cell>
          <cell r="G305">
            <v>9</v>
          </cell>
        </row>
        <row r="306">
          <cell r="B306">
            <v>311</v>
          </cell>
          <cell r="C306">
            <v>40</v>
          </cell>
          <cell r="D306">
            <v>53</v>
          </cell>
          <cell r="F306" t="str">
            <v>8 até 15/3/2020 presencial</v>
          </cell>
          <cell r="G306">
            <v>8</v>
          </cell>
        </row>
        <row r="307">
          <cell r="B307">
            <v>312</v>
          </cell>
          <cell r="C307">
            <v>40</v>
          </cell>
          <cell r="D307">
            <v>20</v>
          </cell>
          <cell r="F307" t="str">
            <v>8 on line</v>
          </cell>
          <cell r="G307">
            <v>8</v>
          </cell>
        </row>
        <row r="308">
          <cell r="B308">
            <v>313</v>
          </cell>
          <cell r="C308">
            <v>40</v>
          </cell>
          <cell r="D308">
            <v>126</v>
          </cell>
          <cell r="F308" t="str">
            <v>8( no momento 4)</v>
          </cell>
          <cell r="G308">
            <v>8</v>
          </cell>
        </row>
        <row r="309">
          <cell r="B309">
            <v>314</v>
          </cell>
          <cell r="C309">
            <v>40</v>
          </cell>
          <cell r="D309">
            <v>35</v>
          </cell>
          <cell r="F309" t="str">
            <v>80 ENTRE TODAS</v>
          </cell>
          <cell r="G309">
            <v>8</v>
          </cell>
        </row>
        <row r="310">
          <cell r="B310">
            <v>315</v>
          </cell>
          <cell r="C310">
            <v>40</v>
          </cell>
          <cell r="D310">
            <v>8</v>
          </cell>
          <cell r="F310" t="str">
            <v>80 on line</v>
          </cell>
          <cell r="G310">
            <v>80</v>
          </cell>
        </row>
        <row r="311">
          <cell r="B311">
            <v>316</v>
          </cell>
          <cell r="C311">
            <v>40</v>
          </cell>
          <cell r="D311">
            <v>100</v>
          </cell>
          <cell r="F311" t="str">
            <v>9 até março 2020 e 4 a partir de setembro 2020</v>
          </cell>
          <cell r="G311">
            <v>4</v>
          </cell>
        </row>
        <row r="312">
          <cell r="B312">
            <v>317</v>
          </cell>
          <cell r="C312">
            <v>40</v>
          </cell>
          <cell r="D312">
            <v>103</v>
          </cell>
          <cell r="F312" t="str">
            <v>90 alunos</v>
          </cell>
          <cell r="G312">
            <v>90</v>
          </cell>
        </row>
        <row r="313">
          <cell r="B313">
            <v>318</v>
          </cell>
          <cell r="C313">
            <v>40</v>
          </cell>
          <cell r="D313">
            <v>78</v>
          </cell>
          <cell r="F313" t="str">
            <v>A Casa tem 6 FDJ, mas, os alunos das turmas não ingressarem ainda.</v>
          </cell>
          <cell r="G313">
            <v>6</v>
          </cell>
        </row>
        <row r="314">
          <cell r="B314">
            <v>319</v>
          </cell>
          <cell r="C314">
            <v>40</v>
          </cell>
          <cell r="D314">
            <v>145</v>
          </cell>
          <cell r="F314" t="str">
            <v>AEV 280</v>
          </cell>
          <cell r="G314">
            <v>280</v>
          </cell>
        </row>
        <row r="315">
          <cell r="B315">
            <v>320</v>
          </cell>
          <cell r="C315">
            <v>40</v>
          </cell>
          <cell r="D315">
            <v>80</v>
          </cell>
          <cell r="F315" t="str">
            <v>Ahora no tenemos</v>
          </cell>
          <cell r="G315">
            <v>0</v>
          </cell>
        </row>
        <row r="316">
          <cell r="B316">
            <v>321</v>
          </cell>
          <cell r="C316">
            <v>40</v>
          </cell>
          <cell r="D316">
            <v>20</v>
          </cell>
          <cell r="F316" t="str">
            <v>ainda não</v>
          </cell>
          <cell r="G316">
            <v>0</v>
          </cell>
        </row>
        <row r="317">
          <cell r="B317">
            <v>322</v>
          </cell>
          <cell r="C317">
            <v>40</v>
          </cell>
          <cell r="D317">
            <v>16</v>
          </cell>
          <cell r="F317" t="str">
            <v>ainda não abrimos esse trabalho devido o COVID</v>
          </cell>
          <cell r="G317">
            <v>0</v>
          </cell>
        </row>
        <row r="318">
          <cell r="B318">
            <v>323</v>
          </cell>
          <cell r="C318">
            <v>40</v>
          </cell>
          <cell r="D318">
            <v>20</v>
          </cell>
          <cell r="F318" t="str">
            <v>Ainda não formamos turmas</v>
          </cell>
          <cell r="G318">
            <v>0</v>
          </cell>
        </row>
        <row r="319">
          <cell r="B319">
            <v>324</v>
          </cell>
          <cell r="C319">
            <v>40</v>
          </cell>
          <cell r="D319">
            <v>8</v>
          </cell>
          <cell r="F319" t="str">
            <v>Ainda não possuimos este trabalho.</v>
          </cell>
          <cell r="G319">
            <v>0</v>
          </cell>
        </row>
        <row r="320">
          <cell r="B320">
            <v>325</v>
          </cell>
          <cell r="C320">
            <v>40</v>
          </cell>
          <cell r="D320">
            <v>150</v>
          </cell>
          <cell r="F320" t="str">
            <v>ainda não sabemos, início em fevereiro</v>
          </cell>
          <cell r="G320">
            <v>0</v>
          </cell>
        </row>
        <row r="321">
          <cell r="B321">
            <v>326</v>
          </cell>
          <cell r="C321">
            <v>40</v>
          </cell>
          <cell r="D321">
            <v>30</v>
          </cell>
          <cell r="F321" t="str">
            <v>Antes da pandemia 30 a 40 pessoas</v>
          </cell>
          <cell r="G321">
            <v>35</v>
          </cell>
        </row>
        <row r="322">
          <cell r="B322">
            <v>327</v>
          </cell>
          <cell r="C322">
            <v>40</v>
          </cell>
          <cell r="D322">
            <v>0</v>
          </cell>
          <cell r="F322" t="str">
            <v>Após Março 2020 não houve Escola de Pais</v>
          </cell>
          <cell r="G322">
            <v>0</v>
          </cell>
        </row>
        <row r="323">
          <cell r="B323">
            <v>328</v>
          </cell>
          <cell r="C323">
            <v>40</v>
          </cell>
          <cell r="D323">
            <v>25</v>
          </cell>
          <cell r="F323" t="str">
            <v>Assistência em plataforma virtual de 200 a 300</v>
          </cell>
          <cell r="G323">
            <v>250</v>
          </cell>
        </row>
        <row r="324">
          <cell r="B324">
            <v>329</v>
          </cell>
          <cell r="C324">
            <v>40</v>
          </cell>
          <cell r="D324">
            <v>0</v>
          </cell>
          <cell r="F324" t="str">
            <v xml:space="preserve">Até  março a média era de 35 assistidos.  Desde então ainda não retornarmos com a assistência presencial   </v>
          </cell>
          <cell r="G324">
            <v>35</v>
          </cell>
        </row>
        <row r="325">
          <cell r="B325">
            <v>330</v>
          </cell>
          <cell r="C325">
            <v>40</v>
          </cell>
          <cell r="D325">
            <v>15</v>
          </cell>
          <cell r="F325" t="str">
            <v>até março 115 assistidos, retorno presencial  com Entrevista/ Preleção/Passe Coletivo a partir de 15 de  setembro com média de 19 assistidos por semana.</v>
          </cell>
          <cell r="G325">
            <v>115</v>
          </cell>
        </row>
        <row r="326">
          <cell r="B326">
            <v>331</v>
          </cell>
          <cell r="C326">
            <v>40</v>
          </cell>
          <cell r="D326">
            <v>150</v>
          </cell>
          <cell r="F326" t="str">
            <v xml:space="preserve">Até Março/20 = 09. </v>
          </cell>
          <cell r="G326">
            <v>9</v>
          </cell>
        </row>
        <row r="327">
          <cell r="B327">
            <v>332</v>
          </cell>
          <cell r="C327">
            <v>40</v>
          </cell>
          <cell r="D327">
            <v>15</v>
          </cell>
          <cell r="F327" t="str">
            <v>Até março/20 = 19. Depois foi suspensa a EI (Pandemia)</v>
          </cell>
          <cell r="G327">
            <v>19</v>
          </cell>
        </row>
        <row r="328">
          <cell r="B328">
            <v>333</v>
          </cell>
          <cell r="C328">
            <v>40</v>
          </cell>
          <cell r="D328">
            <v>150</v>
          </cell>
          <cell r="F328" t="str">
            <v>Até Março/20 = 49. Depois = 18 (somente vibrações0</v>
          </cell>
          <cell r="G328">
            <v>18</v>
          </cell>
        </row>
        <row r="329">
          <cell r="B329">
            <v>335</v>
          </cell>
          <cell r="C329">
            <v>40</v>
          </cell>
          <cell r="D329">
            <v>70</v>
          </cell>
          <cell r="F329" t="str">
            <v>até março/21 = 95. Depois de março/20, nenhum (Pandemia)</v>
          </cell>
          <cell r="G329">
            <v>0</v>
          </cell>
        </row>
        <row r="330">
          <cell r="B330">
            <v>336</v>
          </cell>
          <cell r="C330">
            <v>40</v>
          </cell>
          <cell r="D330">
            <v>20</v>
          </cell>
          <cell r="F330" t="str">
            <v>até março55, em setembro os encontros retornaram pelo Zoom com média de 10 pais</v>
          </cell>
          <cell r="G330">
            <v>10</v>
          </cell>
        </row>
        <row r="331">
          <cell r="B331">
            <v>338</v>
          </cell>
          <cell r="C331">
            <v>40</v>
          </cell>
          <cell r="D331">
            <v>250</v>
          </cell>
          <cell r="F331" t="str">
            <v>Até o retorno presencial, todos os dirigentes da casa.</v>
          </cell>
          <cell r="G331">
            <v>10</v>
          </cell>
        </row>
        <row r="332">
          <cell r="B332">
            <v>339</v>
          </cell>
          <cell r="C332">
            <v>40</v>
          </cell>
          <cell r="D332">
            <v>10</v>
          </cell>
          <cell r="F332" t="str">
            <v>Atualmente nossas turmas estão todas EAED devido pandemia.</v>
          </cell>
          <cell r="G332">
            <v>0</v>
          </cell>
        </row>
        <row r="333">
          <cell r="B333">
            <v>340</v>
          </cell>
          <cell r="C333">
            <v>40</v>
          </cell>
          <cell r="D333">
            <v>15</v>
          </cell>
          <cell r="F333" t="str">
            <v>Casa Fechada durante a pandemia</v>
          </cell>
          <cell r="G333">
            <v>0</v>
          </cell>
        </row>
        <row r="334">
          <cell r="B334">
            <v>341</v>
          </cell>
          <cell r="C334">
            <v>40</v>
          </cell>
          <cell r="D334">
            <v>10</v>
          </cell>
          <cell r="F334" t="str">
            <v>com a pandemia 6</v>
          </cell>
          <cell r="G334">
            <v>6</v>
          </cell>
        </row>
        <row r="335">
          <cell r="B335">
            <v>342</v>
          </cell>
          <cell r="C335">
            <v>40</v>
          </cell>
          <cell r="D335">
            <v>100</v>
          </cell>
          <cell r="F335" t="str">
            <v>com a pandemia não temos como mensuara</v>
          </cell>
          <cell r="G335">
            <v>0</v>
          </cell>
        </row>
        <row r="336">
          <cell r="B336">
            <v>343</v>
          </cell>
          <cell r="C336">
            <v>40</v>
          </cell>
          <cell r="D336">
            <v>30</v>
          </cell>
          <cell r="F336" t="str">
            <v>com a pandemia não tenho como mensurar</v>
          </cell>
          <cell r="G336">
            <v>0</v>
          </cell>
        </row>
        <row r="337">
          <cell r="B337">
            <v>344</v>
          </cell>
          <cell r="C337">
            <v>40</v>
          </cell>
          <cell r="D337">
            <v>30</v>
          </cell>
          <cell r="F337" t="str">
            <v>da atual EAE nenhum por causa da pandemia</v>
          </cell>
          <cell r="G337">
            <v>0</v>
          </cell>
        </row>
        <row r="338">
          <cell r="B338">
            <v>353</v>
          </cell>
          <cell r="C338">
            <v>40</v>
          </cell>
          <cell r="D338">
            <v>0</v>
          </cell>
          <cell r="F338" t="str">
            <v>de 15 a 20</v>
          </cell>
          <cell r="G338">
            <v>18</v>
          </cell>
        </row>
        <row r="339">
          <cell r="B339">
            <v>359</v>
          </cell>
          <cell r="C339">
            <v>40</v>
          </cell>
          <cell r="D339">
            <v>55</v>
          </cell>
          <cell r="F339" t="str">
            <v xml:space="preserve">de janeiro a março = 132 / estudos virtualmente 65 semanaisnte </v>
          </cell>
          <cell r="G339">
            <v>65</v>
          </cell>
        </row>
        <row r="340">
          <cell r="B340">
            <v>360</v>
          </cell>
          <cell r="C340">
            <v>40</v>
          </cell>
          <cell r="D340">
            <v>50</v>
          </cell>
          <cell r="F340" t="str">
            <v>de janeiro a março = 1445 (suspenso ao público em 20/3</v>
          </cell>
          <cell r="G340">
            <v>1445</v>
          </cell>
        </row>
        <row r="341">
          <cell r="B341">
            <v>362</v>
          </cell>
          <cell r="C341">
            <v>40</v>
          </cell>
          <cell r="D341">
            <v>50</v>
          </cell>
          <cell r="F341" t="str">
            <v>Desconhecido</v>
          </cell>
          <cell r="G341">
            <v>0</v>
          </cell>
        </row>
        <row r="342">
          <cell r="B342">
            <v>367</v>
          </cell>
          <cell r="C342">
            <v>40</v>
          </cell>
          <cell r="D342">
            <v>8</v>
          </cell>
          <cell r="F342" t="str">
            <v>Devido a pandemia encontra-se descontinuada).</v>
          </cell>
          <cell r="G342">
            <v>0</v>
          </cell>
        </row>
        <row r="343">
          <cell r="B343">
            <v>368</v>
          </cell>
          <cell r="C343">
            <v>40</v>
          </cell>
          <cell r="D343">
            <v>30</v>
          </cell>
          <cell r="F343" t="str">
            <v>Devido a pandemia não iniciamos o curso em 2020.</v>
          </cell>
          <cell r="G343">
            <v>0</v>
          </cell>
        </row>
        <row r="344">
          <cell r="B344">
            <v>369</v>
          </cell>
          <cell r="C344">
            <v>40</v>
          </cell>
          <cell r="D344">
            <v>120</v>
          </cell>
          <cell r="F344" t="str">
            <v>devido a pandemia não tivemos ingresso na Regional</v>
          </cell>
          <cell r="G344">
            <v>0</v>
          </cell>
        </row>
        <row r="345">
          <cell r="B345">
            <v>370</v>
          </cell>
          <cell r="C345">
            <v>40</v>
          </cell>
          <cell r="D345">
            <v>10</v>
          </cell>
          <cell r="F345" t="str">
            <v>Dos</v>
          </cell>
          <cell r="G345">
            <v>0</v>
          </cell>
        </row>
        <row r="346">
          <cell r="B346">
            <v>372</v>
          </cell>
          <cell r="C346">
            <v>40</v>
          </cell>
          <cell r="D346">
            <v>80</v>
          </cell>
          <cell r="F346" t="str">
            <v>Durante a pandemia somente uma turma continuou online a parte  teorica e definiu retornar quando houver condições de realizar a parte prática. 25 alunos.</v>
          </cell>
          <cell r="G346">
            <v>25</v>
          </cell>
        </row>
        <row r="347">
          <cell r="B347">
            <v>1</v>
          </cell>
          <cell r="C347">
            <v>41</v>
          </cell>
          <cell r="D347">
            <v>12</v>
          </cell>
          <cell r="F347" t="str">
            <v>Em  Media sâo na terça uns 35 , Quarta uns 4 e aos sabados umas 15</v>
          </cell>
          <cell r="G347">
            <v>35</v>
          </cell>
        </row>
        <row r="348">
          <cell r="B348">
            <v>2</v>
          </cell>
          <cell r="C348">
            <v>41</v>
          </cell>
          <cell r="D348">
            <v>8</v>
          </cell>
          <cell r="F348" t="str">
            <v>EM ANDAMENTO</v>
          </cell>
          <cell r="G348">
            <v>0</v>
          </cell>
        </row>
        <row r="349">
          <cell r="B349">
            <v>3</v>
          </cell>
          <cell r="C349">
            <v>41</v>
          </cell>
          <cell r="D349">
            <v>40</v>
          </cell>
          <cell r="F349" t="str">
            <v>em programação</v>
          </cell>
          <cell r="G349">
            <v>0</v>
          </cell>
        </row>
        <row r="350">
          <cell r="B350">
            <v>4</v>
          </cell>
          <cell r="C350">
            <v>41</v>
          </cell>
          <cell r="D350">
            <v>30</v>
          </cell>
          <cell r="F350" t="str">
            <v>Encerrada</v>
          </cell>
          <cell r="G350">
            <v>0</v>
          </cell>
        </row>
        <row r="351">
          <cell r="B351">
            <v>5</v>
          </cell>
          <cell r="C351">
            <v>41</v>
          </cell>
          <cell r="D351">
            <v>8</v>
          </cell>
          <cell r="F351" t="str">
            <v>Eram 15</v>
          </cell>
          <cell r="G351">
            <v>15</v>
          </cell>
        </row>
        <row r="352">
          <cell r="B352">
            <v>6</v>
          </cell>
          <cell r="C352">
            <v>41</v>
          </cell>
          <cell r="D352">
            <v>25</v>
          </cell>
          <cell r="F352" t="str">
            <v>Esperamos de 12 a 20</v>
          </cell>
          <cell r="G352">
            <v>18</v>
          </cell>
        </row>
        <row r="353">
          <cell r="B353">
            <v>7</v>
          </cell>
          <cell r="C353">
            <v>41</v>
          </cell>
          <cell r="D353">
            <v>87</v>
          </cell>
          <cell r="F353" t="str">
            <v>está suspenso ( 45 )</v>
          </cell>
          <cell r="G353">
            <v>0</v>
          </cell>
        </row>
        <row r="354">
          <cell r="B354">
            <v>8</v>
          </cell>
          <cell r="C354">
            <v>41</v>
          </cell>
          <cell r="D354">
            <v>100</v>
          </cell>
          <cell r="F354" t="str">
            <v xml:space="preserve">Estamos com trabalho de assistência à distância, sem a presença de assistidos desde março/2020 </v>
          </cell>
          <cell r="G354">
            <v>0</v>
          </cell>
        </row>
        <row r="355">
          <cell r="B355">
            <v>9</v>
          </cell>
          <cell r="C355">
            <v>41</v>
          </cell>
          <cell r="D355">
            <v>20</v>
          </cell>
          <cell r="F355" t="str">
            <v>idem</v>
          </cell>
          <cell r="G355">
            <v>0</v>
          </cell>
        </row>
        <row r="356">
          <cell r="B356">
            <v>10</v>
          </cell>
          <cell r="C356">
            <v>41</v>
          </cell>
          <cell r="D356">
            <v>7</v>
          </cell>
          <cell r="F356" t="str">
            <v>inscrições abertas - indefinido</v>
          </cell>
          <cell r="G356">
            <v>0</v>
          </cell>
        </row>
        <row r="357">
          <cell r="B357">
            <v>11</v>
          </cell>
          <cell r="C357">
            <v>41</v>
          </cell>
          <cell r="D357">
            <v>20</v>
          </cell>
          <cell r="F357" t="str">
            <v>irá iniciar ainda</v>
          </cell>
          <cell r="G357">
            <v>0</v>
          </cell>
        </row>
        <row r="358">
          <cell r="B358">
            <v>12</v>
          </cell>
          <cell r="C358">
            <v>41</v>
          </cell>
          <cell r="D358">
            <v>10</v>
          </cell>
          <cell r="F358" t="str">
            <v>La última 5 alumnos</v>
          </cell>
          <cell r="G358">
            <v>5</v>
          </cell>
        </row>
        <row r="359">
          <cell r="B359">
            <v>13</v>
          </cell>
          <cell r="C359">
            <v>41</v>
          </cell>
          <cell r="D359">
            <v>18</v>
          </cell>
          <cell r="F359" t="str">
            <v>Mais ou menos 40</v>
          </cell>
          <cell r="G359">
            <v>40</v>
          </cell>
        </row>
        <row r="360">
          <cell r="B360">
            <v>14</v>
          </cell>
          <cell r="C360">
            <v>41</v>
          </cell>
          <cell r="D360">
            <v>7</v>
          </cell>
          <cell r="F360" t="str">
            <v>MÉDIA DE 15 PESSOAS</v>
          </cell>
          <cell r="G360">
            <v>15</v>
          </cell>
        </row>
        <row r="361">
          <cell r="B361">
            <v>15</v>
          </cell>
          <cell r="C361">
            <v>41</v>
          </cell>
          <cell r="D361">
            <v>150</v>
          </cell>
          <cell r="F361" t="str">
            <v>n</v>
          </cell>
          <cell r="G361">
            <v>0</v>
          </cell>
        </row>
        <row r="362">
          <cell r="B362">
            <v>16</v>
          </cell>
          <cell r="C362">
            <v>41</v>
          </cell>
          <cell r="D362">
            <v>9</v>
          </cell>
          <cell r="F362" t="str">
            <v>N/A</v>
          </cell>
          <cell r="G362">
            <v>0</v>
          </cell>
        </row>
        <row r="363">
          <cell r="B363">
            <v>17</v>
          </cell>
          <cell r="C363">
            <v>41</v>
          </cell>
          <cell r="D363">
            <v>26</v>
          </cell>
          <cell r="F363" t="str">
            <v>naO</v>
          </cell>
          <cell r="G363">
            <v>0</v>
          </cell>
        </row>
        <row r="364">
          <cell r="B364">
            <v>18</v>
          </cell>
          <cell r="C364">
            <v>41</v>
          </cell>
          <cell r="D364">
            <v>30</v>
          </cell>
          <cell r="F364" t="str">
            <v>Não</v>
          </cell>
          <cell r="G364">
            <v>0</v>
          </cell>
        </row>
        <row r="365">
          <cell r="B365">
            <v>19</v>
          </cell>
          <cell r="C365">
            <v>41</v>
          </cell>
          <cell r="D365">
            <v>20</v>
          </cell>
          <cell r="F365" t="str">
            <v>não aplicável</v>
          </cell>
          <cell r="G365">
            <v>0</v>
          </cell>
        </row>
        <row r="366">
          <cell r="B366">
            <v>20</v>
          </cell>
          <cell r="C366">
            <v>41</v>
          </cell>
          <cell r="D366">
            <v>120</v>
          </cell>
          <cell r="F366" t="str">
            <v>não há</v>
          </cell>
          <cell r="G366">
            <v>0</v>
          </cell>
        </row>
        <row r="367">
          <cell r="B367">
            <v>21</v>
          </cell>
          <cell r="C367">
            <v>41</v>
          </cell>
          <cell r="D367">
            <v>9</v>
          </cell>
          <cell r="F367" t="str">
            <v xml:space="preserve">Não há alunos, devido a pandemia </v>
          </cell>
          <cell r="G367">
            <v>0</v>
          </cell>
        </row>
        <row r="368">
          <cell r="B368">
            <v>22</v>
          </cell>
          <cell r="C368">
            <v>41</v>
          </cell>
          <cell r="D368">
            <v>8</v>
          </cell>
          <cell r="F368" t="str">
            <v>Não houve</v>
          </cell>
          <cell r="G368">
            <v>0</v>
          </cell>
        </row>
        <row r="369">
          <cell r="B369">
            <v>23</v>
          </cell>
          <cell r="C369">
            <v>41</v>
          </cell>
          <cell r="D369">
            <v>25</v>
          </cell>
          <cell r="F369" t="str">
            <v>Não houve ingresso na FDJ por conta do COVID-19</v>
          </cell>
          <cell r="G369">
            <v>0</v>
          </cell>
        </row>
        <row r="370">
          <cell r="B370">
            <v>24</v>
          </cell>
          <cell r="C370">
            <v>41</v>
          </cell>
          <cell r="D370">
            <v>25</v>
          </cell>
          <cell r="F370" t="str">
            <v>Não houve ingresso na Regional</v>
          </cell>
          <cell r="G370">
            <v>0</v>
          </cell>
        </row>
        <row r="371">
          <cell r="B371">
            <v>25</v>
          </cell>
          <cell r="C371">
            <v>41</v>
          </cell>
          <cell r="D371">
            <v>12</v>
          </cell>
          <cell r="F371" t="str">
            <v>Nao houve ingresso na Regional Litoral Centro</v>
          </cell>
          <cell r="G371">
            <v>0</v>
          </cell>
        </row>
        <row r="372">
          <cell r="B372">
            <v>26</v>
          </cell>
          <cell r="C372">
            <v>41</v>
          </cell>
          <cell r="D372">
            <v>24</v>
          </cell>
          <cell r="F372" t="str">
            <v>não houveram ingressos</v>
          </cell>
          <cell r="G372">
            <v>0</v>
          </cell>
        </row>
        <row r="373">
          <cell r="B373">
            <v>27</v>
          </cell>
          <cell r="C373">
            <v>41</v>
          </cell>
          <cell r="D373">
            <v>75</v>
          </cell>
          <cell r="F373" t="str">
            <v>Não no momento</v>
          </cell>
          <cell r="G373">
            <v>0</v>
          </cell>
        </row>
        <row r="374">
          <cell r="B374">
            <v>28</v>
          </cell>
          <cell r="C374">
            <v>41</v>
          </cell>
          <cell r="D374">
            <v>58</v>
          </cell>
          <cell r="F374" t="str">
            <v>Não temos</v>
          </cell>
          <cell r="G374">
            <v>0</v>
          </cell>
        </row>
        <row r="375">
          <cell r="B375">
            <v>29</v>
          </cell>
          <cell r="C375">
            <v>41</v>
          </cell>
          <cell r="D375">
            <v>65</v>
          </cell>
          <cell r="F375" t="str">
            <v>Não temos esse dado.</v>
          </cell>
          <cell r="G375">
            <v>0</v>
          </cell>
        </row>
        <row r="376">
          <cell r="B376">
            <v>30</v>
          </cell>
          <cell r="C376">
            <v>41</v>
          </cell>
          <cell r="D376">
            <v>20</v>
          </cell>
          <cell r="F376" t="str">
            <v>Não temos este registro</v>
          </cell>
          <cell r="G376">
            <v>0</v>
          </cell>
        </row>
        <row r="377">
          <cell r="B377">
            <v>31</v>
          </cell>
          <cell r="C377">
            <v>41</v>
          </cell>
          <cell r="D377">
            <v>50</v>
          </cell>
          <cell r="F377" t="str">
            <v>Não temos no momento</v>
          </cell>
          <cell r="G377">
            <v>0</v>
          </cell>
        </row>
        <row r="378">
          <cell r="B378">
            <v>32</v>
          </cell>
          <cell r="C378">
            <v>41</v>
          </cell>
          <cell r="D378">
            <v>6</v>
          </cell>
          <cell r="F378" t="str">
            <v>nao temos parametro, pois a casa está fechada desde março de 2020, por conta da pandemia</v>
          </cell>
          <cell r="G378">
            <v>0</v>
          </cell>
        </row>
        <row r="379">
          <cell r="B379">
            <v>33</v>
          </cell>
          <cell r="C379">
            <v>41</v>
          </cell>
          <cell r="D379">
            <v>15</v>
          </cell>
          <cell r="F379" t="str">
            <v xml:space="preserve">Não temos previsão de turma de mocidade em 2021. A turma de 2020 está no TCC. </v>
          </cell>
          <cell r="G379">
            <v>0</v>
          </cell>
        </row>
        <row r="380">
          <cell r="B380">
            <v>34</v>
          </cell>
          <cell r="C380">
            <v>41</v>
          </cell>
          <cell r="D380">
            <v>20</v>
          </cell>
          <cell r="F380" t="str">
            <v>Não tivemos ingresso devido a pandemia ficou para 2021.</v>
          </cell>
          <cell r="G380">
            <v>0</v>
          </cell>
        </row>
        <row r="381">
          <cell r="B381">
            <v>35</v>
          </cell>
          <cell r="C381">
            <v>41</v>
          </cell>
          <cell r="D381">
            <v>12</v>
          </cell>
          <cell r="F381" t="str">
            <v>nao tivemos passagem  em 2020 faremos em 20212021</v>
          </cell>
          <cell r="G381">
            <v>0</v>
          </cell>
        </row>
        <row r="382">
          <cell r="B382">
            <v>36</v>
          </cell>
          <cell r="C382">
            <v>41</v>
          </cell>
          <cell r="D382">
            <v>50</v>
          </cell>
          <cell r="F382" t="str">
            <v>ndn</v>
          </cell>
          <cell r="G382">
            <v>0</v>
          </cell>
        </row>
        <row r="383">
          <cell r="B383">
            <v>37</v>
          </cell>
          <cell r="C383">
            <v>41</v>
          </cell>
          <cell r="D383">
            <v>0</v>
          </cell>
          <cell r="F383" t="str">
            <v>Nenhum</v>
          </cell>
          <cell r="G383">
            <v>0</v>
          </cell>
        </row>
        <row r="384">
          <cell r="B384">
            <v>38</v>
          </cell>
          <cell r="C384">
            <v>41</v>
          </cell>
          <cell r="D384">
            <v>9</v>
          </cell>
          <cell r="F384" t="str">
            <v>Nenhuma</v>
          </cell>
          <cell r="G384">
            <v>0</v>
          </cell>
        </row>
        <row r="385">
          <cell r="B385">
            <v>39</v>
          </cell>
          <cell r="C385">
            <v>41</v>
          </cell>
          <cell r="D385">
            <v>20</v>
          </cell>
          <cell r="F385" t="str">
            <v xml:space="preserve">NENHUMA </v>
          </cell>
          <cell r="G385">
            <v>0</v>
          </cell>
        </row>
        <row r="386">
          <cell r="B386">
            <v>40</v>
          </cell>
          <cell r="C386">
            <v>41</v>
          </cell>
          <cell r="D386">
            <v>30</v>
          </cell>
          <cell r="F386" t="str">
            <v>Nenhuma em função da pandemia Covid 19</v>
          </cell>
          <cell r="G386">
            <v>0</v>
          </cell>
        </row>
        <row r="387">
          <cell r="B387">
            <v>41</v>
          </cell>
          <cell r="C387">
            <v>41</v>
          </cell>
          <cell r="D387">
            <v>6</v>
          </cell>
          <cell r="F387" t="str">
            <v>Nesse período da pandemia apenas trabalhadores 04</v>
          </cell>
          <cell r="G387">
            <v>4</v>
          </cell>
        </row>
        <row r="388">
          <cell r="B388">
            <v>42</v>
          </cell>
          <cell r="C388">
            <v>41</v>
          </cell>
          <cell r="D388">
            <v>15</v>
          </cell>
          <cell r="F388" t="str">
            <v>Nihil</v>
          </cell>
          <cell r="G388">
            <v>0</v>
          </cell>
        </row>
        <row r="389">
          <cell r="B389">
            <v>43</v>
          </cell>
          <cell r="C389">
            <v>41</v>
          </cell>
          <cell r="D389">
            <v>14</v>
          </cell>
          <cell r="F389" t="str">
            <v>no futuro</v>
          </cell>
          <cell r="G389">
            <v>0</v>
          </cell>
        </row>
        <row r="390">
          <cell r="B390">
            <v>44</v>
          </cell>
          <cell r="C390">
            <v>41</v>
          </cell>
          <cell r="D390">
            <v>16</v>
          </cell>
          <cell r="F390" t="str">
            <v>NORMALMENTE 25 ALUNOS</v>
          </cell>
          <cell r="G390">
            <v>25</v>
          </cell>
        </row>
        <row r="391">
          <cell r="B391">
            <v>45</v>
          </cell>
          <cell r="C391">
            <v>41</v>
          </cell>
          <cell r="D391">
            <v>15</v>
          </cell>
          <cell r="F391" t="str">
            <v>O</v>
          </cell>
          <cell r="G391">
            <v>0</v>
          </cell>
        </row>
        <row r="392">
          <cell r="B392">
            <v>46</v>
          </cell>
          <cell r="C392">
            <v>41</v>
          </cell>
          <cell r="D392">
            <v>32</v>
          </cell>
          <cell r="F392" t="str">
            <v>O GRUPO DE EVANGELIZADORAS VAI ATÉ O LAR DAS CRIANÇAS REALIZAR A EVANGELIUZAÇÃO</v>
          </cell>
          <cell r="G392">
            <v>0</v>
          </cell>
        </row>
        <row r="393">
          <cell r="B393">
            <v>47</v>
          </cell>
          <cell r="C393">
            <v>41</v>
          </cell>
          <cell r="D393">
            <v>60</v>
          </cell>
          <cell r="F393" t="str">
            <v>Obs: A 7a Turma está em período probatório, não existe previsão até o momento de inicio de uma nova turma em 2021.</v>
          </cell>
          <cell r="G393">
            <v>0</v>
          </cell>
        </row>
        <row r="394">
          <cell r="B394">
            <v>48</v>
          </cell>
          <cell r="C394">
            <v>41</v>
          </cell>
          <cell r="D394">
            <v>10</v>
          </cell>
          <cell r="F394" t="str">
            <v>Online - 45</v>
          </cell>
          <cell r="G394">
            <v>45</v>
          </cell>
        </row>
        <row r="395">
          <cell r="B395">
            <v>49</v>
          </cell>
          <cell r="C395">
            <v>41</v>
          </cell>
          <cell r="D395">
            <v>12</v>
          </cell>
          <cell r="F395" t="str">
            <v>Online 12</v>
          </cell>
          <cell r="G395">
            <v>12</v>
          </cell>
        </row>
        <row r="396">
          <cell r="B396">
            <v>50</v>
          </cell>
          <cell r="C396">
            <v>41</v>
          </cell>
          <cell r="D396">
            <v>25</v>
          </cell>
          <cell r="F396" t="str">
            <v>Online 15</v>
          </cell>
          <cell r="G396">
            <v>15</v>
          </cell>
        </row>
        <row r="397">
          <cell r="B397">
            <v>51</v>
          </cell>
          <cell r="C397">
            <v>41</v>
          </cell>
          <cell r="D397">
            <v>80</v>
          </cell>
          <cell r="F397" t="str">
            <v>Online 22</v>
          </cell>
          <cell r="G397">
            <v>22</v>
          </cell>
        </row>
        <row r="398">
          <cell r="B398">
            <v>52</v>
          </cell>
          <cell r="C398">
            <v>41</v>
          </cell>
          <cell r="D398">
            <v>30</v>
          </cell>
          <cell r="F398" t="str">
            <v xml:space="preserve">Por Enquanto Nenhum </v>
          </cell>
          <cell r="G398">
            <v>0</v>
          </cell>
        </row>
        <row r="399">
          <cell r="B399">
            <v>53</v>
          </cell>
          <cell r="C399">
            <v>41</v>
          </cell>
          <cell r="D399">
            <v>9</v>
          </cell>
          <cell r="F399" t="str">
            <v>Por estar online varia muito temos 200 pessoas no grupo</v>
          </cell>
          <cell r="G399">
            <v>200</v>
          </cell>
        </row>
        <row r="400">
          <cell r="B400">
            <v>54</v>
          </cell>
          <cell r="C400">
            <v>41</v>
          </cell>
          <cell r="D400">
            <v>16</v>
          </cell>
          <cell r="F400" t="str">
            <v>presencialmente zero, on line cerca de 90 pessoas</v>
          </cell>
          <cell r="G400">
            <v>90</v>
          </cell>
        </row>
        <row r="401">
          <cell r="B401">
            <v>55</v>
          </cell>
          <cell r="C401">
            <v>41</v>
          </cell>
          <cell r="D401">
            <v>3</v>
          </cell>
          <cell r="F401" t="str">
            <v>Quarta turma - Final de Curso</v>
          </cell>
          <cell r="G401">
            <v>0</v>
          </cell>
        </row>
        <row r="402">
          <cell r="B402">
            <v>56</v>
          </cell>
          <cell r="C402">
            <v>41</v>
          </cell>
          <cell r="D402">
            <v>30</v>
          </cell>
          <cell r="F402" t="str">
            <v>Regional não promoveu ingresso - 0</v>
          </cell>
          <cell r="G402">
            <v>0</v>
          </cell>
        </row>
        <row r="403">
          <cell r="B403">
            <v>57</v>
          </cell>
          <cell r="C403">
            <v>41</v>
          </cell>
          <cell r="D403">
            <v>40</v>
          </cell>
          <cell r="F403" t="str">
            <v>Sábado 5 alunos  - Domingo 8 Alunos</v>
          </cell>
          <cell r="G403">
            <v>8</v>
          </cell>
        </row>
        <row r="404">
          <cell r="B404">
            <v>58</v>
          </cell>
          <cell r="C404">
            <v>41</v>
          </cell>
          <cell r="D404">
            <v>15</v>
          </cell>
          <cell r="F404" t="str">
            <v xml:space="preserve">são todos discípulos de outras Casas </v>
          </cell>
          <cell r="G404">
            <v>0</v>
          </cell>
        </row>
        <row r="405">
          <cell r="B405">
            <v>59</v>
          </cell>
          <cell r="C405">
            <v>41</v>
          </cell>
          <cell r="D405">
            <v>6</v>
          </cell>
          <cell r="F405" t="str">
            <v>São todos filhos de trabalhadores e alunos de EAE</v>
          </cell>
          <cell r="G405">
            <v>0</v>
          </cell>
        </row>
        <row r="406">
          <cell r="B406">
            <v>60</v>
          </cell>
          <cell r="C406">
            <v>41</v>
          </cell>
          <cell r="D406">
            <v>5</v>
          </cell>
          <cell r="F406" t="str">
            <v>sem parametro, pois estamos fechados desde março de 2020, por conta da pandemia</v>
          </cell>
          <cell r="G406">
            <v>0</v>
          </cell>
        </row>
        <row r="407">
          <cell r="B407">
            <v>61</v>
          </cell>
          <cell r="C407">
            <v>41</v>
          </cell>
          <cell r="D407">
            <v>10</v>
          </cell>
          <cell r="F407" t="str">
            <v>Sem turma.</v>
          </cell>
          <cell r="G407">
            <v>0</v>
          </cell>
        </row>
        <row r="408">
          <cell r="B408">
            <v>62</v>
          </cell>
          <cell r="C408">
            <v>41</v>
          </cell>
          <cell r="D408">
            <v>6</v>
          </cell>
          <cell r="F408" t="str">
            <v>SETE</v>
          </cell>
          <cell r="G408">
            <v>7</v>
          </cell>
        </row>
        <row r="409">
          <cell r="B409">
            <v>63</v>
          </cell>
          <cell r="C409">
            <v>41</v>
          </cell>
          <cell r="D409">
            <v>10</v>
          </cell>
          <cell r="F409" t="str">
            <v>Sin registro</v>
          </cell>
          <cell r="G409">
            <v>0</v>
          </cell>
        </row>
        <row r="410">
          <cell r="B410">
            <v>64</v>
          </cell>
          <cell r="C410">
            <v>41</v>
          </cell>
          <cell r="D410">
            <v>10</v>
          </cell>
          <cell r="F410" t="str">
            <v>Sistema de rodizio</v>
          </cell>
          <cell r="G410">
            <v>0</v>
          </cell>
        </row>
        <row r="411">
          <cell r="B411">
            <v>65</v>
          </cell>
          <cell r="C411">
            <v>41</v>
          </cell>
          <cell r="D411">
            <v>50</v>
          </cell>
          <cell r="F411" t="str">
            <v xml:space="preserve">Sistema de rodízio </v>
          </cell>
          <cell r="G411">
            <v>0</v>
          </cell>
        </row>
        <row r="412">
          <cell r="B412">
            <v>67</v>
          </cell>
          <cell r="C412">
            <v>41</v>
          </cell>
          <cell r="D412">
            <v>25</v>
          </cell>
          <cell r="F412" t="str">
            <v>suspenso devido a pandemia</v>
          </cell>
          <cell r="G412">
            <v>0</v>
          </cell>
        </row>
        <row r="413">
          <cell r="B413">
            <v>68</v>
          </cell>
          <cell r="C413">
            <v>41</v>
          </cell>
          <cell r="D413">
            <v>60</v>
          </cell>
          <cell r="F413" t="str">
            <v>TODOS</v>
          </cell>
          <cell r="G413">
            <v>0</v>
          </cell>
        </row>
        <row r="414">
          <cell r="B414">
            <v>69</v>
          </cell>
          <cell r="C414">
            <v>41</v>
          </cell>
          <cell r="D414">
            <v>5</v>
          </cell>
          <cell r="F414" t="str">
            <v>todos os ativos</v>
          </cell>
          <cell r="G414">
            <v>0</v>
          </cell>
        </row>
        <row r="415">
          <cell r="B415">
            <v>70</v>
          </cell>
          <cell r="C415">
            <v>41</v>
          </cell>
          <cell r="D415">
            <v>45</v>
          </cell>
          <cell r="F415" t="str">
            <v>Todos que trabalham</v>
          </cell>
          <cell r="G415">
            <v>0</v>
          </cell>
        </row>
        <row r="416">
          <cell r="B416">
            <v>71</v>
          </cell>
          <cell r="C416">
            <v>41</v>
          </cell>
          <cell r="D416">
            <v>30</v>
          </cell>
          <cell r="F416" t="str">
            <v>Todos. Grau de servidor 2</v>
          </cell>
          <cell r="G416">
            <v>0</v>
          </cell>
        </row>
        <row r="417">
          <cell r="B417">
            <v>73</v>
          </cell>
          <cell r="C417">
            <v>41</v>
          </cell>
          <cell r="D417">
            <v>10</v>
          </cell>
          <cell r="F417" t="str">
            <v>Total 40</v>
          </cell>
          <cell r="G417">
            <v>40</v>
          </cell>
        </row>
        <row r="418">
          <cell r="B418">
            <v>74</v>
          </cell>
          <cell r="C418">
            <v>41</v>
          </cell>
          <cell r="D418">
            <v>25</v>
          </cell>
          <cell r="F418" t="str">
            <v>três</v>
          </cell>
          <cell r="G418">
            <v>3</v>
          </cell>
        </row>
        <row r="419">
          <cell r="B419">
            <v>75</v>
          </cell>
          <cell r="C419">
            <v>41</v>
          </cell>
          <cell r="D419">
            <v>100</v>
          </cell>
          <cell r="F419" t="str">
            <v xml:space="preserve">Turma em formação </v>
          </cell>
          <cell r="G419">
            <v>0</v>
          </cell>
        </row>
        <row r="420">
          <cell r="B420">
            <v>76</v>
          </cell>
          <cell r="C420">
            <v>41</v>
          </cell>
          <cell r="D420">
            <v>20</v>
          </cell>
          <cell r="F420" t="str">
            <v>Turma unificada</v>
          </cell>
          <cell r="G420">
            <v>0</v>
          </cell>
        </row>
        <row r="421">
          <cell r="B421">
            <v>77</v>
          </cell>
          <cell r="C421">
            <v>41</v>
          </cell>
          <cell r="D421">
            <v>15</v>
          </cell>
          <cell r="F421" t="str">
            <v>Umas 12</v>
          </cell>
          <cell r="G421">
            <v>12</v>
          </cell>
        </row>
        <row r="422">
          <cell r="B422">
            <v>78</v>
          </cell>
          <cell r="C422">
            <v>41</v>
          </cell>
          <cell r="D422">
            <v>50</v>
          </cell>
          <cell r="F422" t="str">
            <v>UMAS 25 PESSOAS</v>
          </cell>
          <cell r="G422">
            <v>25</v>
          </cell>
        </row>
        <row r="423">
          <cell r="B423">
            <v>79</v>
          </cell>
          <cell r="C423">
            <v>41</v>
          </cell>
          <cell r="D423">
            <v>5</v>
          </cell>
          <cell r="F423" t="str">
            <v>Uno</v>
          </cell>
          <cell r="G423">
            <v>1</v>
          </cell>
        </row>
        <row r="424">
          <cell r="B424">
            <v>80</v>
          </cell>
          <cell r="C424">
            <v>41</v>
          </cell>
          <cell r="D424">
            <v>15</v>
          </cell>
          <cell r="F424" t="str">
            <v>Variado 10- 23</v>
          </cell>
          <cell r="G424">
            <v>20</v>
          </cell>
        </row>
        <row r="425">
          <cell r="B425">
            <v>81</v>
          </cell>
          <cell r="C425">
            <v>41</v>
          </cell>
          <cell r="D425">
            <v>12</v>
          </cell>
          <cell r="F425" t="str">
            <v>virtual</v>
          </cell>
          <cell r="G425">
            <v>0</v>
          </cell>
        </row>
        <row r="426">
          <cell r="B426">
            <v>82</v>
          </cell>
          <cell r="C426">
            <v>41</v>
          </cell>
          <cell r="D426">
            <v>12</v>
          </cell>
          <cell r="F426" t="str">
            <v>virtual 15</v>
          </cell>
          <cell r="G426">
            <v>15</v>
          </cell>
        </row>
        <row r="427">
          <cell r="B427">
            <v>83</v>
          </cell>
          <cell r="C427">
            <v>41</v>
          </cell>
          <cell r="D427">
            <v>50</v>
          </cell>
          <cell r="F427" t="str">
            <v>virtual 5</v>
          </cell>
          <cell r="G427">
            <v>5</v>
          </cell>
        </row>
        <row r="428">
          <cell r="B428">
            <v>84</v>
          </cell>
          <cell r="C428">
            <v>41</v>
          </cell>
          <cell r="D428">
            <v>45</v>
          </cell>
          <cell r="F428" t="str">
            <v>virtualmente em torno de 50 pessoas</v>
          </cell>
          <cell r="G428">
            <v>50</v>
          </cell>
        </row>
        <row r="429">
          <cell r="B429">
            <v>85</v>
          </cell>
          <cell r="C429">
            <v>41</v>
          </cell>
          <cell r="D429">
            <v>9</v>
          </cell>
          <cell r="F429" t="str">
            <v>x</v>
          </cell>
          <cell r="G429" t="str">
            <v>x</v>
          </cell>
        </row>
        <row r="430">
          <cell r="B430">
            <v>86</v>
          </cell>
          <cell r="C430">
            <v>41</v>
          </cell>
          <cell r="D430">
            <v>12</v>
          </cell>
        </row>
        <row r="431">
          <cell r="B431">
            <v>87</v>
          </cell>
          <cell r="C431">
            <v>41</v>
          </cell>
          <cell r="D431">
            <v>25</v>
          </cell>
        </row>
        <row r="432">
          <cell r="B432">
            <v>88</v>
          </cell>
          <cell r="C432">
            <v>41</v>
          </cell>
          <cell r="D432">
            <v>30</v>
          </cell>
        </row>
        <row r="433">
          <cell r="B433">
            <v>89</v>
          </cell>
          <cell r="C433">
            <v>41</v>
          </cell>
          <cell r="D433">
            <v>82</v>
          </cell>
        </row>
        <row r="434">
          <cell r="B434">
            <v>90</v>
          </cell>
          <cell r="C434">
            <v>41</v>
          </cell>
          <cell r="D434">
            <v>70</v>
          </cell>
        </row>
        <row r="435">
          <cell r="B435">
            <v>91</v>
          </cell>
          <cell r="C435">
            <v>41</v>
          </cell>
          <cell r="D435">
            <v>25</v>
          </cell>
        </row>
        <row r="436">
          <cell r="B436">
            <v>92</v>
          </cell>
          <cell r="C436">
            <v>41</v>
          </cell>
          <cell r="D436">
            <v>50</v>
          </cell>
        </row>
        <row r="437">
          <cell r="B437">
            <v>93</v>
          </cell>
          <cell r="C437">
            <v>41</v>
          </cell>
          <cell r="D437">
            <v>14</v>
          </cell>
        </row>
        <row r="438">
          <cell r="B438">
            <v>94</v>
          </cell>
          <cell r="C438">
            <v>41</v>
          </cell>
          <cell r="D438">
            <v>5</v>
          </cell>
        </row>
        <row r="439">
          <cell r="B439">
            <v>95</v>
          </cell>
          <cell r="C439">
            <v>41</v>
          </cell>
          <cell r="D439">
            <v>12</v>
          </cell>
        </row>
        <row r="440">
          <cell r="B440">
            <v>96</v>
          </cell>
          <cell r="C440">
            <v>41</v>
          </cell>
          <cell r="D440">
            <v>30</v>
          </cell>
        </row>
        <row r="441">
          <cell r="B441">
            <v>97</v>
          </cell>
          <cell r="C441">
            <v>41</v>
          </cell>
          <cell r="D441">
            <v>20</v>
          </cell>
        </row>
        <row r="442">
          <cell r="B442">
            <v>98</v>
          </cell>
          <cell r="C442">
            <v>41</v>
          </cell>
          <cell r="D442">
            <v>320</v>
          </cell>
        </row>
        <row r="443">
          <cell r="B443">
            <v>99</v>
          </cell>
          <cell r="C443">
            <v>41</v>
          </cell>
          <cell r="D443">
            <v>0</v>
          </cell>
        </row>
        <row r="444">
          <cell r="B444">
            <v>100</v>
          </cell>
          <cell r="C444">
            <v>41</v>
          </cell>
          <cell r="D444">
            <v>0</v>
          </cell>
        </row>
        <row r="445">
          <cell r="B445">
            <v>101</v>
          </cell>
          <cell r="C445">
            <v>41</v>
          </cell>
          <cell r="D445">
            <v>8</v>
          </cell>
        </row>
        <row r="446">
          <cell r="B446">
            <v>102</v>
          </cell>
          <cell r="C446">
            <v>41</v>
          </cell>
          <cell r="D446">
            <v>15</v>
          </cell>
        </row>
        <row r="447">
          <cell r="B447">
            <v>103</v>
          </cell>
          <cell r="C447">
            <v>41</v>
          </cell>
          <cell r="D447">
            <v>0</v>
          </cell>
        </row>
        <row r="448">
          <cell r="B448">
            <v>104</v>
          </cell>
          <cell r="C448">
            <v>41</v>
          </cell>
          <cell r="D448">
            <v>0</v>
          </cell>
        </row>
        <row r="449">
          <cell r="B449">
            <v>105</v>
          </cell>
          <cell r="C449">
            <v>41</v>
          </cell>
          <cell r="D449">
            <v>1</v>
          </cell>
        </row>
        <row r="450">
          <cell r="B450">
            <v>106</v>
          </cell>
          <cell r="C450">
            <v>41</v>
          </cell>
          <cell r="D450">
            <v>0</v>
          </cell>
        </row>
        <row r="451">
          <cell r="B451">
            <v>107</v>
          </cell>
          <cell r="C451">
            <v>41</v>
          </cell>
          <cell r="D451">
            <v>0</v>
          </cell>
        </row>
        <row r="452">
          <cell r="B452">
            <v>108</v>
          </cell>
          <cell r="C452">
            <v>41</v>
          </cell>
          <cell r="D452">
            <v>0</v>
          </cell>
        </row>
        <row r="453">
          <cell r="B453">
            <v>109</v>
          </cell>
          <cell r="C453">
            <v>41</v>
          </cell>
          <cell r="D453">
            <v>0</v>
          </cell>
        </row>
        <row r="454">
          <cell r="B454">
            <v>110</v>
          </cell>
          <cell r="C454">
            <v>41</v>
          </cell>
          <cell r="D454">
            <v>24</v>
          </cell>
        </row>
        <row r="455">
          <cell r="B455">
            <v>111</v>
          </cell>
          <cell r="C455">
            <v>41</v>
          </cell>
          <cell r="D455">
            <v>10</v>
          </cell>
        </row>
        <row r="456">
          <cell r="B456">
            <v>112</v>
          </cell>
          <cell r="C456">
            <v>41</v>
          </cell>
          <cell r="D456">
            <v>0</v>
          </cell>
        </row>
        <row r="457">
          <cell r="B457">
            <v>113</v>
          </cell>
          <cell r="C457">
            <v>41</v>
          </cell>
          <cell r="D457">
            <v>0</v>
          </cell>
        </row>
        <row r="458">
          <cell r="B458">
            <v>114</v>
          </cell>
          <cell r="C458">
            <v>41</v>
          </cell>
          <cell r="D458">
            <v>0</v>
          </cell>
        </row>
        <row r="459">
          <cell r="B459">
            <v>115</v>
          </cell>
          <cell r="C459">
            <v>41</v>
          </cell>
          <cell r="D459">
            <v>0</v>
          </cell>
        </row>
        <row r="460">
          <cell r="B460">
            <v>116</v>
          </cell>
          <cell r="C460">
            <v>41</v>
          </cell>
          <cell r="D460">
            <v>0</v>
          </cell>
        </row>
        <row r="461">
          <cell r="B461">
            <v>117</v>
          </cell>
          <cell r="C461">
            <v>41</v>
          </cell>
          <cell r="D461">
            <v>0</v>
          </cell>
        </row>
        <row r="462">
          <cell r="B462">
            <v>118</v>
          </cell>
          <cell r="C462">
            <v>41</v>
          </cell>
          <cell r="D462">
            <v>0</v>
          </cell>
        </row>
        <row r="463">
          <cell r="B463">
            <v>119</v>
          </cell>
          <cell r="C463">
            <v>41</v>
          </cell>
          <cell r="D463">
            <v>0</v>
          </cell>
        </row>
        <row r="464">
          <cell r="B464">
            <v>120</v>
          </cell>
          <cell r="C464">
            <v>41</v>
          </cell>
          <cell r="D464">
            <v>6</v>
          </cell>
        </row>
        <row r="465">
          <cell r="B465">
            <v>121</v>
          </cell>
          <cell r="C465">
            <v>41</v>
          </cell>
          <cell r="D465">
            <v>0</v>
          </cell>
        </row>
        <row r="466">
          <cell r="B466">
            <v>122</v>
          </cell>
          <cell r="C466">
            <v>41</v>
          </cell>
          <cell r="D466">
            <v>10</v>
          </cell>
        </row>
        <row r="467">
          <cell r="B467">
            <v>123</v>
          </cell>
          <cell r="C467">
            <v>41</v>
          </cell>
          <cell r="D467">
            <v>8</v>
          </cell>
        </row>
        <row r="468">
          <cell r="B468">
            <v>124</v>
          </cell>
          <cell r="C468">
            <v>41</v>
          </cell>
          <cell r="D468">
            <v>25</v>
          </cell>
        </row>
        <row r="469">
          <cell r="B469">
            <v>125</v>
          </cell>
          <cell r="C469">
            <v>41</v>
          </cell>
          <cell r="D469">
            <v>63</v>
          </cell>
        </row>
        <row r="470">
          <cell r="B470">
            <v>126</v>
          </cell>
          <cell r="C470">
            <v>41</v>
          </cell>
          <cell r="D470">
            <v>52</v>
          </cell>
        </row>
        <row r="471">
          <cell r="B471">
            <v>127</v>
          </cell>
          <cell r="C471">
            <v>41</v>
          </cell>
          <cell r="D471">
            <v>13</v>
          </cell>
        </row>
        <row r="472">
          <cell r="B472">
            <v>128</v>
          </cell>
          <cell r="C472">
            <v>41</v>
          </cell>
          <cell r="D472">
            <v>1</v>
          </cell>
        </row>
        <row r="473">
          <cell r="B473">
            <v>129</v>
          </cell>
          <cell r="C473">
            <v>41</v>
          </cell>
          <cell r="D473">
            <v>9</v>
          </cell>
        </row>
        <row r="474">
          <cell r="B474">
            <v>130</v>
          </cell>
          <cell r="C474">
            <v>41</v>
          </cell>
          <cell r="D474">
            <v>15</v>
          </cell>
        </row>
        <row r="475">
          <cell r="B475">
            <v>131</v>
          </cell>
          <cell r="C475">
            <v>41</v>
          </cell>
          <cell r="D475">
            <v>65</v>
          </cell>
        </row>
        <row r="476">
          <cell r="B476">
            <v>132</v>
          </cell>
          <cell r="C476">
            <v>41</v>
          </cell>
          <cell r="D476">
            <v>15</v>
          </cell>
        </row>
        <row r="477">
          <cell r="B477">
            <v>133</v>
          </cell>
          <cell r="C477">
            <v>41</v>
          </cell>
          <cell r="D477">
            <v>0</v>
          </cell>
        </row>
        <row r="478">
          <cell r="B478">
            <v>134</v>
          </cell>
          <cell r="C478">
            <v>41</v>
          </cell>
          <cell r="D478">
            <v>6</v>
          </cell>
        </row>
        <row r="479">
          <cell r="B479">
            <v>135</v>
          </cell>
          <cell r="C479">
            <v>41</v>
          </cell>
          <cell r="D479">
            <v>64</v>
          </cell>
        </row>
        <row r="480">
          <cell r="B480">
            <v>136</v>
          </cell>
          <cell r="C480">
            <v>41</v>
          </cell>
          <cell r="D480">
            <v>8</v>
          </cell>
        </row>
        <row r="481">
          <cell r="B481">
            <v>137</v>
          </cell>
          <cell r="C481">
            <v>41</v>
          </cell>
          <cell r="D481">
            <v>25</v>
          </cell>
        </row>
        <row r="482">
          <cell r="B482">
            <v>138</v>
          </cell>
          <cell r="C482">
            <v>41</v>
          </cell>
          <cell r="D482">
            <v>100</v>
          </cell>
        </row>
        <row r="483">
          <cell r="B483">
            <v>139</v>
          </cell>
          <cell r="C483">
            <v>41</v>
          </cell>
          <cell r="D483">
            <v>7</v>
          </cell>
        </row>
        <row r="484">
          <cell r="B484">
            <v>140</v>
          </cell>
          <cell r="C484">
            <v>41</v>
          </cell>
          <cell r="D484">
            <v>8</v>
          </cell>
        </row>
        <row r="485">
          <cell r="B485">
            <v>141</v>
          </cell>
          <cell r="C485">
            <v>41</v>
          </cell>
          <cell r="D485">
            <v>12</v>
          </cell>
        </row>
        <row r="486">
          <cell r="B486">
            <v>142</v>
          </cell>
          <cell r="C486">
            <v>41</v>
          </cell>
          <cell r="D486">
            <v>35</v>
          </cell>
        </row>
        <row r="487">
          <cell r="B487">
            <v>143</v>
          </cell>
          <cell r="C487">
            <v>41</v>
          </cell>
          <cell r="D487">
            <v>55</v>
          </cell>
        </row>
        <row r="488">
          <cell r="B488">
            <v>144</v>
          </cell>
          <cell r="C488">
            <v>41</v>
          </cell>
          <cell r="D488">
            <v>18</v>
          </cell>
        </row>
        <row r="489">
          <cell r="B489">
            <v>145</v>
          </cell>
          <cell r="C489">
            <v>41</v>
          </cell>
          <cell r="D489">
            <v>15</v>
          </cell>
        </row>
        <row r="490">
          <cell r="B490">
            <v>146</v>
          </cell>
          <cell r="C490">
            <v>41</v>
          </cell>
          <cell r="D490">
            <v>13</v>
          </cell>
        </row>
      </sheetData>
      <sheetData sheetId="14">
        <row r="3">
          <cell r="L3" t="str">
            <v>país</v>
          </cell>
          <cell r="M3" t="str">
            <v>uf</v>
          </cell>
        </row>
        <row r="4">
          <cell r="L4" t="str">
            <v>Cuba</v>
          </cell>
          <cell r="M4" t="str">
            <v>La Habana</v>
          </cell>
          <cell r="N4">
            <v>52677947</v>
          </cell>
          <cell r="O4">
            <v>52677947</v>
          </cell>
        </row>
        <row r="5">
          <cell r="L5" t="str">
            <v>Cuba</v>
          </cell>
          <cell r="M5" t="str">
            <v>Holguín</v>
          </cell>
          <cell r="N5">
            <v>53268655</v>
          </cell>
          <cell r="O5">
            <v>53268655</v>
          </cell>
        </row>
        <row r="6">
          <cell r="L6" t="str">
            <v>Cuba</v>
          </cell>
          <cell r="M6" t="str">
            <v>Holguín</v>
          </cell>
          <cell r="N6">
            <v>54798606</v>
          </cell>
          <cell r="O6">
            <v>54798606</v>
          </cell>
        </row>
        <row r="7">
          <cell r="L7" t="str">
            <v>Cuba</v>
          </cell>
          <cell r="M7" t="str">
            <v>Cienfuegos</v>
          </cell>
          <cell r="N7">
            <v>56482218</v>
          </cell>
          <cell r="O7">
            <v>56482218</v>
          </cell>
        </row>
        <row r="8">
          <cell r="L8" t="str">
            <v>França</v>
          </cell>
          <cell r="M8" t="str">
            <v>Nova Aquitânia</v>
          </cell>
          <cell r="N8">
            <v>672256936</v>
          </cell>
          <cell r="O8">
            <v>672256936</v>
          </cell>
        </row>
        <row r="9">
          <cell r="L9" t="str">
            <v>Brasil</v>
          </cell>
          <cell r="M9" t="str">
            <v>SP</v>
          </cell>
          <cell r="N9">
            <v>1124122186</v>
          </cell>
          <cell r="O9" t="str">
            <v>(11) 2412-2186</v>
          </cell>
        </row>
        <row r="10">
          <cell r="L10" t="str">
            <v>Estados Unidos</v>
          </cell>
          <cell r="M10" t="str">
            <v>Nova Jérsei</v>
          </cell>
          <cell r="N10">
            <v>7325586381</v>
          </cell>
          <cell r="O10">
            <v>7325586381</v>
          </cell>
        </row>
        <row r="11">
          <cell r="L11" t="str">
            <v>Brasil</v>
          </cell>
          <cell r="M11" t="str">
            <v>PE</v>
          </cell>
          <cell r="N11">
            <v>8738611206</v>
          </cell>
          <cell r="O11" t="str">
            <v>(87) 3861-1206</v>
          </cell>
        </row>
        <row r="12">
          <cell r="L12" t="str">
            <v>Brasil</v>
          </cell>
          <cell r="M12" t="str">
            <v>SP</v>
          </cell>
          <cell r="N12">
            <v>11946318995</v>
          </cell>
          <cell r="O12" t="str">
            <v>(11) 94631-8995</v>
          </cell>
        </row>
        <row r="13">
          <cell r="L13" t="str">
            <v>Brasil</v>
          </cell>
          <cell r="M13" t="str">
            <v>SP</v>
          </cell>
          <cell r="N13">
            <v>11969026934</v>
          </cell>
          <cell r="O13" t="str">
            <v>(11) 96902-6934</v>
          </cell>
        </row>
        <row r="14">
          <cell r="L14" t="str">
            <v>Brasil</v>
          </cell>
          <cell r="M14" t="str">
            <v>SP</v>
          </cell>
          <cell r="N14">
            <v>11972574219</v>
          </cell>
          <cell r="O14" t="str">
            <v>(11) 97257-4219</v>
          </cell>
        </row>
        <row r="15">
          <cell r="L15" t="str">
            <v>Brasil</v>
          </cell>
          <cell r="M15" t="str">
            <v>SP</v>
          </cell>
          <cell r="N15">
            <v>11982118122</v>
          </cell>
          <cell r="O15" t="str">
            <v>(11) 98211-8122</v>
          </cell>
        </row>
        <row r="16">
          <cell r="L16" t="str">
            <v>Brasil</v>
          </cell>
          <cell r="M16" t="str">
            <v>SP</v>
          </cell>
          <cell r="N16">
            <v>11985000910</v>
          </cell>
          <cell r="O16" t="str">
            <v>(11) 98500-0910</v>
          </cell>
        </row>
        <row r="17">
          <cell r="L17" t="str">
            <v>Brasil</v>
          </cell>
          <cell r="M17" t="str">
            <v>SP</v>
          </cell>
          <cell r="N17">
            <v>12997035684</v>
          </cell>
          <cell r="O17" t="str">
            <v>(12) 99703-5684</v>
          </cell>
        </row>
        <row r="18">
          <cell r="L18" t="str">
            <v>Brasil</v>
          </cell>
          <cell r="M18" t="str">
            <v>SP</v>
          </cell>
          <cell r="N18">
            <v>16997742196</v>
          </cell>
          <cell r="O18" t="str">
            <v>(16) 99774-2196</v>
          </cell>
        </row>
        <row r="19">
          <cell r="L19" t="str">
            <v>Brasil</v>
          </cell>
          <cell r="M19" t="str">
            <v>SP</v>
          </cell>
          <cell r="N19">
            <v>19996343970</v>
          </cell>
          <cell r="O19" t="str">
            <v>(19) 99634-3970</v>
          </cell>
        </row>
        <row r="20">
          <cell r="L20" t="str">
            <v>Brasil</v>
          </cell>
          <cell r="M20" t="str">
            <v>ES</v>
          </cell>
          <cell r="N20">
            <v>27999531201</v>
          </cell>
          <cell r="O20" t="str">
            <v>(27) 99953-1201</v>
          </cell>
        </row>
        <row r="21">
          <cell r="L21" t="str">
            <v>Brasil</v>
          </cell>
          <cell r="M21" t="str">
            <v>MG</v>
          </cell>
          <cell r="N21">
            <v>31994340500</v>
          </cell>
          <cell r="O21" t="str">
            <v>(31) 99434-0500</v>
          </cell>
        </row>
        <row r="22">
          <cell r="L22" t="str">
            <v>Brasil</v>
          </cell>
          <cell r="M22" t="str">
            <v>MG</v>
          </cell>
          <cell r="N22">
            <v>31999821564</v>
          </cell>
          <cell r="O22" t="str">
            <v>(31) 99982-1564</v>
          </cell>
        </row>
        <row r="23">
          <cell r="L23" t="str">
            <v>Bélgica</v>
          </cell>
          <cell r="M23" t="str">
            <v>Bruxelas-Capital</v>
          </cell>
          <cell r="N23">
            <v>32498660437</v>
          </cell>
          <cell r="O23">
            <v>32498660437</v>
          </cell>
        </row>
        <row r="24">
          <cell r="L24" t="str">
            <v>Brasil</v>
          </cell>
          <cell r="M24" t="str">
            <v>SP</v>
          </cell>
          <cell r="N24">
            <v>55129917344</v>
          </cell>
          <cell r="O24" t="str">
            <v>(55) 12991-7344</v>
          </cell>
        </row>
        <row r="25">
          <cell r="L25" t="str">
            <v>Austrália</v>
          </cell>
          <cell r="M25" t="str">
            <v>Victoria</v>
          </cell>
          <cell r="N25">
            <v>61414551566</v>
          </cell>
          <cell r="O25">
            <v>61414551566</v>
          </cell>
        </row>
        <row r="26">
          <cell r="L26" t="str">
            <v>Brasil</v>
          </cell>
          <cell r="M26" t="str">
            <v>DF</v>
          </cell>
          <cell r="N26">
            <v>61991671667</v>
          </cell>
          <cell r="O26" t="str">
            <v>(61) 99167-1667</v>
          </cell>
        </row>
        <row r="27">
          <cell r="L27" t="str">
            <v>Brasil</v>
          </cell>
          <cell r="M27" t="str">
            <v>PE</v>
          </cell>
          <cell r="N27" t="str">
            <v>081983521822</v>
          </cell>
          <cell r="O27" t="str">
            <v>(81) 98352-1822</v>
          </cell>
        </row>
        <row r="28">
          <cell r="L28" t="str">
            <v>Brasil</v>
          </cell>
          <cell r="M28" t="str">
            <v>PE</v>
          </cell>
          <cell r="N28">
            <v>81991729916</v>
          </cell>
          <cell r="O28" t="str">
            <v>(81) 99172-9916</v>
          </cell>
        </row>
        <row r="29">
          <cell r="L29" t="str">
            <v>Brasil</v>
          </cell>
          <cell r="M29" t="str">
            <v>PE</v>
          </cell>
          <cell r="N29">
            <v>81997803946</v>
          </cell>
          <cell r="O29" t="str">
            <v>(81) 99780-3946</v>
          </cell>
        </row>
        <row r="30">
          <cell r="L30" t="str">
            <v>Brasil</v>
          </cell>
          <cell r="M30" t="str">
            <v>PE</v>
          </cell>
          <cell r="N30">
            <v>87981254306</v>
          </cell>
          <cell r="O30" t="str">
            <v>(87) 98125-4306</v>
          </cell>
        </row>
        <row r="31">
          <cell r="L31" t="str">
            <v>Brasil</v>
          </cell>
          <cell r="M31" t="str">
            <v>PE</v>
          </cell>
          <cell r="N31">
            <v>87988118150</v>
          </cell>
          <cell r="O31" t="str">
            <v>(87) 98811-8150</v>
          </cell>
        </row>
        <row r="32">
          <cell r="L32" t="str">
            <v>Brasil</v>
          </cell>
          <cell r="M32" t="str">
            <v>PE</v>
          </cell>
          <cell r="N32">
            <v>87999097267</v>
          </cell>
          <cell r="O32" t="str">
            <v>(87) 99909-7267</v>
          </cell>
        </row>
        <row r="33">
          <cell r="L33" t="str">
            <v>Brasil</v>
          </cell>
          <cell r="M33" t="str">
            <v>CE</v>
          </cell>
          <cell r="N33">
            <v>88994882416</v>
          </cell>
          <cell r="O33" t="str">
            <v>(88) 9948-82416</v>
          </cell>
        </row>
        <row r="34">
          <cell r="L34" t="str">
            <v>Alemanha</v>
          </cell>
          <cell r="M34" t="str">
            <v>Bad Würtemberg</v>
          </cell>
          <cell r="N34" t="str">
            <v>+491717467062</v>
          </cell>
          <cell r="O34" t="str">
            <v>+491717467062</v>
          </cell>
        </row>
        <row r="35">
          <cell r="L35" t="str">
            <v>Alemanha</v>
          </cell>
          <cell r="M35" t="str">
            <v>Hessen</v>
          </cell>
          <cell r="N35">
            <v>491776140464</v>
          </cell>
          <cell r="O35" t="str">
            <v>+491776140464</v>
          </cell>
        </row>
        <row r="36">
          <cell r="L36" t="str">
            <v>Brasil</v>
          </cell>
          <cell r="M36" t="str">
            <v>BA</v>
          </cell>
          <cell r="N36" t="str">
            <v>03173988188817</v>
          </cell>
          <cell r="O36" t="str">
            <v>(73) 98818-8817</v>
          </cell>
        </row>
        <row r="37">
          <cell r="L37" t="str">
            <v>Brasil</v>
          </cell>
          <cell r="M37" t="str">
            <v>SP</v>
          </cell>
          <cell r="N37" t="str">
            <v>+5511961311273</v>
          </cell>
          <cell r="O37" t="str">
            <v>(11) 96131-1273</v>
          </cell>
        </row>
        <row r="38">
          <cell r="L38" t="str">
            <v>Brasil</v>
          </cell>
          <cell r="M38" t="str">
            <v>SP</v>
          </cell>
          <cell r="N38" t="str">
            <v>+5511974862055</v>
          </cell>
          <cell r="O38" t="str">
            <v>(11) 97486-2055</v>
          </cell>
        </row>
        <row r="39">
          <cell r="L39" t="str">
            <v>Brasil</v>
          </cell>
          <cell r="M39" t="str">
            <v>SP</v>
          </cell>
          <cell r="N39" t="str">
            <v>+5511995864467</v>
          </cell>
          <cell r="O39" t="str">
            <v>(11) 99586-4467</v>
          </cell>
        </row>
        <row r="40">
          <cell r="L40" t="str">
            <v>Brasil</v>
          </cell>
          <cell r="M40" t="str">
            <v>SP</v>
          </cell>
          <cell r="N40" t="str">
            <v xml:space="preserve"> (16) 98137-1575</v>
          </cell>
          <cell r="O40" t="str">
            <v>(16) 98137-1575</v>
          </cell>
        </row>
        <row r="41">
          <cell r="L41" t="str">
            <v>Brasil</v>
          </cell>
          <cell r="M41" t="str">
            <v>BA</v>
          </cell>
          <cell r="N41" t="str">
            <v xml:space="preserve"> (71) 9736-1073</v>
          </cell>
          <cell r="O41" t="str">
            <v>(71) 99736-1073</v>
          </cell>
        </row>
        <row r="42">
          <cell r="L42" t="str">
            <v>Brasil</v>
          </cell>
          <cell r="M42" t="str">
            <v>SP</v>
          </cell>
          <cell r="N42" t="str">
            <v>( 19) 991599587</v>
          </cell>
          <cell r="O42" t="str">
            <v>(19) 99159-9587</v>
          </cell>
        </row>
        <row r="43">
          <cell r="L43" t="str">
            <v>Brasil</v>
          </cell>
          <cell r="M43" t="str">
            <v>CE</v>
          </cell>
          <cell r="N43" t="str">
            <v>(088)9 9463-2619</v>
          </cell>
          <cell r="O43" t="str">
            <v>(88) 99463-2619</v>
          </cell>
        </row>
        <row r="44">
          <cell r="L44" t="str">
            <v>Brasil</v>
          </cell>
          <cell r="M44" t="str">
            <v>SP</v>
          </cell>
          <cell r="N44" t="str">
            <v>(11) 2041-2760</v>
          </cell>
          <cell r="O44" t="str">
            <v>(11) 2041-2760</v>
          </cell>
        </row>
        <row r="45">
          <cell r="L45" t="str">
            <v>Brasil</v>
          </cell>
          <cell r="M45" t="str">
            <v>SP</v>
          </cell>
          <cell r="N45" t="str">
            <v>(11) 2105-2613</v>
          </cell>
          <cell r="O45" t="str">
            <v>(11) 2105-2613</v>
          </cell>
        </row>
        <row r="46">
          <cell r="L46" t="str">
            <v>Brasil</v>
          </cell>
          <cell r="M46" t="str">
            <v>SP</v>
          </cell>
          <cell r="N46" t="str">
            <v>(11) 2201-2722 / (11) 99693-9825</v>
          </cell>
          <cell r="O46" t="str">
            <v>(11) 2201-2722 / (11) 99693-9825</v>
          </cell>
        </row>
        <row r="47">
          <cell r="L47" t="str">
            <v>Brasil</v>
          </cell>
          <cell r="M47" t="str">
            <v>SP</v>
          </cell>
          <cell r="N47" t="str">
            <v>(11) 2280-0313  / (11) 99105-1936</v>
          </cell>
          <cell r="O47" t="str">
            <v>(11) 2280-0313  / (11) 99105-1936</v>
          </cell>
        </row>
        <row r="48">
          <cell r="L48" t="str">
            <v>Brasil</v>
          </cell>
          <cell r="M48" t="str">
            <v>SP</v>
          </cell>
          <cell r="N48" t="str">
            <v>(11) 2361-4146</v>
          </cell>
          <cell r="O48" t="str">
            <v>(11) 2361-4146</v>
          </cell>
        </row>
        <row r="49">
          <cell r="L49" t="str">
            <v>Brasil</v>
          </cell>
          <cell r="M49" t="str">
            <v>SP</v>
          </cell>
          <cell r="N49" t="str">
            <v>(11) 2645-6408 / (11) 99422-7893</v>
          </cell>
          <cell r="O49" t="str">
            <v>(11) 2645-6408 / (11) 99422-7893</v>
          </cell>
        </row>
        <row r="50">
          <cell r="L50" t="str">
            <v>Brasil</v>
          </cell>
          <cell r="M50" t="str">
            <v>SP</v>
          </cell>
          <cell r="N50" t="str">
            <v>(11) 2751-4399 / (11) 98144-5044</v>
          </cell>
          <cell r="O50" t="str">
            <v>(11) 2751-4399 / (11) 98144-5044</v>
          </cell>
        </row>
        <row r="51">
          <cell r="L51" t="str">
            <v>Brasil</v>
          </cell>
          <cell r="M51" t="str">
            <v>SP</v>
          </cell>
          <cell r="N51" t="str">
            <v>(11) 29623402</v>
          </cell>
          <cell r="O51" t="str">
            <v>(11) 29623402</v>
          </cell>
        </row>
        <row r="52">
          <cell r="L52" t="str">
            <v>Brasil</v>
          </cell>
          <cell r="M52" t="str">
            <v>SP</v>
          </cell>
          <cell r="N52" t="str">
            <v>(11) 2962-9279</v>
          </cell>
          <cell r="O52" t="str">
            <v>(11) 2962-9279</v>
          </cell>
        </row>
        <row r="53">
          <cell r="L53" t="str">
            <v>Brasil</v>
          </cell>
          <cell r="M53" t="str">
            <v>SP</v>
          </cell>
          <cell r="N53" t="str">
            <v>(11) 2966-5439</v>
          </cell>
          <cell r="O53" t="str">
            <v>(11) 2966-5439</v>
          </cell>
        </row>
        <row r="54">
          <cell r="L54" t="str">
            <v>Brasil</v>
          </cell>
          <cell r="M54" t="str">
            <v>SP</v>
          </cell>
          <cell r="N54" t="str">
            <v>(11) 3864-8646</v>
          </cell>
          <cell r="O54" t="str">
            <v>(11) 3864-8646</v>
          </cell>
        </row>
        <row r="55">
          <cell r="L55" t="str">
            <v>Brasil</v>
          </cell>
          <cell r="M55" t="str">
            <v>SP</v>
          </cell>
          <cell r="N55" t="str">
            <v>(11) 4425-7560 / (11) 99607-6715</v>
          </cell>
          <cell r="O55" t="str">
            <v>(11) 4425-7560 / (11) 99607-6715</v>
          </cell>
        </row>
        <row r="56">
          <cell r="L56" t="str">
            <v>Brasil</v>
          </cell>
          <cell r="M56" t="str">
            <v>SP</v>
          </cell>
          <cell r="N56" t="str">
            <v>(11) 4426-1143 / (11) 99949-5214</v>
          </cell>
          <cell r="O56" t="str">
            <v>(11) 4426-1143 / (11) 99949-5214</v>
          </cell>
        </row>
        <row r="57">
          <cell r="L57" t="str">
            <v>Brasil</v>
          </cell>
          <cell r="M57" t="str">
            <v>SP</v>
          </cell>
          <cell r="N57" t="str">
            <v>(11) 4458-2345 / (11) 99172-6767</v>
          </cell>
          <cell r="O57" t="str">
            <v>(11) 4458-2345 / (11) 99172-6767</v>
          </cell>
        </row>
        <row r="58">
          <cell r="L58" t="str">
            <v>Brasil</v>
          </cell>
          <cell r="M58" t="str">
            <v>SP</v>
          </cell>
          <cell r="N58" t="str">
            <v>(11) 4472-7469 / (11) 4479-8182 / (11) 95910-7590 / (11) 99181-9388</v>
          </cell>
          <cell r="O58" t="str">
            <v>(11) 4472-7469 / (11) 4479-8182 / (11) 95910-7590 / (11) 99181-9388</v>
          </cell>
        </row>
        <row r="59">
          <cell r="L59" t="str">
            <v>Brasil</v>
          </cell>
          <cell r="M59" t="str">
            <v>SP</v>
          </cell>
          <cell r="N59" t="str">
            <v>(11) 4496-4114</v>
          </cell>
          <cell r="O59" t="str">
            <v>(11) 4496-4114</v>
          </cell>
        </row>
        <row r="60">
          <cell r="L60" t="str">
            <v>Brasil</v>
          </cell>
          <cell r="M60" t="str">
            <v>SP</v>
          </cell>
          <cell r="N60" t="str">
            <v>(11) 4997-4039</v>
          </cell>
          <cell r="O60" t="str">
            <v>(11) 4997-4039</v>
          </cell>
        </row>
        <row r="61">
          <cell r="L61" t="str">
            <v>Brasil</v>
          </cell>
          <cell r="M61" t="str">
            <v>SP</v>
          </cell>
          <cell r="N61" t="str">
            <v>(11) 5051-3662</v>
          </cell>
          <cell r="O61" t="str">
            <v>(11) 5051-3662</v>
          </cell>
        </row>
        <row r="62">
          <cell r="L62" t="str">
            <v>Brasil</v>
          </cell>
          <cell r="M62" t="str">
            <v>SP</v>
          </cell>
          <cell r="N62" t="str">
            <v>(11) 5061-2492</v>
          </cell>
          <cell r="O62" t="str">
            <v>(11) 5061-2492</v>
          </cell>
        </row>
        <row r="63">
          <cell r="L63" t="str">
            <v>Brasil</v>
          </cell>
          <cell r="M63" t="str">
            <v>SP</v>
          </cell>
          <cell r="N63" t="str">
            <v>(11) 93026-6712</v>
          </cell>
          <cell r="O63" t="str">
            <v>(11) 93026-6712</v>
          </cell>
        </row>
        <row r="64">
          <cell r="L64" t="str">
            <v>Brasil</v>
          </cell>
          <cell r="M64" t="str">
            <v>SP</v>
          </cell>
          <cell r="N64" t="str">
            <v>(11) 94039-8075</v>
          </cell>
          <cell r="O64" t="str">
            <v>(11) 94039-8075</v>
          </cell>
        </row>
        <row r="65">
          <cell r="L65" t="str">
            <v>Brasil</v>
          </cell>
          <cell r="M65" t="str">
            <v>SP</v>
          </cell>
          <cell r="N65" t="str">
            <v>(11) 94346-0549</v>
          </cell>
          <cell r="O65" t="str">
            <v>(11) 94346-0549</v>
          </cell>
        </row>
        <row r="66">
          <cell r="L66" t="str">
            <v>Brasil</v>
          </cell>
          <cell r="M66" t="str">
            <v>SP</v>
          </cell>
          <cell r="N66" t="str">
            <v>(11) 94731-4772</v>
          </cell>
          <cell r="O66" t="str">
            <v>(11) 94731-4772</v>
          </cell>
        </row>
        <row r="67">
          <cell r="L67" t="str">
            <v>Brasil</v>
          </cell>
          <cell r="M67" t="str">
            <v>SP</v>
          </cell>
          <cell r="N67" t="str">
            <v>(11) 94905-2776</v>
          </cell>
          <cell r="O67" t="str">
            <v>(11) 94905-2776</v>
          </cell>
        </row>
        <row r="68">
          <cell r="L68" t="str">
            <v>Brasil</v>
          </cell>
          <cell r="M68" t="str">
            <v>SP</v>
          </cell>
          <cell r="N68" t="str">
            <v>(11) 95465-1536</v>
          </cell>
          <cell r="O68" t="str">
            <v>(11) 95465-1536</v>
          </cell>
        </row>
        <row r="69">
          <cell r="L69" t="str">
            <v>Brasil</v>
          </cell>
          <cell r="M69" t="str">
            <v>SP</v>
          </cell>
          <cell r="N69" t="str">
            <v>(11) 95540-3036</v>
          </cell>
          <cell r="O69" t="str">
            <v>(11) 95540-3036</v>
          </cell>
        </row>
        <row r="70">
          <cell r="L70" t="str">
            <v>Brasil</v>
          </cell>
          <cell r="M70" t="str">
            <v>SP</v>
          </cell>
          <cell r="N70" t="str">
            <v>(11) 95629-4497</v>
          </cell>
          <cell r="O70" t="str">
            <v>(11) 95629-4497</v>
          </cell>
        </row>
        <row r="71">
          <cell r="L71" t="str">
            <v>Brasil</v>
          </cell>
          <cell r="M71" t="str">
            <v>SP</v>
          </cell>
          <cell r="N71" t="str">
            <v>(11) 96192-6838</v>
          </cell>
          <cell r="O71" t="str">
            <v>(11) 96192-6838</v>
          </cell>
        </row>
        <row r="72">
          <cell r="L72" t="str">
            <v>Brasil</v>
          </cell>
          <cell r="M72" t="str">
            <v>SP</v>
          </cell>
          <cell r="N72" t="str">
            <v>(11) 96226-1716</v>
          </cell>
          <cell r="O72" t="str">
            <v>(11) 96226-1716</v>
          </cell>
        </row>
        <row r="73">
          <cell r="L73" t="str">
            <v>Brasil</v>
          </cell>
          <cell r="M73" t="str">
            <v>SP</v>
          </cell>
          <cell r="N73" t="str">
            <v>(11) 96423-9167</v>
          </cell>
          <cell r="O73" t="str">
            <v>(11) 96423-9167</v>
          </cell>
        </row>
        <row r="74">
          <cell r="L74" t="str">
            <v>Brasil</v>
          </cell>
          <cell r="M74" t="str">
            <v>SP</v>
          </cell>
          <cell r="N74" t="str">
            <v>(11) 96552-4136</v>
          </cell>
          <cell r="O74" t="str">
            <v>(11) 96552-4136</v>
          </cell>
        </row>
        <row r="75">
          <cell r="L75" t="str">
            <v>Brasil</v>
          </cell>
          <cell r="M75" t="str">
            <v>SP</v>
          </cell>
          <cell r="N75" t="str">
            <v>(11) 96611-8912</v>
          </cell>
          <cell r="O75" t="str">
            <v>(11) 96611-8912</v>
          </cell>
        </row>
        <row r="76">
          <cell r="L76" t="str">
            <v>Brasil</v>
          </cell>
          <cell r="M76" t="str">
            <v>SP</v>
          </cell>
          <cell r="N76" t="str">
            <v>(11) 96704-6661</v>
          </cell>
          <cell r="O76" t="str">
            <v>(11) 96704-6661</v>
          </cell>
        </row>
        <row r="77">
          <cell r="L77" t="str">
            <v>Brasil</v>
          </cell>
          <cell r="M77" t="str">
            <v>SP</v>
          </cell>
          <cell r="N77" t="str">
            <v>(11) 96766-7686</v>
          </cell>
          <cell r="O77" t="str">
            <v>(11) 96766-7686</v>
          </cell>
        </row>
        <row r="78">
          <cell r="L78" t="str">
            <v>Brasil</v>
          </cell>
          <cell r="M78" t="str">
            <v>SP</v>
          </cell>
          <cell r="N78" t="str">
            <v>(11) 96785-3962</v>
          </cell>
          <cell r="O78" t="str">
            <v>(11) 96785-3962</v>
          </cell>
        </row>
        <row r="79">
          <cell r="L79" t="str">
            <v>Brasil</v>
          </cell>
          <cell r="M79" t="str">
            <v>SP</v>
          </cell>
          <cell r="N79" t="str">
            <v>(11) 96865-7131</v>
          </cell>
          <cell r="O79" t="str">
            <v>(11) 96865-7131</v>
          </cell>
        </row>
        <row r="80">
          <cell r="L80" t="str">
            <v>Brasil</v>
          </cell>
          <cell r="M80" t="str">
            <v>SP</v>
          </cell>
          <cell r="N80" t="str">
            <v>(11) 96913-4017 / (11) 99379-3654</v>
          </cell>
          <cell r="O80" t="str">
            <v>(11) 96913-4017 / (11) 99379-3654</v>
          </cell>
        </row>
        <row r="81">
          <cell r="L81" t="str">
            <v>Brasil</v>
          </cell>
          <cell r="M81" t="str">
            <v>SP</v>
          </cell>
          <cell r="N81" t="str">
            <v>(11) 970622481</v>
          </cell>
          <cell r="O81" t="str">
            <v>(11) 97062-2481</v>
          </cell>
        </row>
        <row r="82">
          <cell r="L82" t="str">
            <v>Brasil</v>
          </cell>
          <cell r="M82" t="str">
            <v>SP</v>
          </cell>
          <cell r="N82" t="str">
            <v>(11) 97176-2038 / (11) 3681-6586</v>
          </cell>
          <cell r="O82" t="str">
            <v>(11) 97176-2038 / (11) 3681-6586</v>
          </cell>
        </row>
        <row r="83">
          <cell r="L83" t="str">
            <v>Brasil</v>
          </cell>
          <cell r="M83" t="str">
            <v>SP</v>
          </cell>
          <cell r="N83" t="str">
            <v>(11) 97235-6209</v>
          </cell>
          <cell r="O83" t="str">
            <v>(11) 97235-6209</v>
          </cell>
        </row>
        <row r="84">
          <cell r="L84" t="str">
            <v>Brasil</v>
          </cell>
          <cell r="M84" t="str">
            <v>SP</v>
          </cell>
          <cell r="N84" t="str">
            <v>(11) 97257-4219</v>
          </cell>
          <cell r="O84" t="str">
            <v>(11) 97257-4219</v>
          </cell>
        </row>
        <row r="85">
          <cell r="L85" t="str">
            <v>Brasil</v>
          </cell>
          <cell r="M85" t="str">
            <v>SP</v>
          </cell>
          <cell r="N85" t="str">
            <v>(11) 97258-7323</v>
          </cell>
          <cell r="O85" t="str">
            <v>(11) 97258-7323</v>
          </cell>
        </row>
        <row r="86">
          <cell r="L86" t="str">
            <v>Brasil</v>
          </cell>
          <cell r="M86" t="str">
            <v>SP</v>
          </cell>
          <cell r="N86" t="str">
            <v>(11) 973404059</v>
          </cell>
          <cell r="O86" t="str">
            <v>(11) 97340-4059</v>
          </cell>
        </row>
        <row r="87">
          <cell r="L87" t="str">
            <v>Brasil</v>
          </cell>
          <cell r="M87" t="str">
            <v>SP</v>
          </cell>
          <cell r="N87" t="str">
            <v>(11) 973573968</v>
          </cell>
          <cell r="O87" t="str">
            <v>(11) 97357-3968</v>
          </cell>
        </row>
        <row r="88">
          <cell r="L88" t="str">
            <v>Brasil</v>
          </cell>
          <cell r="M88" t="str">
            <v>SP</v>
          </cell>
          <cell r="N88" t="str">
            <v>(11) 97522-1626</v>
          </cell>
          <cell r="O88" t="str">
            <v>(11) 97522-1626</v>
          </cell>
        </row>
        <row r="89">
          <cell r="L89" t="str">
            <v>Brasil</v>
          </cell>
          <cell r="M89" t="str">
            <v>SP</v>
          </cell>
          <cell r="N89" t="str">
            <v>(11) 97535-1691</v>
          </cell>
          <cell r="O89" t="str">
            <v>(11) 97535-1691</v>
          </cell>
        </row>
        <row r="90">
          <cell r="L90" t="str">
            <v>Brasil</v>
          </cell>
          <cell r="M90" t="str">
            <v>SP</v>
          </cell>
          <cell r="N90" t="str">
            <v>(11) 97672-7417</v>
          </cell>
          <cell r="O90" t="str">
            <v>(11) 97672-7417</v>
          </cell>
        </row>
        <row r="91">
          <cell r="L91" t="str">
            <v>Brasil</v>
          </cell>
          <cell r="M91" t="str">
            <v>SP</v>
          </cell>
          <cell r="N91" t="str">
            <v>(11) 97966-7085</v>
          </cell>
          <cell r="O91" t="str">
            <v>(11) 97966-7085</v>
          </cell>
        </row>
        <row r="92">
          <cell r="L92" t="str">
            <v>Brasil</v>
          </cell>
          <cell r="M92" t="str">
            <v>SP</v>
          </cell>
          <cell r="N92" t="str">
            <v>(11) 98052-0213</v>
          </cell>
          <cell r="O92" t="str">
            <v>(11) 98052-0213</v>
          </cell>
        </row>
        <row r="93">
          <cell r="L93" t="str">
            <v>Brasil</v>
          </cell>
          <cell r="M93" t="str">
            <v>SP</v>
          </cell>
          <cell r="N93" t="str">
            <v>(11) 98104-9088</v>
          </cell>
          <cell r="O93" t="str">
            <v>(11) 98104-9088</v>
          </cell>
        </row>
        <row r="94">
          <cell r="L94" t="str">
            <v>Brasil</v>
          </cell>
          <cell r="M94" t="str">
            <v>SP</v>
          </cell>
          <cell r="N94" t="str">
            <v>(11) 9813-2727</v>
          </cell>
          <cell r="O94" t="str">
            <v>(11) 99813-2727</v>
          </cell>
        </row>
        <row r="95">
          <cell r="L95" t="str">
            <v>Brasil</v>
          </cell>
          <cell r="M95" t="str">
            <v>SP</v>
          </cell>
          <cell r="N95" t="str">
            <v>(11) 98136-2160</v>
          </cell>
          <cell r="O95" t="str">
            <v>(11) 98136-2160</v>
          </cell>
        </row>
        <row r="96">
          <cell r="L96" t="str">
            <v>Brasil</v>
          </cell>
          <cell r="M96" t="str">
            <v>SP</v>
          </cell>
          <cell r="N96" t="str">
            <v>(11) 98177-4700 / (11) 4544-2563</v>
          </cell>
          <cell r="O96" t="str">
            <v>(11) 98177-4700 / (11) 4544-2563</v>
          </cell>
        </row>
        <row r="97">
          <cell r="L97" t="str">
            <v>Brasil</v>
          </cell>
          <cell r="M97" t="str">
            <v>SP</v>
          </cell>
          <cell r="N97" t="str">
            <v>(11) 98202-0403</v>
          </cell>
          <cell r="O97" t="str">
            <v>(11) 98202-0403</v>
          </cell>
        </row>
        <row r="98">
          <cell r="L98" t="str">
            <v>Brasil</v>
          </cell>
          <cell r="M98" t="str">
            <v>SP</v>
          </cell>
          <cell r="N98" t="str">
            <v>(11) 982139313</v>
          </cell>
          <cell r="O98" t="str">
            <v>(11) 98213-9313</v>
          </cell>
        </row>
        <row r="99">
          <cell r="L99" t="str">
            <v>Brasil</v>
          </cell>
          <cell r="M99" t="str">
            <v>SP</v>
          </cell>
          <cell r="N99" t="str">
            <v>(11) 98221-2095</v>
          </cell>
          <cell r="O99" t="str">
            <v>(11) 98221-2095</v>
          </cell>
        </row>
        <row r="100">
          <cell r="L100" t="str">
            <v>Brasil</v>
          </cell>
          <cell r="M100" t="str">
            <v>SP</v>
          </cell>
          <cell r="N100" t="str">
            <v>(11) 98223-4907</v>
          </cell>
          <cell r="O100" t="str">
            <v>(11) 98223-4907</v>
          </cell>
        </row>
        <row r="101">
          <cell r="L101" t="str">
            <v>Brasil</v>
          </cell>
          <cell r="M101" t="str">
            <v>SP</v>
          </cell>
          <cell r="N101" t="str">
            <v>(11) 98226-5066</v>
          </cell>
          <cell r="O101" t="str">
            <v>(11) 98226-5066</v>
          </cell>
        </row>
        <row r="102">
          <cell r="L102" t="str">
            <v>Brasil</v>
          </cell>
          <cell r="M102" t="str">
            <v>SP</v>
          </cell>
          <cell r="N102" t="str">
            <v>(11) 98226-8621</v>
          </cell>
          <cell r="O102" t="str">
            <v>(11) 98226-8621</v>
          </cell>
        </row>
        <row r="103">
          <cell r="L103" t="str">
            <v>Brasil</v>
          </cell>
          <cell r="M103" t="str">
            <v>SP</v>
          </cell>
          <cell r="N103" t="str">
            <v>(11) 98283-2970</v>
          </cell>
          <cell r="O103" t="str">
            <v>(11) 98283-2970</v>
          </cell>
        </row>
        <row r="104">
          <cell r="L104" t="str">
            <v>Brasil</v>
          </cell>
          <cell r="M104" t="str">
            <v>SP</v>
          </cell>
          <cell r="N104" t="str">
            <v>(11) 98283-4349</v>
          </cell>
          <cell r="O104" t="str">
            <v>(11) 98283-4349</v>
          </cell>
        </row>
        <row r="105">
          <cell r="L105" t="str">
            <v>Brasil</v>
          </cell>
          <cell r="M105" t="str">
            <v>SP</v>
          </cell>
          <cell r="N105" t="str">
            <v>(11) 98320-1294</v>
          </cell>
          <cell r="O105" t="str">
            <v>(11) 98320-1294</v>
          </cell>
        </row>
        <row r="106">
          <cell r="L106" t="str">
            <v>Brasil</v>
          </cell>
          <cell r="M106" t="str">
            <v>SP</v>
          </cell>
          <cell r="N106" t="str">
            <v>(11) 98443-1336</v>
          </cell>
          <cell r="O106" t="str">
            <v>(11) 98443-1336</v>
          </cell>
        </row>
        <row r="107">
          <cell r="L107" t="str">
            <v>Brasil</v>
          </cell>
          <cell r="M107" t="str">
            <v>SP</v>
          </cell>
          <cell r="N107" t="str">
            <v>(11) 98482-5777</v>
          </cell>
          <cell r="O107" t="str">
            <v>(11) 98482-5777</v>
          </cell>
        </row>
        <row r="108">
          <cell r="L108" t="str">
            <v>Brasil</v>
          </cell>
          <cell r="M108" t="str">
            <v>SP</v>
          </cell>
          <cell r="N108" t="str">
            <v>(11) 98519-6741</v>
          </cell>
          <cell r="O108" t="str">
            <v>(11) 98519-6741</v>
          </cell>
        </row>
        <row r="109">
          <cell r="L109" t="str">
            <v>Brasil</v>
          </cell>
          <cell r="M109" t="str">
            <v>SP</v>
          </cell>
          <cell r="N109" t="str">
            <v>(11) 98587-6110</v>
          </cell>
          <cell r="O109" t="str">
            <v>(11) 98587-6110</v>
          </cell>
        </row>
        <row r="110">
          <cell r="L110" t="str">
            <v>Brasil</v>
          </cell>
          <cell r="M110" t="str">
            <v>SP</v>
          </cell>
          <cell r="N110" t="str">
            <v>(11) 98597-9878</v>
          </cell>
          <cell r="O110" t="str">
            <v>(11) 98597-9878</v>
          </cell>
        </row>
        <row r="111">
          <cell r="L111" t="str">
            <v>Brasil</v>
          </cell>
          <cell r="M111" t="str">
            <v>SP</v>
          </cell>
          <cell r="N111" t="str">
            <v>(11) 986221637</v>
          </cell>
          <cell r="O111" t="str">
            <v>(11) 98622-1637</v>
          </cell>
        </row>
        <row r="112">
          <cell r="L112" t="str">
            <v>Brasil</v>
          </cell>
          <cell r="M112" t="str">
            <v>SP</v>
          </cell>
          <cell r="N112" t="str">
            <v>(11) 98790-0323</v>
          </cell>
          <cell r="O112" t="str">
            <v>(11) 98790-0323</v>
          </cell>
        </row>
        <row r="113">
          <cell r="L113" t="str">
            <v>Brasil</v>
          </cell>
          <cell r="M113" t="str">
            <v>SP</v>
          </cell>
          <cell r="N113" t="str">
            <v>(11) 98912-2281</v>
          </cell>
          <cell r="O113" t="str">
            <v>(11) 98912-2281</v>
          </cell>
        </row>
        <row r="114">
          <cell r="L114" t="str">
            <v>Brasil</v>
          </cell>
          <cell r="M114" t="str">
            <v>SP</v>
          </cell>
          <cell r="N114" t="str">
            <v>(11) 989458541</v>
          </cell>
          <cell r="O114" t="str">
            <v>(11) 98945-8541</v>
          </cell>
        </row>
        <row r="115">
          <cell r="L115" t="str">
            <v>Brasil</v>
          </cell>
          <cell r="M115" t="str">
            <v>SP</v>
          </cell>
          <cell r="N115" t="str">
            <v>(11) 98967-5752</v>
          </cell>
          <cell r="O115" t="str">
            <v>(11) 98967-5752</v>
          </cell>
        </row>
        <row r="116">
          <cell r="L116" t="str">
            <v>Brasil</v>
          </cell>
          <cell r="M116" t="str">
            <v>SP</v>
          </cell>
          <cell r="N116" t="str">
            <v>(11) 99102-6606</v>
          </cell>
          <cell r="O116" t="str">
            <v>(11) 99102-6606</v>
          </cell>
        </row>
        <row r="117">
          <cell r="L117" t="str">
            <v>Brasil</v>
          </cell>
          <cell r="M117" t="str">
            <v>SP</v>
          </cell>
          <cell r="N117" t="str">
            <v>(11) 99114-6086</v>
          </cell>
          <cell r="O117" t="str">
            <v>(11) 99114-6086</v>
          </cell>
        </row>
        <row r="118">
          <cell r="L118" t="str">
            <v>Brasil</v>
          </cell>
          <cell r="M118" t="str">
            <v>SP</v>
          </cell>
          <cell r="N118" t="str">
            <v>(11) 99131-4511</v>
          </cell>
          <cell r="O118" t="str">
            <v>(11) 99131-4511</v>
          </cell>
        </row>
        <row r="119">
          <cell r="L119" t="str">
            <v>Brasil</v>
          </cell>
          <cell r="M119" t="str">
            <v>SP</v>
          </cell>
          <cell r="N119" t="str">
            <v>(11) 99167-0754</v>
          </cell>
          <cell r="O119" t="str">
            <v>(11) 99167-0754</v>
          </cell>
        </row>
        <row r="120">
          <cell r="L120" t="str">
            <v>Brasil</v>
          </cell>
          <cell r="M120" t="str">
            <v>SP</v>
          </cell>
          <cell r="N120" t="str">
            <v>(11) 99179-9887</v>
          </cell>
          <cell r="O120" t="str">
            <v>(11) 99179-9887</v>
          </cell>
        </row>
        <row r="121">
          <cell r="L121" t="str">
            <v>Brasil</v>
          </cell>
          <cell r="M121" t="str">
            <v>SP</v>
          </cell>
          <cell r="N121" t="str">
            <v>(11) 99195-1487</v>
          </cell>
          <cell r="O121" t="str">
            <v>(11) 99195-1487</v>
          </cell>
        </row>
        <row r="122">
          <cell r="L122" t="str">
            <v>Brasil</v>
          </cell>
          <cell r="M122" t="str">
            <v>SP</v>
          </cell>
          <cell r="N122" t="str">
            <v>(11) 99233-4543</v>
          </cell>
          <cell r="O122" t="str">
            <v>(11) 99233-4543</v>
          </cell>
        </row>
        <row r="123">
          <cell r="L123" t="str">
            <v>Brasil</v>
          </cell>
          <cell r="M123" t="str">
            <v>SP</v>
          </cell>
          <cell r="N123" t="str">
            <v>(11) 99249-4266</v>
          </cell>
          <cell r="O123" t="str">
            <v>(11) 99249-4266</v>
          </cell>
        </row>
        <row r="124">
          <cell r="L124" t="str">
            <v>Brasil</v>
          </cell>
          <cell r="M124" t="str">
            <v>SP</v>
          </cell>
          <cell r="N124" t="str">
            <v>(11) 99260-4670</v>
          </cell>
          <cell r="O124" t="str">
            <v>(11) 99260-4670</v>
          </cell>
        </row>
        <row r="125">
          <cell r="L125" t="str">
            <v>Brasil</v>
          </cell>
          <cell r="M125" t="str">
            <v>SP</v>
          </cell>
          <cell r="N125" t="str">
            <v>(11) 99294-5388</v>
          </cell>
          <cell r="O125" t="str">
            <v>(11) 99294-5388</v>
          </cell>
        </row>
        <row r="126">
          <cell r="L126" t="str">
            <v>Brasil</v>
          </cell>
          <cell r="M126" t="str">
            <v>SP</v>
          </cell>
          <cell r="N126" t="str">
            <v>(11) 99447-9984</v>
          </cell>
          <cell r="O126" t="str">
            <v>(11) 99447-9984</v>
          </cell>
        </row>
        <row r="127">
          <cell r="L127" t="str">
            <v>Brasil</v>
          </cell>
          <cell r="M127" t="str">
            <v>SP</v>
          </cell>
          <cell r="N127" t="str">
            <v>(11) 99451-4091</v>
          </cell>
          <cell r="O127" t="str">
            <v>(11) 99451-4091</v>
          </cell>
        </row>
        <row r="128">
          <cell r="L128" t="str">
            <v>Brasil</v>
          </cell>
          <cell r="M128" t="str">
            <v>SP</v>
          </cell>
          <cell r="N128" t="str">
            <v>(11) 99598 5698</v>
          </cell>
          <cell r="O128" t="str">
            <v>(11) 99598-5698</v>
          </cell>
        </row>
        <row r="129">
          <cell r="L129" t="str">
            <v>Brasil</v>
          </cell>
          <cell r="M129" t="str">
            <v>SP</v>
          </cell>
          <cell r="N129" t="str">
            <v>(11) 996129239</v>
          </cell>
          <cell r="O129" t="str">
            <v>(11) 99612-9239</v>
          </cell>
        </row>
        <row r="130">
          <cell r="L130" t="str">
            <v>Brasil</v>
          </cell>
          <cell r="M130" t="str">
            <v>SP</v>
          </cell>
          <cell r="N130" t="str">
            <v>(11) 99625-1980</v>
          </cell>
          <cell r="O130" t="str">
            <v>(11) 99625-1980</v>
          </cell>
        </row>
        <row r="131">
          <cell r="L131" t="str">
            <v>Brasil</v>
          </cell>
          <cell r="M131" t="str">
            <v>SP</v>
          </cell>
          <cell r="N131" t="str">
            <v>(11) 99647-9245</v>
          </cell>
          <cell r="O131" t="str">
            <v>(11) 99647-9245</v>
          </cell>
        </row>
        <row r="132">
          <cell r="L132" t="str">
            <v>Brasil</v>
          </cell>
          <cell r="M132" t="str">
            <v>SP</v>
          </cell>
          <cell r="N132" t="str">
            <v>(11) 99655-8537</v>
          </cell>
          <cell r="O132" t="str">
            <v>(11) 99655-8537</v>
          </cell>
        </row>
        <row r="133">
          <cell r="L133" t="str">
            <v>Brasil</v>
          </cell>
          <cell r="M133" t="str">
            <v>SP</v>
          </cell>
          <cell r="N133" t="str">
            <v>(11) 99669-0131</v>
          </cell>
          <cell r="O133" t="str">
            <v>(11) 99669-0131</v>
          </cell>
        </row>
        <row r="134">
          <cell r="L134" t="str">
            <v>Brasil</v>
          </cell>
          <cell r="M134" t="str">
            <v>SP</v>
          </cell>
          <cell r="N134" t="str">
            <v>(11) 99678-6074</v>
          </cell>
          <cell r="O134" t="str">
            <v>(11) 99678-6074</v>
          </cell>
        </row>
        <row r="135">
          <cell r="L135" t="str">
            <v>Brasil</v>
          </cell>
          <cell r="M135" t="str">
            <v>SP</v>
          </cell>
          <cell r="N135" t="str">
            <v>(11) 996810714</v>
          </cell>
          <cell r="O135" t="str">
            <v>(11) 99681-0714</v>
          </cell>
        </row>
        <row r="136">
          <cell r="L136" t="str">
            <v>Brasil</v>
          </cell>
          <cell r="M136" t="str">
            <v>SP</v>
          </cell>
          <cell r="N136" t="str">
            <v>(11) 99689-9076</v>
          </cell>
          <cell r="O136" t="str">
            <v>(11) 99689-9076</v>
          </cell>
        </row>
        <row r="137">
          <cell r="L137" t="str">
            <v>Brasil</v>
          </cell>
          <cell r="M137" t="str">
            <v>SP</v>
          </cell>
          <cell r="N137" t="str">
            <v>(11) 996911950</v>
          </cell>
          <cell r="O137" t="str">
            <v>(11) 99691-1950</v>
          </cell>
        </row>
        <row r="138">
          <cell r="L138" t="str">
            <v>Brasil</v>
          </cell>
          <cell r="M138" t="str">
            <v>SP</v>
          </cell>
          <cell r="N138" t="str">
            <v>(11) 99709-9968</v>
          </cell>
          <cell r="O138" t="str">
            <v>(11) 99709-9968</v>
          </cell>
        </row>
        <row r="139">
          <cell r="L139" t="str">
            <v>Brasil</v>
          </cell>
          <cell r="M139" t="str">
            <v>SP</v>
          </cell>
          <cell r="N139" t="str">
            <v>(11) 99714-3865</v>
          </cell>
          <cell r="O139" t="str">
            <v>(11) 99714-3865</v>
          </cell>
        </row>
        <row r="140">
          <cell r="L140" t="str">
            <v>Brasil</v>
          </cell>
          <cell r="M140" t="str">
            <v>SP</v>
          </cell>
          <cell r="N140" t="str">
            <v>(11) 997431028</v>
          </cell>
          <cell r="O140" t="str">
            <v>(11) 99743-1028</v>
          </cell>
        </row>
        <row r="141">
          <cell r="L141" t="str">
            <v>Brasil</v>
          </cell>
          <cell r="M141" t="str">
            <v>SP</v>
          </cell>
          <cell r="N141" t="str">
            <v>(11) 99772-1822</v>
          </cell>
          <cell r="O141" t="str">
            <v>(11) 99772-1822</v>
          </cell>
        </row>
        <row r="142">
          <cell r="L142" t="str">
            <v>Brasil</v>
          </cell>
          <cell r="M142" t="str">
            <v>SP</v>
          </cell>
          <cell r="N142" t="str">
            <v>(11) 99773-4028</v>
          </cell>
          <cell r="O142" t="str">
            <v>(11) 99773-4028</v>
          </cell>
        </row>
        <row r="143">
          <cell r="L143" t="str">
            <v>Brasil</v>
          </cell>
          <cell r="M143" t="str">
            <v>SP</v>
          </cell>
          <cell r="N143" t="str">
            <v>(11) 99797-8841</v>
          </cell>
          <cell r="O143" t="str">
            <v>(11) 99797-8841</v>
          </cell>
        </row>
        <row r="144">
          <cell r="L144" t="str">
            <v>Brasil</v>
          </cell>
          <cell r="M144" t="str">
            <v>SP</v>
          </cell>
          <cell r="N144" t="str">
            <v>(11) 99823-0031</v>
          </cell>
          <cell r="O144" t="str">
            <v>(11) 99823-0031</v>
          </cell>
        </row>
        <row r="145">
          <cell r="L145" t="str">
            <v>Brasil</v>
          </cell>
          <cell r="M145" t="str">
            <v>SP</v>
          </cell>
          <cell r="N145" t="str">
            <v>(11) 99838-6899</v>
          </cell>
          <cell r="O145" t="str">
            <v>(11) 99838-6899</v>
          </cell>
        </row>
        <row r="146">
          <cell r="L146" t="str">
            <v>Brasil</v>
          </cell>
          <cell r="M146" t="str">
            <v>SP</v>
          </cell>
          <cell r="N146" t="str">
            <v>(11) 99934-9465</v>
          </cell>
          <cell r="O146" t="str">
            <v>(11) 99934-9465</v>
          </cell>
        </row>
        <row r="147">
          <cell r="L147" t="str">
            <v>Brasil</v>
          </cell>
          <cell r="M147" t="str">
            <v>SP</v>
          </cell>
          <cell r="N147" t="str">
            <v>(11) 99935-0076</v>
          </cell>
          <cell r="O147" t="str">
            <v>(11) 99935-0076</v>
          </cell>
        </row>
        <row r="148">
          <cell r="L148" t="str">
            <v>Brasil</v>
          </cell>
          <cell r="M148" t="str">
            <v>SP</v>
          </cell>
          <cell r="N148" t="str">
            <v>(11) 99944-4720</v>
          </cell>
          <cell r="O148" t="str">
            <v>(11) 99944-4720</v>
          </cell>
        </row>
        <row r="149">
          <cell r="L149" t="str">
            <v>Brasil</v>
          </cell>
          <cell r="M149" t="str">
            <v>SP</v>
          </cell>
          <cell r="N149" t="str">
            <v>(11) 99957-2369</v>
          </cell>
          <cell r="O149" t="str">
            <v>(11) 99957-2369</v>
          </cell>
        </row>
        <row r="150">
          <cell r="L150" t="str">
            <v>Brasil</v>
          </cell>
          <cell r="M150" t="str">
            <v>SP</v>
          </cell>
          <cell r="N150" t="str">
            <v>(11) 99997-3168</v>
          </cell>
          <cell r="O150" t="str">
            <v>(11) 99997-3168</v>
          </cell>
        </row>
        <row r="151">
          <cell r="L151" t="str">
            <v>Brasil</v>
          </cell>
          <cell r="M151" t="str">
            <v>SP</v>
          </cell>
          <cell r="N151" t="str">
            <v>(11) 99999-2420</v>
          </cell>
          <cell r="O151" t="str">
            <v>(11) 99999-2420</v>
          </cell>
        </row>
        <row r="152">
          <cell r="L152" t="str">
            <v>Brasil</v>
          </cell>
          <cell r="M152" t="str">
            <v>SP</v>
          </cell>
          <cell r="N152" t="str">
            <v>(11)3865 6613 / (11)94499 7450</v>
          </cell>
          <cell r="O152" t="str">
            <v>(11)3865 6613 / (11)94499 7450</v>
          </cell>
        </row>
        <row r="153">
          <cell r="L153" t="str">
            <v>Brasil</v>
          </cell>
          <cell r="M153" t="str">
            <v>SP</v>
          </cell>
          <cell r="N153" t="str">
            <v>(11)995101801</v>
          </cell>
          <cell r="O153" t="str">
            <v>(11) 99510-1801</v>
          </cell>
        </row>
        <row r="154">
          <cell r="L154" t="str">
            <v>Brasil</v>
          </cell>
          <cell r="M154" t="str">
            <v>SP</v>
          </cell>
          <cell r="N154" t="str">
            <v>(11)99612.1956</v>
          </cell>
          <cell r="O154" t="str">
            <v>(11) 99612-1956</v>
          </cell>
        </row>
        <row r="155">
          <cell r="L155" t="str">
            <v>Brasil</v>
          </cell>
          <cell r="M155" t="str">
            <v>SP</v>
          </cell>
          <cell r="N155" t="str">
            <v>(12) 3033-2652</v>
          </cell>
          <cell r="O155" t="str">
            <v>(12) 3033-2652</v>
          </cell>
        </row>
        <row r="156">
          <cell r="L156" t="str">
            <v>Brasil</v>
          </cell>
          <cell r="M156" t="str">
            <v>SP</v>
          </cell>
          <cell r="N156" t="str">
            <v>(12) 3116-1813</v>
          </cell>
          <cell r="O156" t="str">
            <v>(12) 3116-1813</v>
          </cell>
        </row>
        <row r="157">
          <cell r="L157" t="str">
            <v>Brasil</v>
          </cell>
          <cell r="M157" t="str">
            <v>SP</v>
          </cell>
          <cell r="N157" t="str">
            <v>(12) 3905-2874</v>
          </cell>
          <cell r="O157" t="str">
            <v>(12) 3905-2874</v>
          </cell>
        </row>
        <row r="158">
          <cell r="L158" t="str">
            <v>Brasil</v>
          </cell>
          <cell r="M158" t="str">
            <v>SP</v>
          </cell>
          <cell r="N158" t="str">
            <v>(12) 98102-0669</v>
          </cell>
          <cell r="O158" t="str">
            <v>(12) 98102-0669</v>
          </cell>
        </row>
        <row r="159">
          <cell r="L159" t="str">
            <v>Brasil</v>
          </cell>
          <cell r="M159" t="str">
            <v>SP</v>
          </cell>
          <cell r="N159" t="str">
            <v>(12) 98136-8303</v>
          </cell>
          <cell r="O159" t="str">
            <v>(12) 98136-8303</v>
          </cell>
        </row>
        <row r="160">
          <cell r="L160" t="str">
            <v>Brasil</v>
          </cell>
          <cell r="M160" t="str">
            <v>SP</v>
          </cell>
          <cell r="N160" t="str">
            <v>(12) 98141-7976</v>
          </cell>
          <cell r="O160" t="str">
            <v>(12) 98141-7976</v>
          </cell>
        </row>
        <row r="161">
          <cell r="L161" t="str">
            <v>Brasil</v>
          </cell>
          <cell r="M161" t="str">
            <v>SP</v>
          </cell>
          <cell r="N161" t="str">
            <v>(12) 98156-9154</v>
          </cell>
          <cell r="O161" t="str">
            <v>(12) 98156-9154</v>
          </cell>
        </row>
        <row r="162">
          <cell r="L162" t="str">
            <v>Brasil</v>
          </cell>
          <cell r="M162" t="str">
            <v>SP</v>
          </cell>
          <cell r="N162" t="str">
            <v>(12) 982860208</v>
          </cell>
          <cell r="O162" t="str">
            <v>(12) 98286-0208</v>
          </cell>
        </row>
        <row r="163">
          <cell r="L163" t="str">
            <v>Brasil</v>
          </cell>
          <cell r="M163" t="str">
            <v>SP</v>
          </cell>
          <cell r="N163" t="str">
            <v>(12) 98803-9089</v>
          </cell>
          <cell r="O163" t="str">
            <v>(12) 98803-9089</v>
          </cell>
        </row>
        <row r="164">
          <cell r="L164" t="str">
            <v>Brasil</v>
          </cell>
          <cell r="M164" t="str">
            <v>SP</v>
          </cell>
          <cell r="N164" t="str">
            <v>(12) 98867-4842</v>
          </cell>
          <cell r="O164" t="str">
            <v>(12) 98867-4842</v>
          </cell>
        </row>
        <row r="165">
          <cell r="L165" t="str">
            <v>Brasil</v>
          </cell>
          <cell r="M165" t="str">
            <v>SP</v>
          </cell>
          <cell r="N165" t="str">
            <v>(12) 99121-2357</v>
          </cell>
          <cell r="O165" t="str">
            <v>(12) 99121-2357</v>
          </cell>
        </row>
        <row r="166">
          <cell r="L166" t="str">
            <v>Brasil</v>
          </cell>
          <cell r="M166" t="str">
            <v>SP</v>
          </cell>
          <cell r="N166" t="str">
            <v>(12) 99127-3549</v>
          </cell>
          <cell r="O166" t="str">
            <v>(12) 99127-3549</v>
          </cell>
        </row>
        <row r="167">
          <cell r="L167" t="str">
            <v>Brasil</v>
          </cell>
          <cell r="M167" t="str">
            <v>SP</v>
          </cell>
          <cell r="N167" t="str">
            <v>(12) 99602-5865</v>
          </cell>
          <cell r="O167" t="str">
            <v>(12) 99602-5865</v>
          </cell>
        </row>
        <row r="168">
          <cell r="L168" t="str">
            <v>Brasil</v>
          </cell>
          <cell r="M168" t="str">
            <v>SP</v>
          </cell>
          <cell r="N168" t="str">
            <v>(12) 996649878</v>
          </cell>
          <cell r="O168" t="str">
            <v>(12) 99664-9878</v>
          </cell>
        </row>
        <row r="169">
          <cell r="L169" t="str">
            <v>Brasil</v>
          </cell>
          <cell r="M169" t="str">
            <v>SP</v>
          </cell>
          <cell r="N169" t="str">
            <v>(12) 99703-6273</v>
          </cell>
          <cell r="O169" t="str">
            <v>(12) 99703-6273</v>
          </cell>
        </row>
        <row r="170">
          <cell r="L170" t="str">
            <v>Brasil</v>
          </cell>
          <cell r="M170" t="str">
            <v>SP</v>
          </cell>
          <cell r="N170" t="str">
            <v>(12) 99723-5196</v>
          </cell>
          <cell r="O170" t="str">
            <v>(12) 99723-5196</v>
          </cell>
        </row>
        <row r="171">
          <cell r="L171" t="str">
            <v>Brasil</v>
          </cell>
          <cell r="M171" t="str">
            <v>SP</v>
          </cell>
          <cell r="N171" t="str">
            <v>(12) 99729-0993</v>
          </cell>
          <cell r="O171" t="str">
            <v>(12) 99729-0993</v>
          </cell>
        </row>
        <row r="172">
          <cell r="L172" t="str">
            <v>Brasil</v>
          </cell>
          <cell r="M172" t="str">
            <v>SP</v>
          </cell>
          <cell r="N172" t="str">
            <v>(12) 99740-0259</v>
          </cell>
          <cell r="O172" t="str">
            <v>(12) 99740-0259</v>
          </cell>
        </row>
        <row r="173">
          <cell r="L173" t="str">
            <v>Brasil</v>
          </cell>
          <cell r="M173" t="str">
            <v>SP</v>
          </cell>
          <cell r="N173" t="str">
            <v>(12) 99765-0254</v>
          </cell>
          <cell r="O173" t="str">
            <v>(12) 99765-0254</v>
          </cell>
        </row>
        <row r="174">
          <cell r="L174" t="str">
            <v>Brasil</v>
          </cell>
          <cell r="M174" t="str">
            <v>SP</v>
          </cell>
          <cell r="N174" t="str">
            <v>(12) 99797-9732</v>
          </cell>
          <cell r="O174" t="str">
            <v>(12) 99797-9732</v>
          </cell>
        </row>
        <row r="175">
          <cell r="L175" t="str">
            <v>Brasil</v>
          </cell>
          <cell r="M175" t="str">
            <v>SP</v>
          </cell>
          <cell r="N175" t="str">
            <v>(13)  97414-4816</v>
          </cell>
          <cell r="O175" t="str">
            <v>(13) 97414-4816</v>
          </cell>
        </row>
        <row r="176">
          <cell r="L176" t="str">
            <v>Brasil</v>
          </cell>
          <cell r="M176" t="str">
            <v>SP</v>
          </cell>
          <cell r="N176" t="str">
            <v>(13) 3234-9855</v>
          </cell>
          <cell r="O176" t="str">
            <v>(13) 3234-9855</v>
          </cell>
        </row>
        <row r="177">
          <cell r="L177" t="str">
            <v>Brasil</v>
          </cell>
          <cell r="M177" t="str">
            <v>SP</v>
          </cell>
          <cell r="N177" t="str">
            <v>(13) 33582535 / (13) 997484384</v>
          </cell>
          <cell r="O177" t="str">
            <v>(13) 33582535 / (13) 997484384</v>
          </cell>
        </row>
        <row r="178">
          <cell r="L178" t="str">
            <v>Brasil</v>
          </cell>
          <cell r="M178" t="str">
            <v>SP</v>
          </cell>
          <cell r="N178" t="str">
            <v>(13) 3462-1701</v>
          </cell>
          <cell r="O178" t="str">
            <v>(13) 3462-1701</v>
          </cell>
        </row>
        <row r="179">
          <cell r="L179" t="str">
            <v>Brasil</v>
          </cell>
          <cell r="M179" t="str">
            <v>SP</v>
          </cell>
          <cell r="N179" t="str">
            <v>(13) 3472-6575 / (13) 98157-3080</v>
          </cell>
          <cell r="O179" t="str">
            <v>(13) 3472-6575 / (13) 98157-3080</v>
          </cell>
        </row>
        <row r="180">
          <cell r="L180" t="str">
            <v>Brasil</v>
          </cell>
          <cell r="M180" t="str">
            <v>SP</v>
          </cell>
          <cell r="N180" t="str">
            <v>(13) 9 7415-8557</v>
          </cell>
          <cell r="O180" t="str">
            <v>(13) 97415-8557</v>
          </cell>
        </row>
        <row r="181">
          <cell r="L181" t="str">
            <v>Brasil</v>
          </cell>
          <cell r="M181" t="str">
            <v>SP</v>
          </cell>
          <cell r="N181" t="str">
            <v>(13) 98133-5598</v>
          </cell>
          <cell r="O181" t="str">
            <v>(13) 98133-5598</v>
          </cell>
        </row>
        <row r="182">
          <cell r="L182" t="str">
            <v>Brasil</v>
          </cell>
          <cell r="M182" t="str">
            <v>SP</v>
          </cell>
          <cell r="N182" t="str">
            <v>(13) 98149-9978</v>
          </cell>
          <cell r="O182" t="str">
            <v>(13) 98149-9978</v>
          </cell>
        </row>
        <row r="183">
          <cell r="L183" t="str">
            <v>Brasil</v>
          </cell>
          <cell r="M183" t="str">
            <v>SP</v>
          </cell>
          <cell r="N183" t="str">
            <v>(13) 98190-5191</v>
          </cell>
          <cell r="O183" t="str">
            <v>(13) 98190-5191</v>
          </cell>
        </row>
        <row r="184">
          <cell r="L184" t="str">
            <v>Brasil</v>
          </cell>
          <cell r="M184" t="str">
            <v>SP</v>
          </cell>
          <cell r="N184" t="str">
            <v>(13) 98192-9027</v>
          </cell>
          <cell r="O184" t="str">
            <v>(13) 98192-9027</v>
          </cell>
        </row>
        <row r="185">
          <cell r="L185" t="str">
            <v>Brasil</v>
          </cell>
          <cell r="M185" t="str">
            <v>SP</v>
          </cell>
          <cell r="N185" t="str">
            <v>(13) 98199-6900</v>
          </cell>
          <cell r="O185" t="str">
            <v>(13) 98199-6900</v>
          </cell>
        </row>
        <row r="186">
          <cell r="L186" t="str">
            <v>Brasil</v>
          </cell>
          <cell r="M186" t="str">
            <v>SP</v>
          </cell>
          <cell r="N186" t="str">
            <v>(13) 98225-0005</v>
          </cell>
          <cell r="O186" t="str">
            <v>(13) 98225-0005</v>
          </cell>
        </row>
        <row r="187">
          <cell r="L187" t="str">
            <v>Brasil</v>
          </cell>
          <cell r="M187" t="str">
            <v>SP</v>
          </cell>
          <cell r="N187" t="str">
            <v>(13) 988043979</v>
          </cell>
          <cell r="O187" t="str">
            <v>(13) 98804-3979</v>
          </cell>
        </row>
        <row r="188">
          <cell r="L188" t="str">
            <v>Brasil</v>
          </cell>
          <cell r="M188" t="str">
            <v>SP</v>
          </cell>
          <cell r="N188" t="str">
            <v>(13) 98832-8332</v>
          </cell>
          <cell r="O188" t="str">
            <v>(13) 98832-8332</v>
          </cell>
        </row>
        <row r="189">
          <cell r="L189" t="str">
            <v>Brasil</v>
          </cell>
          <cell r="M189" t="str">
            <v>SP</v>
          </cell>
          <cell r="N189" t="str">
            <v>(13) 991592848</v>
          </cell>
          <cell r="O189" t="str">
            <v>(13) 99159-2848</v>
          </cell>
        </row>
        <row r="190">
          <cell r="L190" t="str">
            <v>Brasil</v>
          </cell>
          <cell r="M190" t="str">
            <v>SP</v>
          </cell>
          <cell r="N190" t="str">
            <v>(13) 99164-4549</v>
          </cell>
          <cell r="O190" t="str">
            <v>(13) 99164-4549</v>
          </cell>
        </row>
        <row r="191">
          <cell r="L191" t="str">
            <v>Brasil</v>
          </cell>
          <cell r="M191" t="str">
            <v>SP</v>
          </cell>
          <cell r="N191" t="str">
            <v>(13) 99165-0699</v>
          </cell>
          <cell r="O191" t="str">
            <v>(13) 99165-0699</v>
          </cell>
        </row>
        <row r="192">
          <cell r="L192" t="str">
            <v>Brasil</v>
          </cell>
          <cell r="M192" t="str">
            <v>SP</v>
          </cell>
          <cell r="N192" t="str">
            <v>(13) 99681-5089</v>
          </cell>
          <cell r="O192" t="str">
            <v>(13) 99681-5089</v>
          </cell>
        </row>
        <row r="193">
          <cell r="L193" t="str">
            <v>Brasil</v>
          </cell>
          <cell r="M193" t="str">
            <v>SP</v>
          </cell>
          <cell r="N193" t="str">
            <v>(13) 99709-7201</v>
          </cell>
          <cell r="O193" t="str">
            <v>(13) 99709-7201</v>
          </cell>
        </row>
        <row r="194">
          <cell r="L194" t="str">
            <v>Brasil</v>
          </cell>
          <cell r="M194" t="str">
            <v>SP</v>
          </cell>
          <cell r="N194" t="str">
            <v>(13) 99755-7644</v>
          </cell>
          <cell r="O194" t="str">
            <v>(13) 99755-7644</v>
          </cell>
        </row>
        <row r="195">
          <cell r="L195" t="str">
            <v>Brasil</v>
          </cell>
          <cell r="M195" t="str">
            <v>SP</v>
          </cell>
          <cell r="N195" t="str">
            <v>(13) 99761-5678</v>
          </cell>
          <cell r="O195" t="str">
            <v>(13) 99761-5678</v>
          </cell>
        </row>
        <row r="196">
          <cell r="L196" t="str">
            <v>Brasil</v>
          </cell>
          <cell r="M196" t="str">
            <v>SP</v>
          </cell>
          <cell r="N196" t="str">
            <v>(13) 99778-9823</v>
          </cell>
          <cell r="O196" t="str">
            <v>(13) 99778-9823</v>
          </cell>
        </row>
        <row r="197">
          <cell r="L197" t="str">
            <v>Brasil</v>
          </cell>
          <cell r="M197" t="str">
            <v>SP</v>
          </cell>
          <cell r="N197" t="str">
            <v>(13) 99798-1958</v>
          </cell>
          <cell r="O197" t="str">
            <v>(13) 99798-1958</v>
          </cell>
        </row>
        <row r="198">
          <cell r="L198" t="str">
            <v>Brasil</v>
          </cell>
          <cell r="M198" t="str">
            <v>SP</v>
          </cell>
          <cell r="N198" t="str">
            <v>(15) 98802-8183</v>
          </cell>
          <cell r="O198" t="str">
            <v>(15) 98802-8183</v>
          </cell>
        </row>
        <row r="199">
          <cell r="L199" t="str">
            <v>Brasil</v>
          </cell>
          <cell r="M199" t="str">
            <v>SP</v>
          </cell>
          <cell r="N199" t="str">
            <v>(15) 99706-9703</v>
          </cell>
          <cell r="O199" t="str">
            <v>(15) 99706-9703</v>
          </cell>
        </row>
        <row r="200">
          <cell r="L200" t="str">
            <v>Brasil</v>
          </cell>
          <cell r="M200" t="str">
            <v>SP</v>
          </cell>
          <cell r="N200" t="str">
            <v>(15) 99711-6454</v>
          </cell>
          <cell r="O200" t="str">
            <v>(15) 99711-6454</v>
          </cell>
        </row>
        <row r="201">
          <cell r="L201" t="str">
            <v>Brasil</v>
          </cell>
          <cell r="M201" t="str">
            <v>SP</v>
          </cell>
          <cell r="N201" t="str">
            <v>(16) 3332-0583</v>
          </cell>
          <cell r="O201" t="str">
            <v>(16) 3332-0583</v>
          </cell>
        </row>
        <row r="202">
          <cell r="L202" t="str">
            <v>Brasil</v>
          </cell>
          <cell r="M202" t="str">
            <v>SP</v>
          </cell>
          <cell r="N202" t="str">
            <v>(16) 3336-3513</v>
          </cell>
          <cell r="O202" t="str">
            <v>(16) 3336-3513</v>
          </cell>
        </row>
        <row r="203">
          <cell r="L203" t="str">
            <v>Brasil</v>
          </cell>
          <cell r="M203" t="str">
            <v>SP</v>
          </cell>
          <cell r="N203" t="str">
            <v>(16) 98129900</v>
          </cell>
          <cell r="O203" t="str">
            <v>(16) 99812-9900</v>
          </cell>
        </row>
        <row r="204">
          <cell r="L204" t="str">
            <v>Brasil</v>
          </cell>
          <cell r="M204" t="str">
            <v>SP</v>
          </cell>
          <cell r="N204" t="str">
            <v>(16) 98244-2341</v>
          </cell>
          <cell r="O204" t="str">
            <v>(16) 98244-2341</v>
          </cell>
        </row>
        <row r="205">
          <cell r="L205" t="str">
            <v>Brasil</v>
          </cell>
          <cell r="M205" t="str">
            <v>SP</v>
          </cell>
          <cell r="N205" t="str">
            <v>(16) 988043082</v>
          </cell>
          <cell r="O205" t="str">
            <v>(16) 98804-3082</v>
          </cell>
        </row>
        <row r="206">
          <cell r="L206" t="str">
            <v>Brasil</v>
          </cell>
          <cell r="M206" t="str">
            <v>SP</v>
          </cell>
          <cell r="N206" t="str">
            <v>(16) 99104-3397</v>
          </cell>
          <cell r="O206" t="str">
            <v>(16) 99104-3397</v>
          </cell>
        </row>
        <row r="207">
          <cell r="L207" t="str">
            <v>Brasil</v>
          </cell>
          <cell r="M207" t="str">
            <v>SP</v>
          </cell>
          <cell r="N207" t="str">
            <v>(16) 99131-3790 / (16) 3625-3315</v>
          </cell>
          <cell r="O207" t="str">
            <v>(16) 99131-3790 / (16) 3625-3315</v>
          </cell>
        </row>
        <row r="208">
          <cell r="L208" t="str">
            <v>Brasil</v>
          </cell>
          <cell r="M208" t="str">
            <v>SP</v>
          </cell>
          <cell r="N208" t="str">
            <v>(16) 99135-4912</v>
          </cell>
          <cell r="O208" t="str">
            <v>(16) 99135-4912</v>
          </cell>
        </row>
        <row r="209">
          <cell r="L209" t="str">
            <v>Brasil</v>
          </cell>
          <cell r="M209" t="str">
            <v>SP</v>
          </cell>
          <cell r="N209" t="str">
            <v>(16) 99139-3455</v>
          </cell>
          <cell r="O209" t="str">
            <v>(16) 99139-3455</v>
          </cell>
        </row>
        <row r="210">
          <cell r="L210" t="str">
            <v>Brasil</v>
          </cell>
          <cell r="M210" t="str">
            <v>SP</v>
          </cell>
          <cell r="N210" t="str">
            <v>(16) 99182-6433</v>
          </cell>
          <cell r="O210" t="str">
            <v>(16) 99182-6433</v>
          </cell>
        </row>
        <row r="211">
          <cell r="L211" t="str">
            <v>Brasil</v>
          </cell>
          <cell r="M211" t="str">
            <v>SP</v>
          </cell>
          <cell r="N211" t="str">
            <v>(16) 99252-5207</v>
          </cell>
          <cell r="O211" t="str">
            <v>(16) 99252-5207</v>
          </cell>
        </row>
        <row r="212">
          <cell r="L212" t="str">
            <v>Brasil</v>
          </cell>
          <cell r="M212" t="str">
            <v>SP</v>
          </cell>
          <cell r="N212" t="str">
            <v>(16) 99263-6662</v>
          </cell>
          <cell r="O212" t="str">
            <v>(16) 99263-6662</v>
          </cell>
        </row>
        <row r="213">
          <cell r="L213" t="str">
            <v>Brasil</v>
          </cell>
          <cell r="M213" t="str">
            <v>SP</v>
          </cell>
          <cell r="N213" t="str">
            <v>(16) 99267-5802</v>
          </cell>
          <cell r="O213" t="str">
            <v>(16) 99267-5802</v>
          </cell>
        </row>
        <row r="214">
          <cell r="L214" t="str">
            <v>Brasil</v>
          </cell>
          <cell r="M214" t="str">
            <v>SP</v>
          </cell>
          <cell r="N214" t="str">
            <v>(16) 99275-4277</v>
          </cell>
          <cell r="O214" t="str">
            <v>(16) 99275-4277</v>
          </cell>
        </row>
        <row r="215">
          <cell r="L215" t="str">
            <v>Brasil</v>
          </cell>
          <cell r="M215" t="str">
            <v>SP</v>
          </cell>
          <cell r="N215" t="str">
            <v>(16) 99346-9113</v>
          </cell>
          <cell r="O215" t="str">
            <v>(16) 99346-9113</v>
          </cell>
        </row>
        <row r="216">
          <cell r="L216" t="str">
            <v>Brasil</v>
          </cell>
          <cell r="M216" t="str">
            <v>SP</v>
          </cell>
          <cell r="N216" t="str">
            <v>(16) 99360-2876</v>
          </cell>
          <cell r="O216" t="str">
            <v>(16) 99360-2876</v>
          </cell>
        </row>
        <row r="217">
          <cell r="L217" t="str">
            <v>Brasil</v>
          </cell>
          <cell r="M217" t="str">
            <v>SP</v>
          </cell>
          <cell r="N217" t="str">
            <v>(16) 99365-4640 / (16) 3664-0721</v>
          </cell>
          <cell r="O217" t="str">
            <v>(16) 99365-4640 / (16) 3664-0721</v>
          </cell>
        </row>
        <row r="218">
          <cell r="L218" t="str">
            <v>Brasil</v>
          </cell>
          <cell r="M218" t="str">
            <v>SP</v>
          </cell>
          <cell r="N218" t="str">
            <v>(16) 99636-6464</v>
          </cell>
          <cell r="O218" t="str">
            <v>(16) 99636-6464</v>
          </cell>
        </row>
        <row r="219">
          <cell r="L219" t="str">
            <v>Brasil</v>
          </cell>
          <cell r="M219" t="str">
            <v>SP</v>
          </cell>
          <cell r="N219" t="str">
            <v>(16) 99702-8068</v>
          </cell>
          <cell r="O219" t="str">
            <v>(16) 99702-8068</v>
          </cell>
        </row>
        <row r="220">
          <cell r="L220" t="str">
            <v>Brasil</v>
          </cell>
          <cell r="M220" t="str">
            <v>SP</v>
          </cell>
          <cell r="N220" t="str">
            <v>(16) 99709-4098</v>
          </cell>
          <cell r="O220" t="str">
            <v>(16) 99709-4098</v>
          </cell>
        </row>
        <row r="221">
          <cell r="L221" t="str">
            <v>Brasil</v>
          </cell>
          <cell r="M221" t="str">
            <v>SP</v>
          </cell>
          <cell r="N221" t="str">
            <v>(16) 997260740</v>
          </cell>
          <cell r="O221" t="str">
            <v>(16) 99726-0740</v>
          </cell>
        </row>
        <row r="222">
          <cell r="L222" t="str">
            <v>Brasil</v>
          </cell>
          <cell r="M222" t="str">
            <v>SP</v>
          </cell>
          <cell r="N222" t="str">
            <v>(16) 99738.5420</v>
          </cell>
          <cell r="O222" t="str">
            <v>(16) 99738-5420</v>
          </cell>
        </row>
        <row r="223">
          <cell r="L223" t="str">
            <v>Brasil</v>
          </cell>
          <cell r="M223" t="str">
            <v>SP</v>
          </cell>
          <cell r="N223" t="str">
            <v>(16) 99771-5588</v>
          </cell>
          <cell r="O223" t="str">
            <v>(16) 99771-5588</v>
          </cell>
        </row>
        <row r="224">
          <cell r="L224" t="str">
            <v>Brasil</v>
          </cell>
          <cell r="M224" t="str">
            <v>SP</v>
          </cell>
          <cell r="N224" t="str">
            <v>(16) 99781-6485</v>
          </cell>
          <cell r="O224" t="str">
            <v>(16) 99781-6485</v>
          </cell>
        </row>
        <row r="225">
          <cell r="L225" t="str">
            <v>Brasil</v>
          </cell>
          <cell r="M225" t="str">
            <v>SP</v>
          </cell>
          <cell r="N225" t="str">
            <v>(16) 99786-7983</v>
          </cell>
          <cell r="O225" t="str">
            <v>(16) 99786-7983</v>
          </cell>
        </row>
        <row r="226">
          <cell r="L226" t="str">
            <v>Brasil</v>
          </cell>
          <cell r="M226" t="str">
            <v>SP</v>
          </cell>
          <cell r="N226" t="str">
            <v>(17) 98105-0648</v>
          </cell>
          <cell r="O226" t="str">
            <v>(17) 98105-0648</v>
          </cell>
        </row>
        <row r="227">
          <cell r="L227" t="str">
            <v>Brasil</v>
          </cell>
          <cell r="M227" t="str">
            <v>SP</v>
          </cell>
          <cell r="N227" t="str">
            <v>(17) 98114-2288</v>
          </cell>
          <cell r="O227" t="str">
            <v>(17) 98114-2288</v>
          </cell>
        </row>
        <row r="228">
          <cell r="L228" t="str">
            <v>Brasil</v>
          </cell>
          <cell r="M228" t="str">
            <v>SP</v>
          </cell>
          <cell r="N228" t="str">
            <v>(17) 99125-4886</v>
          </cell>
          <cell r="O228" t="str">
            <v>(17) 99125-4886</v>
          </cell>
        </row>
        <row r="229">
          <cell r="L229" t="str">
            <v>Brasil</v>
          </cell>
          <cell r="M229" t="str">
            <v>SP</v>
          </cell>
          <cell r="N229" t="str">
            <v>(17) 99206-9781</v>
          </cell>
          <cell r="O229" t="str">
            <v>(17) 99206-9781</v>
          </cell>
        </row>
        <row r="230">
          <cell r="L230" t="str">
            <v>Brasil</v>
          </cell>
          <cell r="M230" t="str">
            <v>SP</v>
          </cell>
          <cell r="N230" t="str">
            <v>(17) 99604-5810</v>
          </cell>
          <cell r="O230" t="str">
            <v>(17) 99604-5810</v>
          </cell>
        </row>
        <row r="231">
          <cell r="L231" t="str">
            <v>Brasil</v>
          </cell>
          <cell r="M231" t="str">
            <v>SP</v>
          </cell>
          <cell r="N231" t="str">
            <v>(17) 99775-6836</v>
          </cell>
          <cell r="O231" t="str">
            <v>(17) 99775-6836</v>
          </cell>
        </row>
        <row r="232">
          <cell r="L232" t="str">
            <v>Brasil</v>
          </cell>
          <cell r="M232" t="str">
            <v>SP</v>
          </cell>
          <cell r="N232" t="str">
            <v>(19) 3421-5887</v>
          </cell>
          <cell r="O232" t="str">
            <v>(19) 3421-5887</v>
          </cell>
        </row>
        <row r="233">
          <cell r="L233" t="str">
            <v>Brasil</v>
          </cell>
          <cell r="M233" t="str">
            <v>SP</v>
          </cell>
          <cell r="N233" t="str">
            <v>(19) 3546-2126    -  Cel.(19) 99709-5810</v>
          </cell>
          <cell r="O233" t="str">
            <v>(19) 3546-2126 / (19) 99709-5810</v>
          </cell>
        </row>
        <row r="234">
          <cell r="L234" t="str">
            <v>Brasil</v>
          </cell>
          <cell r="M234" t="str">
            <v>SP</v>
          </cell>
          <cell r="N234" t="str">
            <v>(19) 3875-5161 / (19) 99728-4935</v>
          </cell>
          <cell r="O234" t="str">
            <v>(19) 3875-5161 / (19) 99728-4935</v>
          </cell>
        </row>
        <row r="235">
          <cell r="L235" t="str">
            <v>Brasil</v>
          </cell>
          <cell r="M235" t="str">
            <v>SP</v>
          </cell>
          <cell r="N235" t="str">
            <v>(19) 9.9786-8263</v>
          </cell>
          <cell r="O235" t="str">
            <v>(19) 99786-8263</v>
          </cell>
        </row>
        <row r="236">
          <cell r="L236" t="str">
            <v>Brasil</v>
          </cell>
          <cell r="M236" t="str">
            <v>SP</v>
          </cell>
          <cell r="N236" t="str">
            <v>(19) 97417 -3534</v>
          </cell>
          <cell r="O236" t="str">
            <v>(19) 97417-3534</v>
          </cell>
        </row>
        <row r="237">
          <cell r="L237" t="str">
            <v>Brasil</v>
          </cell>
          <cell r="M237" t="str">
            <v>SP</v>
          </cell>
          <cell r="N237" t="str">
            <v>(19) 981014270</v>
          </cell>
          <cell r="O237" t="str">
            <v>(19) 98101-4270</v>
          </cell>
        </row>
        <row r="238">
          <cell r="L238" t="str">
            <v>Brasil</v>
          </cell>
          <cell r="M238" t="str">
            <v>SP</v>
          </cell>
          <cell r="N238" t="str">
            <v>(19) 981365424</v>
          </cell>
          <cell r="O238" t="str">
            <v>(19) 98136-5424</v>
          </cell>
        </row>
        <row r="239">
          <cell r="L239" t="str">
            <v>Brasil</v>
          </cell>
          <cell r="M239" t="str">
            <v>SP</v>
          </cell>
          <cell r="N239" t="str">
            <v>(19) 98177-3000</v>
          </cell>
          <cell r="O239" t="str">
            <v>(19) 98177-3000</v>
          </cell>
        </row>
        <row r="240">
          <cell r="L240" t="str">
            <v>Brasil</v>
          </cell>
          <cell r="M240" t="str">
            <v>SP</v>
          </cell>
          <cell r="N240" t="str">
            <v>(19) 98241-1261</v>
          </cell>
          <cell r="O240" t="str">
            <v>(19) 98241-1261</v>
          </cell>
        </row>
        <row r="241">
          <cell r="L241" t="str">
            <v>Brasil</v>
          </cell>
          <cell r="M241" t="str">
            <v>SP</v>
          </cell>
          <cell r="N241" t="str">
            <v>(19) 98282-3375</v>
          </cell>
          <cell r="O241" t="str">
            <v>(19) 98282-3375</v>
          </cell>
        </row>
        <row r="242">
          <cell r="L242" t="str">
            <v>Brasil</v>
          </cell>
          <cell r="M242" t="str">
            <v>SP</v>
          </cell>
          <cell r="N242" t="str">
            <v>(19) 99181-8316</v>
          </cell>
          <cell r="O242" t="str">
            <v>(19) 99181-8316</v>
          </cell>
        </row>
        <row r="243">
          <cell r="L243" t="str">
            <v>Brasil</v>
          </cell>
          <cell r="M243" t="str">
            <v>SP</v>
          </cell>
          <cell r="N243" t="str">
            <v>(19) 99224-1288</v>
          </cell>
          <cell r="O243" t="str">
            <v>(19) 99224-1288</v>
          </cell>
        </row>
        <row r="244">
          <cell r="L244" t="str">
            <v>Brasil</v>
          </cell>
          <cell r="M244" t="str">
            <v>SP</v>
          </cell>
          <cell r="N244" t="str">
            <v>(19) 99325-8610</v>
          </cell>
          <cell r="O244" t="str">
            <v>(19) 99325-8610</v>
          </cell>
        </row>
        <row r="245">
          <cell r="L245" t="str">
            <v>Brasil</v>
          </cell>
          <cell r="M245" t="str">
            <v>SP</v>
          </cell>
          <cell r="N245" t="str">
            <v>(19) 99456-5688</v>
          </cell>
          <cell r="O245" t="str">
            <v>(19) 99456-5688</v>
          </cell>
        </row>
        <row r="246">
          <cell r="L246" t="str">
            <v>Brasil</v>
          </cell>
          <cell r="M246" t="str">
            <v>SP</v>
          </cell>
          <cell r="N246" t="str">
            <v>(19) 99627-5054</v>
          </cell>
          <cell r="O246" t="str">
            <v>(19) 99627-5054</v>
          </cell>
        </row>
        <row r="247">
          <cell r="L247" t="str">
            <v>Brasil</v>
          </cell>
          <cell r="M247" t="str">
            <v>SP</v>
          </cell>
          <cell r="N247" t="str">
            <v>(19) 99701-5938</v>
          </cell>
          <cell r="O247" t="str">
            <v>(19) 99701-5938</v>
          </cell>
        </row>
        <row r="248">
          <cell r="L248" t="str">
            <v>Brasil</v>
          </cell>
          <cell r="M248" t="str">
            <v>SP</v>
          </cell>
          <cell r="N248" t="str">
            <v>(19) 99710-2379</v>
          </cell>
          <cell r="O248" t="str">
            <v>(19) 99710-2379</v>
          </cell>
        </row>
        <row r="249">
          <cell r="L249" t="str">
            <v>Brasil</v>
          </cell>
          <cell r="M249" t="str">
            <v>SP</v>
          </cell>
          <cell r="N249" t="str">
            <v>(19) 99778-6797</v>
          </cell>
          <cell r="O249" t="str">
            <v>(19) 99778-6797</v>
          </cell>
        </row>
        <row r="250">
          <cell r="L250" t="str">
            <v>Brasil</v>
          </cell>
          <cell r="M250" t="str">
            <v>SP</v>
          </cell>
          <cell r="N250" t="str">
            <v>(19) 99787-6158</v>
          </cell>
          <cell r="O250" t="str">
            <v>(19) 99787-6158</v>
          </cell>
        </row>
        <row r="251">
          <cell r="L251" t="str">
            <v>Brasil</v>
          </cell>
          <cell r="M251" t="str">
            <v>SP</v>
          </cell>
          <cell r="N251" t="str">
            <v>(19) 99820-9336</v>
          </cell>
          <cell r="O251" t="str">
            <v>(19) 99820-9336</v>
          </cell>
        </row>
        <row r="252">
          <cell r="L252" t="str">
            <v>Brasil</v>
          </cell>
          <cell r="M252" t="str">
            <v>SP</v>
          </cell>
          <cell r="N252" t="str">
            <v>(19) 99907-6143 / (19) 3458-4081</v>
          </cell>
          <cell r="O252" t="str">
            <v>(19) 99907-6143 / (19) 3458-4081</v>
          </cell>
        </row>
        <row r="253">
          <cell r="L253" t="str">
            <v>Brasil</v>
          </cell>
          <cell r="M253" t="str">
            <v>RJ</v>
          </cell>
          <cell r="N253" t="str">
            <v>(21) 99959-8620</v>
          </cell>
          <cell r="O253" t="str">
            <v>(21) 99959-8620</v>
          </cell>
        </row>
        <row r="254">
          <cell r="L254" t="str">
            <v>Brasil</v>
          </cell>
          <cell r="M254" t="str">
            <v>MG</v>
          </cell>
          <cell r="N254" t="str">
            <v>(31) 3477-8555</v>
          </cell>
          <cell r="O254" t="str">
            <v>(31) 3477-8555</v>
          </cell>
        </row>
        <row r="255">
          <cell r="L255" t="str">
            <v>Brasil</v>
          </cell>
          <cell r="M255" t="str">
            <v>MG</v>
          </cell>
          <cell r="N255" t="str">
            <v>(31) 9777-4760</v>
          </cell>
          <cell r="O255" t="str">
            <v>(31) 99777-4760</v>
          </cell>
        </row>
        <row r="256">
          <cell r="L256" t="str">
            <v>Brasil</v>
          </cell>
          <cell r="M256" t="str">
            <v>MG</v>
          </cell>
          <cell r="N256" t="str">
            <v>(31) 98648-2702</v>
          </cell>
          <cell r="O256" t="str">
            <v>(31) 98648-2702</v>
          </cell>
        </row>
        <row r="257">
          <cell r="L257" t="str">
            <v>Brasil</v>
          </cell>
          <cell r="M257" t="str">
            <v>MG</v>
          </cell>
          <cell r="N257" t="str">
            <v>(31) 98891-2382</v>
          </cell>
          <cell r="O257" t="str">
            <v>(31) 98891-2382</v>
          </cell>
        </row>
        <row r="258">
          <cell r="L258" t="str">
            <v>Brasil</v>
          </cell>
          <cell r="M258" t="str">
            <v>MG</v>
          </cell>
          <cell r="N258" t="str">
            <v>(31) 98917-5403</v>
          </cell>
          <cell r="O258" t="str">
            <v>(31) 98917-5403</v>
          </cell>
        </row>
        <row r="259">
          <cell r="L259" t="str">
            <v>Brasil</v>
          </cell>
          <cell r="M259" t="str">
            <v>MG</v>
          </cell>
          <cell r="N259" t="str">
            <v>(31) 991053010</v>
          </cell>
          <cell r="O259" t="str">
            <v>(31) 99105-3010</v>
          </cell>
        </row>
        <row r="260">
          <cell r="L260" t="str">
            <v>Brasil</v>
          </cell>
          <cell r="M260" t="str">
            <v>MG</v>
          </cell>
          <cell r="N260" t="str">
            <v>(31) 99648-3215</v>
          </cell>
          <cell r="O260" t="str">
            <v>(31) 99648-3215</v>
          </cell>
        </row>
        <row r="261">
          <cell r="L261" t="str">
            <v>Brasil</v>
          </cell>
          <cell r="M261" t="str">
            <v>MG</v>
          </cell>
          <cell r="N261" t="str">
            <v>(31) 99697-5985</v>
          </cell>
          <cell r="O261" t="str">
            <v>(31) 99697-5985</v>
          </cell>
        </row>
        <row r="262">
          <cell r="L262" t="str">
            <v>Brasil</v>
          </cell>
          <cell r="M262" t="str">
            <v>MG</v>
          </cell>
          <cell r="N262" t="str">
            <v>(31) 99806-6317</v>
          </cell>
          <cell r="O262" t="str">
            <v>(31) 99806-6317</v>
          </cell>
        </row>
        <row r="263">
          <cell r="L263" t="str">
            <v>Brasil</v>
          </cell>
          <cell r="M263" t="str">
            <v>MG</v>
          </cell>
          <cell r="N263" t="str">
            <v>(31) 99915-3483</v>
          </cell>
          <cell r="O263" t="str">
            <v>(31) 99915-3483</v>
          </cell>
        </row>
        <row r="264">
          <cell r="L264" t="str">
            <v>Brasil</v>
          </cell>
          <cell r="M264" t="str">
            <v>MG</v>
          </cell>
          <cell r="N264" t="str">
            <v>(31) 99929-3188</v>
          </cell>
          <cell r="O264" t="str">
            <v>(31) 99929-3188</v>
          </cell>
        </row>
        <row r="265">
          <cell r="L265" t="str">
            <v>Brasil</v>
          </cell>
          <cell r="M265" t="str">
            <v>MG</v>
          </cell>
          <cell r="N265" t="str">
            <v>(31)998411640</v>
          </cell>
          <cell r="O265" t="str">
            <v>(31) 99841-1640</v>
          </cell>
        </row>
        <row r="266">
          <cell r="L266" t="str">
            <v>Brasil</v>
          </cell>
          <cell r="M266" t="str">
            <v>MG</v>
          </cell>
          <cell r="N266" t="str">
            <v>(33) 98819-1661</v>
          </cell>
          <cell r="O266" t="str">
            <v>(33) 98819-1661</v>
          </cell>
        </row>
        <row r="267">
          <cell r="L267" t="str">
            <v>Brasil</v>
          </cell>
          <cell r="M267" t="str">
            <v>MG</v>
          </cell>
          <cell r="N267" t="str">
            <v>(33) 98893-5454</v>
          </cell>
          <cell r="O267" t="str">
            <v>(33) 98893-5454</v>
          </cell>
        </row>
        <row r="268">
          <cell r="L268" t="str">
            <v>Brasil</v>
          </cell>
          <cell r="M268" t="str">
            <v>MG</v>
          </cell>
          <cell r="N268" t="str">
            <v>(35) 3291-4525</v>
          </cell>
          <cell r="O268" t="str">
            <v>(35) 3291-4525</v>
          </cell>
        </row>
        <row r="269">
          <cell r="L269" t="str">
            <v>Brasil</v>
          </cell>
          <cell r="M269" t="str">
            <v>PR</v>
          </cell>
          <cell r="N269" t="str">
            <v>(41) 99153-8244</v>
          </cell>
          <cell r="O269" t="str">
            <v>(41) 99153-8244</v>
          </cell>
        </row>
        <row r="270">
          <cell r="L270" t="str">
            <v>Brasil</v>
          </cell>
          <cell r="M270" t="str">
            <v>PR</v>
          </cell>
          <cell r="N270" t="str">
            <v>(41) 99994-5481</v>
          </cell>
          <cell r="O270" t="str">
            <v>(41) 99994-5481</v>
          </cell>
        </row>
        <row r="271">
          <cell r="L271" t="str">
            <v>Brasil</v>
          </cell>
          <cell r="M271" t="str">
            <v>PR</v>
          </cell>
          <cell r="N271" t="str">
            <v>(43) 3339-0955/9991-6505</v>
          </cell>
          <cell r="O271" t="str">
            <v>(43) 3339-0955 / (43) 9991-6505</v>
          </cell>
        </row>
        <row r="272">
          <cell r="L272" t="str">
            <v>Brasil</v>
          </cell>
          <cell r="M272" t="str">
            <v>SC</v>
          </cell>
          <cell r="N272" t="str">
            <v>(47) 3367-9876</v>
          </cell>
          <cell r="O272" t="str">
            <v>(47) 3367-9876</v>
          </cell>
        </row>
        <row r="273">
          <cell r="L273" t="str">
            <v>Brasil</v>
          </cell>
          <cell r="M273" t="str">
            <v>SC</v>
          </cell>
          <cell r="N273" t="str">
            <v>(47) 99948-7773</v>
          </cell>
          <cell r="O273" t="str">
            <v>(47) 99948-7773</v>
          </cell>
        </row>
        <row r="274">
          <cell r="L274" t="str">
            <v>Brasil</v>
          </cell>
          <cell r="M274" t="str">
            <v>SC</v>
          </cell>
          <cell r="N274" t="str">
            <v>(47) 99990-8143</v>
          </cell>
          <cell r="O274" t="str">
            <v>(47) 99990-8143</v>
          </cell>
        </row>
        <row r="275">
          <cell r="L275" t="str">
            <v>Brasil</v>
          </cell>
          <cell r="M275" t="str">
            <v>SC</v>
          </cell>
          <cell r="N275" t="str">
            <v>(48) 99931-3585</v>
          </cell>
          <cell r="O275" t="str">
            <v>(48) 99931-3585</v>
          </cell>
        </row>
        <row r="276">
          <cell r="L276" t="str">
            <v>Cuba</v>
          </cell>
          <cell r="M276" t="str">
            <v>Granma</v>
          </cell>
          <cell r="N276" t="str">
            <v>(53) 5801-4001</v>
          </cell>
          <cell r="O276" t="str">
            <v>(53) 5801-4001</v>
          </cell>
        </row>
        <row r="277">
          <cell r="L277" t="str">
            <v>Brasil</v>
          </cell>
          <cell r="M277" t="str">
            <v>RS</v>
          </cell>
          <cell r="N277" t="str">
            <v>(53) 99958-5141</v>
          </cell>
          <cell r="O277" t="str">
            <v>(53) 99958-5141</v>
          </cell>
        </row>
        <row r="278">
          <cell r="L278" t="str">
            <v>Brasil</v>
          </cell>
          <cell r="M278" t="str">
            <v>RS</v>
          </cell>
          <cell r="N278" t="str">
            <v>(53) 999649931</v>
          </cell>
          <cell r="O278" t="str">
            <v>(53) 999649931</v>
          </cell>
        </row>
        <row r="279">
          <cell r="L279" t="str">
            <v>Brasil</v>
          </cell>
          <cell r="M279" t="str">
            <v>RS</v>
          </cell>
          <cell r="N279" t="str">
            <v>(53) 99975-0392</v>
          </cell>
          <cell r="O279" t="str">
            <v>(53) 99975-0392</v>
          </cell>
        </row>
        <row r="280">
          <cell r="L280" t="str">
            <v>Brasil</v>
          </cell>
          <cell r="M280" t="str">
            <v>MT</v>
          </cell>
          <cell r="N280" t="str">
            <v>(65) 98116-7528</v>
          </cell>
          <cell r="O280" t="str">
            <v>(65) 98116-7528</v>
          </cell>
        </row>
        <row r="281">
          <cell r="L281" t="str">
            <v>Brasil</v>
          </cell>
          <cell r="M281" t="str">
            <v>MT</v>
          </cell>
          <cell r="N281" t="str">
            <v>(65) 99639-5029</v>
          </cell>
          <cell r="O281" t="str">
            <v>(65) 99639-5029</v>
          </cell>
        </row>
        <row r="282">
          <cell r="L282" t="str">
            <v>Brasil</v>
          </cell>
          <cell r="M282" t="str">
            <v>MT</v>
          </cell>
          <cell r="N282" t="str">
            <v>(65) 99978-4967</v>
          </cell>
          <cell r="O282" t="str">
            <v>(65) 99978-4967</v>
          </cell>
        </row>
        <row r="283">
          <cell r="L283" t="str">
            <v>Brasil</v>
          </cell>
          <cell r="M283" t="str">
            <v>MT</v>
          </cell>
          <cell r="N283" t="str">
            <v>(65) 999822943</v>
          </cell>
          <cell r="O283" t="str">
            <v>(65) 999822943</v>
          </cell>
        </row>
        <row r="284">
          <cell r="L284" t="str">
            <v>Brasil</v>
          </cell>
          <cell r="M284" t="str">
            <v>MT</v>
          </cell>
          <cell r="N284" t="str">
            <v>(65) 99986-6171</v>
          </cell>
          <cell r="O284" t="str">
            <v>(65) 99986-6171</v>
          </cell>
        </row>
        <row r="285">
          <cell r="L285" t="str">
            <v>Brasil</v>
          </cell>
          <cell r="M285" t="str">
            <v>MT</v>
          </cell>
          <cell r="N285" t="str">
            <v>(65) 999870444</v>
          </cell>
          <cell r="O285" t="str">
            <v>(65) 99987-0444</v>
          </cell>
        </row>
        <row r="286">
          <cell r="L286" t="str">
            <v>Brasil</v>
          </cell>
          <cell r="M286" t="str">
            <v>MT</v>
          </cell>
          <cell r="N286" t="str">
            <v>(66) 99902-3003</v>
          </cell>
          <cell r="O286" t="str">
            <v>(66) 99902-3003</v>
          </cell>
        </row>
        <row r="287">
          <cell r="L287" t="str">
            <v>Brasil</v>
          </cell>
          <cell r="M287" t="str">
            <v>MT</v>
          </cell>
          <cell r="N287" t="str">
            <v>(66) 99964-8025</v>
          </cell>
          <cell r="O287" t="str">
            <v>(66) 99964-8025</v>
          </cell>
        </row>
        <row r="288">
          <cell r="L288" t="str">
            <v>Brasil</v>
          </cell>
          <cell r="M288" t="str">
            <v>BA</v>
          </cell>
          <cell r="N288" t="str">
            <v>(71) 99165-0570</v>
          </cell>
          <cell r="O288" t="str">
            <v>(71) 99165-0570</v>
          </cell>
        </row>
        <row r="289">
          <cell r="L289" t="str">
            <v>Brasil</v>
          </cell>
          <cell r="M289" t="str">
            <v>BA</v>
          </cell>
          <cell r="N289" t="str">
            <v>(74) 3617-3029</v>
          </cell>
          <cell r="O289" t="str">
            <v>(74) 3617-3029</v>
          </cell>
        </row>
        <row r="290">
          <cell r="L290" t="str">
            <v>Brasil</v>
          </cell>
          <cell r="M290" t="str">
            <v>BA</v>
          </cell>
          <cell r="N290" t="str">
            <v>(74) 98103-4833</v>
          </cell>
          <cell r="O290" t="str">
            <v>(74) 98103-4833</v>
          </cell>
        </row>
        <row r="291">
          <cell r="L291" t="str">
            <v>Brasil</v>
          </cell>
          <cell r="M291" t="str">
            <v>BA</v>
          </cell>
          <cell r="N291" t="str">
            <v>(74) 98808-7053</v>
          </cell>
          <cell r="O291" t="str">
            <v>(74) 98808-7053</v>
          </cell>
        </row>
        <row r="292">
          <cell r="L292" t="str">
            <v>Brasil</v>
          </cell>
          <cell r="M292" t="str">
            <v>BA</v>
          </cell>
          <cell r="N292" t="str">
            <v>(74) 98822-0568</v>
          </cell>
          <cell r="O292" t="str">
            <v>(74) 98822-0568</v>
          </cell>
        </row>
        <row r="293">
          <cell r="L293" t="str">
            <v>Brasil</v>
          </cell>
          <cell r="M293" t="str">
            <v>BA</v>
          </cell>
          <cell r="N293" t="str">
            <v>(74) 98853-8303</v>
          </cell>
          <cell r="O293" t="str">
            <v>(74) 98853-8303</v>
          </cell>
        </row>
        <row r="294">
          <cell r="L294" t="str">
            <v>Brasil</v>
          </cell>
          <cell r="M294" t="str">
            <v>BA</v>
          </cell>
          <cell r="N294" t="str">
            <v>(74) 99142-0793</v>
          </cell>
          <cell r="O294" t="str">
            <v>(74) 99142-0793</v>
          </cell>
        </row>
        <row r="295">
          <cell r="L295" t="str">
            <v>Brasil</v>
          </cell>
          <cell r="M295" t="str">
            <v>BA</v>
          </cell>
          <cell r="N295" t="str">
            <v>(74) 99933-3638</v>
          </cell>
          <cell r="O295" t="str">
            <v>(74) 99933-3638</v>
          </cell>
        </row>
        <row r="296">
          <cell r="L296" t="str">
            <v>Brasil</v>
          </cell>
          <cell r="M296" t="str">
            <v>BA</v>
          </cell>
          <cell r="N296" t="str">
            <v>(74) 99969-0013</v>
          </cell>
          <cell r="O296" t="str">
            <v>(74) 99969-0013</v>
          </cell>
        </row>
        <row r="297">
          <cell r="L297" t="str">
            <v>Brasil</v>
          </cell>
          <cell r="M297" t="str">
            <v>BA</v>
          </cell>
          <cell r="N297" t="str">
            <v>(75) 99263-1033</v>
          </cell>
          <cell r="O297" t="str">
            <v>(75) 99263-1033</v>
          </cell>
        </row>
        <row r="298">
          <cell r="L298" t="str">
            <v>Brasil</v>
          </cell>
          <cell r="M298" t="str">
            <v>BA</v>
          </cell>
          <cell r="N298" t="str">
            <v>(77) 98118-9870</v>
          </cell>
          <cell r="O298" t="str">
            <v>(77) 98118-9870</v>
          </cell>
        </row>
        <row r="299">
          <cell r="L299" t="str">
            <v>Brasil</v>
          </cell>
          <cell r="M299" t="str">
            <v>AL</v>
          </cell>
          <cell r="N299" t="str">
            <v>(82) 99691-1234</v>
          </cell>
          <cell r="O299" t="str">
            <v>(82) 99691-1234</v>
          </cell>
        </row>
        <row r="300">
          <cell r="L300" t="str">
            <v>Brasil</v>
          </cell>
          <cell r="M300" t="str">
            <v>CE</v>
          </cell>
          <cell r="N300" t="str">
            <v>(85) 99994-2935</v>
          </cell>
          <cell r="O300" t="str">
            <v>(85) 99994-2935</v>
          </cell>
        </row>
        <row r="301">
          <cell r="L301" t="str">
            <v>Brasil</v>
          </cell>
          <cell r="M301" t="str">
            <v>PE</v>
          </cell>
          <cell r="N301" t="str">
            <v>(87) 988264386</v>
          </cell>
          <cell r="O301" t="str">
            <v>(87) 988264386</v>
          </cell>
        </row>
        <row r="302">
          <cell r="L302" t="str">
            <v>Brasil</v>
          </cell>
          <cell r="M302" t="str">
            <v>PE</v>
          </cell>
          <cell r="N302" t="str">
            <v>(87) 98845-0052</v>
          </cell>
          <cell r="O302" t="str">
            <v>(87) 98845-0052</v>
          </cell>
        </row>
        <row r="303">
          <cell r="L303" t="str">
            <v>Brasil</v>
          </cell>
          <cell r="M303" t="str">
            <v>PE</v>
          </cell>
          <cell r="N303" t="str">
            <v>(87) 99174-8544</v>
          </cell>
          <cell r="O303" t="str">
            <v>(87) 99174-8544</v>
          </cell>
        </row>
        <row r="304">
          <cell r="L304" t="str">
            <v>Brasil</v>
          </cell>
          <cell r="M304" t="str">
            <v>PE</v>
          </cell>
          <cell r="N304" t="str">
            <v>(87) 99622-6047</v>
          </cell>
          <cell r="O304" t="str">
            <v>(87) 99622-6047</v>
          </cell>
        </row>
        <row r="305">
          <cell r="L305" t="str">
            <v>Brasil</v>
          </cell>
          <cell r="M305" t="str">
            <v>PE</v>
          </cell>
          <cell r="N305" t="str">
            <v>(87) 99988-0914</v>
          </cell>
          <cell r="O305" t="str">
            <v>(87) 99988-0914</v>
          </cell>
        </row>
        <row r="306">
          <cell r="L306" t="str">
            <v xml:space="preserve">Brasil </v>
          </cell>
          <cell r="M306" t="str">
            <v>Ba</v>
          </cell>
          <cell r="N306" t="str">
            <v>(87)9 9135-2536</v>
          </cell>
          <cell r="O306" t="str">
            <v>(87) 99135-2536</v>
          </cell>
        </row>
        <row r="307">
          <cell r="L307" t="str">
            <v>Brasil</v>
          </cell>
          <cell r="M307" t="str">
            <v>CE</v>
          </cell>
          <cell r="N307" t="str">
            <v>(88)99290-3136</v>
          </cell>
          <cell r="O307" t="str">
            <v>(88) 99290-3136</v>
          </cell>
        </row>
        <row r="308">
          <cell r="L308" t="str">
            <v>Argentina</v>
          </cell>
          <cell r="M308" t="str">
            <v>Província de Buenos Aires</v>
          </cell>
          <cell r="N308" t="str">
            <v>+54 9 223 5 985736</v>
          </cell>
          <cell r="O308" t="str">
            <v>+54 9 223 5 985736</v>
          </cell>
        </row>
        <row r="309">
          <cell r="L309" t="str">
            <v>Argentina</v>
          </cell>
          <cell r="M309" t="str">
            <v>Província de Buenos Aires</v>
          </cell>
          <cell r="N309" t="str">
            <v>+54 9 2261 412214</v>
          </cell>
          <cell r="O309" t="str">
            <v>+54 9 2261 412214</v>
          </cell>
        </row>
        <row r="310">
          <cell r="L310" t="str">
            <v>Brasil</v>
          </cell>
          <cell r="M310" t="str">
            <v>SP</v>
          </cell>
          <cell r="N310" t="str">
            <v>+55 11 99144-6792</v>
          </cell>
          <cell r="O310" t="str">
            <v>(11) 99144-6792</v>
          </cell>
        </row>
        <row r="311">
          <cell r="L311" t="str">
            <v>Cuba</v>
          </cell>
          <cell r="M311" t="str">
            <v>Granma</v>
          </cell>
          <cell r="N311" t="str">
            <v>0123 443323</v>
          </cell>
          <cell r="O311" t="str">
            <v>0123 443323</v>
          </cell>
        </row>
        <row r="312">
          <cell r="L312" t="str">
            <v>Brasil</v>
          </cell>
          <cell r="M312" t="str">
            <v>AL</v>
          </cell>
          <cell r="N312" t="str">
            <v>082-996911234</v>
          </cell>
          <cell r="O312" t="str">
            <v>(82) 99691-1234</v>
          </cell>
        </row>
        <row r="313">
          <cell r="L313" t="str">
            <v>Canadá</v>
          </cell>
          <cell r="M313" t="str">
            <v>Província de Alberta</v>
          </cell>
          <cell r="N313" t="str">
            <v>1 780 8027654</v>
          </cell>
          <cell r="O313" t="str">
            <v>1 780 8027654</v>
          </cell>
        </row>
        <row r="314">
          <cell r="L314" t="str">
            <v>Brasil</v>
          </cell>
          <cell r="M314" t="str">
            <v>SP</v>
          </cell>
          <cell r="N314" t="str">
            <v>11 - 98283-9585</v>
          </cell>
          <cell r="O314" t="str">
            <v>(11) 98283-9585</v>
          </cell>
        </row>
        <row r="315">
          <cell r="L315" t="str">
            <v>Brasil</v>
          </cell>
          <cell r="M315" t="str">
            <v>SP</v>
          </cell>
          <cell r="N315" t="str">
            <v>11 9-8846-0388</v>
          </cell>
          <cell r="O315" t="str">
            <v>(11) 98846-0388</v>
          </cell>
        </row>
        <row r="316">
          <cell r="L316" t="str">
            <v>Brasil</v>
          </cell>
          <cell r="M316" t="str">
            <v>SP</v>
          </cell>
          <cell r="N316" t="str">
            <v>11 99501-6626</v>
          </cell>
          <cell r="O316" t="str">
            <v>(11) 99501-6626</v>
          </cell>
        </row>
        <row r="317">
          <cell r="L317" t="str">
            <v>Brasil</v>
          </cell>
          <cell r="M317" t="str">
            <v>SP</v>
          </cell>
          <cell r="N317" t="str">
            <v>11-99399-1862</v>
          </cell>
          <cell r="O317" t="str">
            <v>(11) 99399-1862</v>
          </cell>
        </row>
        <row r="318">
          <cell r="L318" t="str">
            <v>Brasil</v>
          </cell>
          <cell r="M318" t="str">
            <v>SP</v>
          </cell>
          <cell r="N318" t="str">
            <v>1199912-7663</v>
          </cell>
          <cell r="O318" t="str">
            <v>(11) 99912-7663</v>
          </cell>
        </row>
        <row r="319">
          <cell r="L319" t="str">
            <v>Brasil</v>
          </cell>
          <cell r="M319" t="str">
            <v>SP</v>
          </cell>
          <cell r="N319" t="str">
            <v>13 98146-9920</v>
          </cell>
          <cell r="O319" t="str">
            <v>(13) 98146-9920</v>
          </cell>
        </row>
        <row r="320">
          <cell r="L320" t="str">
            <v>Brasil</v>
          </cell>
          <cell r="M320" t="str">
            <v>SP</v>
          </cell>
          <cell r="N320" t="str">
            <v>13 99145 2160</v>
          </cell>
          <cell r="O320" t="str">
            <v>(13) 99145 2160</v>
          </cell>
        </row>
        <row r="321">
          <cell r="L321" t="str">
            <v>Brasil</v>
          </cell>
          <cell r="M321" t="str">
            <v>SP</v>
          </cell>
          <cell r="N321" t="str">
            <v>13-981607111</v>
          </cell>
          <cell r="O321" t="str">
            <v>(13) 98160-7111</v>
          </cell>
        </row>
        <row r="322">
          <cell r="L322" t="str">
            <v>Brasil</v>
          </cell>
          <cell r="M322" t="str">
            <v>SP</v>
          </cell>
          <cell r="N322" t="str">
            <v>13-982103016.</v>
          </cell>
          <cell r="O322" t="str">
            <v>(13) 98210-3016</v>
          </cell>
        </row>
        <row r="323">
          <cell r="L323" t="str">
            <v>Brasil</v>
          </cell>
          <cell r="M323" t="str">
            <v>Sp</v>
          </cell>
          <cell r="N323" t="str">
            <v>15 997155596</v>
          </cell>
          <cell r="O323" t="str">
            <v>(15) 99715-5596</v>
          </cell>
        </row>
        <row r="324">
          <cell r="L324" t="str">
            <v>Brasil</v>
          </cell>
          <cell r="M324" t="str">
            <v>SP</v>
          </cell>
          <cell r="N324" t="str">
            <v>16 992308072</v>
          </cell>
          <cell r="O324" t="str">
            <v>(16) 99230-8072</v>
          </cell>
        </row>
        <row r="325">
          <cell r="L325" t="str">
            <v>Brasil</v>
          </cell>
          <cell r="M325" t="str">
            <v>SP</v>
          </cell>
          <cell r="N325" t="str">
            <v>16 99715-7432</v>
          </cell>
          <cell r="O325" t="str">
            <v>(16) 99715-7432</v>
          </cell>
        </row>
        <row r="326">
          <cell r="L326" t="str">
            <v>Brasil</v>
          </cell>
          <cell r="M326" t="str">
            <v>SP</v>
          </cell>
          <cell r="N326" t="str">
            <v>17 99150-06 00</v>
          </cell>
          <cell r="O326" t="str">
            <v>(17) 99150-0600</v>
          </cell>
        </row>
        <row r="327">
          <cell r="L327" t="str">
            <v>Brasil</v>
          </cell>
          <cell r="M327" t="str">
            <v>SP</v>
          </cell>
          <cell r="N327" t="str">
            <v>19 99125-8225</v>
          </cell>
          <cell r="O327" t="str">
            <v>(19) 99125-8225</v>
          </cell>
        </row>
        <row r="328">
          <cell r="L328" t="str">
            <v>Portugal</v>
          </cell>
          <cell r="M328" t="str">
            <v>Vila Nova de Gaia</v>
          </cell>
          <cell r="N328" t="str">
            <v>22 316-8856 / 910 154 708</v>
          </cell>
          <cell r="O328" t="str">
            <v>22 316-8856 / 910 154 708</v>
          </cell>
        </row>
        <row r="329">
          <cell r="N329" t="str">
            <v>27 99646 9424</v>
          </cell>
          <cell r="O329" t="str">
            <v>(27) 99646 9424</v>
          </cell>
        </row>
        <row r="330">
          <cell r="N330" t="str">
            <v>32 258547</v>
          </cell>
          <cell r="O330" t="str">
            <v>32 258547</v>
          </cell>
        </row>
        <row r="331">
          <cell r="N331" t="str">
            <v>32 55442411</v>
          </cell>
          <cell r="O331" t="str">
            <v>32 55442411</v>
          </cell>
        </row>
        <row r="332">
          <cell r="N332" t="str">
            <v>51- 994231104</v>
          </cell>
          <cell r="O332" t="str">
            <v>(51) 99423-1104</v>
          </cell>
        </row>
        <row r="333">
          <cell r="N333" t="str">
            <v>55 388078</v>
          </cell>
          <cell r="O333" t="str">
            <v>55 388078</v>
          </cell>
        </row>
        <row r="334">
          <cell r="N334" t="str">
            <v>81 9 88379586</v>
          </cell>
          <cell r="O334" t="str">
            <v>(81) 98837-9586</v>
          </cell>
        </row>
        <row r="335">
          <cell r="N335" t="str">
            <v>87 98806-1687</v>
          </cell>
          <cell r="O335" t="str">
            <v>(87) 98806-1687</v>
          </cell>
        </row>
        <row r="336">
          <cell r="N336" t="str">
            <v>87 999627125</v>
          </cell>
          <cell r="O336" t="str">
            <v>(87) 99962-7125</v>
          </cell>
        </row>
        <row r="337">
          <cell r="N337" t="str">
            <v>87-988263393</v>
          </cell>
          <cell r="O337" t="str">
            <v>(87) 98826-3393</v>
          </cell>
        </row>
        <row r="338">
          <cell r="N338" t="str">
            <v>9 9865-9854</v>
          </cell>
          <cell r="O338" t="str">
            <v>(11) 99865-9854</v>
          </cell>
        </row>
        <row r="339">
          <cell r="N339" t="str">
            <v>sem telefone</v>
          </cell>
          <cell r="O339" t="str">
            <v>(sem telefone)</v>
          </cell>
        </row>
        <row r="340">
          <cell r="N340" t="str">
            <v>sem telefone</v>
          </cell>
          <cell r="O340" t="str">
            <v>(sem telefone)</v>
          </cell>
        </row>
        <row r="341">
          <cell r="N341" t="str">
            <v>sem telefone</v>
          </cell>
          <cell r="O341" t="str">
            <v>(sem telefone)</v>
          </cell>
        </row>
        <row r="342">
          <cell r="N342" t="str">
            <v>sem telefone</v>
          </cell>
          <cell r="O342" t="str">
            <v>(sem telefone)</v>
          </cell>
        </row>
        <row r="343">
          <cell r="N343" t="str">
            <v>sem telefone</v>
          </cell>
          <cell r="O343" t="str">
            <v>(sem telefone)</v>
          </cell>
        </row>
        <row r="344">
          <cell r="N344" t="str">
            <v>sem telefone</v>
          </cell>
          <cell r="O344" t="str">
            <v>(sem telefone)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59BCE0-3A80-4564-9830-E88A299A1C94}" name="TabCadastro" displayName="TabCadastro" ref="A1:EN345" totalsRowShown="0" headerRowDxfId="145" dataDxfId="144">
  <autoFilter ref="A1:EN345" xr:uid="{2759BCE0-3A80-4564-9830-E88A299A1C94}"/>
  <tableColumns count="144">
    <tableColumn id="1" xr3:uid="{B63EADA9-0A88-4457-896D-D1F2A0D02A1D}" name="Carimbo de data/hora" dataDxfId="143"/>
    <tableColumn id="2" xr3:uid="{EFC25F3D-8351-42DE-95C1-F073B2F84747}" name="Regional" dataDxfId="142"/>
    <tableColumn id="3" xr3:uid="{DA0659EF-77EC-4295-9186-114F201752BC}" name="Nome da Casa Espírita" dataDxfId="141"/>
    <tableColumn id="4" xr3:uid="{D8647D2F-5857-4B77-94ED-779F6991FD1E}" name="Nome &quot;Curto&quot; ou &quot;Apelido&quot; da Casa (se houver)" dataDxfId="140"/>
    <tableColumn id="5" xr3:uid="{75F7438C-E2FA-4021-BFA5-9E7525493A28}" name="Nome completo do responsável" dataDxfId="139"/>
    <tableColumn id="6" xr3:uid="{C55EED0B-829B-4972-BB54-4D5B971E2200}" name="Telefone" dataDxfId="138"/>
    <tableColumn id="7" xr3:uid="{EB857C07-9CBC-49F0-9AB9-8F5D3B22EACD}" name="Endereço" dataDxfId="137"/>
    <tableColumn id="8" xr3:uid="{0D0BAEE4-E782-4599-A4B4-70F2F5D4A07F}" name="Bairro" dataDxfId="136"/>
    <tableColumn id="9" xr3:uid="{427A871C-C159-4307-B21C-B77219ED69DF}" name="Cidade" dataDxfId="135"/>
    <tableColumn id="10" xr3:uid="{361E831F-C33D-4A6E-BAEB-AA961BBA11C6}" name="UF" dataDxfId="134"/>
    <tableColumn id="11" xr3:uid="{E9136DCD-88BA-4D7F-B6D0-628B381A9042}" name="CEP" dataDxfId="133"/>
    <tableColumn id="12" xr3:uid="{26C2BECF-902C-4CDD-A332-9B22E514A303}" name="CNPJ (Se houver)" dataDxfId="132"/>
    <tableColumn id="13" xr3:uid="{3925834F-CF87-486B-AB16-94E30779FDC1}" name="Data de Fundação" dataDxfId="131"/>
    <tableColumn id="14" xr3:uid="{8C07EFD4-C829-442D-BDCB-2DF7ABCBFEF7}" name="Nome do Presidente" dataDxfId="130"/>
    <tableColumn id="15" xr3:uid="{74058FC4-0952-4DB6-9F61-B704498D01D9}" name="Email do Presidente" dataDxfId="129"/>
    <tableColumn id="16" xr3:uid="{BC1FADC4-0B68-4CE9-AD15-090AE0E90636}" name="Telefone do Presidente" dataDxfId="128"/>
    <tableColumn id="17" xr3:uid="{9B500704-5B0F-4DB9-88C1-99AABC2AF735}" name="Período de mandato como presidente" dataDxfId="127"/>
    <tableColumn id="18" xr3:uid="{1C8B8039-3051-4540-ABDE-3F8877C8E9E0}" name="Informe outros contatos da Casa (Nome / Email / Telefone), se houver" dataDxfId="126"/>
    <tableColumn id="19" xr3:uid="{FB0F8EA0-F8BC-41F9-B4AD-D5A096DA82B4}" name="Livraria" dataDxfId="125"/>
    <tableColumn id="20" xr3:uid="{9383EE0A-942E-4468-8659-7FD44D1E34D1}" name="Bazar" dataDxfId="124"/>
    <tableColumn id="21" xr3:uid="{DE2905F0-263E-4514-B7DC-045C4BD511DB}" name="Biblioteca" dataDxfId="123"/>
    <tableColumn id="22" xr3:uid="{564B0CD5-B6E2-45E3-AA54-7269DBF560FF}" name="Apoio ao Exterior" dataDxfId="122"/>
    <tableColumn id="23" xr3:uid="{D3299571-6AFF-429C-90A5-A3269FDE1DFF}" name="Apoio a Gestante" dataDxfId="121"/>
    <tableColumn id="24" xr3:uid="{F058A922-A554-4AD5-BFFE-82112F1FBE58}" name="Apoio ao Fumante" dataDxfId="120"/>
    <tableColumn id="25" xr3:uid="{2A5A62A5-A122-4C8A-936C-73B4D14FF6FB}" name="Cestas Básicas" dataDxfId="119"/>
    <tableColumn id="26" xr3:uid="{272B74A6-CCF7-4456-96D3-BA3FEA559865}" name="Conte-nos sobre outros trabalhos realizados pela casa espírita:" dataDxfId="118"/>
    <tableColumn id="27" xr3:uid="{66FC125E-E9EC-438D-BD7D-C4FA3C30E6B2}" name="Site na Internet" dataDxfId="117"/>
    <tableColumn id="28" xr3:uid="{90984CF7-87CC-445C-A773-196A1589B76C}" name="Página no Facebook da casa" dataDxfId="116"/>
    <tableColumn id="29" xr3:uid="{DAC818D8-1342-44A3-88C5-ABFAAC028717}" name="Página no Insagram da casa" dataDxfId="115"/>
    <tableColumn id="30" xr3:uid="{D1C7B0DC-B342-404C-AA0A-D3BEF701B712}" name="Outras mídias sociais" dataDxfId="114"/>
    <tableColumn id="31" xr3:uid="{2C79CFF1-01D3-4A2E-B20C-4132601D69E6}" name="Você autoriza a divulgação de informações como nome, telefone e email?" dataDxfId="113"/>
    <tableColumn id="32" xr3:uid="{9E36F622-CFE3-4356-9A8C-365425E3B4AD}" name="Nome (contato), telefone (do contato ou da casa espírita) e um email para divulgação no site." dataDxfId="112"/>
    <tableColumn id="33" xr3:uid="{5E9120D0-E4B1-4E48-B5C4-FD7F2099262E}" name="Domingo" dataDxfId="111"/>
    <tableColumn id="34" xr3:uid="{D69C17FF-2D91-4FEB-9E11-21FBA0C1A9E7}" name="Segunda" dataDxfId="110"/>
    <tableColumn id="35" xr3:uid="{AFFCBE46-8BD9-4ABF-9433-F9556633AF3C}" name="Terça" dataDxfId="109"/>
    <tableColumn id="36" xr3:uid="{4A3366C4-99C9-4481-9180-82CA5B399EDE}" name="Quarta" dataDxfId="108"/>
    <tableColumn id="37" xr3:uid="{54EBADE6-4A06-4741-A660-60EA841B5FB1}" name="Quinta" dataDxfId="107"/>
    <tableColumn id="38" xr3:uid="{3096308C-AFE7-41BF-9733-47E0E6A5A787}" name="Sexta" dataDxfId="106"/>
    <tableColumn id="39" xr3:uid="{3105A072-BE54-4564-A502-613870EEAC7D}" name="Sábado" dataDxfId="105"/>
    <tableColumn id="40" xr3:uid="{83637A14-B55D-4EB5-9A5A-E1432C71BEAE}" name="Quantidade média de assistidos em todos os dias, por semana" dataDxfId="104"/>
    <tableColumn id="41" xr3:uid="{9DEB60D9-1ECD-4AB1-BC75-65C0E39C4173}" name="Quantidade de voluntários por semana" dataDxfId="103"/>
    <tableColumn id="42" xr3:uid="{58E1FF99-47C8-4351-8E0A-4BAE21B7487E}" name="Quantidade de preletores aptos da casa" dataDxfId="102"/>
    <tableColumn id="43" xr3:uid="{0A831FB5-8BBF-42F2-BCFF-29260137C6AD}" name="Quantidade de entrevistadores aptos da casas" dataDxfId="101"/>
    <tableColumn id="44" xr3:uid="{BA784D84-31B3-401E-993D-080F35E25D4D}" name="Dias e Horários do CURSO BÁSICO" dataDxfId="100"/>
    <tableColumn id="45" xr3:uid="{01C9E847-1F58-4F08-868A-231AD3F60527}" name="Quantidade de alunos do Curso Básico do Espiritismo" dataDxfId="99"/>
    <tableColumn id="46" xr3:uid="{C55495F7-0F6B-4037-BB57-3420C160376F}" name="Dias e Horários da EAE" dataDxfId="98"/>
    <tableColumn id="47" xr3:uid="{714237E3-95F9-422C-AAC1-14684E612C3C}" name="Das turmas de EAE que você mencionou acima, qual o número turma mais recente? Exemplo: minha casa possui três turmas de EAE e a mais recente é a 21ª turma" dataDxfId="97"/>
    <tableColumn id="48" xr3:uid="{265C7FD5-EA23-4F52-86FD-3548365FD17A}" name="Quantidade de Alunos" dataDxfId="96"/>
    <tableColumn id="49" xr3:uid="{7F15559E-A5B9-4899-A093-7B8A4ED1D67A}" name="Quantidade de Expositores aptos a dar aulas em EAE" dataDxfId="95"/>
    <tableColumn id="50" xr3:uid="{824EB963-C3FC-48B6-B72B-E4E4000B4390}" name="Quantidade de dirigentes aptos a dirigir uma turma de EAE" dataDxfId="94"/>
    <tableColumn id="51" xr3:uid="{46AD2E20-2C7A-4620-96C4-E7042987EF84}" name="Quantidade de dirigentes que estarão dirigindo turmas em 2021" dataDxfId="93"/>
    <tableColumn id="52" xr3:uid="{8A80909C-B57B-4518-96FE-ABC416B4608A}" name="Dias e Horários do CURSO DE MÉDIUNS" dataDxfId="92"/>
    <tableColumn id="53" xr3:uid="{0C2DA277-EDBB-421A-9FDB-3CDB86096505}" name="Quantidade de Alunos2" dataDxfId="91"/>
    <tableColumn id="54" xr3:uid="{8004C685-F8D1-49D4-8BDB-5683D9BBFEBC}" name="Quantidade de Expositores aptos a dar aulas em Curso de Médiuns" dataDxfId="90"/>
    <tableColumn id="55" xr3:uid="{10192734-10C9-4969-B32A-88A7E8ECD8B2}" name="Quantidade de Dirigentes aptos a dirigir uma turma de Curso de Médiuns" dataDxfId="89"/>
    <tableColumn id="56" xr3:uid="{B6D0D648-658A-49A2-8F0E-80D08EB01FBC}" name="Quantidade de dirigentes que estar dirigindo turmas em 2021" dataDxfId="88"/>
    <tableColumn id="57" xr3:uid="{4027043C-62AD-4F86-8B68-4A49FBBE5BFC}" name="Dias e Horários EVANGELIZAÇÃO INFANTIL" dataDxfId="87"/>
    <tableColumn id="58" xr3:uid="{1D648F27-82AF-46C2-8F2F-F36E5D50B7AF}" name="Quantidade média de crianças na Evangelização, por semana" dataDxfId="86"/>
    <tableColumn id="59" xr3:uid="{A19CE880-4192-42D2-AB2A-E23FAFACDB1B}" name="Quantidade médias de pais ou responsáveis na Sala de Pais, por semana" dataDxfId="85"/>
    <tableColumn id="60" xr3:uid="{D3FC20DB-4A32-4585-95AB-B279CAD84271}" name="Quantidade Total de Evangelizadores" dataDxfId="84"/>
    <tableColumn id="61" xr3:uid="{357124AA-1E28-4EBD-8BF6-196B9C40BB14}" name="Evangelizadores no Maternal" dataDxfId="83"/>
    <tableColumn id="62" xr3:uid="{5CA574FA-84E2-42F5-8FF9-58E914DDC277}" name="Evangelizadores no Jardim" dataDxfId="82"/>
    <tableColumn id="63" xr3:uid="{3AE07A46-CCFC-415B-A3C6-AB1BC2FE3C1A}" name="Evangelizadores no Primário" dataDxfId="81"/>
    <tableColumn id="64" xr3:uid="{6F5C1FCD-7BE5-48AF-B8B6-E80CA28960FD}" name="Evangelizadores no Intermediário" dataDxfId="80"/>
    <tableColumn id="65" xr3:uid="{590504E0-6395-4DF1-B602-17107653BFA8}" name="Evangelizadores na Escola de Pais" dataDxfId="79"/>
    <tableColumn id="66" xr3:uid="{D77B1313-3C37-4882-AF23-BFECB7C8457B}" name="Do total de evangelizadores, quantos são advindos da Mocidade?" dataDxfId="78"/>
    <tableColumn id="67" xr3:uid="{DB6C449D-BF22-4E54-863C-18F8896FFA02}" name="Do total de evangelizadores, quantos são advindos da EAE (grau de servidor)?" dataDxfId="77"/>
    <tableColumn id="68" xr3:uid="{0529EEC2-0A8E-4869-822D-F9A28DD6B85B}" name="Quantos evangelizadores fizeram o Curso de Preparação para Evangelizador Infanto-Juvenil?" dataDxfId="76"/>
    <tableColumn id="69" xr3:uid="{28E3946A-26FD-4E64-8A80-2C058DCBD896}" name="Os evangelizadores utilizam o material de apoio da Evangelização Infantil da AEE?" dataDxfId="75"/>
    <tableColumn id="70" xr3:uid="{CA6DA946-22D6-4054-8ACC-85D2D47F00E9}" name="Dias e Horários PRÉ-MOCIDADE" dataDxfId="74"/>
    <tableColumn id="71" xr3:uid="{762115C7-A535-4AD1-A884-4AB679347EEB}" name="Quantidade de alunos na Pré-Mocidade" dataDxfId="73"/>
    <tableColumn id="72" xr3:uid="{E95C0DD4-717A-4475-B060-5EA3993E6C4A}" name="Quantidade de dirigentes" dataDxfId="72"/>
    <tableColumn id="73" xr3:uid="{F26C2368-F120-4E77-ADB4-FFDCD9FDE224}" name="Quantidade de dirigentes que estarão dirigindo turmas em 2021 - Pré-Mocidade" dataDxfId="71"/>
    <tableColumn id="74" xr3:uid="{282E6BD6-1995-44E6-998D-3EF948458E13}" name="Na sua casa, a Pré-Mocidade está mais vinculada à Evangelização Infantil ou à Mocidade?" dataDxfId="70"/>
    <tableColumn id="75" xr3:uid="{B66E04DF-F50F-4A85-A63F-6D37D3F3C03D}" name="Dias e Horários MOCIDADE" dataDxfId="69"/>
    <tableColumn id="76" xr3:uid="{9CE1AFEC-846E-4043-AE19-1FCF975DE928}" name="Quantidade total de alunos da Mocidade" dataDxfId="68"/>
    <tableColumn id="77" xr3:uid="{AF263ADF-8700-4DF3-9153-18BCAD17A8B5}" name="Quantidade total de Expositores" dataDxfId="67"/>
    <tableColumn id="78" xr3:uid="{965C0A6E-3C6B-4095-84C4-D36A19D544C2}" name="Quantidade total de Dirigentes" dataDxfId="66"/>
    <tableColumn id="79" xr3:uid="{4D1A0B8C-6CE3-46A4-AC10-C7E7D51BCB06}" name="Quantidade de dirigentes que estarão dirigindo turmas em 2021 - Mocidade" dataDxfId="65"/>
    <tableColumn id="80" xr3:uid="{1EB0D99B-2411-4A03-954E-3FFF4538725C}" name="Quantidade de pessoas que ingressaram na FDJ em 2020?" dataDxfId="64"/>
    <tableColumn id="81" xr3:uid="{C1DEDC60-E68E-47C8-AE94-8F2F54D716ED}" name="Total de pessoas que já ingressaram na FDJ desde sua fundação" dataDxfId="63"/>
    <tableColumn id="82" xr3:uid="{39252BCD-E187-4B17-9DC1-E53F402CE863}" name="Dias e Horários - FALANDO AO CORAÇÃO" dataDxfId="62"/>
    <tableColumn id="83" xr3:uid="{E12D5100-2233-4BB4-8058-7648ACD3A633}" name="Dias e Horários - PROJETO ANDRÉ LUIZ" dataDxfId="61"/>
    <tableColumn id="84" xr3:uid="{BDB378BC-F676-4FC3-8F9A-BDB2754B21A2}" name="Dias e Horários - PROJETO PAULO DE TARSO" dataDxfId="60"/>
    <tableColumn id="85" xr3:uid="{1016CC12-64D1-446F-87FA-C363C8881DE1}" name="Você conhece o trabalho de EAED - Escola de Aprendizes do Evangelho à Distância?" dataDxfId="59"/>
    <tableColumn id="86" xr3:uid="{C08A2494-8D08-45E3-82EB-2BA6F04662CB}" name="Gostaria de receber informações sobre o trabalho de EAED?" dataDxfId="58"/>
    <tableColumn id="87" xr3:uid="{A56B4BAC-C99D-4BEA-A435-D8D49C81BE75}" name="Quantidade de alunos de EAED" dataDxfId="57"/>
    <tableColumn id="88" xr3:uid="{891F7276-A3E5-467F-994F-B878D97A0408}" name="Quantidade de dirigentes que estarão dirigindo turmas de EAED em 2021" dataDxfId="56"/>
    <tableColumn id="89" xr3:uid="{C65F7E08-BB41-4CDC-8273-7D57B08AAED3}" name="Você conhece o trabalho de EAEgD - Escola de Aprendizes Grupo à Distância?" dataDxfId="55"/>
    <tableColumn id="90" xr3:uid="{00D15D30-8EB2-46AC-B431-B38FA12422A6}" name="Gostaria de receber informações sobre o trabalho de EAEgD?" dataDxfId="54"/>
    <tableColumn id="91" xr3:uid="{83A8F866-BC26-483C-9C9F-430E643868FC}" name="Quantidade de alunos de EAEgD" dataDxfId="53"/>
    <tableColumn id="92" xr3:uid="{56FB105D-F4CC-4B86-8159-7BC6239E8958}" name="Quantidade de dirigentes que estarão dirigindo turmas de EAEgD em 2021" dataDxfId="52"/>
    <tableColumn id="93" xr3:uid="{FE589D49-A1B8-4173-B55F-DE6836F7E6C9}" name="Você ou sua casa conhecem a Secretaria da Aliança?" dataDxfId="51"/>
    <tableColumn id="94" xr3:uid="{34E01D52-826E-4668-8318-E2D4A9CF7AD1}" name="Quais dúvidas ou informações você e a sua casa acreditam que a Secretaria poderia colaborar?" dataDxfId="50"/>
    <tableColumn id="95" xr3:uid="{825BC39B-B0B8-4CDB-B92A-E2ABAC13EE4F}" name="Deixe sua nota para o Cadastro das Casas 2021" dataDxfId="49"/>
    <tableColumn id="96" xr3:uid="{F5029681-A051-4BE8-A356-CC7EF636997A}" name="Deixe aqui seu comentário ou avaliação sobre este cadastro" dataDxfId="48"/>
    <tableColumn id="97" xr3:uid="{9C6BF3FB-3452-4667-B184-25818331CEF1}" name="País" dataDxfId="47"/>
    <tableColumn id="98" xr3:uid="{91F233BD-412F-4C2B-A369-0AE1A69CFCE0}" name="Sede Própria?" dataDxfId="46"/>
    <tableColumn id="99" xr3:uid="{E0720ED6-D68E-44F8-8EFB-5B4625E914CD}" name="Endereço de e-mail" dataDxfId="45"/>
    <tableColumn id="100" xr3:uid="{83214736-8421-44EC-8DB1-57F3868A73EE}" name="Projetos para 2021" dataDxfId="44"/>
    <tableColumn id="101" xr3:uid="{432D67A4-7363-4044-B96D-336C88B6B696}" name="Deixe também suas críticas, sugestões, novas ideias, propostas de melhoria para o ano de 2020, na Aliança!" dataDxfId="43"/>
    <tableColumn id="102" xr3:uid="{A0330D0C-11D6-4A72-89EA-AF9C88DB2AFA}" name="Endereço de e-mail2" dataDxfId="42"/>
    <tableColumn id="103" xr3:uid="{72BAF5A1-1C8E-41A5-A84F-83243F4F2AD4}" name="Quais dessas atividades foram mantidas ou adaptadas para o meio virtual?" dataDxfId="41"/>
    <tableColumn id="104" xr3:uid="{29BDAF1B-2103-4BEC-B0C9-4F08B61591E2}" name="Quando a pandemia estiver controlada, como ocorrerão as atividades da Casa Espírita?" dataDxfId="40"/>
    <tableColumn id="105" xr3:uid="{044CC8C5-C269-40DA-BD41-8E12BA61E25A}" name="Na pandemia, as atividades presenciais:" dataDxfId="39"/>
    <tableColumn id="106" xr3:uid="{5B02DDDD-8976-411B-A787-F2A1A211F2C3}" name="Conte-nos como a Casa Espírita se adaptou à realidade virtual (se ocorreu)" dataDxfId="38"/>
    <tableColumn id="107" xr3:uid="{F7D3E7F2-C49B-4FAC-B362-E56F3E88F8C1}" name="Qual o maior aprendizado que a pandemia trouxe para a Casa Espírita?" dataDxfId="37"/>
    <tableColumn id="108" xr3:uid="{8FFF5D67-1781-4BFD-ADEB-B349DD0B9AEE}" name="EditUrl" dataDxfId="36"/>
    <tableColumn id="109" xr3:uid="{E40764D5-0CF2-44D9-83B1-13655930E5A6}" name="Status" dataDxfId="35"/>
    <tableColumn id="110" xr3:uid="{C8951FE7-BE52-451A-B146-790BFE0278A3}" name="Ordem (manual)" dataDxfId="34"/>
    <tableColumn id="111" xr3:uid="{F646473F-1C4E-4478-B9ED-41E88119C83B}" name="Tipo_de_Casa (Até linha 334)" dataDxfId="33"/>
    <tableColumn id="112" xr3:uid="{6D1DAAD6-B4D1-4536-BC5B-7E98768DE052}" name="Situação Casa AGI 2020" dataDxfId="32"/>
    <tableColumn id="113" xr3:uid="{2B4228AF-6FB5-45C2-A251-41C477FD682E}" name="Regional Selecionada" dataDxfId="31"/>
    <tableColumn id="114" xr3:uid="{A0188845-A994-489F-8A20-110281EFDD68}" name="AtualizadoNova" dataDxfId="30"/>
    <tableColumn id="115" xr3:uid="{01504D17-BA7F-4EEC-919D-BAABEFEA31DE}" name="OrdemAtualizadoNova" dataDxfId="29"/>
    <tableColumn id="116" xr3:uid="{8DD20B0D-16D7-49F3-8C64-7F6A45463F87}" name="AtualizadoAntigo" dataDxfId="28"/>
    <tableColumn id="117" xr3:uid="{588FB0E4-A8DE-4B1D-BF00-63A26ED34765}" name="OrdemAtualizadoAntigo" dataDxfId="27"/>
    <tableColumn id="118" xr3:uid="{270F8D6C-C84B-42FD-A881-8CF11A929649}" name="PendenteAntigo" dataDxfId="26"/>
    <tableColumn id="119" xr3:uid="{DFDC3BBB-3B82-464C-8C33-2DE2732AD776}" name="OrdemPendenteAntigo" dataDxfId="25"/>
    <tableColumn id="120" xr3:uid="{C91C41A4-399E-4A43-A97D-D4E05469831D}" name="Regioanal-Casa" dataDxfId="24"/>
    <tableColumn id="121" xr3:uid="{EF0C91A2-2487-4D6E-ADF8-547FFF12D295}" name="Situação _x000a_(Integrado / Inscrito)" dataDxfId="23"/>
    <tableColumn id="122" xr3:uid="{4F76BC2B-0E7F-461C-82AE-2E2597F31121}" name="% Reuniões da Regional" dataDxfId="22"/>
    <tableColumn id="123" xr3:uid="{3B17FAC2-5F0B-453A-8987-E95DE4E762E7}" name="Data da Avaliação" dataDxfId="21"/>
    <tableColumn id="124" xr3:uid="{796985F4-FC2D-4764-AA73-755E0836A172}" name="Presença na AGI2021??" dataDxfId="20"/>
    <tableColumn id="125" xr3:uid="{22B5FFDF-D10A-4690-9F65-89A718608790}" name="Situação Final" dataDxfId="19"/>
    <tableColumn id="126" xr3:uid="{37F67EF6-22BC-452A-9A68-F7A9DA9E1AD0}" name="Conc_Cidade_UF" dataDxfId="18">
      <calculatedColumnFormula>TabCadastro[[#This Row],[Cidade]]&amp;" - "&amp;TabCadastro[[#This Row],[UF]]</calculatedColumnFormula>
    </tableColumn>
    <tableColumn id="127" xr3:uid="{02C6BC68-4BB8-46B1-A0F9-AA228AD51236}" name="Conc_Resp_Cadastro" dataDxfId="17">
      <calculatedColumnFormula>TabCadastro[[#This Row],[Nome completo do responsável]]&amp;" / "&amp;TabCadastro[[#This Row],[Endereço de e-mail2]]&amp;" / "&amp;TabCadastro[[#This Row],[Telefone]]</calculatedColumnFormula>
    </tableColumn>
    <tableColumn id="128" xr3:uid="{712F187A-5976-42EA-A0D0-F768764BF04C}" name="Conc_Presidente" dataDxfId="16">
      <calculatedColumnFormula>TabCadastro[[#This Row],[Nome do Presidente]]&amp;" / "&amp;TabCadastro[[#This Row],[Email do Presidente]]&amp;" / "&amp;TabCadastro[[#This Row],[Telefone do Presidente]]</calculatedColumnFormula>
    </tableColumn>
    <tableColumn id="129" xr3:uid="{284F7B12-A965-49AE-B78B-AE0102E7558E}" name="Coordenador Regional" dataDxfId="15">
      <calculatedColumnFormula>VLOOKUP(TabCadastro[[#This Row],[Regional]],#REF!,2,FALSE)</calculatedColumnFormula>
    </tableColumn>
    <tableColumn id="130" xr3:uid="{825D393F-0453-4D29-B5A6-65CE20AA827C}" name="Cidades_da_Regional" dataDxfId="14">
      <calculatedColumnFormula>IF(TabCadastro[[#This Row],[Regional]]=#REF!,TabCadastro[[#This Row],[Conc_Cidade_UF]],"")</calculatedColumnFormula>
    </tableColumn>
    <tableColumn id="131" xr3:uid="{2BBA2CAC-86B0-4547-B970-41B67903789E}" name="Endereço_completo" dataDxfId="13">
      <calculatedColumnFormula>TabCadastro[[#This Row],[Endereço]]&amp;" - "&amp;TabCadastro[[#This Row],[Bairro]]&amp;" - "&amp;"CEP "&amp;TabCadastro[[#This Row],[CEP]]</calculatedColumnFormula>
    </tableColumn>
    <tableColumn id="132" xr3:uid="{99B128EE-DA47-4973-AB68-A9754F704550}" name="Regional_Selec" dataDxfId="12">
      <calculatedColumnFormula>IF(TabCadastro[[#This Row],[Regional]]=#REF!,TabCadastro[[#This Row],[Ordem (manual)]],"")</calculatedColumnFormula>
    </tableColumn>
    <tableColumn id="133" xr3:uid="{5A7E2E18-CDC8-460E-8099-528BE3AFF182}" name="Ordem_Regional_Selec" dataDxfId="11">
      <calculatedColumnFormula>IF(TabCadastro[[#This Row],[Regional_Selec]]="","",_xlfn.RANK.EQ(TabCadastro[[#This Row],[Regional_Selec]],TabCadastro[Regional_Selec],1))</calculatedColumnFormula>
    </tableColumn>
    <tableColumn id="144" xr3:uid="{76775ECD-2809-4043-8DCA-89C4B1E6A92A}" name="Conc_AE" dataDxfId="10">
      <calculatedColumnFormula>TabCadastro[[#This Row],[Domingo]]&amp;TabCadastro[[#This Row],[Segunda]]&amp;TabCadastro[[#This Row],[Terça]]&amp;TabCadastro[[#This Row],[Quarta]]&amp;TabCadastro[[#This Row],[Quinta]]&amp;TabCadastro[[#This Row],[Sexta]]&amp;TabCadastro[[#This Row],[Sábado]]</calculatedColumnFormula>
    </tableColumn>
    <tableColumn id="134" xr3:uid="{7D21292F-468B-4A9B-916E-01E5E9A267AE}" name="Contar_AE" dataDxfId="9">
      <calculatedColumnFormula>LEN(TabCadastro[[#This Row],[Conc_AE]])-LEN(SUBSTITUTE(TabCadastro[[#This Row],[Conc_AE]],"h",""))</calculatedColumnFormula>
    </tableColumn>
    <tableColumn id="135" xr3:uid="{6A0E45B0-EA3C-4AE9-A3A0-BB68C718205C}" name="Contar_CB" dataDxfId="8">
      <calculatedColumnFormula>LEN(TabCadastro[[#This Row],[Dias e Horários do CURSO BÁSICO]])-LEN(SUBSTITUTE(TabCadastro[[#This Row],[Dias e Horários do CURSO BÁSICO]],"h",""))</calculatedColumnFormula>
    </tableColumn>
    <tableColumn id="136" xr3:uid="{9CAABE7F-92E0-4415-AE65-4ED967E88BAF}" name="Contar_EAE" dataDxfId="7">
      <calculatedColumnFormula>LEN(TabCadastro[[#This Row],[Dias e Horários da EAE]])-LEN(SUBSTITUTE(TabCadastro[[#This Row],[Dias e Horários da EAE]],"h",""))</calculatedColumnFormula>
    </tableColumn>
    <tableColumn id="137" xr3:uid="{5A2909E3-E383-45CE-BFEF-671808768466}" name="Contar_EI" dataDxfId="6">
      <calculatedColumnFormula>LEN(TabCadastro[[#This Row],[Dias e Horários EVANGELIZAÇÃO INFANTIL]])-LEN(SUBSTITUTE(TabCadastro[[#This Row],[Dias e Horários EVANGELIZAÇÃO INFANTIL]],"h",""))</calculatedColumnFormula>
    </tableColumn>
    <tableColumn id="138" xr3:uid="{61EF4239-5FC9-454B-831F-FAAF09236C02}" name="Contar_Pré" dataDxfId="5">
      <calculatedColumnFormula>LEN(TabCadastro[[#This Row],[Dias e Horários PRÉ-MOCIDADE]])-LEN(SUBSTITUTE(TabCadastro[[#This Row],[Dias e Horários PRÉ-MOCIDADE]],"h",""))</calculatedColumnFormula>
    </tableColumn>
    <tableColumn id="139" xr3:uid="{D800EC9B-6C1F-4FBF-987C-411921FC6307}" name="Contar_Moc" dataDxfId="4">
      <calculatedColumnFormula>LEN(TabCadastro[[#This Row],[Dias e Horários MOCIDADE]])-LEN(SUBSTITUTE(TabCadastro[[#This Row],[Dias e Horários MOCIDADE]],"h",""))</calculatedColumnFormula>
    </tableColumn>
    <tableColumn id="140" xr3:uid="{DD851418-F8F6-4925-8DBC-ED4A10C202F8}" name="Contar_CM" dataDxfId="3">
      <calculatedColumnFormula>LEN(TabCadastro[[#This Row],[Dias e Horários do CURSO DE MÉDIUNS]])-LEN(SUBSTITUTE(TabCadastro[[#This Row],[Dias e Horários do CURSO DE MÉDIUNS]],"h",""))</calculatedColumnFormula>
    </tableColumn>
    <tableColumn id="141" xr3:uid="{3EC861B1-2485-4421-87FC-413493A8481F}" name="Contar_FC" dataDxfId="2">
      <calculatedColumnFormula>LEN(TabCadastro[[#This Row],[Dias e Horários - FALANDO AO CORAÇÃO]])-LEN(SUBSTITUTE(TabCadastro[[#This Row],[Dias e Horários - FALANDO AO CORAÇÃO]],"h",""))</calculatedColumnFormula>
    </tableColumn>
    <tableColumn id="142" xr3:uid="{75E18124-67D6-49C3-B955-9795F0D33270}" name="Contar_PA" dataDxfId="1">
      <calculatedColumnFormula>LEN(TabCadastro[[#This Row],[Dias e Horários - PROJETO ANDRÉ LUIZ]])-LEN(SUBSTITUTE(TabCadastro[[#This Row],[Dias e Horários - PROJETO ANDRÉ LUIZ]],"h",""))</calculatedColumnFormula>
    </tableColumn>
    <tableColumn id="143" xr3:uid="{B07B76DD-66A1-43B4-8F5A-93B367DFE614}" name="Contar_PT" dataDxfId="0">
      <calculatedColumnFormula>LEN(TabCadastro[[#This Row],[Dias e Horários - PROJETO PAULO DE TARSO]])-LEN(SUBSTITUTE(TabCadastro[[#This Row],[Dias e Horários - PROJETO PAULO DE TARSO]],"h",""))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6113-4527-4B76-B58E-D01A6CAE2040}">
  <dimension ref="A1:EN691"/>
  <sheetViews>
    <sheetView tabSelected="1" topLeftCell="CK1" workbookViewId="0">
      <selection activeCell="CK1" sqref="CK1"/>
    </sheetView>
  </sheetViews>
  <sheetFormatPr defaultColWidth="19.6640625" defaultRowHeight="14.4" x14ac:dyDescent="0.3"/>
  <cols>
    <col min="1" max="1" width="23" style="32" customWidth="1"/>
    <col min="2" max="2" width="19.6640625" style="23"/>
    <col min="3" max="3" width="66.6640625" style="23" bestFit="1" customWidth="1"/>
    <col min="4" max="4" width="46.109375" style="23" customWidth="1"/>
    <col min="5" max="5" width="31.6640625" style="23" customWidth="1"/>
    <col min="6" max="6" width="19.6640625" style="23"/>
    <col min="7" max="7" width="57.33203125" style="1" bestFit="1" customWidth="1"/>
    <col min="8" max="8" width="19.6640625" style="20"/>
    <col min="9" max="13" width="19.6640625" style="23"/>
    <col min="14" max="14" width="21.5546875" style="23" customWidth="1"/>
    <col min="15" max="15" width="45.44140625" style="20" customWidth="1"/>
    <col min="16" max="16" width="24.33203125" style="20" customWidth="1"/>
    <col min="17" max="17" width="37.44140625" style="1" customWidth="1"/>
    <col min="18" max="18" width="65.88671875" style="1" customWidth="1"/>
    <col min="19" max="23" width="19.6640625" style="23"/>
    <col min="24" max="24" width="19.88671875" style="23" customWidth="1"/>
    <col min="25" max="25" width="19.6640625" style="23"/>
    <col min="26" max="26" width="60" style="1" customWidth="1"/>
    <col min="27" max="27" width="19.6640625" style="1"/>
    <col min="28" max="28" width="29.44140625" style="1" customWidth="1"/>
    <col min="29" max="29" width="29" style="1" customWidth="1"/>
    <col min="30" max="30" width="22.33203125" style="1" customWidth="1"/>
    <col min="31" max="31" width="71" style="1" customWidth="1"/>
    <col min="32" max="32" width="73.44140625" style="1" customWidth="1"/>
    <col min="33" max="39" width="19.6640625" style="23"/>
    <col min="40" max="40" width="59.5546875" style="20" customWidth="1"/>
    <col min="41" max="41" width="38.44140625" style="20" customWidth="1"/>
    <col min="42" max="42" width="39.33203125" style="20" customWidth="1"/>
    <col min="43" max="43" width="44.88671875" style="20" customWidth="1"/>
    <col min="44" max="44" width="34.5546875" style="20" customWidth="1"/>
    <col min="45" max="45" width="51.5546875" style="20" customWidth="1"/>
    <col min="46" max="46" width="23.88671875" style="20" customWidth="1"/>
    <col min="47" max="47" width="73.44140625" style="20" customWidth="1"/>
    <col min="48" max="48" width="23.33203125" style="20" customWidth="1"/>
    <col min="49" max="49" width="51.33203125" style="20" customWidth="1"/>
    <col min="50" max="50" width="56.6640625" style="20" customWidth="1"/>
    <col min="51" max="51" width="60.88671875" style="20" customWidth="1"/>
    <col min="52" max="52" width="38.88671875" style="20" customWidth="1"/>
    <col min="53" max="53" width="24.33203125" style="20" customWidth="1"/>
    <col min="54" max="54" width="63.88671875" style="20" customWidth="1"/>
    <col min="55" max="55" width="69.44140625" style="20" customWidth="1"/>
    <col min="56" max="56" width="58.5546875" style="20" customWidth="1"/>
    <col min="57" max="57" width="42" style="20" customWidth="1"/>
    <col min="58" max="58" width="59.5546875" style="20" customWidth="1"/>
    <col min="59" max="59" width="69.88671875" style="20" customWidth="1"/>
    <col min="60" max="60" width="37.33203125" style="20" customWidth="1"/>
    <col min="61" max="61" width="29.5546875" style="20" customWidth="1"/>
    <col min="62" max="62" width="27.88671875" style="20" customWidth="1"/>
    <col min="63" max="63" width="29.44140625" style="20" customWidth="1"/>
    <col min="64" max="64" width="33.88671875" style="20" customWidth="1"/>
    <col min="65" max="65" width="34.6640625" style="20" customWidth="1"/>
    <col min="66" max="66" width="62.6640625" style="20" customWidth="1"/>
    <col min="67" max="69" width="73.44140625" style="20" customWidth="1"/>
    <col min="70" max="70" width="31.5546875" style="20" customWidth="1"/>
    <col min="71" max="71" width="39.109375" style="20" customWidth="1"/>
    <col min="72" max="72" width="26.109375" style="20" customWidth="1"/>
    <col min="73" max="74" width="73.44140625" style="20" customWidth="1"/>
    <col min="75" max="75" width="27.33203125" style="20" customWidth="1"/>
    <col min="76" max="76" width="40" style="20" customWidth="1"/>
    <col min="77" max="77" width="32.109375" style="20" customWidth="1"/>
    <col min="78" max="78" width="30.88671875" style="20" customWidth="1"/>
    <col min="79" max="79" width="71.44140625" style="20" customWidth="1"/>
    <col min="80" max="80" width="56" style="20" customWidth="1"/>
    <col min="81" max="81" width="61.88671875" style="20" customWidth="1"/>
    <col min="82" max="82" width="40.5546875" style="20" customWidth="1"/>
    <col min="83" max="83" width="38.6640625" style="20" customWidth="1"/>
    <col min="84" max="84" width="44.33203125" style="20" customWidth="1"/>
    <col min="85" max="85" width="73.44140625" style="20" customWidth="1"/>
    <col min="86" max="86" width="57.6640625" style="20" customWidth="1"/>
    <col min="87" max="87" width="31.44140625" style="20" customWidth="1"/>
    <col min="88" max="88" width="69.109375" style="20" customWidth="1"/>
    <col min="89" max="89" width="73.44140625" style="20" customWidth="1"/>
    <col min="90" max="90" width="58.88671875" style="20" customWidth="1"/>
    <col min="91" max="91" width="32.5546875" style="20" customWidth="1"/>
    <col min="92" max="92" width="70.33203125" style="20" customWidth="1"/>
    <col min="93" max="93" width="52.109375" style="20" customWidth="1"/>
    <col min="94" max="94" width="73.44140625" style="1" customWidth="1"/>
    <col min="95" max="95" width="45.88671875" style="20" customWidth="1"/>
    <col min="96" max="96" width="58" style="1" customWidth="1"/>
    <col min="97" max="98" width="19.6640625" style="20"/>
    <col min="99" max="99" width="20.88671875" style="20" customWidth="1"/>
    <col min="100" max="100" width="19.88671875" style="1" customWidth="1"/>
    <col min="101" max="101" width="73.44140625" style="1" customWidth="1"/>
    <col min="102" max="102" width="21.88671875" style="20" customWidth="1"/>
    <col min="103" max="103" width="71.33203125" style="1" customWidth="1"/>
    <col min="104" max="104" width="73.44140625" style="20" customWidth="1"/>
    <col min="105" max="105" width="39.6640625" style="20" customWidth="1"/>
    <col min="106" max="106" width="70.88671875" style="1" customWidth="1"/>
    <col min="107" max="107" width="68.6640625" style="1" customWidth="1"/>
    <col min="108" max="110" width="19.6640625" style="1"/>
    <col min="111" max="111" width="29.33203125" style="1" customWidth="1"/>
    <col min="112" max="112" width="24.5546875" style="1" customWidth="1"/>
    <col min="113" max="113" width="23.33203125" style="1" customWidth="1"/>
    <col min="114" max="114" width="19.6640625" style="1"/>
    <col min="115" max="115" width="23.5546875" style="1" customWidth="1"/>
    <col min="116" max="116" width="19.6640625" style="1"/>
    <col min="117" max="117" width="24.88671875" style="1" customWidth="1"/>
    <col min="118" max="118" width="19.6640625" style="1"/>
    <col min="119" max="119" width="23.88671875" style="1" customWidth="1"/>
    <col min="120" max="121" width="19.6640625" style="1"/>
    <col min="122" max="122" width="25.109375" style="1" customWidth="1"/>
    <col min="123" max="123" width="19.6640625" style="1"/>
    <col min="124" max="124" width="24.5546875" style="1" customWidth="1"/>
    <col min="125" max="125" width="16.33203125" style="1" customWidth="1"/>
    <col min="126" max="16384" width="19.6640625" style="1"/>
  </cols>
  <sheetData>
    <row r="1" spans="1:144" x14ac:dyDescent="0.3">
      <c r="A1" s="2" t="s">
        <v>0</v>
      </c>
      <c r="B1" s="3" t="s">
        <v>1</v>
      </c>
      <c r="C1" s="3" t="s">
        <v>2</v>
      </c>
      <c r="D1" s="3" t="s">
        <v>3</v>
      </c>
      <c r="E1" s="3" t="s">
        <v>4</v>
      </c>
      <c r="F1" s="3" t="s">
        <v>5</v>
      </c>
      <c r="G1" s="4" t="s">
        <v>6</v>
      </c>
      <c r="H1" s="5" t="s">
        <v>7</v>
      </c>
      <c r="I1" s="3" t="s">
        <v>8</v>
      </c>
      <c r="J1" s="3" t="s">
        <v>9</v>
      </c>
      <c r="K1" s="3" t="s">
        <v>10</v>
      </c>
      <c r="L1" s="3" t="s">
        <v>11</v>
      </c>
      <c r="M1" s="3" t="s">
        <v>12</v>
      </c>
      <c r="N1" s="3" t="s">
        <v>13</v>
      </c>
      <c r="O1" s="5" t="s">
        <v>14</v>
      </c>
      <c r="P1" s="5" t="s">
        <v>15</v>
      </c>
      <c r="Q1" s="4" t="s">
        <v>16</v>
      </c>
      <c r="R1" s="4" t="s">
        <v>17</v>
      </c>
      <c r="S1" s="3" t="s">
        <v>18</v>
      </c>
      <c r="T1" s="3" t="s">
        <v>19</v>
      </c>
      <c r="U1" s="3" t="s">
        <v>20</v>
      </c>
      <c r="V1" s="3" t="s">
        <v>21</v>
      </c>
      <c r="W1" s="3" t="s">
        <v>22</v>
      </c>
      <c r="X1" s="3" t="s">
        <v>23</v>
      </c>
      <c r="Y1" s="3" t="s">
        <v>24</v>
      </c>
      <c r="Z1" s="4" t="s">
        <v>25</v>
      </c>
      <c r="AA1" s="4" t="s">
        <v>26</v>
      </c>
      <c r="AB1" s="4" t="s">
        <v>27</v>
      </c>
      <c r="AC1" s="4" t="s">
        <v>28</v>
      </c>
      <c r="AD1" s="4" t="s">
        <v>29</v>
      </c>
      <c r="AE1" s="4" t="s">
        <v>30</v>
      </c>
      <c r="AF1" s="4" t="s">
        <v>31</v>
      </c>
      <c r="AG1" s="3" t="s">
        <v>32</v>
      </c>
      <c r="AH1" s="3" t="s">
        <v>33</v>
      </c>
      <c r="AI1" s="3" t="s">
        <v>34</v>
      </c>
      <c r="AJ1" s="3" t="s">
        <v>35</v>
      </c>
      <c r="AK1" s="3" t="s">
        <v>36</v>
      </c>
      <c r="AL1" s="3" t="s">
        <v>37</v>
      </c>
      <c r="AM1" s="3"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4" t="s">
        <v>93</v>
      </c>
      <c r="CQ1" s="5" t="s">
        <v>94</v>
      </c>
      <c r="CR1" s="4" t="s">
        <v>95</v>
      </c>
      <c r="CS1" s="5" t="s">
        <v>96</v>
      </c>
      <c r="CT1" s="5" t="s">
        <v>97</v>
      </c>
      <c r="CU1" s="5" t="s">
        <v>98</v>
      </c>
      <c r="CV1" s="6" t="s">
        <v>99</v>
      </c>
      <c r="CW1" s="6" t="s">
        <v>100</v>
      </c>
      <c r="CX1" s="7" t="s">
        <v>101</v>
      </c>
      <c r="CY1" s="8" t="s">
        <v>102</v>
      </c>
      <c r="CZ1" s="9" t="s">
        <v>103</v>
      </c>
      <c r="DA1" s="9" t="s">
        <v>104</v>
      </c>
      <c r="DB1" s="8" t="s">
        <v>105</v>
      </c>
      <c r="DC1" s="8" t="s">
        <v>106</v>
      </c>
      <c r="DD1" s="10" t="s">
        <v>107</v>
      </c>
      <c r="DE1" s="10" t="s">
        <v>108</v>
      </c>
      <c r="DF1" s="11" t="s">
        <v>109</v>
      </c>
      <c r="DG1" s="4" t="s">
        <v>110</v>
      </c>
      <c r="DH1" s="4" t="s">
        <v>111</v>
      </c>
      <c r="DI1" s="4" t="s">
        <v>112</v>
      </c>
      <c r="DJ1" s="4" t="s">
        <v>113</v>
      </c>
      <c r="DK1" s="4" t="s">
        <v>114</v>
      </c>
      <c r="DL1" s="4" t="s">
        <v>115</v>
      </c>
      <c r="DM1" s="4" t="s">
        <v>116</v>
      </c>
      <c r="DN1" s="4" t="s">
        <v>117</v>
      </c>
      <c r="DO1" s="4" t="s">
        <v>118</v>
      </c>
      <c r="DP1" s="4" t="s">
        <v>119</v>
      </c>
      <c r="DQ1" s="4" t="s">
        <v>120</v>
      </c>
      <c r="DR1" s="4" t="s">
        <v>121</v>
      </c>
      <c r="DS1" s="4" t="s">
        <v>122</v>
      </c>
      <c r="DT1" s="4" t="s">
        <v>123</v>
      </c>
      <c r="DU1" s="4" t="s">
        <v>124</v>
      </c>
      <c r="DV1" s="4" t="s">
        <v>125</v>
      </c>
      <c r="DW1" s="4" t="s">
        <v>126</v>
      </c>
      <c r="DX1" s="4" t="s">
        <v>127</v>
      </c>
      <c r="DY1" s="4" t="s">
        <v>128</v>
      </c>
      <c r="DZ1" s="12" t="s">
        <v>129</v>
      </c>
      <c r="EA1" s="4" t="s">
        <v>130</v>
      </c>
      <c r="EB1" s="12" t="s">
        <v>131</v>
      </c>
      <c r="EC1" s="12" t="s">
        <v>132</v>
      </c>
      <c r="ED1" s="12" t="s">
        <v>133</v>
      </c>
      <c r="EE1" s="12" t="s">
        <v>134</v>
      </c>
      <c r="EF1" s="12" t="s">
        <v>135</v>
      </c>
      <c r="EG1" s="12" t="s">
        <v>136</v>
      </c>
      <c r="EH1" s="12" t="s">
        <v>137</v>
      </c>
      <c r="EI1" s="12" t="s">
        <v>138</v>
      </c>
      <c r="EJ1" s="12" t="s">
        <v>139</v>
      </c>
      <c r="EK1" s="12" t="s">
        <v>140</v>
      </c>
      <c r="EL1" s="12" t="s">
        <v>141</v>
      </c>
      <c r="EM1" s="12" t="s">
        <v>142</v>
      </c>
      <c r="EN1" s="12" t="s">
        <v>143</v>
      </c>
    </row>
    <row r="2" spans="1:144" x14ac:dyDescent="0.3">
      <c r="A2" s="2">
        <v>44188.452180509259</v>
      </c>
      <c r="B2" s="3" t="s">
        <v>144</v>
      </c>
      <c r="C2" s="3" t="s">
        <v>145</v>
      </c>
      <c r="D2" s="3" t="s">
        <v>146</v>
      </c>
      <c r="E2" s="3" t="s">
        <v>147</v>
      </c>
      <c r="F2" s="3" t="s">
        <v>148</v>
      </c>
      <c r="G2" s="4" t="s">
        <v>149</v>
      </c>
      <c r="H2" s="5" t="s">
        <v>150</v>
      </c>
      <c r="I2" s="3" t="s">
        <v>151</v>
      </c>
      <c r="J2" s="3" t="s">
        <v>152</v>
      </c>
      <c r="K2" s="3" t="s">
        <v>153</v>
      </c>
      <c r="L2" s="3" t="s">
        <v>154</v>
      </c>
      <c r="M2" s="13">
        <v>35825</v>
      </c>
      <c r="N2" s="3" t="s">
        <v>147</v>
      </c>
      <c r="O2" s="5" t="s">
        <v>155</v>
      </c>
      <c r="P2" s="5" t="s">
        <v>148</v>
      </c>
      <c r="Q2" s="4" t="s">
        <v>156</v>
      </c>
      <c r="R2" s="4" t="s">
        <v>157</v>
      </c>
      <c r="S2" s="3" t="s">
        <v>158</v>
      </c>
      <c r="T2" s="3" t="s">
        <v>158</v>
      </c>
      <c r="U2" s="3" t="s">
        <v>158</v>
      </c>
      <c r="V2" s="3" t="s">
        <v>158</v>
      </c>
      <c r="W2" s="3" t="s">
        <v>159</v>
      </c>
      <c r="X2" s="3" t="s">
        <v>159</v>
      </c>
      <c r="Y2" s="3" t="s">
        <v>158</v>
      </c>
      <c r="Z2" s="4" t="s">
        <v>160</v>
      </c>
      <c r="AA2" s="4" t="s">
        <v>161</v>
      </c>
      <c r="AB2" s="4" t="s">
        <v>161</v>
      </c>
      <c r="AC2" s="4" t="s">
        <v>161</v>
      </c>
      <c r="AD2" s="4" t="s">
        <v>161</v>
      </c>
      <c r="AE2" s="4" t="s">
        <v>159</v>
      </c>
      <c r="AG2" s="3" t="s">
        <v>161</v>
      </c>
      <c r="AH2" s="3" t="s">
        <v>161</v>
      </c>
      <c r="AI2" s="3" t="s">
        <v>161</v>
      </c>
      <c r="AJ2" s="3" t="s">
        <v>161</v>
      </c>
      <c r="AK2" s="3" t="s">
        <v>162</v>
      </c>
      <c r="AL2" s="3" t="s">
        <v>161</v>
      </c>
      <c r="AM2" s="3" t="s">
        <v>161</v>
      </c>
      <c r="AN2" s="5">
        <v>15</v>
      </c>
      <c r="AO2" s="5">
        <v>12</v>
      </c>
      <c r="AP2" s="5">
        <v>5</v>
      </c>
      <c r="AQ2" s="5">
        <v>4</v>
      </c>
      <c r="AR2" s="5" t="s">
        <v>161</v>
      </c>
      <c r="AS2" s="5">
        <v>0</v>
      </c>
      <c r="AT2" s="5" t="s">
        <v>161</v>
      </c>
      <c r="AU2" s="5" t="s">
        <v>163</v>
      </c>
      <c r="AV2" s="5">
        <v>0</v>
      </c>
      <c r="AW2" s="5">
        <v>4</v>
      </c>
      <c r="AX2" s="5">
        <v>3</v>
      </c>
      <c r="AY2" s="5">
        <v>0</v>
      </c>
      <c r="AZ2" s="5" t="s">
        <v>161</v>
      </c>
      <c r="BA2" s="5">
        <v>0</v>
      </c>
      <c r="BB2" s="5">
        <v>2</v>
      </c>
      <c r="BC2" s="5">
        <v>2</v>
      </c>
      <c r="BD2" s="5">
        <v>0</v>
      </c>
      <c r="BE2" s="5" t="s">
        <v>164</v>
      </c>
      <c r="BF2" s="5">
        <v>30</v>
      </c>
      <c r="BG2" s="5">
        <v>0</v>
      </c>
      <c r="BH2" s="5">
        <v>3</v>
      </c>
      <c r="BI2" s="5">
        <v>0</v>
      </c>
      <c r="BJ2" s="5">
        <v>1</v>
      </c>
      <c r="BK2" s="5">
        <v>1</v>
      </c>
      <c r="BL2" s="5">
        <v>1</v>
      </c>
      <c r="BM2" s="5">
        <v>0</v>
      </c>
      <c r="BN2" s="5">
        <v>0</v>
      </c>
      <c r="BO2" s="5">
        <v>3</v>
      </c>
      <c r="BP2" s="5">
        <v>3</v>
      </c>
      <c r="BQ2" s="5" t="s">
        <v>158</v>
      </c>
      <c r="BR2" s="5" t="s">
        <v>164</v>
      </c>
      <c r="BS2" s="5">
        <v>8</v>
      </c>
      <c r="BT2" s="5">
        <v>1</v>
      </c>
      <c r="BU2" s="5">
        <v>1</v>
      </c>
      <c r="BV2" s="5" t="s">
        <v>165</v>
      </c>
      <c r="BW2" s="5" t="s">
        <v>164</v>
      </c>
      <c r="BX2" s="5">
        <v>7</v>
      </c>
      <c r="BY2" s="5">
        <v>0</v>
      </c>
      <c r="BZ2" s="5">
        <v>1</v>
      </c>
      <c r="CA2" s="5">
        <v>1</v>
      </c>
      <c r="CB2" s="5">
        <v>0</v>
      </c>
      <c r="CC2" s="5">
        <v>8</v>
      </c>
      <c r="CD2" s="5" t="s">
        <v>161</v>
      </c>
      <c r="CE2" s="5" t="s">
        <v>166</v>
      </c>
      <c r="CF2" s="5" t="s">
        <v>161</v>
      </c>
      <c r="CG2" s="5" t="s">
        <v>158</v>
      </c>
      <c r="CH2" s="5" t="s">
        <v>159</v>
      </c>
      <c r="CI2" s="5">
        <v>0</v>
      </c>
      <c r="CJ2" s="5">
        <v>0</v>
      </c>
      <c r="CK2" s="5" t="s">
        <v>159</v>
      </c>
      <c r="CL2" s="5" t="s">
        <v>159</v>
      </c>
      <c r="CM2" s="5">
        <v>0</v>
      </c>
      <c r="CN2" s="5">
        <v>0</v>
      </c>
      <c r="CO2" s="5" t="s">
        <v>167</v>
      </c>
      <c r="CQ2" s="5" t="s">
        <v>168</v>
      </c>
      <c r="CS2" s="5" t="s">
        <v>169</v>
      </c>
      <c r="CT2" s="5" t="s">
        <v>159</v>
      </c>
      <c r="CU2" s="5" t="s">
        <v>155</v>
      </c>
      <c r="CX2" s="5" t="s">
        <v>155</v>
      </c>
      <c r="CY2" s="4" t="s">
        <v>170</v>
      </c>
      <c r="CZ2" s="5" t="s">
        <v>171</v>
      </c>
      <c r="DA2" s="5" t="s">
        <v>172</v>
      </c>
      <c r="DB2" s="4" t="s">
        <v>173</v>
      </c>
      <c r="DC2" s="4" t="s">
        <v>174</v>
      </c>
      <c r="DD2" t="s">
        <v>175</v>
      </c>
      <c r="DE2" s="14" t="s">
        <v>176</v>
      </c>
      <c r="DF2" s="4">
        <v>1</v>
      </c>
      <c r="DG2" s="15" t="s">
        <v>177</v>
      </c>
      <c r="DH2" s="15" t="s">
        <v>178</v>
      </c>
      <c r="DI2" s="4" t="e">
        <v>#REF!</v>
      </c>
      <c r="DJ2" s="4" t="e">
        <v>#REF!</v>
      </c>
      <c r="DK2" s="4" t="e">
        <v>#REF!</v>
      </c>
      <c r="DL2" s="4" t="e">
        <v>#REF!</v>
      </c>
      <c r="DM2" s="4" t="e">
        <v>#REF!</v>
      </c>
      <c r="DN2" s="4" t="e">
        <v>#REF!</v>
      </c>
      <c r="DO2" s="4" t="e">
        <v>#REF!</v>
      </c>
      <c r="DP2" s="4" t="s">
        <v>179</v>
      </c>
      <c r="DQ2" s="4" t="s">
        <v>178</v>
      </c>
      <c r="DR2" s="16">
        <v>0.33</v>
      </c>
      <c r="DS2" s="17">
        <v>44235</v>
      </c>
      <c r="DU2" s="1" t="s">
        <v>178</v>
      </c>
      <c r="DV2" s="1" t="str">
        <f>TabCadastro[[#This Row],[Cidade]]&amp;" - "&amp;TabCadastro[[#This Row],[UF]]</f>
        <v>Santo André - SP</v>
      </c>
      <c r="DW2" s="18" t="str">
        <f>TabCadastro[[#This Row],[Nome completo do responsável]]&amp;" / "&amp;TabCadastro[[#This Row],[Endereço de e-mail2]]&amp;" / "&amp;TabCadastro[[#This Row],[Telefone]]</f>
        <v>Nivaldo Aparecido Giraldelli / ngiraldelli@gmail.com / (11) 99233-4543</v>
      </c>
      <c r="DX2" s="18" t="str">
        <f>TabCadastro[[#This Row],[Nome do Presidente]]&amp;" / "&amp;TabCadastro[[#This Row],[Email do Presidente]]&amp;" / "&amp;TabCadastro[[#This Row],[Telefone do Presidente]]</f>
        <v>Nivaldo Aparecido Giraldelli / ngiraldelli@gmail.com / (11) 99233-4543</v>
      </c>
      <c r="DY2" s="18" t="e">
        <f>VLOOKUP(TabCadastro[[#This Row],[Regional]],#REF!,2,FALSE)</f>
        <v>#REF!</v>
      </c>
      <c r="DZ2" s="1" t="e">
        <f>IF(TabCadastro[[#This Row],[Regional]]=#REF!,TabCadastro[[#This Row],[Conc_Cidade_UF]],"")</f>
        <v>#REF!</v>
      </c>
      <c r="EA2" s="18" t="str">
        <f>TabCadastro[[#This Row],[Endereço]]&amp;" - "&amp;TabCadastro[[#This Row],[Bairro]]&amp;" - "&amp;"CEP "&amp;TabCadastro[[#This Row],[CEP]]</f>
        <v>Rua Aluízio De Castro, 202 - Fundos - Jd. Silvana - CEP 09121-540</v>
      </c>
      <c r="EB2" s="1" t="e">
        <f>IF(TabCadastro[[#This Row],[Regional]]=#REF!,TabCadastro[[#This Row],[Ordem (manual)]],"")</f>
        <v>#REF!</v>
      </c>
      <c r="EC2" s="1" t="e">
        <f>IF(TabCadastro[[#This Row],[Regional_Selec]]="","",_xlfn.RANK.EQ(TabCadastro[[#This Row],[Regional_Selec]],TabCadastro[Regional_Selec],1))</f>
        <v>#REF!</v>
      </c>
      <c r="ED2" s="1" t="str">
        <f>TabCadastro[[#This Row],[Domingo]]&amp;TabCadastro[[#This Row],[Segunda]]&amp;TabCadastro[[#This Row],[Terça]]&amp;TabCadastro[[#This Row],[Quarta]]&amp;TabCadastro[[#This Row],[Quinta]]&amp;TabCadastro[[#This Row],[Sexta]]&amp;TabCadastro[[#This Row],[Sábado]]</f>
        <v>----19h30--</v>
      </c>
      <c r="EE2" s="1">
        <f>LEN(TabCadastro[[#This Row],[Conc_AE]])-LEN(SUBSTITUTE(TabCadastro[[#This Row],[Conc_AE]],"h",""))</f>
        <v>1</v>
      </c>
      <c r="EF2" s="1">
        <f>LEN(TabCadastro[[#This Row],[Dias e Horários do CURSO BÁSICO]])-LEN(SUBSTITUTE(TabCadastro[[#This Row],[Dias e Horários do CURSO BÁSICO]],"h",""))</f>
        <v>0</v>
      </c>
      <c r="EG2" s="1">
        <f>LEN(TabCadastro[[#This Row],[Dias e Horários da EAE]])-LEN(SUBSTITUTE(TabCadastro[[#This Row],[Dias e Horários da EAE]],"h",""))</f>
        <v>0</v>
      </c>
      <c r="EH2" s="1">
        <f>LEN(TabCadastro[[#This Row],[Dias e Horários EVANGELIZAÇÃO INFANTIL]])-LEN(SUBSTITUTE(TabCadastro[[#This Row],[Dias e Horários EVANGELIZAÇÃO INFANTIL]],"h",""))</f>
        <v>1</v>
      </c>
      <c r="EI2" s="1">
        <f>LEN(TabCadastro[[#This Row],[Dias e Horários PRÉ-MOCIDADE]])-LEN(SUBSTITUTE(TabCadastro[[#This Row],[Dias e Horários PRÉ-MOCIDADE]],"h",""))</f>
        <v>1</v>
      </c>
      <c r="EJ2" s="1">
        <f>LEN(TabCadastro[[#This Row],[Dias e Horários MOCIDADE]])-LEN(SUBSTITUTE(TabCadastro[[#This Row],[Dias e Horários MOCIDADE]],"h",""))</f>
        <v>1</v>
      </c>
      <c r="EK2" s="1">
        <f>LEN(TabCadastro[[#This Row],[Dias e Horários do CURSO DE MÉDIUNS]])-LEN(SUBSTITUTE(TabCadastro[[#This Row],[Dias e Horários do CURSO DE MÉDIUNS]],"h",""))</f>
        <v>0</v>
      </c>
      <c r="EL2" s="1">
        <f>LEN(TabCadastro[[#This Row],[Dias e Horários - FALANDO AO CORAÇÃO]])-LEN(SUBSTITUTE(TabCadastro[[#This Row],[Dias e Horários - FALANDO AO CORAÇÃO]],"h",""))</f>
        <v>0</v>
      </c>
      <c r="EM2" s="1">
        <f>LEN(TabCadastro[[#This Row],[Dias e Horários - PROJETO ANDRÉ LUIZ]])-LEN(SUBSTITUTE(TabCadastro[[#This Row],[Dias e Horários - PROJETO ANDRÉ LUIZ]],"h",""))</f>
        <v>1</v>
      </c>
      <c r="EN2" s="1">
        <f>LEN(TabCadastro[[#This Row],[Dias e Horários - PROJETO PAULO DE TARSO]])-LEN(SUBSTITUTE(TabCadastro[[#This Row],[Dias e Horários - PROJETO PAULO DE TARSO]],"h",""))</f>
        <v>0</v>
      </c>
    </row>
    <row r="3" spans="1:144" x14ac:dyDescent="0.3">
      <c r="A3" s="2">
        <v>44224.691001817133</v>
      </c>
      <c r="B3" s="19" t="s">
        <v>144</v>
      </c>
      <c r="C3" s="3" t="s">
        <v>180</v>
      </c>
      <c r="D3" s="3" t="s">
        <v>181</v>
      </c>
      <c r="E3" s="3" t="s">
        <v>182</v>
      </c>
      <c r="F3" s="3" t="s">
        <v>183</v>
      </c>
      <c r="G3" s="4" t="s">
        <v>184</v>
      </c>
      <c r="H3" s="5" t="s">
        <v>185</v>
      </c>
      <c r="I3" s="3" t="s">
        <v>186</v>
      </c>
      <c r="J3" s="3" t="s">
        <v>152</v>
      </c>
      <c r="K3" s="3" t="s">
        <v>187</v>
      </c>
      <c r="L3" s="3" t="s">
        <v>188</v>
      </c>
      <c r="M3" s="13">
        <v>28340</v>
      </c>
      <c r="N3" s="3" t="s">
        <v>189</v>
      </c>
      <c r="O3" s="5" t="s">
        <v>190</v>
      </c>
      <c r="P3" s="5" t="s">
        <v>191</v>
      </c>
      <c r="Q3" s="4" t="s">
        <v>192</v>
      </c>
      <c r="R3" s="4" t="s">
        <v>193</v>
      </c>
      <c r="S3" s="3" t="s">
        <v>158</v>
      </c>
      <c r="T3" s="3" t="s">
        <v>158</v>
      </c>
      <c r="U3" s="3" t="s">
        <v>158</v>
      </c>
      <c r="V3" s="3" t="s">
        <v>159</v>
      </c>
      <c r="W3" s="3" t="s">
        <v>158</v>
      </c>
      <c r="X3" s="3" t="s">
        <v>158</v>
      </c>
      <c r="Y3" s="3" t="s">
        <v>159</v>
      </c>
      <c r="Z3" s="4" t="s">
        <v>194</v>
      </c>
      <c r="AA3" s="4" t="s">
        <v>161</v>
      </c>
      <c r="AB3" s="4" t="s">
        <v>161</v>
      </c>
      <c r="AC3" s="4" t="s">
        <v>161</v>
      </c>
      <c r="AD3" s="4" t="s">
        <v>161</v>
      </c>
      <c r="AE3" s="4" t="s">
        <v>158</v>
      </c>
      <c r="AF3" s="4" t="s">
        <v>195</v>
      </c>
      <c r="AG3" s="3" t="s">
        <v>161</v>
      </c>
      <c r="AH3" s="3" t="s">
        <v>161</v>
      </c>
      <c r="AI3" s="3" t="s">
        <v>161</v>
      </c>
      <c r="AJ3" s="3" t="s">
        <v>161</v>
      </c>
      <c r="AK3" s="3" t="s">
        <v>161</v>
      </c>
      <c r="AL3" s="3" t="s">
        <v>161</v>
      </c>
      <c r="AM3" s="3" t="s">
        <v>196</v>
      </c>
      <c r="AN3" s="5">
        <v>20</v>
      </c>
      <c r="AO3" s="5">
        <v>8</v>
      </c>
      <c r="AP3" s="5">
        <v>5</v>
      </c>
      <c r="AQ3" s="5">
        <v>3</v>
      </c>
      <c r="AR3" s="5" t="s">
        <v>161</v>
      </c>
      <c r="AS3" s="5">
        <v>0</v>
      </c>
      <c r="AT3" s="5" t="s">
        <v>197</v>
      </c>
      <c r="AU3" s="5" t="s">
        <v>198</v>
      </c>
      <c r="AV3" s="5">
        <v>6</v>
      </c>
      <c r="AW3" s="5">
        <v>0</v>
      </c>
      <c r="AX3" s="5">
        <v>3</v>
      </c>
      <c r="AY3" s="5">
        <v>2</v>
      </c>
      <c r="AZ3" s="5" t="s">
        <v>161</v>
      </c>
      <c r="BA3" s="5">
        <v>0</v>
      </c>
      <c r="BB3" s="5">
        <v>0</v>
      </c>
      <c r="BC3" s="5">
        <v>2</v>
      </c>
      <c r="BD3" s="5">
        <v>1</v>
      </c>
      <c r="BE3" s="5" t="s">
        <v>161</v>
      </c>
      <c r="BF3" s="5">
        <v>0</v>
      </c>
      <c r="BG3" s="5">
        <v>0</v>
      </c>
      <c r="BH3" s="5">
        <v>0</v>
      </c>
      <c r="BI3" s="5">
        <v>0</v>
      </c>
      <c r="BJ3" s="5">
        <v>0</v>
      </c>
      <c r="BK3" s="5">
        <v>0</v>
      </c>
      <c r="BL3" s="5">
        <v>0</v>
      </c>
      <c r="BM3" s="5">
        <v>0</v>
      </c>
      <c r="BN3" s="5">
        <v>0</v>
      </c>
      <c r="BO3" s="5">
        <v>0</v>
      </c>
      <c r="BP3" s="5">
        <v>4</v>
      </c>
      <c r="BQ3" s="5" t="s">
        <v>163</v>
      </c>
      <c r="BR3" s="5" t="s">
        <v>161</v>
      </c>
      <c r="BS3" s="5">
        <v>0</v>
      </c>
      <c r="BT3" s="5">
        <v>0</v>
      </c>
      <c r="BU3" s="5">
        <v>0</v>
      </c>
      <c r="BV3" s="5" t="s">
        <v>163</v>
      </c>
      <c r="BW3" s="5" t="s">
        <v>161</v>
      </c>
      <c r="BX3" s="5">
        <v>0</v>
      </c>
      <c r="BY3" s="5">
        <v>0</v>
      </c>
      <c r="BZ3" s="5">
        <v>0</v>
      </c>
      <c r="CA3" s="5">
        <v>0</v>
      </c>
      <c r="CB3" s="5">
        <v>0</v>
      </c>
      <c r="CC3" s="5">
        <v>12</v>
      </c>
      <c r="CD3" s="5" t="s">
        <v>161</v>
      </c>
      <c r="CE3" s="5" t="s">
        <v>161</v>
      </c>
      <c r="CF3" s="5" t="s">
        <v>161</v>
      </c>
      <c r="CG3" s="5" t="s">
        <v>158</v>
      </c>
      <c r="CH3" s="5" t="s">
        <v>158</v>
      </c>
      <c r="CI3" s="5">
        <v>0</v>
      </c>
      <c r="CJ3" s="5">
        <v>0</v>
      </c>
      <c r="CK3" s="5" t="s">
        <v>158</v>
      </c>
      <c r="CL3" s="5" t="s">
        <v>158</v>
      </c>
      <c r="CM3" s="5">
        <v>0</v>
      </c>
      <c r="CN3" s="5">
        <v>1</v>
      </c>
      <c r="CO3" s="5" t="s">
        <v>199</v>
      </c>
      <c r="CQ3" s="5" t="s">
        <v>168</v>
      </c>
      <c r="CR3" s="4" t="s">
        <v>200</v>
      </c>
      <c r="CS3" s="5" t="s">
        <v>169</v>
      </c>
      <c r="CT3" s="5" t="s">
        <v>158</v>
      </c>
      <c r="CU3" s="5" t="s">
        <v>201</v>
      </c>
      <c r="CX3" s="5" t="s">
        <v>201</v>
      </c>
      <c r="CY3" s="1" t="s">
        <v>163</v>
      </c>
      <c r="CZ3" s="20" t="s">
        <v>163</v>
      </c>
      <c r="DA3" s="20" t="s">
        <v>163</v>
      </c>
      <c r="DB3" s="4" t="s">
        <v>202</v>
      </c>
      <c r="DC3" s="4" t="s">
        <v>203</v>
      </c>
      <c r="DD3" t="s">
        <v>204</v>
      </c>
      <c r="DE3" s="14" t="s">
        <v>176</v>
      </c>
      <c r="DF3" s="4">
        <v>2</v>
      </c>
      <c r="DG3" s="15" t="s">
        <v>177</v>
      </c>
      <c r="DH3" s="15" t="s">
        <v>178</v>
      </c>
      <c r="DI3" s="4" t="e">
        <v>#REF!</v>
      </c>
      <c r="DJ3" s="4" t="e">
        <v>#REF!</v>
      </c>
      <c r="DK3" s="4" t="e">
        <v>#REF!</v>
      </c>
      <c r="DL3" s="4" t="e">
        <v>#REF!</v>
      </c>
      <c r="DM3" s="4" t="e">
        <v>#REF!</v>
      </c>
      <c r="DN3" s="4" t="e">
        <v>#REF!</v>
      </c>
      <c r="DO3" s="4" t="e">
        <v>#REF!</v>
      </c>
      <c r="DP3" s="4" t="s">
        <v>205</v>
      </c>
      <c r="DQ3" s="4" t="s">
        <v>178</v>
      </c>
      <c r="DR3" s="16">
        <v>0.66</v>
      </c>
      <c r="DS3" s="17">
        <v>44235</v>
      </c>
      <c r="DU3" s="1" t="s">
        <v>178</v>
      </c>
      <c r="DV3" s="1" t="str">
        <f>TabCadastro[[#This Row],[Cidade]]&amp;" - "&amp;TabCadastro[[#This Row],[UF]]</f>
        <v>Suzano - SP</v>
      </c>
      <c r="DW3" s="18" t="str">
        <f>TabCadastro[[#This Row],[Nome completo do responsável]]&amp;" / "&amp;TabCadastro[[#This Row],[Endereço de e-mail2]]&amp;" / "&amp;TabCadastro[[#This Row],[Telefone]]</f>
        <v>João Batista Mendes / j.batista@pulmovent.com / (11) 99107-4997</v>
      </c>
      <c r="DX3" s="18" t="str">
        <f>TabCadastro[[#This Row],[Nome do Presidente]]&amp;" / "&amp;TabCadastro[[#This Row],[Email do Presidente]]&amp;" / "&amp;TabCadastro[[#This Row],[Telefone do Presidente]]</f>
        <v>Walter Eduardo De Freitas Junior / walter.e.freitas@gmail.com / (11) 98597-9878</v>
      </c>
      <c r="DY3" s="18" t="e">
        <f>VLOOKUP(TabCadastro[[#This Row],[Regional]],#REF!,2,FALSE)</f>
        <v>#REF!</v>
      </c>
      <c r="DZ3" s="1" t="e">
        <f>IF(TabCadastro[[#This Row],[Regional]]=#REF!,TabCadastro[[#This Row],[Conc_Cidade_UF]],"")</f>
        <v>#REF!</v>
      </c>
      <c r="EA3" s="18" t="str">
        <f>TabCadastro[[#This Row],[Endereço]]&amp;" - "&amp;TabCadastro[[#This Row],[Bairro]]&amp;" - "&amp;"CEP "&amp;TabCadastro[[#This Row],[CEP]]</f>
        <v>Rua Alcides Pizzolito Esq. C/Miguel Dos Santos, S/N - Casa Branca - CEP 08663-050</v>
      </c>
      <c r="EB3" s="1" t="e">
        <f>IF(TabCadastro[[#This Row],[Regional]]=#REF!,TabCadastro[[#This Row],[Ordem (manual)]],"")</f>
        <v>#REF!</v>
      </c>
      <c r="EC3" s="1" t="e">
        <f>IF(TabCadastro[[#This Row],[Regional_Selec]]="","",_xlfn.RANK.EQ(TabCadastro[[#This Row],[Regional_Selec]],TabCadastro[Regional_Selec],1))</f>
        <v>#REF!</v>
      </c>
      <c r="ED3" s="1" t="str">
        <f>TabCadastro[[#This Row],[Domingo]]&amp;TabCadastro[[#This Row],[Segunda]]&amp;TabCadastro[[#This Row],[Terça]]&amp;TabCadastro[[#This Row],[Quarta]]&amp;TabCadastro[[#This Row],[Quinta]]&amp;TabCadastro[[#This Row],[Sexta]]&amp;TabCadastro[[#This Row],[Sábado]]</f>
        <v>------18h</v>
      </c>
      <c r="EE3" s="1">
        <f>LEN(TabCadastro[[#This Row],[Conc_AE]])-LEN(SUBSTITUTE(TabCadastro[[#This Row],[Conc_AE]],"h",""))</f>
        <v>1</v>
      </c>
      <c r="EF3" s="1">
        <f>LEN(TabCadastro[[#This Row],[Dias e Horários do CURSO BÁSICO]])-LEN(SUBSTITUTE(TabCadastro[[#This Row],[Dias e Horários do CURSO BÁSICO]],"h",""))</f>
        <v>0</v>
      </c>
      <c r="EG3" s="1">
        <f>LEN(TabCadastro[[#This Row],[Dias e Horários da EAE]])-LEN(SUBSTITUTE(TabCadastro[[#This Row],[Dias e Horários da EAE]],"h",""))</f>
        <v>1</v>
      </c>
      <c r="EH3" s="1">
        <f>LEN(TabCadastro[[#This Row],[Dias e Horários EVANGELIZAÇÃO INFANTIL]])-LEN(SUBSTITUTE(TabCadastro[[#This Row],[Dias e Horários EVANGELIZAÇÃO INFANTIL]],"h",""))</f>
        <v>0</v>
      </c>
      <c r="EI3" s="1">
        <f>LEN(TabCadastro[[#This Row],[Dias e Horários PRÉ-MOCIDADE]])-LEN(SUBSTITUTE(TabCadastro[[#This Row],[Dias e Horários PRÉ-MOCIDADE]],"h",""))</f>
        <v>0</v>
      </c>
      <c r="EJ3" s="1">
        <f>LEN(TabCadastro[[#This Row],[Dias e Horários MOCIDADE]])-LEN(SUBSTITUTE(TabCadastro[[#This Row],[Dias e Horários MOCIDADE]],"h",""))</f>
        <v>0</v>
      </c>
      <c r="EK3" s="1">
        <f>LEN(TabCadastro[[#This Row],[Dias e Horários do CURSO DE MÉDIUNS]])-LEN(SUBSTITUTE(TabCadastro[[#This Row],[Dias e Horários do CURSO DE MÉDIUNS]],"h",""))</f>
        <v>0</v>
      </c>
      <c r="EL3" s="1">
        <f>LEN(TabCadastro[[#This Row],[Dias e Horários - FALANDO AO CORAÇÃO]])-LEN(SUBSTITUTE(TabCadastro[[#This Row],[Dias e Horários - FALANDO AO CORAÇÃO]],"h",""))</f>
        <v>0</v>
      </c>
      <c r="EM3" s="1">
        <f>LEN(TabCadastro[[#This Row],[Dias e Horários - PROJETO ANDRÉ LUIZ]])-LEN(SUBSTITUTE(TabCadastro[[#This Row],[Dias e Horários - PROJETO ANDRÉ LUIZ]],"h",""))</f>
        <v>0</v>
      </c>
      <c r="EN3" s="1">
        <f>LEN(TabCadastro[[#This Row],[Dias e Horários - PROJETO PAULO DE TARSO]])-LEN(SUBSTITUTE(TabCadastro[[#This Row],[Dias e Horários - PROJETO PAULO DE TARSO]],"h",""))</f>
        <v>0</v>
      </c>
    </row>
    <row r="4" spans="1:144" x14ac:dyDescent="0.3">
      <c r="A4" s="2">
        <v>44183.787832870366</v>
      </c>
      <c r="B4" s="3" t="s">
        <v>144</v>
      </c>
      <c r="C4" s="3" t="s">
        <v>206</v>
      </c>
      <c r="D4" s="3" t="s">
        <v>207</v>
      </c>
      <c r="E4" s="3" t="s">
        <v>208</v>
      </c>
      <c r="F4" s="3" t="s">
        <v>209</v>
      </c>
      <c r="G4" s="4" t="s">
        <v>210</v>
      </c>
      <c r="H4" s="5" t="s">
        <v>211</v>
      </c>
      <c r="I4" s="3" t="s">
        <v>151</v>
      </c>
      <c r="J4" s="3" t="s">
        <v>152</v>
      </c>
      <c r="K4" s="3" t="s">
        <v>212</v>
      </c>
      <c r="L4" s="3" t="s">
        <v>213</v>
      </c>
      <c r="M4" s="13">
        <v>39362</v>
      </c>
      <c r="N4" s="3" t="s">
        <v>214</v>
      </c>
      <c r="O4" s="5" t="s">
        <v>215</v>
      </c>
      <c r="P4" s="5" t="s">
        <v>216</v>
      </c>
      <c r="Q4" s="4" t="s">
        <v>217</v>
      </c>
      <c r="R4" s="4" t="s">
        <v>218</v>
      </c>
      <c r="S4" s="3" t="s">
        <v>159</v>
      </c>
      <c r="T4" s="3" t="s">
        <v>158</v>
      </c>
      <c r="U4" s="3" t="s">
        <v>158</v>
      </c>
      <c r="V4" s="3" t="s">
        <v>159</v>
      </c>
      <c r="W4" s="3" t="s">
        <v>159</v>
      </c>
      <c r="X4" s="3" t="s">
        <v>159</v>
      </c>
      <c r="Y4" s="3" t="s">
        <v>158</v>
      </c>
      <c r="Z4" s="4" t="s">
        <v>219</v>
      </c>
      <c r="AA4" s="4" t="s">
        <v>161</v>
      </c>
      <c r="AB4" s="4" t="s">
        <v>161</v>
      </c>
      <c r="AC4" s="4" t="s">
        <v>161</v>
      </c>
      <c r="AD4" s="4" t="s">
        <v>161</v>
      </c>
      <c r="AE4" s="4" t="s">
        <v>158</v>
      </c>
      <c r="AF4" s="4" t="s">
        <v>220</v>
      </c>
      <c r="AG4" s="3" t="s">
        <v>196</v>
      </c>
      <c r="AH4" s="3" t="s">
        <v>221</v>
      </c>
      <c r="AI4" s="3" t="s">
        <v>161</v>
      </c>
      <c r="AJ4" s="3" t="s">
        <v>222</v>
      </c>
      <c r="AK4" s="3" t="s">
        <v>161</v>
      </c>
      <c r="AL4" s="3" t="s">
        <v>161</v>
      </c>
      <c r="AM4" s="3" t="s">
        <v>161</v>
      </c>
      <c r="AN4" s="5">
        <v>30</v>
      </c>
      <c r="AO4" s="5">
        <v>40</v>
      </c>
      <c r="AP4" s="21">
        <v>4</v>
      </c>
      <c r="AQ4" s="5">
        <v>2</v>
      </c>
      <c r="AR4" s="5" t="s">
        <v>161</v>
      </c>
      <c r="AS4" s="5">
        <v>0</v>
      </c>
      <c r="AT4" s="5" t="s">
        <v>223</v>
      </c>
      <c r="AU4" s="5" t="s">
        <v>198</v>
      </c>
      <c r="AV4" s="5">
        <v>30</v>
      </c>
      <c r="AW4" s="5">
        <v>4</v>
      </c>
      <c r="AX4" s="5">
        <v>3</v>
      </c>
      <c r="AY4" s="5">
        <v>2</v>
      </c>
      <c r="AZ4" s="5" t="s">
        <v>161</v>
      </c>
      <c r="BA4" s="5">
        <v>0</v>
      </c>
      <c r="BB4" s="5">
        <v>4</v>
      </c>
      <c r="BC4" s="5">
        <v>4</v>
      </c>
      <c r="BD4" s="5">
        <v>2</v>
      </c>
      <c r="BE4" s="5" t="s">
        <v>224</v>
      </c>
      <c r="BF4" s="5">
        <v>20</v>
      </c>
      <c r="BG4" s="5">
        <v>0</v>
      </c>
      <c r="BH4" s="5">
        <v>3</v>
      </c>
      <c r="BI4" s="5">
        <v>0</v>
      </c>
      <c r="BJ4" s="5">
        <v>1</v>
      </c>
      <c r="BK4" s="5">
        <v>1</v>
      </c>
      <c r="BL4" s="5">
        <v>1</v>
      </c>
      <c r="BM4" s="5">
        <v>0</v>
      </c>
      <c r="BN4" s="5">
        <v>0</v>
      </c>
      <c r="BO4" s="5">
        <v>3</v>
      </c>
      <c r="BP4" s="5">
        <v>2</v>
      </c>
      <c r="BQ4" s="5" t="s">
        <v>163</v>
      </c>
      <c r="BR4" s="5" t="s">
        <v>224</v>
      </c>
      <c r="BS4" s="5">
        <v>0</v>
      </c>
      <c r="BT4" s="5">
        <v>0</v>
      </c>
      <c r="BU4" s="5">
        <v>0</v>
      </c>
      <c r="BV4" s="5" t="s">
        <v>165</v>
      </c>
      <c r="BW4" s="5" t="s">
        <v>161</v>
      </c>
      <c r="BX4" s="5">
        <v>0</v>
      </c>
      <c r="BY4" s="5">
        <v>0</v>
      </c>
      <c r="BZ4" s="5">
        <v>0</v>
      </c>
      <c r="CA4" s="5">
        <v>0</v>
      </c>
      <c r="CB4" s="5">
        <v>0</v>
      </c>
      <c r="CC4" s="5">
        <v>20</v>
      </c>
      <c r="CD4" s="5" t="s">
        <v>161</v>
      </c>
      <c r="CE4" s="5" t="s">
        <v>225</v>
      </c>
      <c r="CF4" s="5" t="s">
        <v>161</v>
      </c>
      <c r="CG4" s="5" t="s">
        <v>158</v>
      </c>
      <c r="CH4" s="5" t="s">
        <v>158</v>
      </c>
      <c r="CI4" s="5">
        <v>0</v>
      </c>
      <c r="CJ4" s="5">
        <v>0</v>
      </c>
      <c r="CK4" s="5" t="s">
        <v>159</v>
      </c>
      <c r="CL4" s="5" t="s">
        <v>158</v>
      </c>
      <c r="CM4" s="5">
        <v>0</v>
      </c>
      <c r="CN4" s="5">
        <v>0</v>
      </c>
      <c r="CO4" s="5" t="s">
        <v>167</v>
      </c>
      <c r="CQ4" s="5" t="s">
        <v>168</v>
      </c>
      <c r="CR4" s="4" t="s">
        <v>226</v>
      </c>
      <c r="CS4" s="5" t="s">
        <v>169</v>
      </c>
      <c r="CT4" s="5" t="s">
        <v>158</v>
      </c>
      <c r="CU4" s="5" t="s">
        <v>215</v>
      </c>
      <c r="CX4" s="5" t="s">
        <v>227</v>
      </c>
      <c r="CY4" s="4" t="s">
        <v>228</v>
      </c>
      <c r="CZ4" s="5" t="s">
        <v>229</v>
      </c>
      <c r="DA4" s="5" t="s">
        <v>230</v>
      </c>
      <c r="DB4" s="4" t="s">
        <v>231</v>
      </c>
      <c r="DC4" s="4" t="s">
        <v>232</v>
      </c>
      <c r="DD4" t="s">
        <v>233</v>
      </c>
      <c r="DE4" s="14" t="s">
        <v>176</v>
      </c>
      <c r="DF4" s="4">
        <v>3</v>
      </c>
      <c r="DG4" s="15" t="s">
        <v>177</v>
      </c>
      <c r="DH4" s="15" t="s">
        <v>178</v>
      </c>
      <c r="DI4" s="4" t="e">
        <v>#REF!</v>
      </c>
      <c r="DJ4" s="4" t="e">
        <v>#REF!</v>
      </c>
      <c r="DK4" s="4" t="e">
        <v>#REF!</v>
      </c>
      <c r="DL4" s="4" t="e">
        <v>#REF!</v>
      </c>
      <c r="DM4" s="4" t="e">
        <v>#REF!</v>
      </c>
      <c r="DN4" s="4" t="e">
        <v>#REF!</v>
      </c>
      <c r="DO4" s="4" t="e">
        <v>#REF!</v>
      </c>
      <c r="DP4" s="4" t="s">
        <v>234</v>
      </c>
      <c r="DQ4" s="4" t="s">
        <v>178</v>
      </c>
      <c r="DR4" s="16">
        <v>0.66</v>
      </c>
      <c r="DS4" s="17">
        <v>44235</v>
      </c>
      <c r="DU4" s="1" t="s">
        <v>178</v>
      </c>
      <c r="DV4" s="1" t="str">
        <f>TabCadastro[[#This Row],[Cidade]]&amp;" - "&amp;TabCadastro[[#This Row],[UF]]</f>
        <v>Santo André - SP</v>
      </c>
      <c r="DW4" s="18" t="str">
        <f>TabCadastro[[#This Row],[Nome completo do responsável]]&amp;" / "&amp;TabCadastro[[#This Row],[Endereço de e-mail2]]&amp;" / "&amp;TabCadastro[[#This Row],[Telefone]]</f>
        <v>Neide Maria Lopes Barboza / neidelopesbarboza@gmail.com / (11) 96900-3470</v>
      </c>
      <c r="DX4" s="18" t="str">
        <f>TabCadastro[[#This Row],[Nome do Presidente]]&amp;" / "&amp;TabCadastro[[#This Row],[Email do Presidente]]&amp;" / "&amp;TabCadastro[[#This Row],[Telefone do Presidente]]</f>
        <v>Sandra Isabel Xavier / sandraxavierx8@gmail.com / (11) 4458-2345 / (11) 99172-6767</v>
      </c>
      <c r="DY4" s="18" t="e">
        <f>VLOOKUP(TabCadastro[[#This Row],[Regional]],#REF!,2,FALSE)</f>
        <v>#REF!</v>
      </c>
      <c r="DZ4" s="1" t="e">
        <f>IF(TabCadastro[[#This Row],[Regional]]=#REF!,TabCadastro[[#This Row],[Conc_Cidade_UF]],"")</f>
        <v>#REF!</v>
      </c>
      <c r="EA4" s="18" t="str">
        <f>TabCadastro[[#This Row],[Endereço]]&amp;" - "&amp;TabCadastro[[#This Row],[Bairro]]&amp;" - "&amp;"CEP "&amp;TabCadastro[[#This Row],[CEP]]</f>
        <v>Rua Professor Antonio Trajano, 79 - Vl. Guarani - CEP 09110-770</v>
      </c>
      <c r="EB4" s="1" t="e">
        <f>IF(TabCadastro[[#This Row],[Regional]]=#REF!,TabCadastro[[#This Row],[Ordem (manual)]],"")</f>
        <v>#REF!</v>
      </c>
      <c r="EC4" s="1" t="e">
        <f>IF(TabCadastro[[#This Row],[Regional_Selec]]="","",_xlfn.RANK.EQ(TabCadastro[[#This Row],[Regional_Selec]],TabCadastro[Regional_Selec],1))</f>
        <v>#REF!</v>
      </c>
      <c r="ED4" s="1" t="str">
        <f>TabCadastro[[#This Row],[Domingo]]&amp;TabCadastro[[#This Row],[Segunda]]&amp;TabCadastro[[#This Row],[Terça]]&amp;TabCadastro[[#This Row],[Quarta]]&amp;TabCadastro[[#This Row],[Quinta]]&amp;TabCadastro[[#This Row],[Sexta]]&amp;TabCadastro[[#This Row],[Sábado]]</f>
        <v>18h20h-14h30---</v>
      </c>
      <c r="EE4" s="1">
        <f>LEN(TabCadastro[[#This Row],[Conc_AE]])-LEN(SUBSTITUTE(TabCadastro[[#This Row],[Conc_AE]],"h",""))</f>
        <v>3</v>
      </c>
      <c r="EF4" s="1">
        <f>LEN(TabCadastro[[#This Row],[Dias e Horários do CURSO BÁSICO]])-LEN(SUBSTITUTE(TabCadastro[[#This Row],[Dias e Horários do CURSO BÁSICO]],"h",""))</f>
        <v>0</v>
      </c>
      <c r="EG4" s="1">
        <f>LEN(TabCadastro[[#This Row],[Dias e Horários da EAE]])-LEN(SUBSTITUTE(TabCadastro[[#This Row],[Dias e Horários da EAE]],"h",""))</f>
        <v>2</v>
      </c>
      <c r="EH4" s="1">
        <f>LEN(TabCadastro[[#This Row],[Dias e Horários EVANGELIZAÇÃO INFANTIL]])-LEN(SUBSTITUTE(TabCadastro[[#This Row],[Dias e Horários EVANGELIZAÇÃO INFANTIL]],"h",""))</f>
        <v>1</v>
      </c>
      <c r="EI4" s="1">
        <f>LEN(TabCadastro[[#This Row],[Dias e Horários PRÉ-MOCIDADE]])-LEN(SUBSTITUTE(TabCadastro[[#This Row],[Dias e Horários PRÉ-MOCIDADE]],"h",""))</f>
        <v>1</v>
      </c>
      <c r="EJ4" s="1">
        <f>LEN(TabCadastro[[#This Row],[Dias e Horários MOCIDADE]])-LEN(SUBSTITUTE(TabCadastro[[#This Row],[Dias e Horários MOCIDADE]],"h",""))</f>
        <v>0</v>
      </c>
      <c r="EK4" s="1">
        <f>LEN(TabCadastro[[#This Row],[Dias e Horários do CURSO DE MÉDIUNS]])-LEN(SUBSTITUTE(TabCadastro[[#This Row],[Dias e Horários do CURSO DE MÉDIUNS]],"h",""))</f>
        <v>0</v>
      </c>
      <c r="EL4" s="1">
        <f>LEN(TabCadastro[[#This Row],[Dias e Horários - FALANDO AO CORAÇÃO]])-LEN(SUBSTITUTE(TabCadastro[[#This Row],[Dias e Horários - FALANDO AO CORAÇÃO]],"h",""))</f>
        <v>0</v>
      </c>
      <c r="EM4" s="1">
        <f>LEN(TabCadastro[[#This Row],[Dias e Horários - PROJETO ANDRÉ LUIZ]])-LEN(SUBSTITUTE(TabCadastro[[#This Row],[Dias e Horários - PROJETO ANDRÉ LUIZ]],"h",""))</f>
        <v>1</v>
      </c>
      <c r="EN4" s="1">
        <f>LEN(TabCadastro[[#This Row],[Dias e Horários - PROJETO PAULO DE TARSO]])-LEN(SUBSTITUTE(TabCadastro[[#This Row],[Dias e Horários - PROJETO PAULO DE TARSO]],"h",""))</f>
        <v>0</v>
      </c>
    </row>
    <row r="5" spans="1:144" x14ac:dyDescent="0.3">
      <c r="A5" s="2">
        <v>44214.42368537037</v>
      </c>
      <c r="B5" s="19" t="s">
        <v>144</v>
      </c>
      <c r="C5" s="3" t="s">
        <v>235</v>
      </c>
      <c r="D5" s="3" t="s">
        <v>236</v>
      </c>
      <c r="E5" s="3" t="s">
        <v>237</v>
      </c>
      <c r="F5" s="3" t="s">
        <v>238</v>
      </c>
      <c r="G5" s="4" t="s">
        <v>239</v>
      </c>
      <c r="H5" s="5" t="s">
        <v>240</v>
      </c>
      <c r="I5" s="3" t="s">
        <v>241</v>
      </c>
      <c r="J5" s="3" t="s">
        <v>152</v>
      </c>
      <c r="K5" s="3" t="s">
        <v>242</v>
      </c>
      <c r="L5" s="3" t="s">
        <v>243</v>
      </c>
      <c r="M5" s="13">
        <v>37695</v>
      </c>
      <c r="N5" s="3" t="s">
        <v>244</v>
      </c>
      <c r="O5" s="5" t="s">
        <v>245</v>
      </c>
      <c r="P5" s="5" t="s">
        <v>246</v>
      </c>
      <c r="Q5" s="4" t="s">
        <v>247</v>
      </c>
      <c r="S5" s="3" t="s">
        <v>158</v>
      </c>
      <c r="T5" s="3" t="s">
        <v>158</v>
      </c>
      <c r="U5" s="3" t="s">
        <v>158</v>
      </c>
      <c r="V5" s="3" t="s">
        <v>159</v>
      </c>
      <c r="W5" s="3" t="s">
        <v>159</v>
      </c>
      <c r="X5" s="3" t="s">
        <v>159</v>
      </c>
      <c r="Y5" s="3" t="s">
        <v>159</v>
      </c>
      <c r="Z5" s="4" t="s">
        <v>248</v>
      </c>
      <c r="AA5" s="4" t="s">
        <v>161</v>
      </c>
      <c r="AB5" s="4" t="s">
        <v>161</v>
      </c>
      <c r="AC5" s="4" t="s">
        <v>161</v>
      </c>
      <c r="AD5" s="4" t="s">
        <v>161</v>
      </c>
      <c r="AE5" s="4" t="s">
        <v>158</v>
      </c>
      <c r="AF5" s="4" t="s">
        <v>249</v>
      </c>
      <c r="AG5" s="3" t="s">
        <v>161</v>
      </c>
      <c r="AH5" s="3" t="s">
        <v>221</v>
      </c>
      <c r="AI5" s="3" t="s">
        <v>161</v>
      </c>
      <c r="AJ5" s="3" t="s">
        <v>161</v>
      </c>
      <c r="AK5" s="3" t="s">
        <v>161</v>
      </c>
      <c r="AL5" s="3" t="s">
        <v>161</v>
      </c>
      <c r="AM5" s="3" t="s">
        <v>161</v>
      </c>
      <c r="AN5" s="5">
        <v>60</v>
      </c>
      <c r="AO5" s="5">
        <v>30</v>
      </c>
      <c r="AP5" s="5">
        <v>7</v>
      </c>
      <c r="AQ5" s="5">
        <v>5</v>
      </c>
      <c r="AR5" s="5" t="s">
        <v>161</v>
      </c>
      <c r="AS5" s="5">
        <v>0</v>
      </c>
      <c r="AT5" s="5" t="s">
        <v>225</v>
      </c>
      <c r="AU5" s="5" t="s">
        <v>250</v>
      </c>
      <c r="AV5" s="5">
        <v>8</v>
      </c>
      <c r="AW5" s="5">
        <v>3</v>
      </c>
      <c r="AX5" s="5">
        <v>3</v>
      </c>
      <c r="AY5" s="5">
        <v>1</v>
      </c>
      <c r="AZ5" s="5" t="s">
        <v>251</v>
      </c>
      <c r="BA5" s="5">
        <v>6</v>
      </c>
      <c r="BB5" s="5">
        <v>2</v>
      </c>
      <c r="BC5" s="5">
        <v>2</v>
      </c>
      <c r="BD5" s="5">
        <v>1</v>
      </c>
      <c r="BE5" s="5" t="s">
        <v>252</v>
      </c>
      <c r="BF5" s="5">
        <v>10</v>
      </c>
      <c r="BG5" s="5">
        <v>0</v>
      </c>
      <c r="BH5" s="5">
        <v>3</v>
      </c>
      <c r="BI5" s="5">
        <v>0</v>
      </c>
      <c r="BJ5" s="5">
        <v>0</v>
      </c>
      <c r="BK5" s="5">
        <v>0</v>
      </c>
      <c r="BL5" s="5">
        <v>0</v>
      </c>
      <c r="BM5" s="5">
        <v>0</v>
      </c>
      <c r="BN5" s="5">
        <v>1</v>
      </c>
      <c r="BO5" s="5">
        <v>2</v>
      </c>
      <c r="BP5" s="5">
        <v>0</v>
      </c>
      <c r="BQ5" s="5" t="s">
        <v>163</v>
      </c>
      <c r="BR5" s="5" t="s">
        <v>252</v>
      </c>
      <c r="BS5" s="5">
        <v>0</v>
      </c>
      <c r="BT5" s="5">
        <v>0</v>
      </c>
      <c r="BU5" s="5">
        <v>0</v>
      </c>
      <c r="BV5" s="5" t="s">
        <v>253</v>
      </c>
      <c r="BW5" s="5" t="s">
        <v>252</v>
      </c>
      <c r="BX5" s="5">
        <v>5</v>
      </c>
      <c r="BY5" s="5">
        <v>2</v>
      </c>
      <c r="BZ5" s="5">
        <v>0</v>
      </c>
      <c r="CA5" s="5">
        <v>0</v>
      </c>
      <c r="CB5" s="5">
        <v>0</v>
      </c>
      <c r="CC5" s="5">
        <v>30</v>
      </c>
      <c r="CD5" s="5" t="s">
        <v>161</v>
      </c>
      <c r="CE5" s="5" t="s">
        <v>161</v>
      </c>
      <c r="CF5" s="5" t="s">
        <v>161</v>
      </c>
      <c r="CG5" s="5" t="s">
        <v>158</v>
      </c>
      <c r="CH5" s="5" t="s">
        <v>158</v>
      </c>
      <c r="CI5" s="5">
        <v>0</v>
      </c>
      <c r="CJ5" s="5">
        <v>0</v>
      </c>
      <c r="CK5" s="5" t="s">
        <v>159</v>
      </c>
      <c r="CL5" s="5" t="s">
        <v>158</v>
      </c>
      <c r="CM5" s="5">
        <v>0</v>
      </c>
      <c r="CN5" s="5">
        <v>0</v>
      </c>
      <c r="CO5" s="5" t="s">
        <v>199</v>
      </c>
      <c r="CQ5" s="5" t="s">
        <v>168</v>
      </c>
      <c r="CR5" s="4" t="s">
        <v>254</v>
      </c>
      <c r="CS5" s="5" t="s">
        <v>169</v>
      </c>
      <c r="CT5" s="5" t="s">
        <v>159</v>
      </c>
      <c r="CU5" s="5" t="s">
        <v>249</v>
      </c>
      <c r="CV5" s="4" t="s">
        <v>255</v>
      </c>
      <c r="CX5" s="5" t="s">
        <v>249</v>
      </c>
      <c r="CY5" s="4" t="s">
        <v>256</v>
      </c>
      <c r="CZ5" s="5" t="s">
        <v>171</v>
      </c>
      <c r="DA5" s="5" t="s">
        <v>230</v>
      </c>
      <c r="DB5" s="4" t="s">
        <v>257</v>
      </c>
      <c r="DC5" s="4" t="s">
        <v>258</v>
      </c>
      <c r="DD5" t="s">
        <v>259</v>
      </c>
      <c r="DE5" s="14" t="s">
        <v>176</v>
      </c>
      <c r="DF5" s="4">
        <v>4</v>
      </c>
      <c r="DG5" s="15" t="s">
        <v>177</v>
      </c>
      <c r="DH5" s="15" t="s">
        <v>178</v>
      </c>
      <c r="DI5" s="4" t="e">
        <v>#REF!</v>
      </c>
      <c r="DJ5" s="4" t="e">
        <v>#REF!</v>
      </c>
      <c r="DK5" s="4" t="e">
        <v>#REF!</v>
      </c>
      <c r="DL5" s="4" t="e">
        <v>#REF!</v>
      </c>
      <c r="DM5" s="4" t="e">
        <v>#REF!</v>
      </c>
      <c r="DN5" s="4" t="e">
        <v>#REF!</v>
      </c>
      <c r="DO5" s="4" t="e">
        <v>#REF!</v>
      </c>
      <c r="DP5" s="4" t="s">
        <v>260</v>
      </c>
      <c r="DQ5" s="4" t="s">
        <v>178</v>
      </c>
      <c r="DR5" s="16">
        <v>1</v>
      </c>
      <c r="DS5" s="17">
        <v>44235</v>
      </c>
      <c r="DU5" s="1" t="s">
        <v>178</v>
      </c>
      <c r="DV5" s="1" t="str">
        <f>TabCadastro[[#This Row],[Cidade]]&amp;" - "&amp;TabCadastro[[#This Row],[UF]]</f>
        <v>Mauá - SP</v>
      </c>
      <c r="DW5" s="18" t="str">
        <f>TabCadastro[[#This Row],[Nome completo do responsável]]&amp;" / "&amp;TabCadastro[[#This Row],[Endereço de e-mail2]]&amp;" / "&amp;TabCadastro[[#This Row],[Telefone]]</f>
        <v>Anderson Da Silva Lares / lares@laresdesign.com.br / (11) 99938-3200</v>
      </c>
      <c r="DX5" s="18" t="str">
        <f>TabCadastro[[#This Row],[Nome do Presidente]]&amp;" / "&amp;TabCadastro[[#This Row],[Email do Presidente]]&amp;" / "&amp;TabCadastro[[#This Row],[Telefone do Presidente]]</f>
        <v>Clarice Rodrigues / dico@laresdesign.com.br / (11) 99714-3865</v>
      </c>
      <c r="DY5" s="18" t="e">
        <f>VLOOKUP(TabCadastro[[#This Row],[Regional]],#REF!,2,FALSE)</f>
        <v>#REF!</v>
      </c>
      <c r="DZ5" s="1" t="e">
        <f>IF(TabCadastro[[#This Row],[Regional]]=#REF!,TabCadastro[[#This Row],[Conc_Cidade_UF]],"")</f>
        <v>#REF!</v>
      </c>
      <c r="EA5" s="18" t="str">
        <f>TabCadastro[[#This Row],[Endereço]]&amp;" - "&amp;TabCadastro[[#This Row],[Bairro]]&amp;" - "&amp;"CEP "&amp;TabCadastro[[#This Row],[CEP]]</f>
        <v>Rua Presidente Afonso Pena, 178 - Pq. São Vicente - CEP 09371-470</v>
      </c>
      <c r="EB5" s="1" t="e">
        <f>IF(TabCadastro[[#This Row],[Regional]]=#REF!,TabCadastro[[#This Row],[Ordem (manual)]],"")</f>
        <v>#REF!</v>
      </c>
      <c r="EC5" s="1" t="e">
        <f>IF(TabCadastro[[#This Row],[Regional_Selec]]="","",_xlfn.RANK.EQ(TabCadastro[[#This Row],[Regional_Selec]],TabCadastro[Regional_Selec],1))</f>
        <v>#REF!</v>
      </c>
      <c r="ED5" s="1" t="str">
        <f>TabCadastro[[#This Row],[Domingo]]&amp;TabCadastro[[#This Row],[Segunda]]&amp;TabCadastro[[#This Row],[Terça]]&amp;TabCadastro[[#This Row],[Quarta]]&amp;TabCadastro[[#This Row],[Quinta]]&amp;TabCadastro[[#This Row],[Sexta]]&amp;TabCadastro[[#This Row],[Sábado]]</f>
        <v>-20h-----</v>
      </c>
      <c r="EE5" s="1">
        <f>LEN(TabCadastro[[#This Row],[Conc_AE]])-LEN(SUBSTITUTE(TabCadastro[[#This Row],[Conc_AE]],"h",""))</f>
        <v>1</v>
      </c>
      <c r="EF5" s="1">
        <f>LEN(TabCadastro[[#This Row],[Dias e Horários do CURSO BÁSICO]])-LEN(SUBSTITUTE(TabCadastro[[#This Row],[Dias e Horários do CURSO BÁSICO]],"h",""))</f>
        <v>0</v>
      </c>
      <c r="EG5" s="1">
        <f>LEN(TabCadastro[[#This Row],[Dias e Horários da EAE]])-LEN(SUBSTITUTE(TabCadastro[[#This Row],[Dias e Horários da EAE]],"h",""))</f>
        <v>1</v>
      </c>
      <c r="EH5" s="1">
        <f>LEN(TabCadastro[[#This Row],[Dias e Horários EVANGELIZAÇÃO INFANTIL]])-LEN(SUBSTITUTE(TabCadastro[[#This Row],[Dias e Horários EVANGELIZAÇÃO INFANTIL]],"h",""))</f>
        <v>1</v>
      </c>
      <c r="EI5" s="1">
        <f>LEN(TabCadastro[[#This Row],[Dias e Horários PRÉ-MOCIDADE]])-LEN(SUBSTITUTE(TabCadastro[[#This Row],[Dias e Horários PRÉ-MOCIDADE]],"h",""))</f>
        <v>1</v>
      </c>
      <c r="EJ5" s="1">
        <f>LEN(TabCadastro[[#This Row],[Dias e Horários MOCIDADE]])-LEN(SUBSTITUTE(TabCadastro[[#This Row],[Dias e Horários MOCIDADE]],"h",""))</f>
        <v>1</v>
      </c>
      <c r="EK5" s="1">
        <f>LEN(TabCadastro[[#This Row],[Dias e Horários do CURSO DE MÉDIUNS]])-LEN(SUBSTITUTE(TabCadastro[[#This Row],[Dias e Horários do CURSO DE MÉDIUNS]],"h",""))</f>
        <v>1</v>
      </c>
      <c r="EL5" s="1">
        <f>LEN(TabCadastro[[#This Row],[Dias e Horários - FALANDO AO CORAÇÃO]])-LEN(SUBSTITUTE(TabCadastro[[#This Row],[Dias e Horários - FALANDO AO CORAÇÃO]],"h",""))</f>
        <v>0</v>
      </c>
      <c r="EM5" s="1">
        <f>LEN(TabCadastro[[#This Row],[Dias e Horários - PROJETO ANDRÉ LUIZ]])-LEN(SUBSTITUTE(TabCadastro[[#This Row],[Dias e Horários - PROJETO ANDRÉ LUIZ]],"h",""))</f>
        <v>0</v>
      </c>
      <c r="EN5" s="1">
        <f>LEN(TabCadastro[[#This Row],[Dias e Horários - PROJETO PAULO DE TARSO]])-LEN(SUBSTITUTE(TabCadastro[[#This Row],[Dias e Horários - PROJETO PAULO DE TARSO]],"h",""))</f>
        <v>0</v>
      </c>
    </row>
    <row r="6" spans="1:144" x14ac:dyDescent="0.3">
      <c r="A6" s="2">
        <v>44192.500048078698</v>
      </c>
      <c r="B6" s="19" t="s">
        <v>144</v>
      </c>
      <c r="C6" s="3" t="s">
        <v>261</v>
      </c>
      <c r="D6" s="3" t="s">
        <v>262</v>
      </c>
      <c r="E6" s="3" t="s">
        <v>263</v>
      </c>
      <c r="F6" s="3" t="s">
        <v>264</v>
      </c>
      <c r="G6" s="4" t="s">
        <v>265</v>
      </c>
      <c r="H6" s="5" t="s">
        <v>266</v>
      </c>
      <c r="I6" s="3" t="s">
        <v>267</v>
      </c>
      <c r="J6" s="3" t="s">
        <v>268</v>
      </c>
      <c r="K6" s="3" t="s">
        <v>269</v>
      </c>
      <c r="L6" s="3" t="s">
        <v>270</v>
      </c>
      <c r="M6" s="13">
        <v>29050</v>
      </c>
      <c r="N6" s="3" t="s">
        <v>271</v>
      </c>
      <c r="O6" s="5" t="s">
        <v>272</v>
      </c>
      <c r="P6" s="5" t="s">
        <v>273</v>
      </c>
      <c r="Q6" s="4" t="s">
        <v>274</v>
      </c>
      <c r="R6" s="4" t="s">
        <v>275</v>
      </c>
      <c r="S6" s="3" t="s">
        <v>158</v>
      </c>
      <c r="T6" s="3" t="s">
        <v>158</v>
      </c>
      <c r="U6" s="3" t="s">
        <v>158</v>
      </c>
      <c r="V6" s="3" t="s">
        <v>159</v>
      </c>
      <c r="W6" s="3" t="s">
        <v>159</v>
      </c>
      <c r="X6" s="3" t="s">
        <v>159</v>
      </c>
      <c r="Y6" s="3" t="s">
        <v>158</v>
      </c>
      <c r="Z6" s="4" t="s">
        <v>276</v>
      </c>
      <c r="AA6" s="4" t="s">
        <v>161</v>
      </c>
      <c r="AB6" s="4" t="s">
        <v>161</v>
      </c>
      <c r="AC6" s="4" t="s">
        <v>161</v>
      </c>
      <c r="AD6" s="4" t="s">
        <v>161</v>
      </c>
      <c r="AE6" s="4" t="s">
        <v>158</v>
      </c>
      <c r="AF6" s="4" t="s">
        <v>277</v>
      </c>
      <c r="AG6" s="3" t="s">
        <v>278</v>
      </c>
      <c r="AH6" s="3" t="s">
        <v>161</v>
      </c>
      <c r="AI6" s="3" t="s">
        <v>161</v>
      </c>
      <c r="AJ6" s="3" t="s">
        <v>161</v>
      </c>
      <c r="AK6" s="3" t="s">
        <v>161</v>
      </c>
      <c r="AL6" s="3" t="s">
        <v>161</v>
      </c>
      <c r="AM6" s="3" t="s">
        <v>161</v>
      </c>
      <c r="AN6" s="5">
        <v>12</v>
      </c>
      <c r="AO6" s="5">
        <v>8</v>
      </c>
      <c r="AP6" s="5">
        <v>8</v>
      </c>
      <c r="AQ6" s="5">
        <v>5</v>
      </c>
      <c r="AR6" s="5" t="s">
        <v>161</v>
      </c>
      <c r="AS6" s="5">
        <v>0</v>
      </c>
      <c r="AT6" s="5" t="s">
        <v>161</v>
      </c>
      <c r="AU6" s="5" t="s">
        <v>163</v>
      </c>
      <c r="AV6" s="20">
        <v>0</v>
      </c>
      <c r="AW6" s="5">
        <v>5</v>
      </c>
      <c r="AX6" s="5">
        <v>4</v>
      </c>
      <c r="AY6" s="5">
        <v>0</v>
      </c>
      <c r="AZ6" s="5" t="s">
        <v>161</v>
      </c>
      <c r="BA6" s="5">
        <v>0</v>
      </c>
      <c r="BB6" s="5">
        <v>0</v>
      </c>
      <c r="BC6" s="5">
        <v>0</v>
      </c>
      <c r="BD6" s="5">
        <v>0</v>
      </c>
      <c r="BE6" s="5" t="s">
        <v>161</v>
      </c>
      <c r="BF6" s="5">
        <v>0</v>
      </c>
      <c r="BG6" s="5">
        <v>0</v>
      </c>
      <c r="BH6" s="5">
        <v>0</v>
      </c>
      <c r="BI6" s="5">
        <v>0</v>
      </c>
      <c r="BJ6" s="5">
        <v>0</v>
      </c>
      <c r="BK6" s="5">
        <v>0</v>
      </c>
      <c r="BL6" s="5">
        <v>0</v>
      </c>
      <c r="BM6" s="5">
        <v>0</v>
      </c>
      <c r="BN6" s="5">
        <v>0</v>
      </c>
      <c r="BO6" s="5">
        <v>0</v>
      </c>
      <c r="BP6" s="5">
        <v>0</v>
      </c>
      <c r="BQ6" s="5" t="s">
        <v>163</v>
      </c>
      <c r="BR6" s="5" t="s">
        <v>161</v>
      </c>
      <c r="BS6" s="5">
        <v>0</v>
      </c>
      <c r="BT6" s="5">
        <v>0</v>
      </c>
      <c r="BU6" s="5">
        <v>0</v>
      </c>
      <c r="BV6" s="5" t="s">
        <v>163</v>
      </c>
      <c r="BW6" s="5" t="s">
        <v>161</v>
      </c>
      <c r="BX6" s="5">
        <v>0</v>
      </c>
      <c r="BY6" s="5">
        <v>3</v>
      </c>
      <c r="BZ6" s="5">
        <v>0</v>
      </c>
      <c r="CA6" s="5">
        <v>0</v>
      </c>
      <c r="CB6" s="5">
        <v>0</v>
      </c>
      <c r="CC6" s="5">
        <v>15</v>
      </c>
      <c r="CD6" s="5" t="s">
        <v>161</v>
      </c>
      <c r="CE6" s="5" t="s">
        <v>279</v>
      </c>
      <c r="CF6" s="5" t="s">
        <v>161</v>
      </c>
      <c r="CG6" s="5" t="s">
        <v>158</v>
      </c>
      <c r="CH6" s="5" t="s">
        <v>158</v>
      </c>
      <c r="CI6" s="5">
        <v>0</v>
      </c>
      <c r="CJ6" s="5">
        <v>0</v>
      </c>
      <c r="CK6" s="5" t="s">
        <v>158</v>
      </c>
      <c r="CL6" s="5" t="s">
        <v>158</v>
      </c>
      <c r="CM6" s="5">
        <v>0</v>
      </c>
      <c r="CN6" s="5">
        <v>0</v>
      </c>
      <c r="CO6" s="5" t="s">
        <v>167</v>
      </c>
      <c r="CP6" s="4" t="s">
        <v>280</v>
      </c>
      <c r="CQ6" s="5" t="s">
        <v>168</v>
      </c>
      <c r="CR6" s="4" t="s">
        <v>281</v>
      </c>
      <c r="CS6" s="5" t="s">
        <v>169</v>
      </c>
      <c r="CT6" s="5" t="s">
        <v>158</v>
      </c>
      <c r="CU6" s="5" t="s">
        <v>282</v>
      </c>
      <c r="CV6" s="4" t="s">
        <v>283</v>
      </c>
      <c r="CX6" s="5" t="s">
        <v>272</v>
      </c>
      <c r="CY6" s="4" t="s">
        <v>284</v>
      </c>
      <c r="CZ6" s="5" t="s">
        <v>171</v>
      </c>
      <c r="DA6" s="5" t="s">
        <v>172</v>
      </c>
      <c r="DB6" s="4" t="s">
        <v>285</v>
      </c>
      <c r="DC6" s="4" t="s">
        <v>286</v>
      </c>
      <c r="DD6" t="s">
        <v>287</v>
      </c>
      <c r="DE6" s="14" t="s">
        <v>176</v>
      </c>
      <c r="DF6" s="4">
        <v>5</v>
      </c>
      <c r="DG6" s="15" t="s">
        <v>177</v>
      </c>
      <c r="DH6" s="15" t="s">
        <v>178</v>
      </c>
      <c r="DI6" s="4" t="e">
        <v>#REF!</v>
      </c>
      <c r="DJ6" s="4" t="e">
        <v>#REF!</v>
      </c>
      <c r="DK6" s="4" t="e">
        <v>#REF!</v>
      </c>
      <c r="DL6" s="4" t="e">
        <v>#REF!</v>
      </c>
      <c r="DM6" s="4" t="e">
        <v>#REF!</v>
      </c>
      <c r="DN6" s="4" t="e">
        <v>#REF!</v>
      </c>
      <c r="DO6" s="4" t="e">
        <v>#REF!</v>
      </c>
      <c r="DP6" s="4" t="s">
        <v>288</v>
      </c>
      <c r="DQ6" s="4" t="s">
        <v>178</v>
      </c>
      <c r="DR6" s="16">
        <v>0.66</v>
      </c>
      <c r="DS6" s="17">
        <v>44235</v>
      </c>
      <c r="DU6" s="1" t="s">
        <v>178</v>
      </c>
      <c r="DV6" s="1" t="str">
        <f>TabCadastro[[#This Row],[Cidade]]&amp;" - "&amp;TabCadastro[[#This Row],[UF]]</f>
        <v>Rio De Janeiro - RJ</v>
      </c>
      <c r="DW6" s="18" t="str">
        <f>TabCadastro[[#This Row],[Nome completo do responsável]]&amp;" / "&amp;TabCadastro[[#This Row],[Endereço de e-mail2]]&amp;" / "&amp;TabCadastro[[#This Row],[Telefone]]</f>
        <v>Rosane Almeida Dos Santos / rosanealmeida40@gmail.com / (21) 99359-4661</v>
      </c>
      <c r="DX6" s="18" t="str">
        <f>TabCadastro[[#This Row],[Nome do Presidente]]&amp;" / "&amp;TabCadastro[[#This Row],[Email do Presidente]]&amp;" / "&amp;TabCadastro[[#This Row],[Telefone do Presidente]]</f>
        <v>Eunice Zanelle Antunes / rosanealmeida40@gmail.com / (21) 99959-8620</v>
      </c>
      <c r="DY6" s="18" t="e">
        <f>VLOOKUP(TabCadastro[[#This Row],[Regional]],#REF!,2,FALSE)</f>
        <v>#REF!</v>
      </c>
      <c r="DZ6" s="1" t="e">
        <f>IF(TabCadastro[[#This Row],[Regional]]=#REF!,TabCadastro[[#This Row],[Conc_Cidade_UF]],"")</f>
        <v>#REF!</v>
      </c>
      <c r="EA6" s="18" t="str">
        <f>TabCadastro[[#This Row],[Endereço]]&amp;" - "&amp;TabCadastro[[#This Row],[Bairro]]&amp;" - "&amp;"CEP "&amp;TabCadastro[[#This Row],[CEP]]</f>
        <v>Rua Propícia, 245 - Engenho Novo - CEP 20780-160</v>
      </c>
      <c r="EB6" s="1" t="e">
        <f>IF(TabCadastro[[#This Row],[Regional]]=#REF!,TabCadastro[[#This Row],[Ordem (manual)]],"")</f>
        <v>#REF!</v>
      </c>
      <c r="EC6" s="1" t="e">
        <f>IF(TabCadastro[[#This Row],[Regional_Selec]]="","",_xlfn.RANK.EQ(TabCadastro[[#This Row],[Regional_Selec]],TabCadastro[Regional_Selec],1))</f>
        <v>#REF!</v>
      </c>
      <c r="ED6" s="1" t="str">
        <f>TabCadastro[[#This Row],[Domingo]]&amp;TabCadastro[[#This Row],[Segunda]]&amp;TabCadastro[[#This Row],[Terça]]&amp;TabCadastro[[#This Row],[Quarta]]&amp;TabCadastro[[#This Row],[Quinta]]&amp;TabCadastro[[#This Row],[Sexta]]&amp;TabCadastro[[#This Row],[Sábado]]</f>
        <v>9h30------</v>
      </c>
      <c r="EE6" s="1">
        <f>LEN(TabCadastro[[#This Row],[Conc_AE]])-LEN(SUBSTITUTE(TabCadastro[[#This Row],[Conc_AE]],"h",""))</f>
        <v>1</v>
      </c>
      <c r="EF6" s="1">
        <f>LEN(TabCadastro[[#This Row],[Dias e Horários do CURSO BÁSICO]])-LEN(SUBSTITUTE(TabCadastro[[#This Row],[Dias e Horários do CURSO BÁSICO]],"h",""))</f>
        <v>0</v>
      </c>
      <c r="EG6" s="1">
        <f>LEN(TabCadastro[[#This Row],[Dias e Horários da EAE]])-LEN(SUBSTITUTE(TabCadastro[[#This Row],[Dias e Horários da EAE]],"h",""))</f>
        <v>0</v>
      </c>
      <c r="EH6" s="1">
        <f>LEN(TabCadastro[[#This Row],[Dias e Horários EVANGELIZAÇÃO INFANTIL]])-LEN(SUBSTITUTE(TabCadastro[[#This Row],[Dias e Horários EVANGELIZAÇÃO INFANTIL]],"h",""))</f>
        <v>0</v>
      </c>
      <c r="EI6" s="1">
        <f>LEN(TabCadastro[[#This Row],[Dias e Horários PRÉ-MOCIDADE]])-LEN(SUBSTITUTE(TabCadastro[[#This Row],[Dias e Horários PRÉ-MOCIDADE]],"h",""))</f>
        <v>0</v>
      </c>
      <c r="EJ6" s="1">
        <f>LEN(TabCadastro[[#This Row],[Dias e Horários MOCIDADE]])-LEN(SUBSTITUTE(TabCadastro[[#This Row],[Dias e Horários MOCIDADE]],"h",""))</f>
        <v>0</v>
      </c>
      <c r="EK6" s="1">
        <f>LEN(TabCadastro[[#This Row],[Dias e Horários do CURSO DE MÉDIUNS]])-LEN(SUBSTITUTE(TabCadastro[[#This Row],[Dias e Horários do CURSO DE MÉDIUNS]],"h",""))</f>
        <v>0</v>
      </c>
      <c r="EL6" s="1">
        <f>LEN(TabCadastro[[#This Row],[Dias e Horários - FALANDO AO CORAÇÃO]])-LEN(SUBSTITUTE(TabCadastro[[#This Row],[Dias e Horários - FALANDO AO CORAÇÃO]],"h",""))</f>
        <v>0</v>
      </c>
      <c r="EM6" s="1">
        <f>LEN(TabCadastro[[#This Row],[Dias e Horários - PROJETO ANDRÉ LUIZ]])-LEN(SUBSTITUTE(TabCadastro[[#This Row],[Dias e Horários - PROJETO ANDRÉ LUIZ]],"h",""))</f>
        <v>1</v>
      </c>
      <c r="EN6" s="1">
        <f>LEN(TabCadastro[[#This Row],[Dias e Horários - PROJETO PAULO DE TARSO]])-LEN(SUBSTITUTE(TabCadastro[[#This Row],[Dias e Horários - PROJETO PAULO DE TARSO]],"h",""))</f>
        <v>0</v>
      </c>
    </row>
    <row r="7" spans="1:144" x14ac:dyDescent="0.3">
      <c r="A7" s="2">
        <v>44220.5637531713</v>
      </c>
      <c r="B7" s="19" t="s">
        <v>144</v>
      </c>
      <c r="C7" s="3" t="s">
        <v>289</v>
      </c>
      <c r="D7" s="3" t="s">
        <v>290</v>
      </c>
      <c r="E7" s="3" t="s">
        <v>291</v>
      </c>
      <c r="F7" s="3" t="s">
        <v>292</v>
      </c>
      <c r="G7" s="4" t="s">
        <v>293</v>
      </c>
      <c r="H7" s="5" t="s">
        <v>294</v>
      </c>
      <c r="I7" s="3" t="s">
        <v>241</v>
      </c>
      <c r="J7" s="3" t="s">
        <v>152</v>
      </c>
      <c r="K7" s="3" t="s">
        <v>295</v>
      </c>
      <c r="L7" s="3" t="s">
        <v>296</v>
      </c>
      <c r="M7" s="13">
        <v>38613</v>
      </c>
      <c r="N7" s="3" t="s">
        <v>297</v>
      </c>
      <c r="O7" s="5" t="s">
        <v>298</v>
      </c>
      <c r="P7" s="5" t="s">
        <v>299</v>
      </c>
      <c r="Q7" s="4" t="s">
        <v>300</v>
      </c>
      <c r="R7" s="4" t="s">
        <v>301</v>
      </c>
      <c r="S7" s="3" t="s">
        <v>158</v>
      </c>
      <c r="T7" s="3" t="s">
        <v>158</v>
      </c>
      <c r="U7" s="3" t="s">
        <v>158</v>
      </c>
      <c r="V7" s="3" t="s">
        <v>159</v>
      </c>
      <c r="W7" s="3" t="s">
        <v>159</v>
      </c>
      <c r="X7" s="3" t="s">
        <v>159</v>
      </c>
      <c r="Y7" s="3" t="s">
        <v>158</v>
      </c>
      <c r="Z7" s="4" t="s">
        <v>302</v>
      </c>
      <c r="AA7" s="4" t="s">
        <v>303</v>
      </c>
      <c r="AB7" s="4" t="s">
        <v>304</v>
      </c>
      <c r="AC7" s="4" t="s">
        <v>305</v>
      </c>
      <c r="AD7" s="4" t="s">
        <v>306</v>
      </c>
      <c r="AE7" s="4" t="s">
        <v>158</v>
      </c>
      <c r="AF7" s="4" t="s">
        <v>307</v>
      </c>
      <c r="AG7" s="3" t="s">
        <v>161</v>
      </c>
      <c r="AH7" s="3" t="s">
        <v>161</v>
      </c>
      <c r="AI7" s="3" t="s">
        <v>161</v>
      </c>
      <c r="AJ7" s="3" t="s">
        <v>161</v>
      </c>
      <c r="AK7" s="3" t="s">
        <v>161</v>
      </c>
      <c r="AL7" s="3" t="s">
        <v>162</v>
      </c>
      <c r="AM7" s="3" t="s">
        <v>161</v>
      </c>
      <c r="AN7" s="5">
        <v>25</v>
      </c>
      <c r="AO7" s="5">
        <v>25</v>
      </c>
      <c r="AP7" s="5">
        <v>9</v>
      </c>
      <c r="AQ7" s="5">
        <v>6</v>
      </c>
      <c r="AR7" s="5" t="s">
        <v>161</v>
      </c>
      <c r="AS7" s="5">
        <v>0</v>
      </c>
      <c r="AT7" s="5" t="s">
        <v>308</v>
      </c>
      <c r="AU7" s="5" t="s">
        <v>309</v>
      </c>
      <c r="AV7" s="5">
        <v>6</v>
      </c>
      <c r="AW7" s="5">
        <v>4</v>
      </c>
      <c r="AX7" s="5">
        <v>4</v>
      </c>
      <c r="AY7" s="5">
        <v>1</v>
      </c>
      <c r="AZ7" s="5" t="s">
        <v>161</v>
      </c>
      <c r="BA7" s="5">
        <v>0</v>
      </c>
      <c r="BB7" s="5">
        <v>4</v>
      </c>
      <c r="BC7" s="5">
        <v>2</v>
      </c>
      <c r="BD7" s="5">
        <v>1</v>
      </c>
      <c r="BE7" s="5" t="s">
        <v>310</v>
      </c>
      <c r="BF7" s="5">
        <v>8</v>
      </c>
      <c r="BG7" s="5">
        <v>0</v>
      </c>
      <c r="BH7" s="5">
        <v>3</v>
      </c>
      <c r="BI7" s="5">
        <v>0</v>
      </c>
      <c r="BJ7" s="5">
        <v>0</v>
      </c>
      <c r="BK7" s="5">
        <v>3</v>
      </c>
      <c r="BL7" s="5">
        <v>3</v>
      </c>
      <c r="BM7" s="5">
        <v>0</v>
      </c>
      <c r="BN7" s="5">
        <v>0</v>
      </c>
      <c r="BO7" s="5">
        <v>1</v>
      </c>
      <c r="BP7" s="5">
        <v>3</v>
      </c>
      <c r="BQ7" s="5" t="s">
        <v>158</v>
      </c>
      <c r="BR7" s="5" t="s">
        <v>161</v>
      </c>
      <c r="BS7" s="5">
        <v>0</v>
      </c>
      <c r="BT7" s="5">
        <v>2</v>
      </c>
      <c r="BU7" s="5">
        <v>0</v>
      </c>
      <c r="BV7" s="5" t="s">
        <v>163</v>
      </c>
      <c r="BW7" s="5" t="s">
        <v>161</v>
      </c>
      <c r="BX7" s="5">
        <v>0</v>
      </c>
      <c r="BY7" s="5">
        <v>2</v>
      </c>
      <c r="BZ7" s="5">
        <v>0</v>
      </c>
      <c r="CA7" s="5">
        <v>0</v>
      </c>
      <c r="CB7" s="5">
        <v>0</v>
      </c>
      <c r="CC7" s="5">
        <v>14</v>
      </c>
      <c r="CD7" s="5" t="s">
        <v>311</v>
      </c>
      <c r="CE7" s="5" t="s">
        <v>312</v>
      </c>
      <c r="CF7" s="5" t="s">
        <v>161</v>
      </c>
      <c r="CG7" s="5" t="s">
        <v>158</v>
      </c>
      <c r="CH7" s="5" t="s">
        <v>158</v>
      </c>
      <c r="CI7" s="5">
        <v>0</v>
      </c>
      <c r="CJ7" s="5">
        <v>0</v>
      </c>
      <c r="CK7" s="5" t="s">
        <v>158</v>
      </c>
      <c r="CL7" s="5" t="s">
        <v>158</v>
      </c>
      <c r="CM7" s="5">
        <v>0</v>
      </c>
      <c r="CN7" s="5">
        <v>0</v>
      </c>
      <c r="CO7" s="5" t="s">
        <v>167</v>
      </c>
      <c r="CP7" s="4" t="s">
        <v>313</v>
      </c>
      <c r="CQ7" s="5" t="s">
        <v>168</v>
      </c>
      <c r="CR7" s="4" t="s">
        <v>314</v>
      </c>
      <c r="CS7" s="5" t="s">
        <v>169</v>
      </c>
      <c r="CT7" s="5" t="s">
        <v>158</v>
      </c>
      <c r="CU7" s="5" t="s">
        <v>298</v>
      </c>
      <c r="CV7" s="4" t="s">
        <v>315</v>
      </c>
      <c r="CX7" s="5" t="s">
        <v>316</v>
      </c>
      <c r="CY7" s="4" t="s">
        <v>228</v>
      </c>
      <c r="CZ7" s="5" t="s">
        <v>171</v>
      </c>
      <c r="DA7" s="5" t="s">
        <v>172</v>
      </c>
      <c r="DB7" s="4" t="s">
        <v>317</v>
      </c>
      <c r="DC7" s="4" t="s">
        <v>318</v>
      </c>
      <c r="DD7" t="s">
        <v>319</v>
      </c>
      <c r="DE7" s="14" t="s">
        <v>176</v>
      </c>
      <c r="DF7" s="4">
        <v>6</v>
      </c>
      <c r="DG7" s="15" t="s">
        <v>177</v>
      </c>
      <c r="DH7" s="15" t="s">
        <v>178</v>
      </c>
      <c r="DI7" s="4" t="e">
        <v>#REF!</v>
      </c>
      <c r="DJ7" s="4" t="e">
        <v>#REF!</v>
      </c>
      <c r="DK7" s="4" t="e">
        <v>#REF!</v>
      </c>
      <c r="DL7" s="4" t="e">
        <v>#REF!</v>
      </c>
      <c r="DM7" s="4" t="e">
        <v>#REF!</v>
      </c>
      <c r="DN7" s="4" t="e">
        <v>#REF!</v>
      </c>
      <c r="DO7" s="4" t="e">
        <v>#REF!</v>
      </c>
      <c r="DP7" s="4" t="s">
        <v>320</v>
      </c>
      <c r="DQ7" s="4" t="s">
        <v>178</v>
      </c>
      <c r="DR7" s="16">
        <v>1</v>
      </c>
      <c r="DS7" s="17">
        <v>44235</v>
      </c>
      <c r="DU7" s="1" t="s">
        <v>178</v>
      </c>
      <c r="DV7" s="1" t="str">
        <f>TabCadastro[[#This Row],[Cidade]]&amp;" - "&amp;TabCadastro[[#This Row],[UF]]</f>
        <v>Mauá - SP</v>
      </c>
      <c r="DW7" s="18" t="str">
        <f>TabCadastro[[#This Row],[Nome completo do responsável]]&amp;" / "&amp;TabCadastro[[#This Row],[Endereço de e-mail2]]&amp;" / "&amp;TabCadastro[[#This Row],[Telefone]]</f>
        <v>Angela Félix Do Nascimento / caminhodeluz.fe@gmail.com / (11) 98345-0247</v>
      </c>
      <c r="DX7" s="18" t="str">
        <f>TabCadastro[[#This Row],[Nome do Presidente]]&amp;" / "&amp;TabCadastro[[#This Row],[Email do Presidente]]&amp;" / "&amp;TabCadastro[[#This Row],[Telefone do Presidente]]</f>
        <v>Monica  Nascimento Silva / monicanascimento2010@yahoo.com.br / (11) 99669-0131</v>
      </c>
      <c r="DY7" s="18" t="e">
        <f>VLOOKUP(TabCadastro[[#This Row],[Regional]],#REF!,2,FALSE)</f>
        <v>#REF!</v>
      </c>
      <c r="DZ7" s="1" t="e">
        <f>IF(TabCadastro[[#This Row],[Regional]]=#REF!,TabCadastro[[#This Row],[Conc_Cidade_UF]],"")</f>
        <v>#REF!</v>
      </c>
      <c r="EA7" s="18" t="str">
        <f>TabCadastro[[#This Row],[Endereço]]&amp;" - "&amp;TabCadastro[[#This Row],[Bairro]]&amp;" - "&amp;"CEP "&amp;TabCadastro[[#This Row],[CEP]]</f>
        <v>Rua Albert Ritschel, 199 - Vl. São Francisco - CEP 09310-710</v>
      </c>
      <c r="EB7" s="1" t="e">
        <f>IF(TabCadastro[[#This Row],[Regional]]=#REF!,TabCadastro[[#This Row],[Ordem (manual)]],"")</f>
        <v>#REF!</v>
      </c>
      <c r="EC7" s="1" t="e">
        <f>IF(TabCadastro[[#This Row],[Regional_Selec]]="","",_xlfn.RANK.EQ(TabCadastro[[#This Row],[Regional_Selec]],TabCadastro[Regional_Selec],1))</f>
        <v>#REF!</v>
      </c>
      <c r="ED7" s="1" t="str">
        <f>TabCadastro[[#This Row],[Domingo]]&amp;TabCadastro[[#This Row],[Segunda]]&amp;TabCadastro[[#This Row],[Terça]]&amp;TabCadastro[[#This Row],[Quarta]]&amp;TabCadastro[[#This Row],[Quinta]]&amp;TabCadastro[[#This Row],[Sexta]]&amp;TabCadastro[[#This Row],[Sábado]]</f>
        <v>-----19h30-</v>
      </c>
      <c r="EE7" s="1">
        <f>LEN(TabCadastro[[#This Row],[Conc_AE]])-LEN(SUBSTITUTE(TabCadastro[[#This Row],[Conc_AE]],"h",""))</f>
        <v>1</v>
      </c>
      <c r="EF7" s="1">
        <f>LEN(TabCadastro[[#This Row],[Dias e Horários do CURSO BÁSICO]])-LEN(SUBSTITUTE(TabCadastro[[#This Row],[Dias e Horários do CURSO BÁSICO]],"h",""))</f>
        <v>0</v>
      </c>
      <c r="EG7" s="1">
        <f>LEN(TabCadastro[[#This Row],[Dias e Horários da EAE]])-LEN(SUBSTITUTE(TabCadastro[[#This Row],[Dias e Horários da EAE]],"h",""))</f>
        <v>1</v>
      </c>
      <c r="EH7" s="1">
        <f>LEN(TabCadastro[[#This Row],[Dias e Horários EVANGELIZAÇÃO INFANTIL]])-LEN(SUBSTITUTE(TabCadastro[[#This Row],[Dias e Horários EVANGELIZAÇÃO INFANTIL]],"h",""))</f>
        <v>1</v>
      </c>
      <c r="EI7" s="1">
        <f>LEN(TabCadastro[[#This Row],[Dias e Horários PRÉ-MOCIDADE]])-LEN(SUBSTITUTE(TabCadastro[[#This Row],[Dias e Horários PRÉ-MOCIDADE]],"h",""))</f>
        <v>0</v>
      </c>
      <c r="EJ7" s="1">
        <f>LEN(TabCadastro[[#This Row],[Dias e Horários MOCIDADE]])-LEN(SUBSTITUTE(TabCadastro[[#This Row],[Dias e Horários MOCIDADE]],"h",""))</f>
        <v>0</v>
      </c>
      <c r="EK7" s="1">
        <f>LEN(TabCadastro[[#This Row],[Dias e Horários do CURSO DE MÉDIUNS]])-LEN(SUBSTITUTE(TabCadastro[[#This Row],[Dias e Horários do CURSO DE MÉDIUNS]],"h",""))</f>
        <v>0</v>
      </c>
      <c r="EL7" s="1">
        <f>LEN(TabCadastro[[#This Row],[Dias e Horários - FALANDO AO CORAÇÃO]])-LEN(SUBSTITUTE(TabCadastro[[#This Row],[Dias e Horários - FALANDO AO CORAÇÃO]],"h",""))</f>
        <v>0</v>
      </c>
      <c r="EM7" s="1">
        <f>LEN(TabCadastro[[#This Row],[Dias e Horários - PROJETO ANDRÉ LUIZ]])-LEN(SUBSTITUTE(TabCadastro[[#This Row],[Dias e Horários - PROJETO ANDRÉ LUIZ]],"h",""))</f>
        <v>1</v>
      </c>
      <c r="EN7" s="1">
        <f>LEN(TabCadastro[[#This Row],[Dias e Horários - PROJETO PAULO DE TARSO]])-LEN(SUBSTITUTE(TabCadastro[[#This Row],[Dias e Horários - PROJETO PAULO DE TARSO]],"h",""))</f>
        <v>0</v>
      </c>
    </row>
    <row r="8" spans="1:144" x14ac:dyDescent="0.3">
      <c r="A8" s="2">
        <v>44220.95465407407</v>
      </c>
      <c r="B8" s="19" t="s">
        <v>144</v>
      </c>
      <c r="C8" s="3" t="s">
        <v>321</v>
      </c>
      <c r="D8" s="3" t="s">
        <v>322</v>
      </c>
      <c r="E8" s="3" t="s">
        <v>323</v>
      </c>
      <c r="F8" s="3" t="s">
        <v>324</v>
      </c>
      <c r="G8" s="4" t="s">
        <v>325</v>
      </c>
      <c r="H8" s="5" t="s">
        <v>326</v>
      </c>
      <c r="I8" s="3" t="s">
        <v>151</v>
      </c>
      <c r="J8" s="3" t="s">
        <v>152</v>
      </c>
      <c r="K8" s="3" t="s">
        <v>327</v>
      </c>
      <c r="L8" s="3" t="s">
        <v>328</v>
      </c>
      <c r="M8" s="13">
        <v>31108</v>
      </c>
      <c r="N8" s="3" t="s">
        <v>329</v>
      </c>
      <c r="O8" s="5" t="s">
        <v>330</v>
      </c>
      <c r="P8" s="5" t="s">
        <v>331</v>
      </c>
      <c r="Q8" s="4" t="s">
        <v>332</v>
      </c>
      <c r="R8" s="4" t="s">
        <v>323</v>
      </c>
      <c r="S8" s="3" t="s">
        <v>158</v>
      </c>
      <c r="T8" s="3" t="s">
        <v>158</v>
      </c>
      <c r="U8" s="3" t="s">
        <v>158</v>
      </c>
      <c r="V8" s="3" t="s">
        <v>159</v>
      </c>
      <c r="W8" s="3" t="s">
        <v>158</v>
      </c>
      <c r="X8" s="3" t="s">
        <v>159</v>
      </c>
      <c r="Y8" s="3" t="s">
        <v>158</v>
      </c>
      <c r="Z8" s="4" t="s">
        <v>333</v>
      </c>
      <c r="AA8" s="4" t="s">
        <v>161</v>
      </c>
      <c r="AB8" s="4" t="s">
        <v>334</v>
      </c>
      <c r="AC8" s="4" t="s">
        <v>335</v>
      </c>
      <c r="AD8" s="4" t="s">
        <v>336</v>
      </c>
      <c r="AE8" s="4" t="s">
        <v>158</v>
      </c>
      <c r="AF8" s="4" t="s">
        <v>337</v>
      </c>
      <c r="AG8" s="3" t="s">
        <v>196</v>
      </c>
      <c r="AH8" s="3" t="s">
        <v>221</v>
      </c>
      <c r="AI8" s="3" t="s">
        <v>222</v>
      </c>
      <c r="AJ8" s="3" t="s">
        <v>222</v>
      </c>
      <c r="AK8" s="3" t="s">
        <v>161</v>
      </c>
      <c r="AL8" s="3" t="s">
        <v>221</v>
      </c>
      <c r="AM8" s="3" t="s">
        <v>338</v>
      </c>
      <c r="AN8" s="5">
        <v>200</v>
      </c>
      <c r="AO8" s="5">
        <v>87</v>
      </c>
      <c r="AP8" s="5">
        <v>15</v>
      </c>
      <c r="AQ8" s="5">
        <v>12</v>
      </c>
      <c r="AR8" s="5" t="s">
        <v>161</v>
      </c>
      <c r="AS8" s="5">
        <v>0</v>
      </c>
      <c r="AT8" s="5" t="s">
        <v>339</v>
      </c>
      <c r="AU8" s="5" t="s">
        <v>340</v>
      </c>
      <c r="AV8" s="5">
        <v>57</v>
      </c>
      <c r="AW8" s="5">
        <v>4</v>
      </c>
      <c r="AX8" s="5">
        <v>10</v>
      </c>
      <c r="AY8" s="5">
        <v>3</v>
      </c>
      <c r="AZ8" s="5" t="s">
        <v>341</v>
      </c>
      <c r="BA8" s="5">
        <v>30</v>
      </c>
      <c r="BB8" s="5">
        <v>4</v>
      </c>
      <c r="BC8" s="5">
        <v>4</v>
      </c>
      <c r="BD8" s="5">
        <v>2</v>
      </c>
      <c r="BE8" s="5" t="s">
        <v>342</v>
      </c>
      <c r="BF8" s="5">
        <v>20</v>
      </c>
      <c r="BG8" s="5">
        <v>7</v>
      </c>
      <c r="BH8" s="5">
        <v>10</v>
      </c>
      <c r="BI8" s="5">
        <v>2</v>
      </c>
      <c r="BJ8" s="5">
        <v>2</v>
      </c>
      <c r="BK8" s="5">
        <v>2</v>
      </c>
      <c r="BL8" s="5">
        <v>2</v>
      </c>
      <c r="BM8" s="5">
        <v>2</v>
      </c>
      <c r="BN8" s="5">
        <v>0</v>
      </c>
      <c r="BO8" s="5">
        <v>0</v>
      </c>
      <c r="BP8" s="5">
        <v>6</v>
      </c>
      <c r="BQ8" s="5" t="s">
        <v>158</v>
      </c>
      <c r="BR8" s="5" t="s">
        <v>343</v>
      </c>
      <c r="BS8" s="5">
        <v>6</v>
      </c>
      <c r="BT8" s="5">
        <v>2</v>
      </c>
      <c r="BU8" s="5">
        <v>2</v>
      </c>
      <c r="BV8" s="5" t="s">
        <v>344</v>
      </c>
      <c r="BW8" s="5" t="s">
        <v>343</v>
      </c>
      <c r="BX8" s="5">
        <v>6</v>
      </c>
      <c r="BY8" s="5">
        <v>5</v>
      </c>
      <c r="BZ8" s="5">
        <v>2</v>
      </c>
      <c r="CA8" s="5">
        <v>0</v>
      </c>
      <c r="CB8" s="5">
        <v>0</v>
      </c>
      <c r="CC8" s="5">
        <v>0</v>
      </c>
      <c r="CD8" s="5" t="s">
        <v>345</v>
      </c>
      <c r="CE8" s="5" t="s">
        <v>161</v>
      </c>
      <c r="CF8" s="5" t="s">
        <v>161</v>
      </c>
      <c r="CG8" s="5" t="s">
        <v>158</v>
      </c>
      <c r="CH8" s="5" t="s">
        <v>158</v>
      </c>
      <c r="CI8" s="5">
        <v>3</v>
      </c>
      <c r="CJ8" s="5">
        <v>2</v>
      </c>
      <c r="CK8" s="5" t="s">
        <v>159</v>
      </c>
      <c r="CL8" s="5" t="s">
        <v>158</v>
      </c>
      <c r="CM8" s="5">
        <v>0</v>
      </c>
      <c r="CN8" s="5">
        <v>0</v>
      </c>
      <c r="CO8" s="5" t="s">
        <v>167</v>
      </c>
      <c r="CP8" s="4" t="s">
        <v>346</v>
      </c>
      <c r="CQ8" s="5" t="s">
        <v>347</v>
      </c>
      <c r="CR8" s="4" t="s">
        <v>348</v>
      </c>
      <c r="CS8" s="5" t="s">
        <v>169</v>
      </c>
      <c r="CT8" s="5" t="s">
        <v>158</v>
      </c>
      <c r="CU8" s="5" t="s">
        <v>349</v>
      </c>
      <c r="CX8" s="5" t="s">
        <v>349</v>
      </c>
      <c r="CY8" s="4" t="s">
        <v>350</v>
      </c>
      <c r="CZ8" s="5" t="s">
        <v>171</v>
      </c>
      <c r="DA8" s="5" t="s">
        <v>172</v>
      </c>
      <c r="DB8" s="4" t="s">
        <v>351</v>
      </c>
      <c r="DC8" s="4" t="s">
        <v>352</v>
      </c>
      <c r="DD8" t="s">
        <v>353</v>
      </c>
      <c r="DE8" s="14" t="s">
        <v>176</v>
      </c>
      <c r="DF8" s="4">
        <v>7</v>
      </c>
      <c r="DG8" s="15" t="s">
        <v>177</v>
      </c>
      <c r="DH8" s="15" t="s">
        <v>354</v>
      </c>
      <c r="DI8" s="4" t="e">
        <v>#REF!</v>
      </c>
      <c r="DJ8" s="4" t="e">
        <v>#REF!</v>
      </c>
      <c r="DK8" s="4" t="e">
        <v>#REF!</v>
      </c>
      <c r="DL8" s="4" t="e">
        <v>#REF!</v>
      </c>
      <c r="DM8" s="4" t="e">
        <v>#REF!</v>
      </c>
      <c r="DN8" s="4" t="e">
        <v>#REF!</v>
      </c>
      <c r="DO8" s="4" t="e">
        <v>#REF!</v>
      </c>
      <c r="DP8" s="4" t="s">
        <v>355</v>
      </c>
      <c r="DQ8" s="4" t="s">
        <v>354</v>
      </c>
      <c r="DR8" s="16">
        <v>1</v>
      </c>
      <c r="DS8" s="17">
        <v>44235</v>
      </c>
      <c r="DT8" s="1" t="s">
        <v>356</v>
      </c>
      <c r="DU8" s="1" t="s">
        <v>354</v>
      </c>
      <c r="DV8" s="1" t="str">
        <f>TabCadastro[[#This Row],[Cidade]]&amp;" - "&amp;TabCadastro[[#This Row],[UF]]</f>
        <v>Santo André - SP</v>
      </c>
      <c r="DW8" s="18" t="str">
        <f>TabCadastro[[#This Row],[Nome completo do responsável]]&amp;" / "&amp;TabCadastro[[#This Row],[Endereço de e-mail2]]&amp;" / "&amp;TabCadastro[[#This Row],[Telefone]]</f>
        <v>Dinalva Sanches Rangel / fecasadeismael@hotmail.com / (11) 98563-8639</v>
      </c>
      <c r="DX8" s="18" t="str">
        <f>TabCadastro[[#This Row],[Nome do Presidente]]&amp;" / "&amp;TabCadastro[[#This Row],[Email do Presidente]]&amp;" / "&amp;TabCadastro[[#This Row],[Telefone do Presidente]]</f>
        <v>Márcia F. Figueiredo / marcia@mdrealize.com.br / (11) 99934-9465</v>
      </c>
      <c r="DY8" s="18" t="e">
        <f>VLOOKUP(TabCadastro[[#This Row],[Regional]],#REF!,2,FALSE)</f>
        <v>#REF!</v>
      </c>
      <c r="DZ8" s="1" t="e">
        <f>IF(TabCadastro[[#This Row],[Regional]]=#REF!,TabCadastro[[#This Row],[Conc_Cidade_UF]],"")</f>
        <v>#REF!</v>
      </c>
      <c r="EA8" s="18" t="str">
        <f>TabCadastro[[#This Row],[Endereço]]&amp;" - "&amp;TabCadastro[[#This Row],[Bairro]]&amp;" - "&amp;"CEP "&amp;TabCadastro[[#This Row],[CEP]]</f>
        <v>Rua Coimbra, 171 - Vl. Pires - CEP 09195-570</v>
      </c>
      <c r="EB8" s="1" t="e">
        <f>IF(TabCadastro[[#This Row],[Regional]]=#REF!,TabCadastro[[#This Row],[Ordem (manual)]],"")</f>
        <v>#REF!</v>
      </c>
      <c r="EC8" s="1" t="e">
        <f>IF(TabCadastro[[#This Row],[Regional_Selec]]="","",_xlfn.RANK.EQ(TabCadastro[[#This Row],[Regional_Selec]],TabCadastro[Regional_Selec],1))</f>
        <v>#REF!</v>
      </c>
      <c r="ED8" s="1" t="str">
        <f>TabCadastro[[#This Row],[Domingo]]&amp;TabCadastro[[#This Row],[Segunda]]&amp;TabCadastro[[#This Row],[Terça]]&amp;TabCadastro[[#This Row],[Quarta]]&amp;TabCadastro[[#This Row],[Quinta]]&amp;TabCadastro[[#This Row],[Sexta]]&amp;TabCadastro[[#This Row],[Sábado]]</f>
        <v>18h20h14h3014h30-20h10h</v>
      </c>
      <c r="EE8" s="1">
        <f>LEN(TabCadastro[[#This Row],[Conc_AE]])-LEN(SUBSTITUTE(TabCadastro[[#This Row],[Conc_AE]],"h",""))</f>
        <v>6</v>
      </c>
      <c r="EF8" s="1">
        <f>LEN(TabCadastro[[#This Row],[Dias e Horários do CURSO BÁSICO]])-LEN(SUBSTITUTE(TabCadastro[[#This Row],[Dias e Horários do CURSO BÁSICO]],"h",""))</f>
        <v>0</v>
      </c>
      <c r="EG8" s="1">
        <f>LEN(TabCadastro[[#This Row],[Dias e Horários da EAE]])-LEN(SUBSTITUTE(TabCadastro[[#This Row],[Dias e Horários da EAE]],"h",""))</f>
        <v>3</v>
      </c>
      <c r="EH8" s="1">
        <f>LEN(TabCadastro[[#This Row],[Dias e Horários EVANGELIZAÇÃO INFANTIL]])-LEN(SUBSTITUTE(TabCadastro[[#This Row],[Dias e Horários EVANGELIZAÇÃO INFANTIL]],"h",""))</f>
        <v>1</v>
      </c>
      <c r="EI8" s="1">
        <f>LEN(TabCadastro[[#This Row],[Dias e Horários PRÉ-MOCIDADE]])-LEN(SUBSTITUTE(TabCadastro[[#This Row],[Dias e Horários PRÉ-MOCIDADE]],"h",""))</f>
        <v>1</v>
      </c>
      <c r="EJ8" s="1">
        <f>LEN(TabCadastro[[#This Row],[Dias e Horários MOCIDADE]])-LEN(SUBSTITUTE(TabCadastro[[#This Row],[Dias e Horários MOCIDADE]],"h",""))</f>
        <v>1</v>
      </c>
      <c r="EK8" s="1">
        <f>LEN(TabCadastro[[#This Row],[Dias e Horários do CURSO DE MÉDIUNS]])-LEN(SUBSTITUTE(TabCadastro[[#This Row],[Dias e Horários do CURSO DE MÉDIUNS]],"h",""))</f>
        <v>2</v>
      </c>
      <c r="EL8" s="1">
        <f>LEN(TabCadastro[[#This Row],[Dias e Horários - FALANDO AO CORAÇÃO]])-LEN(SUBSTITUTE(TabCadastro[[#This Row],[Dias e Horários - FALANDO AO CORAÇÃO]],"h",""))</f>
        <v>1</v>
      </c>
      <c r="EM8" s="1">
        <f>LEN(TabCadastro[[#This Row],[Dias e Horários - PROJETO ANDRÉ LUIZ]])-LEN(SUBSTITUTE(TabCadastro[[#This Row],[Dias e Horários - PROJETO ANDRÉ LUIZ]],"h",""))</f>
        <v>0</v>
      </c>
      <c r="EN8" s="1">
        <f>LEN(TabCadastro[[#This Row],[Dias e Horários - PROJETO PAULO DE TARSO]])-LEN(SUBSTITUTE(TabCadastro[[#This Row],[Dias e Horários - PROJETO PAULO DE TARSO]],"h",""))</f>
        <v>0</v>
      </c>
    </row>
    <row r="9" spans="1:144" x14ac:dyDescent="0.3">
      <c r="A9" s="2">
        <v>44218.656209236113</v>
      </c>
      <c r="B9" s="19" t="s">
        <v>144</v>
      </c>
      <c r="C9" s="3" t="s">
        <v>357</v>
      </c>
      <c r="D9" s="3" t="s">
        <v>358</v>
      </c>
      <c r="E9" s="3" t="s">
        <v>359</v>
      </c>
      <c r="F9" s="3" t="s">
        <v>360</v>
      </c>
      <c r="G9" s="4" t="s">
        <v>361</v>
      </c>
      <c r="H9" s="5" t="s">
        <v>362</v>
      </c>
      <c r="I9" s="3" t="s">
        <v>363</v>
      </c>
      <c r="J9" s="3" t="s">
        <v>152</v>
      </c>
      <c r="K9" s="3" t="s">
        <v>364</v>
      </c>
      <c r="L9" s="3" t="s">
        <v>365</v>
      </c>
      <c r="M9" s="13">
        <v>29405</v>
      </c>
      <c r="N9" s="3" t="s">
        <v>359</v>
      </c>
      <c r="O9" s="5" t="s">
        <v>366</v>
      </c>
      <c r="P9" s="5" t="s">
        <v>360</v>
      </c>
      <c r="Q9" s="4" t="s">
        <v>367</v>
      </c>
      <c r="R9" s="4" t="s">
        <v>359</v>
      </c>
      <c r="S9" s="3" t="s">
        <v>158</v>
      </c>
      <c r="T9" s="3" t="s">
        <v>158</v>
      </c>
      <c r="U9" s="3" t="s">
        <v>159</v>
      </c>
      <c r="V9" s="3" t="s">
        <v>159</v>
      </c>
      <c r="W9" s="3" t="s">
        <v>158</v>
      </c>
      <c r="X9" s="3" t="s">
        <v>159</v>
      </c>
      <c r="Y9" s="3" t="s">
        <v>158</v>
      </c>
      <c r="Z9" s="4" t="s">
        <v>368</v>
      </c>
      <c r="AA9" t="s">
        <v>369</v>
      </c>
      <c r="AB9" t="s">
        <v>370</v>
      </c>
      <c r="AC9" s="4" t="s">
        <v>371</v>
      </c>
      <c r="AD9" s="4" t="s">
        <v>161</v>
      </c>
      <c r="AE9" s="4" t="s">
        <v>158</v>
      </c>
      <c r="AF9" s="4" t="s">
        <v>372</v>
      </c>
      <c r="AG9" s="3" t="s">
        <v>161</v>
      </c>
      <c r="AH9" s="3" t="s">
        <v>373</v>
      </c>
      <c r="AI9" s="3" t="s">
        <v>161</v>
      </c>
      <c r="AJ9" s="3" t="s">
        <v>161</v>
      </c>
      <c r="AK9" s="3" t="s">
        <v>221</v>
      </c>
      <c r="AL9" s="3" t="s">
        <v>161</v>
      </c>
      <c r="AM9" s="3" t="s">
        <v>374</v>
      </c>
      <c r="AN9" s="5">
        <v>150</v>
      </c>
      <c r="AO9" s="5">
        <v>100</v>
      </c>
      <c r="AP9" s="5">
        <v>22</v>
      </c>
      <c r="AQ9" s="5">
        <v>24</v>
      </c>
      <c r="AR9" s="5" t="s">
        <v>161</v>
      </c>
      <c r="AS9" s="5">
        <v>0</v>
      </c>
      <c r="AT9" s="5" t="s">
        <v>375</v>
      </c>
      <c r="AU9" s="5" t="s">
        <v>376</v>
      </c>
      <c r="AV9" s="5">
        <v>106</v>
      </c>
      <c r="AW9" s="5">
        <v>24</v>
      </c>
      <c r="AX9" s="5">
        <v>12</v>
      </c>
      <c r="AY9" s="5">
        <v>4</v>
      </c>
      <c r="AZ9" s="5" t="s">
        <v>377</v>
      </c>
      <c r="BA9" s="5">
        <v>40</v>
      </c>
      <c r="BB9" s="5">
        <v>24</v>
      </c>
      <c r="BC9" s="5">
        <v>6</v>
      </c>
      <c r="BD9" s="5">
        <v>2</v>
      </c>
      <c r="BE9" s="5" t="s">
        <v>378</v>
      </c>
      <c r="BF9" s="5">
        <v>22</v>
      </c>
      <c r="BG9" s="5">
        <v>2</v>
      </c>
      <c r="BH9" s="5">
        <v>10</v>
      </c>
      <c r="BI9" s="5">
        <v>0</v>
      </c>
      <c r="BJ9" s="5">
        <v>0</v>
      </c>
      <c r="BK9" s="5">
        <v>0</v>
      </c>
      <c r="BL9" s="5">
        <v>0</v>
      </c>
      <c r="BM9" s="5">
        <v>0</v>
      </c>
      <c r="BN9" s="5">
        <v>0</v>
      </c>
      <c r="BO9" s="5">
        <v>0</v>
      </c>
      <c r="BP9" s="5">
        <v>0</v>
      </c>
      <c r="BQ9" s="5" t="s">
        <v>158</v>
      </c>
      <c r="BR9" s="5" t="s">
        <v>378</v>
      </c>
      <c r="BS9" s="5">
        <v>6</v>
      </c>
      <c r="BT9" s="5">
        <v>2</v>
      </c>
      <c r="BU9" s="5">
        <v>2</v>
      </c>
      <c r="BV9" s="5" t="s">
        <v>165</v>
      </c>
      <c r="BW9" s="5" t="s">
        <v>378</v>
      </c>
      <c r="BX9" s="5">
        <v>11</v>
      </c>
      <c r="BY9" s="5">
        <v>10</v>
      </c>
      <c r="BZ9" s="5">
        <v>4</v>
      </c>
      <c r="CA9" s="5">
        <v>4</v>
      </c>
      <c r="CB9" s="5">
        <v>0</v>
      </c>
      <c r="CC9" s="5">
        <v>212</v>
      </c>
      <c r="CD9" s="5" t="s">
        <v>161</v>
      </c>
      <c r="CE9" s="5" t="s">
        <v>379</v>
      </c>
      <c r="CF9" s="5" t="s">
        <v>225</v>
      </c>
      <c r="CG9" s="5" t="s">
        <v>158</v>
      </c>
      <c r="CH9" s="5" t="s">
        <v>158</v>
      </c>
      <c r="CI9" s="5">
        <v>8</v>
      </c>
      <c r="CJ9" s="5">
        <v>2</v>
      </c>
      <c r="CK9" s="5" t="s">
        <v>158</v>
      </c>
      <c r="CL9" s="5" t="s">
        <v>158</v>
      </c>
      <c r="CM9" s="5">
        <v>0</v>
      </c>
      <c r="CN9" s="5">
        <v>0</v>
      </c>
      <c r="CO9" s="5" t="s">
        <v>167</v>
      </c>
      <c r="CQ9" s="5" t="s">
        <v>168</v>
      </c>
      <c r="CS9" s="5" t="s">
        <v>169</v>
      </c>
      <c r="CT9" s="5" t="s">
        <v>158</v>
      </c>
      <c r="CU9" s="5" t="s">
        <v>380</v>
      </c>
      <c r="CX9" s="5" t="s">
        <v>380</v>
      </c>
      <c r="CY9" s="4" t="s">
        <v>381</v>
      </c>
      <c r="CZ9" s="5" t="s">
        <v>171</v>
      </c>
      <c r="DA9" s="5" t="s">
        <v>230</v>
      </c>
      <c r="DB9" s="4" t="s">
        <v>382</v>
      </c>
      <c r="DC9" s="4" t="s">
        <v>383</v>
      </c>
      <c r="DD9" t="s">
        <v>384</v>
      </c>
      <c r="DE9" s="14" t="s">
        <v>176</v>
      </c>
      <c r="DF9" s="4">
        <v>8</v>
      </c>
      <c r="DG9" s="15" t="s">
        <v>177</v>
      </c>
      <c r="DH9" s="15" t="s">
        <v>354</v>
      </c>
      <c r="DI9" s="4" t="e">
        <v>#REF!</v>
      </c>
      <c r="DJ9" s="4" t="e">
        <v>#REF!</v>
      </c>
      <c r="DK9" s="4" t="e">
        <v>#REF!</v>
      </c>
      <c r="DL9" s="4" t="e">
        <v>#REF!</v>
      </c>
      <c r="DM9" s="4" t="e">
        <v>#REF!</v>
      </c>
      <c r="DN9" s="4" t="e">
        <v>#REF!</v>
      </c>
      <c r="DO9" s="4" t="e">
        <v>#REF!</v>
      </c>
      <c r="DP9" s="4" t="s">
        <v>385</v>
      </c>
      <c r="DQ9" s="4" t="s">
        <v>354</v>
      </c>
      <c r="DR9" s="16">
        <v>1</v>
      </c>
      <c r="DS9" s="17">
        <v>44235</v>
      </c>
      <c r="DT9" s="1" t="s">
        <v>356</v>
      </c>
      <c r="DU9" s="1" t="s">
        <v>354</v>
      </c>
      <c r="DV9" s="1" t="str">
        <f>TabCadastro[[#This Row],[Cidade]]&amp;" - "&amp;TabCadastro[[#This Row],[UF]]</f>
        <v>São Bernardo Do Campo - SP</v>
      </c>
      <c r="DW9" s="18" t="str">
        <f>TabCadastro[[#This Row],[Nome completo do responsável]]&amp;" / "&amp;TabCadastro[[#This Row],[Endereço de e-mail2]]&amp;" / "&amp;TabCadastro[[#This Row],[Telefone]]</f>
        <v>Marija Tereza Choliki Plazza / timoteo.diretoria@gmail.com / (11) 98945-8541</v>
      </c>
      <c r="DX9" s="18" t="str">
        <f>TabCadastro[[#This Row],[Nome do Presidente]]&amp;" / "&amp;TabCadastro[[#This Row],[Email do Presidente]]&amp;" / "&amp;TabCadastro[[#This Row],[Telefone do Presidente]]</f>
        <v>Marija Tereza Choliki Plazza / marija.plazza@gmail.com / (11) 98945-8541</v>
      </c>
      <c r="DY9" s="18" t="e">
        <f>VLOOKUP(TabCadastro[[#This Row],[Regional]],#REF!,2,FALSE)</f>
        <v>#REF!</v>
      </c>
      <c r="DZ9" s="1" t="e">
        <f>IF(TabCadastro[[#This Row],[Regional]]=#REF!,TabCadastro[[#This Row],[Conc_Cidade_UF]],"")</f>
        <v>#REF!</v>
      </c>
      <c r="EA9" s="18" t="str">
        <f>TabCadastro[[#This Row],[Endereço]]&amp;" - "&amp;TabCadastro[[#This Row],[Bairro]]&amp;" - "&amp;"CEP "&amp;TabCadastro[[#This Row],[CEP]]</f>
        <v>Rua Olavo Gonçalves, 263 - Vl. Gonçalves - CEP 09725-020</v>
      </c>
      <c r="EB9" s="1" t="e">
        <f>IF(TabCadastro[[#This Row],[Regional]]=#REF!,TabCadastro[[#This Row],[Ordem (manual)]],"")</f>
        <v>#REF!</v>
      </c>
      <c r="EC9" s="1" t="e">
        <f>IF(TabCadastro[[#This Row],[Regional_Selec]]="","",_xlfn.RANK.EQ(TabCadastro[[#This Row],[Regional_Selec]],TabCadastro[Regional_Selec],1))</f>
        <v>#REF!</v>
      </c>
      <c r="ED9" s="1" t="str">
        <f>TabCadastro[[#This Row],[Domingo]]&amp;TabCadastro[[#This Row],[Segunda]]&amp;TabCadastro[[#This Row],[Terça]]&amp;TabCadastro[[#This Row],[Quarta]]&amp;TabCadastro[[#This Row],[Quinta]]&amp;TabCadastro[[#This Row],[Sexta]]&amp;TabCadastro[[#This Row],[Sábado]]</f>
        <v>-14h / 20h--20h-17h</v>
      </c>
      <c r="EE9" s="1">
        <f>LEN(TabCadastro[[#This Row],[Conc_AE]])-LEN(SUBSTITUTE(TabCadastro[[#This Row],[Conc_AE]],"h",""))</f>
        <v>4</v>
      </c>
      <c r="EF9" s="1">
        <f>LEN(TabCadastro[[#This Row],[Dias e Horários do CURSO BÁSICO]])-LEN(SUBSTITUTE(TabCadastro[[#This Row],[Dias e Horários do CURSO BÁSICO]],"h",""))</f>
        <v>0</v>
      </c>
      <c r="EG9" s="1">
        <f>LEN(TabCadastro[[#This Row],[Dias e Horários da EAE]])-LEN(SUBSTITUTE(TabCadastro[[#This Row],[Dias e Horários da EAE]],"h",""))</f>
        <v>4</v>
      </c>
      <c r="EH9" s="1">
        <f>LEN(TabCadastro[[#This Row],[Dias e Horários EVANGELIZAÇÃO INFANTIL]])-LEN(SUBSTITUTE(TabCadastro[[#This Row],[Dias e Horários EVANGELIZAÇÃO INFANTIL]],"h",""))</f>
        <v>1</v>
      </c>
      <c r="EI9" s="1">
        <f>LEN(TabCadastro[[#This Row],[Dias e Horários PRÉ-MOCIDADE]])-LEN(SUBSTITUTE(TabCadastro[[#This Row],[Dias e Horários PRÉ-MOCIDADE]],"h",""))</f>
        <v>1</v>
      </c>
      <c r="EJ9" s="1">
        <f>LEN(TabCadastro[[#This Row],[Dias e Horários MOCIDADE]])-LEN(SUBSTITUTE(TabCadastro[[#This Row],[Dias e Horários MOCIDADE]],"h",""))</f>
        <v>1</v>
      </c>
      <c r="EK9" s="1">
        <f>LEN(TabCadastro[[#This Row],[Dias e Horários do CURSO DE MÉDIUNS]])-LEN(SUBSTITUTE(TabCadastro[[#This Row],[Dias e Horários do CURSO DE MÉDIUNS]],"h",""))</f>
        <v>2</v>
      </c>
      <c r="EL9" s="1">
        <f>LEN(TabCadastro[[#This Row],[Dias e Horários - FALANDO AO CORAÇÃO]])-LEN(SUBSTITUTE(TabCadastro[[#This Row],[Dias e Horários - FALANDO AO CORAÇÃO]],"h",""))</f>
        <v>0</v>
      </c>
      <c r="EM9" s="1">
        <f>LEN(TabCadastro[[#This Row],[Dias e Horários - PROJETO ANDRÉ LUIZ]])-LEN(SUBSTITUTE(TabCadastro[[#This Row],[Dias e Horários - PROJETO ANDRÉ LUIZ]],"h",""))</f>
        <v>1</v>
      </c>
      <c r="EN9" s="1">
        <f>LEN(TabCadastro[[#This Row],[Dias e Horários - PROJETO PAULO DE TARSO]])-LEN(SUBSTITUTE(TabCadastro[[#This Row],[Dias e Horários - PROJETO PAULO DE TARSO]],"h",""))</f>
        <v>1</v>
      </c>
    </row>
    <row r="10" spans="1:144" x14ac:dyDescent="0.3">
      <c r="A10" s="2">
        <v>44209.628979756948</v>
      </c>
      <c r="B10" s="19" t="s">
        <v>144</v>
      </c>
      <c r="C10" s="3" t="s">
        <v>386</v>
      </c>
      <c r="D10" s="3" t="s">
        <v>387</v>
      </c>
      <c r="E10" s="3" t="s">
        <v>388</v>
      </c>
      <c r="F10" s="3" t="s">
        <v>389</v>
      </c>
      <c r="G10" s="4" t="s">
        <v>390</v>
      </c>
      <c r="H10" s="5" t="s">
        <v>391</v>
      </c>
      <c r="I10" s="3" t="s">
        <v>241</v>
      </c>
      <c r="J10" s="3" t="s">
        <v>152</v>
      </c>
      <c r="K10" s="3" t="s">
        <v>392</v>
      </c>
      <c r="L10" s="3" t="s">
        <v>393</v>
      </c>
      <c r="M10" s="13">
        <v>34023</v>
      </c>
      <c r="N10" s="3" t="s">
        <v>388</v>
      </c>
      <c r="O10" s="5" t="s">
        <v>394</v>
      </c>
      <c r="P10" s="5" t="s">
        <v>389</v>
      </c>
      <c r="Q10" s="4" t="s">
        <v>395</v>
      </c>
      <c r="R10" s="4" t="s">
        <v>396</v>
      </c>
      <c r="S10" s="3" t="s">
        <v>158</v>
      </c>
      <c r="T10" s="3" t="s">
        <v>158</v>
      </c>
      <c r="U10" s="3" t="s">
        <v>158</v>
      </c>
      <c r="V10" s="3" t="s">
        <v>159</v>
      </c>
      <c r="W10" s="3" t="s">
        <v>159</v>
      </c>
      <c r="X10" s="3" t="s">
        <v>159</v>
      </c>
      <c r="Y10" s="3" t="s">
        <v>158</v>
      </c>
      <c r="Z10" s="4"/>
      <c r="AA10" s="4" t="s">
        <v>161</v>
      </c>
      <c r="AB10" s="4" t="s">
        <v>397</v>
      </c>
      <c r="AC10" s="4" t="s">
        <v>161</v>
      </c>
      <c r="AD10" s="4" t="s">
        <v>161</v>
      </c>
      <c r="AE10" s="4" t="s">
        <v>158</v>
      </c>
      <c r="AF10" s="4" t="s">
        <v>394</v>
      </c>
      <c r="AG10" s="3" t="s">
        <v>161</v>
      </c>
      <c r="AH10" s="3" t="s">
        <v>161</v>
      </c>
      <c r="AI10" s="3" t="s">
        <v>161</v>
      </c>
      <c r="AJ10" s="3" t="s">
        <v>221</v>
      </c>
      <c r="AK10" s="3" t="s">
        <v>398</v>
      </c>
      <c r="AL10" s="3" t="s">
        <v>161</v>
      </c>
      <c r="AM10" s="3" t="s">
        <v>161</v>
      </c>
      <c r="AN10" s="5">
        <v>40</v>
      </c>
      <c r="AO10" s="5">
        <v>20</v>
      </c>
      <c r="AP10" s="5">
        <v>5</v>
      </c>
      <c r="AQ10" s="5">
        <v>5</v>
      </c>
      <c r="AR10" s="5" t="s">
        <v>161</v>
      </c>
      <c r="AS10" s="5">
        <v>0</v>
      </c>
      <c r="AT10" s="5" t="s">
        <v>312</v>
      </c>
      <c r="AU10" s="5" t="s">
        <v>399</v>
      </c>
      <c r="AV10" s="5">
        <v>20</v>
      </c>
      <c r="AW10" s="5">
        <v>4</v>
      </c>
      <c r="AX10" s="5">
        <v>2</v>
      </c>
      <c r="AY10" s="5">
        <v>1</v>
      </c>
      <c r="AZ10" s="5" t="s">
        <v>161</v>
      </c>
      <c r="BA10" s="5">
        <v>0</v>
      </c>
      <c r="BB10" s="5">
        <v>4</v>
      </c>
      <c r="BC10" s="5">
        <v>3</v>
      </c>
      <c r="BD10" s="5">
        <v>1</v>
      </c>
      <c r="BE10" s="5" t="s">
        <v>251</v>
      </c>
      <c r="BF10" s="5">
        <v>15</v>
      </c>
      <c r="BG10" s="5">
        <v>10</v>
      </c>
      <c r="BH10" s="5">
        <v>3</v>
      </c>
      <c r="BI10" s="5">
        <v>1</v>
      </c>
      <c r="BJ10" s="5">
        <v>1</v>
      </c>
      <c r="BK10" s="5">
        <v>1</v>
      </c>
      <c r="BL10" s="5">
        <v>1</v>
      </c>
      <c r="BM10" s="5">
        <v>1</v>
      </c>
      <c r="BN10" s="5">
        <v>0</v>
      </c>
      <c r="BO10" s="5">
        <v>3</v>
      </c>
      <c r="BP10" s="5">
        <v>2</v>
      </c>
      <c r="BQ10" s="5" t="s">
        <v>158</v>
      </c>
      <c r="BR10" s="5" t="s">
        <v>161</v>
      </c>
      <c r="BS10" s="5">
        <v>0</v>
      </c>
      <c r="BT10" s="5">
        <v>2</v>
      </c>
      <c r="BU10" s="5">
        <v>2</v>
      </c>
      <c r="BV10" s="5" t="s">
        <v>165</v>
      </c>
      <c r="BW10" s="5" t="s">
        <v>161</v>
      </c>
      <c r="BX10" s="5">
        <v>0</v>
      </c>
      <c r="BY10" s="5">
        <v>1</v>
      </c>
      <c r="BZ10" s="5">
        <v>1</v>
      </c>
      <c r="CA10" s="5">
        <v>1</v>
      </c>
      <c r="CB10" s="5">
        <v>0</v>
      </c>
      <c r="CC10" s="5">
        <v>20</v>
      </c>
      <c r="CD10" s="5" t="s">
        <v>161</v>
      </c>
      <c r="CE10" s="5" t="s">
        <v>161</v>
      </c>
      <c r="CF10" s="5" t="s">
        <v>161</v>
      </c>
      <c r="CG10" s="5" t="s">
        <v>158</v>
      </c>
      <c r="CH10" s="5" t="s">
        <v>158</v>
      </c>
      <c r="CI10" s="5">
        <v>0</v>
      </c>
      <c r="CJ10" s="5">
        <v>0</v>
      </c>
      <c r="CK10" s="5" t="s">
        <v>158</v>
      </c>
      <c r="CL10" s="5" t="s">
        <v>158</v>
      </c>
      <c r="CM10" s="5">
        <v>0</v>
      </c>
      <c r="CN10" s="5">
        <v>0</v>
      </c>
      <c r="CO10" s="5" t="s">
        <v>167</v>
      </c>
      <c r="CQ10" s="5" t="s">
        <v>168</v>
      </c>
      <c r="CR10" s="4" t="s">
        <v>400</v>
      </c>
      <c r="CS10" s="5" t="s">
        <v>169</v>
      </c>
      <c r="CT10" s="5" t="s">
        <v>159</v>
      </c>
      <c r="CU10" s="5" t="s">
        <v>394</v>
      </c>
      <c r="CV10" s="4" t="s">
        <v>401</v>
      </c>
      <c r="CX10" s="5" t="s">
        <v>394</v>
      </c>
      <c r="CY10" s="4" t="s">
        <v>402</v>
      </c>
      <c r="CZ10" s="5" t="s">
        <v>171</v>
      </c>
      <c r="DA10" s="5" t="s">
        <v>172</v>
      </c>
      <c r="DB10" s="4" t="s">
        <v>403</v>
      </c>
      <c r="DC10" s="4" t="s">
        <v>404</v>
      </c>
      <c r="DD10" t="s">
        <v>405</v>
      </c>
      <c r="DE10" s="14" t="s">
        <v>176</v>
      </c>
      <c r="DF10" s="4">
        <v>9</v>
      </c>
      <c r="DG10" s="15" t="s">
        <v>177</v>
      </c>
      <c r="DH10" s="15" t="s">
        <v>178</v>
      </c>
      <c r="DI10" s="4" t="e">
        <v>#REF!</v>
      </c>
      <c r="DJ10" s="4" t="e">
        <v>#REF!</v>
      </c>
      <c r="DK10" s="4" t="e">
        <v>#REF!</v>
      </c>
      <c r="DL10" s="4" t="e">
        <v>#REF!</v>
      </c>
      <c r="DM10" s="4" t="e">
        <v>#REF!</v>
      </c>
      <c r="DN10" s="4" t="e">
        <v>#REF!</v>
      </c>
      <c r="DO10" s="4" t="e">
        <v>#REF!</v>
      </c>
      <c r="DP10" s="4" t="s">
        <v>406</v>
      </c>
      <c r="DQ10" s="4" t="s">
        <v>178</v>
      </c>
      <c r="DR10" s="16">
        <v>1</v>
      </c>
      <c r="DS10" s="17">
        <v>44235</v>
      </c>
      <c r="DU10" s="1" t="s">
        <v>178</v>
      </c>
      <c r="DV10" s="1" t="str">
        <f>TabCadastro[[#This Row],[Cidade]]&amp;" - "&amp;TabCadastro[[#This Row],[UF]]</f>
        <v>Mauá - SP</v>
      </c>
      <c r="DW10" s="18" t="str">
        <f>TabCadastro[[#This Row],[Nome completo do responsável]]&amp;" / "&amp;TabCadastro[[#This Row],[Endereço de e-mail2]]&amp;" / "&amp;TabCadastro[[#This Row],[Telefone]]</f>
        <v>Denise Alves De Sant Ana / denise_santana10@yahoo.com.br / (11) 98519-6741</v>
      </c>
      <c r="DX10" s="18" t="str">
        <f>TabCadastro[[#This Row],[Nome do Presidente]]&amp;" / "&amp;TabCadastro[[#This Row],[Email do Presidente]]&amp;" / "&amp;TabCadastro[[#This Row],[Telefone do Presidente]]</f>
        <v>Denise Alves De Sant Ana / denise_santana10@yahoo.com.br / (11) 98519-6741</v>
      </c>
      <c r="DY10" s="18" t="e">
        <f>VLOOKUP(TabCadastro[[#This Row],[Regional]],#REF!,2,FALSE)</f>
        <v>#REF!</v>
      </c>
      <c r="DZ10" s="1" t="e">
        <f>IF(TabCadastro[[#This Row],[Regional]]=#REF!,TabCadastro[[#This Row],[Conc_Cidade_UF]],"")</f>
        <v>#REF!</v>
      </c>
      <c r="EA10" s="18" t="str">
        <f>TabCadastro[[#This Row],[Endereço]]&amp;" - "&amp;TabCadastro[[#This Row],[Bairro]]&amp;" - "&amp;"CEP "&amp;TabCadastro[[#This Row],[CEP]]</f>
        <v>Av. Pres. Castelo Branco, 1425 - Jd. Zaíra - CEP 09321-371</v>
      </c>
      <c r="EB10" s="1" t="e">
        <f>IF(TabCadastro[[#This Row],[Regional]]=#REF!,TabCadastro[[#This Row],[Ordem (manual)]],"")</f>
        <v>#REF!</v>
      </c>
      <c r="EC10" s="1" t="e">
        <f>IF(TabCadastro[[#This Row],[Regional_Selec]]="","",_xlfn.RANK.EQ(TabCadastro[[#This Row],[Regional_Selec]],TabCadastro[Regional_Selec],1))</f>
        <v>#REF!</v>
      </c>
      <c r="ED10" s="1" t="str">
        <f>TabCadastro[[#This Row],[Domingo]]&amp;TabCadastro[[#This Row],[Segunda]]&amp;TabCadastro[[#This Row],[Terça]]&amp;TabCadastro[[#This Row],[Quarta]]&amp;TabCadastro[[#This Row],[Quinta]]&amp;TabCadastro[[#This Row],[Sexta]]&amp;TabCadastro[[#This Row],[Sábado]]</f>
        <v>---20h15h--</v>
      </c>
      <c r="EE10" s="1">
        <f>LEN(TabCadastro[[#This Row],[Conc_AE]])-LEN(SUBSTITUTE(TabCadastro[[#This Row],[Conc_AE]],"h",""))</f>
        <v>2</v>
      </c>
      <c r="EF10" s="1">
        <f>LEN(TabCadastro[[#This Row],[Dias e Horários do CURSO BÁSICO]])-LEN(SUBSTITUTE(TabCadastro[[#This Row],[Dias e Horários do CURSO BÁSICO]],"h",""))</f>
        <v>0</v>
      </c>
      <c r="EG10" s="1">
        <f>LEN(TabCadastro[[#This Row],[Dias e Horários da EAE]])-LEN(SUBSTITUTE(TabCadastro[[#This Row],[Dias e Horários da EAE]],"h",""))</f>
        <v>1</v>
      </c>
      <c r="EH10" s="1">
        <f>LEN(TabCadastro[[#This Row],[Dias e Horários EVANGELIZAÇÃO INFANTIL]])-LEN(SUBSTITUTE(TabCadastro[[#This Row],[Dias e Horários EVANGELIZAÇÃO INFANTIL]],"h",""))</f>
        <v>1</v>
      </c>
      <c r="EI10" s="1">
        <f>LEN(TabCadastro[[#This Row],[Dias e Horários PRÉ-MOCIDADE]])-LEN(SUBSTITUTE(TabCadastro[[#This Row],[Dias e Horários PRÉ-MOCIDADE]],"h",""))</f>
        <v>0</v>
      </c>
      <c r="EJ10" s="1">
        <f>LEN(TabCadastro[[#This Row],[Dias e Horários MOCIDADE]])-LEN(SUBSTITUTE(TabCadastro[[#This Row],[Dias e Horários MOCIDADE]],"h",""))</f>
        <v>0</v>
      </c>
      <c r="EK10" s="1">
        <f>LEN(TabCadastro[[#This Row],[Dias e Horários do CURSO DE MÉDIUNS]])-LEN(SUBSTITUTE(TabCadastro[[#This Row],[Dias e Horários do CURSO DE MÉDIUNS]],"h",""))</f>
        <v>0</v>
      </c>
      <c r="EL10" s="1">
        <f>LEN(TabCadastro[[#This Row],[Dias e Horários - FALANDO AO CORAÇÃO]])-LEN(SUBSTITUTE(TabCadastro[[#This Row],[Dias e Horários - FALANDO AO CORAÇÃO]],"h",""))</f>
        <v>0</v>
      </c>
      <c r="EM10" s="1">
        <f>LEN(TabCadastro[[#This Row],[Dias e Horários - PROJETO ANDRÉ LUIZ]])-LEN(SUBSTITUTE(TabCadastro[[#This Row],[Dias e Horários - PROJETO ANDRÉ LUIZ]],"h",""))</f>
        <v>0</v>
      </c>
      <c r="EN10" s="1">
        <f>LEN(TabCadastro[[#This Row],[Dias e Horários - PROJETO PAULO DE TARSO]])-LEN(SUBSTITUTE(TabCadastro[[#This Row],[Dias e Horários - PROJETO PAULO DE TARSO]],"h",""))</f>
        <v>0</v>
      </c>
    </row>
    <row r="11" spans="1:144" x14ac:dyDescent="0.3">
      <c r="A11" s="2">
        <v>44224.536947291665</v>
      </c>
      <c r="B11" s="19" t="s">
        <v>144</v>
      </c>
      <c r="C11" s="3" t="s">
        <v>407</v>
      </c>
      <c r="D11" s="3" t="s">
        <v>408</v>
      </c>
      <c r="E11" s="3" t="s">
        <v>409</v>
      </c>
      <c r="F11" s="3" t="s">
        <v>410</v>
      </c>
      <c r="G11" s="4" t="s">
        <v>411</v>
      </c>
      <c r="H11" s="5" t="s">
        <v>412</v>
      </c>
      <c r="I11" s="3" t="s">
        <v>267</v>
      </c>
      <c r="J11" s="3" t="s">
        <v>268</v>
      </c>
      <c r="K11" s="3" t="s">
        <v>413</v>
      </c>
      <c r="L11" s="3" t="s">
        <v>414</v>
      </c>
      <c r="M11" s="13">
        <v>38809</v>
      </c>
      <c r="N11" s="3" t="s">
        <v>415</v>
      </c>
      <c r="O11" s="5" t="s">
        <v>416</v>
      </c>
      <c r="P11" s="5" t="s">
        <v>417</v>
      </c>
      <c r="Q11" s="4" t="s">
        <v>163</v>
      </c>
      <c r="R11" s="4" t="s">
        <v>418</v>
      </c>
      <c r="S11" s="3" t="s">
        <v>158</v>
      </c>
      <c r="T11" s="3" t="s">
        <v>158</v>
      </c>
      <c r="U11" s="3" t="s">
        <v>158</v>
      </c>
      <c r="V11" s="3" t="s">
        <v>159</v>
      </c>
      <c r="W11" s="3" t="s">
        <v>159</v>
      </c>
      <c r="X11" s="3" t="s">
        <v>159</v>
      </c>
      <c r="Y11" s="3" t="s">
        <v>158</v>
      </c>
      <c r="Z11" s="4" t="s">
        <v>419</v>
      </c>
      <c r="AA11" s="4" t="s">
        <v>161</v>
      </c>
      <c r="AB11" t="s">
        <v>420</v>
      </c>
      <c r="AC11" s="4" t="s">
        <v>161</v>
      </c>
      <c r="AD11" s="4" t="s">
        <v>161</v>
      </c>
      <c r="AE11" s="4" t="s">
        <v>158</v>
      </c>
      <c r="AF11" s="4" t="s">
        <v>421</v>
      </c>
      <c r="AG11" s="3" t="s">
        <v>161</v>
      </c>
      <c r="AH11" s="3" t="s">
        <v>422</v>
      </c>
      <c r="AI11" s="3" t="s">
        <v>161</v>
      </c>
      <c r="AJ11" s="3" t="s">
        <v>161</v>
      </c>
      <c r="AK11" s="3" t="s">
        <v>161</v>
      </c>
      <c r="AL11" s="3" t="s">
        <v>161</v>
      </c>
      <c r="AM11" s="3" t="s">
        <v>161</v>
      </c>
      <c r="AN11" s="5">
        <v>50</v>
      </c>
      <c r="AO11" s="21">
        <v>7</v>
      </c>
      <c r="AP11" s="21">
        <v>7</v>
      </c>
      <c r="AQ11" s="5">
        <v>6</v>
      </c>
      <c r="AR11" s="5" t="s">
        <v>161</v>
      </c>
      <c r="AS11" s="5">
        <v>0</v>
      </c>
      <c r="AT11" s="5" t="s">
        <v>251</v>
      </c>
      <c r="AU11" s="5" t="s">
        <v>423</v>
      </c>
      <c r="AV11" s="5">
        <v>5</v>
      </c>
      <c r="AW11" s="5">
        <v>4</v>
      </c>
      <c r="AX11" s="5">
        <v>4</v>
      </c>
      <c r="AY11" s="5">
        <v>0</v>
      </c>
      <c r="AZ11" s="5" t="s">
        <v>161</v>
      </c>
      <c r="BA11" s="5">
        <v>0</v>
      </c>
      <c r="BB11" s="5">
        <v>2</v>
      </c>
      <c r="BC11" s="5">
        <v>2</v>
      </c>
      <c r="BD11" s="5">
        <v>2</v>
      </c>
      <c r="BE11" s="5" t="s">
        <v>424</v>
      </c>
      <c r="BF11" s="5">
        <v>12</v>
      </c>
      <c r="BG11" s="5">
        <v>3</v>
      </c>
      <c r="BH11" s="5">
        <v>3</v>
      </c>
      <c r="BI11" s="5">
        <v>0</v>
      </c>
      <c r="BJ11" s="5">
        <v>1</v>
      </c>
      <c r="BK11" s="5">
        <v>1</v>
      </c>
      <c r="BL11" s="5">
        <v>1</v>
      </c>
      <c r="BM11" s="5">
        <v>1</v>
      </c>
      <c r="BN11" s="5">
        <v>0</v>
      </c>
      <c r="BO11" s="5">
        <v>3</v>
      </c>
      <c r="BP11" s="5">
        <v>2</v>
      </c>
      <c r="BQ11" s="5" t="s">
        <v>158</v>
      </c>
      <c r="BR11" s="5" t="s">
        <v>161</v>
      </c>
      <c r="BS11" s="5">
        <v>0</v>
      </c>
      <c r="BT11" s="5">
        <v>0</v>
      </c>
      <c r="BU11" s="5">
        <v>0</v>
      </c>
      <c r="BV11" s="5" t="s">
        <v>344</v>
      </c>
      <c r="BW11" s="5" t="s">
        <v>161</v>
      </c>
      <c r="BX11" s="5">
        <v>0</v>
      </c>
      <c r="BY11" s="5">
        <v>0</v>
      </c>
      <c r="BZ11" s="5">
        <v>0</v>
      </c>
      <c r="CA11" s="5">
        <v>0</v>
      </c>
      <c r="CB11" s="5">
        <v>0</v>
      </c>
      <c r="CC11" s="5">
        <v>19</v>
      </c>
      <c r="CD11" s="5" t="s">
        <v>161</v>
      </c>
      <c r="CE11" s="5" t="s">
        <v>161</v>
      </c>
      <c r="CF11" s="5" t="s">
        <v>161</v>
      </c>
      <c r="CG11" s="5" t="s">
        <v>158</v>
      </c>
      <c r="CH11" s="5" t="s">
        <v>158</v>
      </c>
      <c r="CI11" s="5">
        <v>0</v>
      </c>
      <c r="CJ11" s="5">
        <v>0</v>
      </c>
      <c r="CK11" s="5" t="s">
        <v>159</v>
      </c>
      <c r="CL11" s="5" t="s">
        <v>158</v>
      </c>
      <c r="CM11" s="5">
        <v>0</v>
      </c>
      <c r="CN11" s="5">
        <v>0</v>
      </c>
      <c r="CO11" s="5" t="s">
        <v>199</v>
      </c>
      <c r="CQ11" s="5" t="s">
        <v>168</v>
      </c>
      <c r="CR11" s="4" t="s">
        <v>425</v>
      </c>
      <c r="CS11" s="5" t="s">
        <v>169</v>
      </c>
      <c r="CT11" s="5" t="s">
        <v>159</v>
      </c>
      <c r="CU11" s="5" t="s">
        <v>426</v>
      </c>
      <c r="CX11" s="5" t="s">
        <v>426</v>
      </c>
      <c r="CY11" s="4" t="s">
        <v>427</v>
      </c>
      <c r="CZ11" s="5" t="s">
        <v>171</v>
      </c>
      <c r="DA11" s="5" t="s">
        <v>172</v>
      </c>
      <c r="DB11" s="4" t="s">
        <v>428</v>
      </c>
      <c r="DC11" s="4" t="s">
        <v>429</v>
      </c>
      <c r="DD11" t="s">
        <v>430</v>
      </c>
      <c r="DE11" s="14" t="s">
        <v>176</v>
      </c>
      <c r="DF11" s="4">
        <v>10</v>
      </c>
      <c r="DG11" s="15" t="s">
        <v>177</v>
      </c>
      <c r="DH11" s="15" t="s">
        <v>178</v>
      </c>
      <c r="DI11" s="4" t="e">
        <v>#REF!</v>
      </c>
      <c r="DJ11" s="4" t="e">
        <v>#REF!</v>
      </c>
      <c r="DK11" s="4" t="e">
        <v>#REF!</v>
      </c>
      <c r="DL11" s="4" t="e">
        <v>#REF!</v>
      </c>
      <c r="DM11" s="4" t="e">
        <v>#REF!</v>
      </c>
      <c r="DN11" s="4" t="e">
        <v>#REF!</v>
      </c>
      <c r="DO11" s="4" t="e">
        <v>#REF!</v>
      </c>
      <c r="DP11" s="4" t="s">
        <v>431</v>
      </c>
      <c r="DQ11" s="4" t="s">
        <v>178</v>
      </c>
      <c r="DR11" s="16">
        <v>1</v>
      </c>
      <c r="DS11" s="17">
        <v>44235</v>
      </c>
      <c r="DT11" s="1" t="s">
        <v>356</v>
      </c>
      <c r="DU11" s="1" t="s">
        <v>354</v>
      </c>
      <c r="DV11" s="1" t="str">
        <f>TabCadastro[[#This Row],[Cidade]]&amp;" - "&amp;TabCadastro[[#This Row],[UF]]</f>
        <v>Rio De Janeiro - RJ</v>
      </c>
      <c r="DW11" s="18" t="str">
        <f>TabCadastro[[#This Row],[Nome completo do responsável]]&amp;" / "&amp;TabCadastro[[#This Row],[Endereço de e-mail2]]&amp;" / "&amp;TabCadastro[[#This Row],[Telefone]]</f>
        <v>Ana Cristina Ribeiro / anac.322@gmail.com / (21) 99584-5982</v>
      </c>
      <c r="DX11" s="18" t="str">
        <f>TabCadastro[[#This Row],[Nome do Presidente]]&amp;" / "&amp;TabCadastro[[#This Row],[Email do Presidente]]&amp;" / "&amp;TabCadastro[[#This Row],[Telefone do Presidente]]</f>
        <v>Colegiado / (sem email) / (sem telefone)</v>
      </c>
      <c r="DY11" s="18" t="e">
        <f>VLOOKUP(TabCadastro[[#This Row],[Regional]],#REF!,2,FALSE)</f>
        <v>#REF!</v>
      </c>
      <c r="DZ11" s="1" t="e">
        <f>IF(TabCadastro[[#This Row],[Regional]]=#REF!,TabCadastro[[#This Row],[Conc_Cidade_UF]],"")</f>
        <v>#REF!</v>
      </c>
      <c r="EA11" s="18" t="str">
        <f>TabCadastro[[#This Row],[Endereço]]&amp;" - "&amp;TabCadastro[[#This Row],[Bairro]]&amp;" - "&amp;"CEP "&amp;TabCadastro[[#This Row],[CEP]]</f>
        <v>Rua Flack, 22 - Riachuelo - CEP 20960-150</v>
      </c>
      <c r="EB11" s="1" t="e">
        <f>IF(TabCadastro[[#This Row],[Regional]]=#REF!,TabCadastro[[#This Row],[Ordem (manual)]],"")</f>
        <v>#REF!</v>
      </c>
      <c r="EC11" s="1" t="e">
        <f>IF(TabCadastro[[#This Row],[Regional_Selec]]="","",_xlfn.RANK.EQ(TabCadastro[[#This Row],[Regional_Selec]],TabCadastro[Regional_Selec],1))</f>
        <v>#REF!</v>
      </c>
      <c r="ED11" s="1" t="str">
        <f>TabCadastro[[#This Row],[Domingo]]&amp;TabCadastro[[#This Row],[Segunda]]&amp;TabCadastro[[#This Row],[Terça]]&amp;TabCadastro[[#This Row],[Quarta]]&amp;TabCadastro[[#This Row],[Quinta]]&amp;TabCadastro[[#This Row],[Sexta]]&amp;TabCadastro[[#This Row],[Sábado]]</f>
        <v>-19h-----</v>
      </c>
      <c r="EE11" s="1">
        <f>LEN(TabCadastro[[#This Row],[Conc_AE]])-LEN(SUBSTITUTE(TabCadastro[[#This Row],[Conc_AE]],"h",""))</f>
        <v>1</v>
      </c>
      <c r="EF11" s="1">
        <f>LEN(TabCadastro[[#This Row],[Dias e Horários do CURSO BÁSICO]])-LEN(SUBSTITUTE(TabCadastro[[#This Row],[Dias e Horários do CURSO BÁSICO]],"h",""))</f>
        <v>0</v>
      </c>
      <c r="EG11" s="1">
        <f>LEN(TabCadastro[[#This Row],[Dias e Horários da EAE]])-LEN(SUBSTITUTE(TabCadastro[[#This Row],[Dias e Horários da EAE]],"h",""))</f>
        <v>1</v>
      </c>
      <c r="EH11" s="1">
        <f>LEN(TabCadastro[[#This Row],[Dias e Horários EVANGELIZAÇÃO INFANTIL]])-LEN(SUBSTITUTE(TabCadastro[[#This Row],[Dias e Horários EVANGELIZAÇÃO INFANTIL]],"h",""))</f>
        <v>1</v>
      </c>
      <c r="EI11" s="1">
        <f>LEN(TabCadastro[[#This Row],[Dias e Horários PRÉ-MOCIDADE]])-LEN(SUBSTITUTE(TabCadastro[[#This Row],[Dias e Horários PRÉ-MOCIDADE]],"h",""))</f>
        <v>0</v>
      </c>
      <c r="EJ11" s="1">
        <f>LEN(TabCadastro[[#This Row],[Dias e Horários MOCIDADE]])-LEN(SUBSTITUTE(TabCadastro[[#This Row],[Dias e Horários MOCIDADE]],"h",""))</f>
        <v>0</v>
      </c>
      <c r="EK11" s="1">
        <f>LEN(TabCadastro[[#This Row],[Dias e Horários do CURSO DE MÉDIUNS]])-LEN(SUBSTITUTE(TabCadastro[[#This Row],[Dias e Horários do CURSO DE MÉDIUNS]],"h",""))</f>
        <v>0</v>
      </c>
      <c r="EL11" s="1">
        <f>LEN(TabCadastro[[#This Row],[Dias e Horários - FALANDO AO CORAÇÃO]])-LEN(SUBSTITUTE(TabCadastro[[#This Row],[Dias e Horários - FALANDO AO CORAÇÃO]],"h",""))</f>
        <v>0</v>
      </c>
      <c r="EM11" s="1">
        <f>LEN(TabCadastro[[#This Row],[Dias e Horários - PROJETO ANDRÉ LUIZ]])-LEN(SUBSTITUTE(TabCadastro[[#This Row],[Dias e Horários - PROJETO ANDRÉ LUIZ]],"h",""))</f>
        <v>0</v>
      </c>
      <c r="EN11" s="1">
        <f>LEN(TabCadastro[[#This Row],[Dias e Horários - PROJETO PAULO DE TARSO]])-LEN(SUBSTITUTE(TabCadastro[[#This Row],[Dias e Horários - PROJETO PAULO DE TARSO]],"h",""))</f>
        <v>0</v>
      </c>
    </row>
    <row r="12" spans="1:144" x14ac:dyDescent="0.3">
      <c r="A12" s="2">
        <v>44219.696226412038</v>
      </c>
      <c r="B12" s="19" t="s">
        <v>144</v>
      </c>
      <c r="C12" s="3" t="s">
        <v>432</v>
      </c>
      <c r="D12" s="3" t="s">
        <v>433</v>
      </c>
      <c r="E12" s="3" t="s">
        <v>434</v>
      </c>
      <c r="F12" s="3" t="s">
        <v>435</v>
      </c>
      <c r="G12" s="4" t="s">
        <v>436</v>
      </c>
      <c r="H12" s="5" t="s">
        <v>437</v>
      </c>
      <c r="I12" s="3" t="s">
        <v>363</v>
      </c>
      <c r="J12" s="3" t="s">
        <v>152</v>
      </c>
      <c r="K12" s="3" t="s">
        <v>438</v>
      </c>
      <c r="L12" s="3" t="s">
        <v>439</v>
      </c>
      <c r="M12" s="13">
        <v>36320</v>
      </c>
      <c r="N12" s="3" t="s">
        <v>434</v>
      </c>
      <c r="O12" s="5" t="s">
        <v>440</v>
      </c>
      <c r="P12" s="5" t="s">
        <v>435</v>
      </c>
      <c r="Q12" s="4" t="s">
        <v>395</v>
      </c>
      <c r="R12" s="4" t="s">
        <v>434</v>
      </c>
      <c r="S12" s="3" t="s">
        <v>158</v>
      </c>
      <c r="T12" s="3" t="s">
        <v>158</v>
      </c>
      <c r="U12" s="3" t="s">
        <v>158</v>
      </c>
      <c r="V12" s="3" t="s">
        <v>159</v>
      </c>
      <c r="W12" s="3" t="s">
        <v>159</v>
      </c>
      <c r="X12" s="3" t="s">
        <v>159</v>
      </c>
      <c r="Y12" s="3" t="s">
        <v>158</v>
      </c>
      <c r="Z12" s="4" t="s">
        <v>441</v>
      </c>
      <c r="AA12" s="4" t="s">
        <v>161</v>
      </c>
      <c r="AB12" s="4" t="s">
        <v>161</v>
      </c>
      <c r="AC12" s="4" t="s">
        <v>161</v>
      </c>
      <c r="AD12" s="4" t="s">
        <v>161</v>
      </c>
      <c r="AE12" s="4" t="s">
        <v>159</v>
      </c>
      <c r="AG12" s="3" t="s">
        <v>161</v>
      </c>
      <c r="AH12" s="3" t="s">
        <v>161</v>
      </c>
      <c r="AI12" s="3" t="s">
        <v>161</v>
      </c>
      <c r="AJ12" s="3" t="s">
        <v>221</v>
      </c>
      <c r="AK12" s="3" t="s">
        <v>161</v>
      </c>
      <c r="AL12" s="3" t="s">
        <v>161</v>
      </c>
      <c r="AM12" s="3" t="s">
        <v>161</v>
      </c>
      <c r="AN12" s="5">
        <v>40</v>
      </c>
      <c r="AO12" s="5">
        <v>20</v>
      </c>
      <c r="AP12" s="5">
        <v>1</v>
      </c>
      <c r="AQ12" s="5">
        <v>4</v>
      </c>
      <c r="AR12" s="5" t="s">
        <v>161</v>
      </c>
      <c r="AS12" s="5">
        <v>0</v>
      </c>
      <c r="AT12" s="5" t="s">
        <v>225</v>
      </c>
      <c r="AU12" s="5" t="s">
        <v>423</v>
      </c>
      <c r="AV12" s="5">
        <v>12</v>
      </c>
      <c r="AW12" s="5">
        <v>1</v>
      </c>
      <c r="AX12" s="5">
        <v>2</v>
      </c>
      <c r="AY12" s="5">
        <v>0</v>
      </c>
      <c r="AZ12" s="5" t="s">
        <v>161</v>
      </c>
      <c r="BA12" s="5">
        <v>0</v>
      </c>
      <c r="BB12" s="5">
        <v>0</v>
      </c>
      <c r="BC12" s="5">
        <v>0</v>
      </c>
      <c r="BD12" s="5">
        <v>0</v>
      </c>
      <c r="BE12" s="5" t="s">
        <v>442</v>
      </c>
      <c r="BF12" s="5">
        <v>4</v>
      </c>
      <c r="BG12" s="5">
        <v>3</v>
      </c>
      <c r="BH12" s="5">
        <v>4</v>
      </c>
      <c r="BI12" s="5">
        <v>0</v>
      </c>
      <c r="BJ12" s="5">
        <v>0</v>
      </c>
      <c r="BK12" s="5">
        <v>0</v>
      </c>
      <c r="BL12" s="5">
        <v>0</v>
      </c>
      <c r="BM12" s="5">
        <v>0</v>
      </c>
      <c r="BN12" s="5">
        <v>0</v>
      </c>
      <c r="BO12" s="5">
        <v>0</v>
      </c>
      <c r="BP12" s="5">
        <v>0</v>
      </c>
      <c r="BQ12" s="5" t="s">
        <v>163</v>
      </c>
      <c r="BR12" s="5" t="s">
        <v>224</v>
      </c>
      <c r="BS12" s="5">
        <v>10</v>
      </c>
      <c r="BT12" s="5">
        <v>2</v>
      </c>
      <c r="BU12" s="5">
        <v>0</v>
      </c>
      <c r="BV12" s="5" t="s">
        <v>253</v>
      </c>
      <c r="BW12" s="5" t="s">
        <v>224</v>
      </c>
      <c r="BX12" s="5">
        <v>10</v>
      </c>
      <c r="BY12" s="5">
        <v>1</v>
      </c>
      <c r="BZ12" s="5">
        <v>2</v>
      </c>
      <c r="CA12" s="5">
        <v>0</v>
      </c>
      <c r="CB12" s="5">
        <v>0</v>
      </c>
      <c r="CC12" s="5">
        <v>10</v>
      </c>
      <c r="CD12" s="5" t="s">
        <v>161</v>
      </c>
      <c r="CE12" s="5" t="s">
        <v>161</v>
      </c>
      <c r="CF12" s="5" t="s">
        <v>161</v>
      </c>
      <c r="CG12" s="5" t="s">
        <v>158</v>
      </c>
      <c r="CH12" s="5" t="s">
        <v>158</v>
      </c>
      <c r="CI12" s="5">
        <v>0</v>
      </c>
      <c r="CJ12" s="5">
        <v>0</v>
      </c>
      <c r="CK12" s="5" t="s">
        <v>159</v>
      </c>
      <c r="CL12" s="5" t="s">
        <v>158</v>
      </c>
      <c r="CM12" s="5">
        <v>0</v>
      </c>
      <c r="CN12" s="5">
        <v>0</v>
      </c>
      <c r="CO12" s="5" t="s">
        <v>199</v>
      </c>
      <c r="CQ12" s="5" t="s">
        <v>168</v>
      </c>
      <c r="CR12" s="4" t="s">
        <v>443</v>
      </c>
      <c r="CS12" s="5" t="s">
        <v>169</v>
      </c>
      <c r="CT12" s="5" t="s">
        <v>159</v>
      </c>
      <c r="CU12" s="5" t="s">
        <v>440</v>
      </c>
      <c r="CV12" s="4" t="s">
        <v>444</v>
      </c>
      <c r="CX12" s="5" t="s">
        <v>440</v>
      </c>
      <c r="CY12" s="4" t="s">
        <v>445</v>
      </c>
      <c r="CZ12" s="5" t="s">
        <v>171</v>
      </c>
      <c r="DA12" s="5" t="s">
        <v>172</v>
      </c>
      <c r="DB12" s="4" t="s">
        <v>446</v>
      </c>
      <c r="DC12" s="4" t="s">
        <v>447</v>
      </c>
      <c r="DD12" t="s">
        <v>448</v>
      </c>
      <c r="DE12" s="14" t="s">
        <v>176</v>
      </c>
      <c r="DF12" s="4">
        <v>11</v>
      </c>
      <c r="DG12" s="15" t="s">
        <v>177</v>
      </c>
      <c r="DH12" s="15" t="s">
        <v>178</v>
      </c>
      <c r="DI12" s="4" t="e">
        <v>#REF!</v>
      </c>
      <c r="DJ12" s="4" t="e">
        <v>#REF!</v>
      </c>
      <c r="DK12" s="4" t="e">
        <v>#REF!</v>
      </c>
      <c r="DL12" s="4" t="e">
        <v>#REF!</v>
      </c>
      <c r="DM12" s="4" t="e">
        <v>#REF!</v>
      </c>
      <c r="DN12" s="4" t="e">
        <v>#REF!</v>
      </c>
      <c r="DO12" s="4" t="e">
        <v>#REF!</v>
      </c>
      <c r="DP12" s="4" t="s">
        <v>449</v>
      </c>
      <c r="DQ12" s="4" t="s">
        <v>178</v>
      </c>
      <c r="DR12" s="16">
        <v>1</v>
      </c>
      <c r="DS12" s="17">
        <v>44235</v>
      </c>
      <c r="DU12" s="1" t="s">
        <v>178</v>
      </c>
      <c r="DV12" s="1" t="str">
        <f>TabCadastro[[#This Row],[Cidade]]&amp;" - "&amp;TabCadastro[[#This Row],[UF]]</f>
        <v>São Bernardo Do Campo - SP</v>
      </c>
      <c r="DW12" s="18" t="str">
        <f>TabCadastro[[#This Row],[Nome completo do responsável]]&amp;" / "&amp;TabCadastro[[#This Row],[Endereço de e-mail2]]&amp;" / "&amp;TabCadastro[[#This Row],[Telefone]]</f>
        <v>Ivonete Almeida Utchuk / ivonetealmeidautchuk@gmail.com / (11) 94731-4772</v>
      </c>
      <c r="DX12" s="18" t="str">
        <f>TabCadastro[[#This Row],[Nome do Presidente]]&amp;" / "&amp;TabCadastro[[#This Row],[Email do Presidente]]&amp;" / "&amp;TabCadastro[[#This Row],[Telefone do Presidente]]</f>
        <v>Ivonete Almeida Utchuk / ivonetealmeidautchuk@gmail.com / (11) 94731-4772</v>
      </c>
      <c r="DY12" s="18" t="e">
        <f>VLOOKUP(TabCadastro[[#This Row],[Regional]],#REF!,2,FALSE)</f>
        <v>#REF!</v>
      </c>
      <c r="DZ12" s="1" t="e">
        <f>IF(TabCadastro[[#This Row],[Regional]]=#REF!,TabCadastro[[#This Row],[Conc_Cidade_UF]],"")</f>
        <v>#REF!</v>
      </c>
      <c r="EA12" s="18" t="str">
        <f>TabCadastro[[#This Row],[Endereço]]&amp;" - "&amp;TabCadastro[[#This Row],[Bairro]]&amp;" - "&amp;"CEP "&amp;TabCadastro[[#This Row],[CEP]]</f>
        <v>Rua Santiago, 270 - Assunção - CEP 09810-740</v>
      </c>
      <c r="EB12" s="1" t="e">
        <f>IF(TabCadastro[[#This Row],[Regional]]=#REF!,TabCadastro[[#This Row],[Ordem (manual)]],"")</f>
        <v>#REF!</v>
      </c>
      <c r="EC12" s="1" t="e">
        <f>IF(TabCadastro[[#This Row],[Regional_Selec]]="","",_xlfn.RANK.EQ(TabCadastro[[#This Row],[Regional_Selec]],TabCadastro[Regional_Selec],1))</f>
        <v>#REF!</v>
      </c>
      <c r="ED12" s="1" t="str">
        <f>TabCadastro[[#This Row],[Domingo]]&amp;TabCadastro[[#This Row],[Segunda]]&amp;TabCadastro[[#This Row],[Terça]]&amp;TabCadastro[[#This Row],[Quarta]]&amp;TabCadastro[[#This Row],[Quinta]]&amp;TabCadastro[[#This Row],[Sexta]]&amp;TabCadastro[[#This Row],[Sábado]]</f>
        <v>---20h---</v>
      </c>
      <c r="EE12" s="1">
        <f>LEN(TabCadastro[[#This Row],[Conc_AE]])-LEN(SUBSTITUTE(TabCadastro[[#This Row],[Conc_AE]],"h",""))</f>
        <v>1</v>
      </c>
      <c r="EF12" s="1">
        <f>LEN(TabCadastro[[#This Row],[Dias e Horários do CURSO BÁSICO]])-LEN(SUBSTITUTE(TabCadastro[[#This Row],[Dias e Horários do CURSO BÁSICO]],"h",""))</f>
        <v>0</v>
      </c>
      <c r="EG12" s="1">
        <f>LEN(TabCadastro[[#This Row],[Dias e Horários da EAE]])-LEN(SUBSTITUTE(TabCadastro[[#This Row],[Dias e Horários da EAE]],"h",""))</f>
        <v>1</v>
      </c>
      <c r="EH12" s="1">
        <f>LEN(TabCadastro[[#This Row],[Dias e Horários EVANGELIZAÇÃO INFANTIL]])-LEN(SUBSTITUTE(TabCadastro[[#This Row],[Dias e Horários EVANGELIZAÇÃO INFANTIL]],"h",""))</f>
        <v>1</v>
      </c>
      <c r="EI12" s="1">
        <f>LEN(TabCadastro[[#This Row],[Dias e Horários PRÉ-MOCIDADE]])-LEN(SUBSTITUTE(TabCadastro[[#This Row],[Dias e Horários PRÉ-MOCIDADE]],"h",""))</f>
        <v>1</v>
      </c>
      <c r="EJ12" s="1">
        <f>LEN(TabCadastro[[#This Row],[Dias e Horários MOCIDADE]])-LEN(SUBSTITUTE(TabCadastro[[#This Row],[Dias e Horários MOCIDADE]],"h",""))</f>
        <v>1</v>
      </c>
      <c r="EK12" s="1">
        <f>LEN(TabCadastro[[#This Row],[Dias e Horários do CURSO DE MÉDIUNS]])-LEN(SUBSTITUTE(TabCadastro[[#This Row],[Dias e Horários do CURSO DE MÉDIUNS]],"h",""))</f>
        <v>0</v>
      </c>
      <c r="EL12" s="1">
        <f>LEN(TabCadastro[[#This Row],[Dias e Horários - FALANDO AO CORAÇÃO]])-LEN(SUBSTITUTE(TabCadastro[[#This Row],[Dias e Horários - FALANDO AO CORAÇÃO]],"h",""))</f>
        <v>0</v>
      </c>
      <c r="EM12" s="1">
        <f>LEN(TabCadastro[[#This Row],[Dias e Horários - PROJETO ANDRÉ LUIZ]])-LEN(SUBSTITUTE(TabCadastro[[#This Row],[Dias e Horários - PROJETO ANDRÉ LUIZ]],"h",""))</f>
        <v>0</v>
      </c>
      <c r="EN12" s="1">
        <f>LEN(TabCadastro[[#This Row],[Dias e Horários - PROJETO PAULO DE TARSO]])-LEN(SUBSTITUTE(TabCadastro[[#This Row],[Dias e Horários - PROJETO PAULO DE TARSO]],"h",""))</f>
        <v>0</v>
      </c>
    </row>
    <row r="13" spans="1:144" x14ac:dyDescent="0.3">
      <c r="A13" s="2">
        <v>44185.549716041671</v>
      </c>
      <c r="B13" s="19" t="s">
        <v>144</v>
      </c>
      <c r="C13" s="3" t="s">
        <v>450</v>
      </c>
      <c r="D13" s="3" t="s">
        <v>451</v>
      </c>
      <c r="E13" s="3" t="s">
        <v>452</v>
      </c>
      <c r="F13" s="3" t="s">
        <v>453</v>
      </c>
      <c r="G13" s="4" t="s">
        <v>454</v>
      </c>
      <c r="H13" s="5" t="s">
        <v>455</v>
      </c>
      <c r="I13" s="3" t="s">
        <v>456</v>
      </c>
      <c r="J13" s="3" t="s">
        <v>152</v>
      </c>
      <c r="K13" s="3" t="s">
        <v>457</v>
      </c>
      <c r="L13" s="3" t="s">
        <v>458</v>
      </c>
      <c r="M13" s="13">
        <v>42763</v>
      </c>
      <c r="N13" s="3" t="s">
        <v>452</v>
      </c>
      <c r="O13" s="5" t="s">
        <v>459</v>
      </c>
      <c r="P13" s="5" t="s">
        <v>453</v>
      </c>
      <c r="Q13" s="4" t="s">
        <v>460</v>
      </c>
      <c r="R13" s="4" t="s">
        <v>461</v>
      </c>
      <c r="S13" s="3" t="s">
        <v>159</v>
      </c>
      <c r="T13" s="3" t="s">
        <v>158</v>
      </c>
      <c r="U13" s="3" t="s">
        <v>158</v>
      </c>
      <c r="V13" s="3" t="s">
        <v>159</v>
      </c>
      <c r="W13" s="3" t="s">
        <v>159</v>
      </c>
      <c r="X13" s="3" t="s">
        <v>159</v>
      </c>
      <c r="Y13" s="3" t="s">
        <v>158</v>
      </c>
      <c r="Z13" s="4" t="s">
        <v>462</v>
      </c>
      <c r="AA13" t="s">
        <v>463</v>
      </c>
      <c r="AB13" s="4" t="s">
        <v>464</v>
      </c>
      <c r="AC13" s="4" t="s">
        <v>161</v>
      </c>
      <c r="AD13" s="4" t="s">
        <v>161</v>
      </c>
      <c r="AE13" s="4" t="s">
        <v>158</v>
      </c>
      <c r="AF13" s="4" t="s">
        <v>465</v>
      </c>
      <c r="AG13" s="3" t="s">
        <v>161</v>
      </c>
      <c r="AH13" s="3" t="s">
        <v>161</v>
      </c>
      <c r="AI13" s="3" t="s">
        <v>161</v>
      </c>
      <c r="AJ13" s="3" t="s">
        <v>161</v>
      </c>
      <c r="AK13" s="3" t="s">
        <v>161</v>
      </c>
      <c r="AL13" s="3" t="s">
        <v>161</v>
      </c>
      <c r="AM13" s="3" t="s">
        <v>466</v>
      </c>
      <c r="AN13" s="5">
        <v>10</v>
      </c>
      <c r="AO13" s="5">
        <v>10</v>
      </c>
      <c r="AP13" s="5">
        <v>4</v>
      </c>
      <c r="AQ13" s="5">
        <v>3</v>
      </c>
      <c r="AR13" s="5" t="s">
        <v>251</v>
      </c>
      <c r="AS13" s="5">
        <v>12</v>
      </c>
      <c r="AT13" s="5" t="s">
        <v>251</v>
      </c>
      <c r="AU13" s="5" t="s">
        <v>467</v>
      </c>
      <c r="AV13" s="5">
        <v>9</v>
      </c>
      <c r="AW13" s="5">
        <v>3</v>
      </c>
      <c r="AX13" s="5">
        <v>2</v>
      </c>
      <c r="AY13" s="5">
        <v>2</v>
      </c>
      <c r="AZ13" s="5" t="s">
        <v>468</v>
      </c>
      <c r="BA13" s="5">
        <v>10</v>
      </c>
      <c r="BB13" s="5">
        <v>2</v>
      </c>
      <c r="BC13" s="5">
        <v>2</v>
      </c>
      <c r="BD13" s="5">
        <v>2</v>
      </c>
      <c r="BE13" s="5" t="s">
        <v>469</v>
      </c>
      <c r="BF13" s="5">
        <v>4</v>
      </c>
      <c r="BG13" s="5">
        <v>2</v>
      </c>
      <c r="BH13" s="5">
        <v>2</v>
      </c>
      <c r="BI13" s="5">
        <v>0</v>
      </c>
      <c r="BJ13" s="5">
        <v>0</v>
      </c>
      <c r="BK13" s="5">
        <v>0</v>
      </c>
      <c r="BL13" s="5">
        <v>0</v>
      </c>
      <c r="BM13" s="5">
        <v>0</v>
      </c>
      <c r="BN13" s="5">
        <v>0</v>
      </c>
      <c r="BO13" s="5">
        <v>0</v>
      </c>
      <c r="BP13" s="5">
        <v>3</v>
      </c>
      <c r="BQ13" s="5" t="s">
        <v>158</v>
      </c>
      <c r="BR13" s="5" t="s">
        <v>161</v>
      </c>
      <c r="BS13" s="5">
        <v>0</v>
      </c>
      <c r="BT13" s="5">
        <v>0</v>
      </c>
      <c r="BU13" s="5">
        <v>0</v>
      </c>
      <c r="BV13" s="5" t="s">
        <v>163</v>
      </c>
      <c r="BW13" s="5" t="s">
        <v>161</v>
      </c>
      <c r="BX13" s="5">
        <v>0</v>
      </c>
      <c r="BY13" s="5">
        <v>0</v>
      </c>
      <c r="BZ13" s="5">
        <v>0</v>
      </c>
      <c r="CA13" s="5">
        <v>0</v>
      </c>
      <c r="CB13" s="5">
        <v>0</v>
      </c>
      <c r="CC13" s="5">
        <v>0</v>
      </c>
      <c r="CD13" s="5" t="s">
        <v>470</v>
      </c>
      <c r="CE13" s="5" t="s">
        <v>161</v>
      </c>
      <c r="CF13" s="5" t="s">
        <v>161</v>
      </c>
      <c r="CG13" s="5" t="s">
        <v>158</v>
      </c>
      <c r="CH13" s="5" t="s">
        <v>158</v>
      </c>
      <c r="CI13" s="5">
        <v>0</v>
      </c>
      <c r="CJ13" s="5">
        <v>0</v>
      </c>
      <c r="CK13" s="5" t="s">
        <v>159</v>
      </c>
      <c r="CL13" s="5" t="s">
        <v>158</v>
      </c>
      <c r="CM13" s="5">
        <v>0</v>
      </c>
      <c r="CN13" s="5">
        <v>0</v>
      </c>
      <c r="CO13" s="5" t="s">
        <v>199</v>
      </c>
      <c r="CP13" s="4" t="s">
        <v>471</v>
      </c>
      <c r="CQ13" s="5" t="s">
        <v>168</v>
      </c>
      <c r="CS13" s="5" t="s">
        <v>169</v>
      </c>
      <c r="CT13" s="5" t="s">
        <v>159</v>
      </c>
      <c r="CU13" s="5" t="s">
        <v>459</v>
      </c>
      <c r="CX13" s="5" t="s">
        <v>459</v>
      </c>
      <c r="CY13" s="4" t="s">
        <v>472</v>
      </c>
      <c r="CZ13" s="5" t="s">
        <v>229</v>
      </c>
      <c r="DA13" s="5" t="s">
        <v>172</v>
      </c>
      <c r="DB13" s="4" t="s">
        <v>473</v>
      </c>
      <c r="DC13" s="4" t="s">
        <v>474</v>
      </c>
      <c r="DD13" t="s">
        <v>475</v>
      </c>
      <c r="DE13" s="14" t="s">
        <v>176</v>
      </c>
      <c r="DF13" s="4">
        <v>12</v>
      </c>
      <c r="DG13" s="15" t="s">
        <v>177</v>
      </c>
      <c r="DH13" s="15" t="s">
        <v>178</v>
      </c>
      <c r="DI13" s="4" t="e">
        <v>#REF!</v>
      </c>
      <c r="DJ13" s="4" t="e">
        <v>#REF!</v>
      </c>
      <c r="DK13" s="4" t="e">
        <v>#REF!</v>
      </c>
      <c r="DL13" s="4" t="e">
        <v>#REF!</v>
      </c>
      <c r="DM13" s="4" t="e">
        <v>#REF!</v>
      </c>
      <c r="DN13" s="4" t="e">
        <v>#REF!</v>
      </c>
      <c r="DO13" s="4" t="e">
        <v>#REF!</v>
      </c>
      <c r="DP13" s="4" t="s">
        <v>476</v>
      </c>
      <c r="DQ13" s="4" t="s">
        <v>178</v>
      </c>
      <c r="DR13" s="16">
        <v>1</v>
      </c>
      <c r="DS13" s="17">
        <v>44235</v>
      </c>
      <c r="DU13" s="1" t="s">
        <v>178</v>
      </c>
      <c r="DV13" s="1" t="str">
        <f>TabCadastro[[#This Row],[Cidade]]&amp;" - "&amp;TabCadastro[[#This Row],[UF]]</f>
        <v>Ribeirão Pires - SP</v>
      </c>
      <c r="DW13" s="18" t="str">
        <f>TabCadastro[[#This Row],[Nome completo do responsável]]&amp;" / "&amp;TabCadastro[[#This Row],[Endereço de e-mail2]]&amp;" / "&amp;TabCadastro[[#This Row],[Telefone]]</f>
        <v>Sérgio Rodrigues De Oliveira / rod_sergio@yahoo.com / (11) 96865-7131</v>
      </c>
      <c r="DX13" s="18" t="str">
        <f>TabCadastro[[#This Row],[Nome do Presidente]]&amp;" / "&amp;TabCadastro[[#This Row],[Email do Presidente]]&amp;" / "&amp;TabCadastro[[#This Row],[Telefone do Presidente]]</f>
        <v>Sérgio Rodrigues De Oliveira / rod_sergio@yahoo.com / (11) 96865-7131</v>
      </c>
      <c r="DY13" s="18" t="e">
        <f>VLOOKUP(TabCadastro[[#This Row],[Regional]],#REF!,2,FALSE)</f>
        <v>#REF!</v>
      </c>
      <c r="DZ13" s="1" t="e">
        <f>IF(TabCadastro[[#This Row],[Regional]]=#REF!,TabCadastro[[#This Row],[Conc_Cidade_UF]],"")</f>
        <v>#REF!</v>
      </c>
      <c r="EA13" s="18" t="str">
        <f>TabCadastro[[#This Row],[Endereço]]&amp;" - "&amp;TabCadastro[[#This Row],[Bairro]]&amp;" - "&amp;"CEP "&amp;TabCadastro[[#This Row],[CEP]]</f>
        <v>Rua Copacaban, 72 - Santa Luzia - CEP 09431-170</v>
      </c>
      <c r="EB13" s="1" t="e">
        <f>IF(TabCadastro[[#This Row],[Regional]]=#REF!,TabCadastro[[#This Row],[Ordem (manual)]],"")</f>
        <v>#REF!</v>
      </c>
      <c r="EC13" s="1" t="e">
        <f>IF(TabCadastro[[#This Row],[Regional_Selec]]="","",_xlfn.RANK.EQ(TabCadastro[[#This Row],[Regional_Selec]],TabCadastro[Regional_Selec],1))</f>
        <v>#REF!</v>
      </c>
      <c r="ED13" s="1" t="str">
        <f>TabCadastro[[#This Row],[Domingo]]&amp;TabCadastro[[#This Row],[Segunda]]&amp;TabCadastro[[#This Row],[Terça]]&amp;TabCadastro[[#This Row],[Quarta]]&amp;TabCadastro[[#This Row],[Quinta]]&amp;TabCadastro[[#This Row],[Sexta]]&amp;TabCadastro[[#This Row],[Sábado]]</f>
        <v>------16h</v>
      </c>
      <c r="EE13" s="1">
        <f>LEN(TabCadastro[[#This Row],[Conc_AE]])-LEN(SUBSTITUTE(TabCadastro[[#This Row],[Conc_AE]],"h",""))</f>
        <v>1</v>
      </c>
      <c r="EF13" s="1">
        <f>LEN(TabCadastro[[#This Row],[Dias e Horários do CURSO BÁSICO]])-LEN(SUBSTITUTE(TabCadastro[[#This Row],[Dias e Horários do CURSO BÁSICO]],"h",""))</f>
        <v>1</v>
      </c>
      <c r="EG13" s="1">
        <f>LEN(TabCadastro[[#This Row],[Dias e Horários da EAE]])-LEN(SUBSTITUTE(TabCadastro[[#This Row],[Dias e Horários da EAE]],"h",""))</f>
        <v>1</v>
      </c>
      <c r="EH13" s="1">
        <f>LEN(TabCadastro[[#This Row],[Dias e Horários EVANGELIZAÇÃO INFANTIL]])-LEN(SUBSTITUTE(TabCadastro[[#This Row],[Dias e Horários EVANGELIZAÇÃO INFANTIL]],"h",""))</f>
        <v>1</v>
      </c>
      <c r="EI13" s="1">
        <f>LEN(TabCadastro[[#This Row],[Dias e Horários PRÉ-MOCIDADE]])-LEN(SUBSTITUTE(TabCadastro[[#This Row],[Dias e Horários PRÉ-MOCIDADE]],"h",""))</f>
        <v>0</v>
      </c>
      <c r="EJ13" s="1">
        <f>LEN(TabCadastro[[#This Row],[Dias e Horários MOCIDADE]])-LEN(SUBSTITUTE(TabCadastro[[#This Row],[Dias e Horários MOCIDADE]],"h",""))</f>
        <v>0</v>
      </c>
      <c r="EK13" s="1">
        <f>LEN(TabCadastro[[#This Row],[Dias e Horários do CURSO DE MÉDIUNS]])-LEN(SUBSTITUTE(TabCadastro[[#This Row],[Dias e Horários do CURSO DE MÉDIUNS]],"h",""))</f>
        <v>2</v>
      </c>
      <c r="EL13" s="1">
        <f>LEN(TabCadastro[[#This Row],[Dias e Horários - FALANDO AO CORAÇÃO]])-LEN(SUBSTITUTE(TabCadastro[[#This Row],[Dias e Horários - FALANDO AO CORAÇÃO]],"h",""))</f>
        <v>1</v>
      </c>
      <c r="EM13" s="1">
        <f>LEN(TabCadastro[[#This Row],[Dias e Horários - PROJETO ANDRÉ LUIZ]])-LEN(SUBSTITUTE(TabCadastro[[#This Row],[Dias e Horários - PROJETO ANDRÉ LUIZ]],"h",""))</f>
        <v>0</v>
      </c>
      <c r="EN13" s="1">
        <f>LEN(TabCadastro[[#This Row],[Dias e Horários - PROJETO PAULO DE TARSO]])-LEN(SUBSTITUTE(TabCadastro[[#This Row],[Dias e Horários - PROJETO PAULO DE TARSO]],"h",""))</f>
        <v>0</v>
      </c>
    </row>
    <row r="14" spans="1:144" x14ac:dyDescent="0.3">
      <c r="A14" s="2">
        <v>44220.377211203704</v>
      </c>
      <c r="B14" s="19" t="s">
        <v>144</v>
      </c>
      <c r="C14" s="3" t="s">
        <v>477</v>
      </c>
      <c r="D14" s="3" t="s">
        <v>478</v>
      </c>
      <c r="E14" s="3" t="s">
        <v>479</v>
      </c>
      <c r="F14" s="3" t="s">
        <v>480</v>
      </c>
      <c r="G14" s="4" t="s">
        <v>481</v>
      </c>
      <c r="H14" s="5" t="s">
        <v>482</v>
      </c>
      <c r="I14" s="3" t="s">
        <v>483</v>
      </c>
      <c r="J14" s="3" t="s">
        <v>152</v>
      </c>
      <c r="K14" s="3" t="s">
        <v>484</v>
      </c>
      <c r="L14" s="3" t="s">
        <v>485</v>
      </c>
      <c r="M14" s="13">
        <v>29049</v>
      </c>
      <c r="N14" s="3" t="s">
        <v>486</v>
      </c>
      <c r="O14" s="5" t="s">
        <v>487</v>
      </c>
      <c r="P14" s="5" t="s">
        <v>488</v>
      </c>
      <c r="Q14" s="4" t="s">
        <v>489</v>
      </c>
      <c r="R14" s="4" t="s">
        <v>490</v>
      </c>
      <c r="S14" s="3" t="s">
        <v>158</v>
      </c>
      <c r="T14" s="3" t="s">
        <v>158</v>
      </c>
      <c r="U14" s="3" t="s">
        <v>158</v>
      </c>
      <c r="V14" s="3" t="s">
        <v>159</v>
      </c>
      <c r="W14" s="3" t="s">
        <v>159</v>
      </c>
      <c r="X14" s="3" t="s">
        <v>159</v>
      </c>
      <c r="Y14" s="3" t="s">
        <v>158</v>
      </c>
      <c r="Z14" s="4" t="s">
        <v>491</v>
      </c>
      <c r="AA14" t="s">
        <v>492</v>
      </c>
      <c r="AB14" t="s">
        <v>493</v>
      </c>
      <c r="AC14" t="s">
        <v>494</v>
      </c>
      <c r="AD14" s="4" t="s">
        <v>161</v>
      </c>
      <c r="AE14" s="4" t="s">
        <v>158</v>
      </c>
      <c r="AF14" s="4" t="s">
        <v>495</v>
      </c>
      <c r="AG14" s="3" t="s">
        <v>161</v>
      </c>
      <c r="AH14" s="3" t="s">
        <v>161</v>
      </c>
      <c r="AI14" s="3" t="s">
        <v>221</v>
      </c>
      <c r="AJ14" s="3" t="s">
        <v>161</v>
      </c>
      <c r="AK14" s="3" t="s">
        <v>161</v>
      </c>
      <c r="AL14" s="3" t="s">
        <v>161</v>
      </c>
      <c r="AM14" s="3" t="s">
        <v>161</v>
      </c>
      <c r="AN14" s="5">
        <v>30</v>
      </c>
      <c r="AO14" s="5">
        <v>18</v>
      </c>
      <c r="AP14" s="5">
        <v>8</v>
      </c>
      <c r="AQ14" s="5">
        <v>4</v>
      </c>
      <c r="AR14" s="5" t="s">
        <v>161</v>
      </c>
      <c r="AS14" s="5">
        <v>0</v>
      </c>
      <c r="AT14" s="5" t="s">
        <v>252</v>
      </c>
      <c r="AU14" s="5" t="s">
        <v>309</v>
      </c>
      <c r="AV14" s="5">
        <v>13</v>
      </c>
      <c r="AW14" s="5">
        <v>1</v>
      </c>
      <c r="AX14" s="5">
        <v>3</v>
      </c>
      <c r="AY14" s="5">
        <v>1</v>
      </c>
      <c r="AZ14" s="5" t="s">
        <v>161</v>
      </c>
      <c r="BA14" s="5">
        <v>20</v>
      </c>
      <c r="BB14" s="5">
        <v>1</v>
      </c>
      <c r="BC14" s="5">
        <v>1</v>
      </c>
      <c r="BD14" s="5">
        <v>0</v>
      </c>
      <c r="BE14" s="5" t="s">
        <v>164</v>
      </c>
      <c r="BF14" s="5">
        <v>5</v>
      </c>
      <c r="BG14" s="5">
        <v>4</v>
      </c>
      <c r="BH14" s="5">
        <v>3</v>
      </c>
      <c r="BI14" s="5">
        <v>0</v>
      </c>
      <c r="BJ14" s="5">
        <v>1</v>
      </c>
      <c r="BK14" s="5">
        <v>1</v>
      </c>
      <c r="BL14" s="5">
        <v>1</v>
      </c>
      <c r="BM14" s="5">
        <v>3</v>
      </c>
      <c r="BN14" s="5">
        <v>0</v>
      </c>
      <c r="BO14" s="5">
        <v>1</v>
      </c>
      <c r="BP14" s="5">
        <v>3</v>
      </c>
      <c r="BQ14" s="5" t="s">
        <v>158</v>
      </c>
      <c r="BR14" s="5" t="s">
        <v>161</v>
      </c>
      <c r="BS14" s="5">
        <v>0</v>
      </c>
      <c r="BT14" s="5">
        <v>0</v>
      </c>
      <c r="BU14" s="5">
        <v>0</v>
      </c>
      <c r="BV14" s="5" t="s">
        <v>163</v>
      </c>
      <c r="BW14" s="5" t="s">
        <v>161</v>
      </c>
      <c r="BX14" s="5">
        <v>0</v>
      </c>
      <c r="BY14" s="5">
        <v>0</v>
      </c>
      <c r="BZ14" s="5">
        <v>0</v>
      </c>
      <c r="CA14" s="5">
        <v>0</v>
      </c>
      <c r="CB14" s="5">
        <v>0</v>
      </c>
      <c r="CC14" s="5">
        <v>12</v>
      </c>
      <c r="CD14" s="5" t="s">
        <v>161</v>
      </c>
      <c r="CE14" s="5" t="s">
        <v>496</v>
      </c>
      <c r="CF14" s="5" t="s">
        <v>161</v>
      </c>
      <c r="CG14" s="5" t="s">
        <v>158</v>
      </c>
      <c r="CH14" s="5" t="s">
        <v>158</v>
      </c>
      <c r="CI14" s="5">
        <v>0</v>
      </c>
      <c r="CJ14" s="5">
        <v>0</v>
      </c>
      <c r="CK14" s="5" t="s">
        <v>159</v>
      </c>
      <c r="CL14" s="5" t="s">
        <v>158</v>
      </c>
      <c r="CM14" s="5">
        <v>0</v>
      </c>
      <c r="CN14" s="5">
        <v>0</v>
      </c>
      <c r="CO14" s="5" t="s">
        <v>199</v>
      </c>
      <c r="CP14" s="4" t="s">
        <v>497</v>
      </c>
      <c r="CQ14" s="5" t="s">
        <v>168</v>
      </c>
      <c r="CR14" s="4" t="s">
        <v>498</v>
      </c>
      <c r="CS14" s="5" t="s">
        <v>169</v>
      </c>
      <c r="CT14" s="5" t="s">
        <v>158</v>
      </c>
      <c r="CU14" s="5" t="s">
        <v>499</v>
      </c>
      <c r="CV14" s="4" t="s">
        <v>500</v>
      </c>
      <c r="CX14" s="5" t="s">
        <v>499</v>
      </c>
      <c r="CY14" s="4" t="s">
        <v>472</v>
      </c>
      <c r="CZ14" s="5" t="s">
        <v>171</v>
      </c>
      <c r="DA14" s="5" t="s">
        <v>172</v>
      </c>
      <c r="DB14" s="4" t="s">
        <v>501</v>
      </c>
      <c r="DC14" s="4" t="s">
        <v>502</v>
      </c>
      <c r="DD14" t="s">
        <v>503</v>
      </c>
      <c r="DE14" s="14" t="s">
        <v>176</v>
      </c>
      <c r="DF14" s="4">
        <v>13</v>
      </c>
      <c r="DG14" s="15" t="s">
        <v>177</v>
      </c>
      <c r="DH14" s="15" t="s">
        <v>178</v>
      </c>
      <c r="DI14" s="4" t="e">
        <v>#REF!</v>
      </c>
      <c r="DJ14" s="4" t="e">
        <v>#REF!</v>
      </c>
      <c r="DK14" s="4" t="e">
        <v>#REF!</v>
      </c>
      <c r="DL14" s="4" t="e">
        <v>#REF!</v>
      </c>
      <c r="DM14" s="4" t="e">
        <v>#REF!</v>
      </c>
      <c r="DN14" s="4" t="e">
        <v>#REF!</v>
      </c>
      <c r="DO14" s="4" t="e">
        <v>#REF!</v>
      </c>
      <c r="DP14" s="4" t="s">
        <v>504</v>
      </c>
      <c r="DQ14" s="4" t="s">
        <v>178</v>
      </c>
      <c r="DR14" s="16">
        <v>1</v>
      </c>
      <c r="DS14" s="17">
        <v>44235</v>
      </c>
      <c r="DU14" s="1" t="s">
        <v>178</v>
      </c>
      <c r="DV14" s="1" t="str">
        <f>TabCadastro[[#This Row],[Cidade]]&amp;" - "&amp;TabCadastro[[#This Row],[UF]]</f>
        <v>São Caetano Do Sul - SP</v>
      </c>
      <c r="DW14" s="18" t="str">
        <f>TabCadastro[[#This Row],[Nome completo do responsável]]&amp;" / "&amp;TabCadastro[[#This Row],[Endereço de e-mail2]]&amp;" / "&amp;TabCadastro[[#This Row],[Telefone]]</f>
        <v>Reinaldo Tadao Ishii / cedj.scs@gmail.com / (11) 97107-5348</v>
      </c>
      <c r="DX14" s="18" t="str">
        <f>TabCadastro[[#This Row],[Nome do Presidente]]&amp;" / "&amp;TabCadastro[[#This Row],[Email do Presidente]]&amp;" / "&amp;TabCadastro[[#This Row],[Telefone do Presidente]]</f>
        <v>Paulo Rogério Dos Reis Garcia Natal / paulo.natal@hotmail.com / (11) 98226-5066</v>
      </c>
      <c r="DY14" s="18" t="e">
        <f>VLOOKUP(TabCadastro[[#This Row],[Regional]],#REF!,2,FALSE)</f>
        <v>#REF!</v>
      </c>
      <c r="DZ14" s="1" t="e">
        <f>IF(TabCadastro[[#This Row],[Regional]]=#REF!,TabCadastro[[#This Row],[Conc_Cidade_UF]],"")</f>
        <v>#REF!</v>
      </c>
      <c r="EA14" s="18" t="str">
        <f>TabCadastro[[#This Row],[Endereço]]&amp;" - "&amp;TabCadastro[[#This Row],[Bairro]]&amp;" - "&amp;"CEP "&amp;TabCadastro[[#This Row],[CEP]]</f>
        <v>Rua Lomas Valentinas, 247 - Santa Maria - CEP 09560-260</v>
      </c>
      <c r="EB14" s="1" t="e">
        <f>IF(TabCadastro[[#This Row],[Regional]]=#REF!,TabCadastro[[#This Row],[Ordem (manual)]],"")</f>
        <v>#REF!</v>
      </c>
      <c r="EC14" s="1" t="e">
        <f>IF(TabCadastro[[#This Row],[Regional_Selec]]="","",_xlfn.RANK.EQ(TabCadastro[[#This Row],[Regional_Selec]],TabCadastro[Regional_Selec],1))</f>
        <v>#REF!</v>
      </c>
      <c r="ED14" s="1" t="str">
        <f>TabCadastro[[#This Row],[Domingo]]&amp;TabCadastro[[#This Row],[Segunda]]&amp;TabCadastro[[#This Row],[Terça]]&amp;TabCadastro[[#This Row],[Quarta]]&amp;TabCadastro[[#This Row],[Quinta]]&amp;TabCadastro[[#This Row],[Sexta]]&amp;TabCadastro[[#This Row],[Sábado]]</f>
        <v>--20h----</v>
      </c>
      <c r="EE14" s="1">
        <f>LEN(TabCadastro[[#This Row],[Conc_AE]])-LEN(SUBSTITUTE(TabCadastro[[#This Row],[Conc_AE]],"h",""))</f>
        <v>1</v>
      </c>
      <c r="EF14" s="1">
        <f>LEN(TabCadastro[[#This Row],[Dias e Horários do CURSO BÁSICO]])-LEN(SUBSTITUTE(TabCadastro[[#This Row],[Dias e Horários do CURSO BÁSICO]],"h",""))</f>
        <v>0</v>
      </c>
      <c r="EG14" s="1">
        <f>LEN(TabCadastro[[#This Row],[Dias e Horários da EAE]])-LEN(SUBSTITUTE(TabCadastro[[#This Row],[Dias e Horários da EAE]],"h",""))</f>
        <v>1</v>
      </c>
      <c r="EH14" s="1">
        <f>LEN(TabCadastro[[#This Row],[Dias e Horários EVANGELIZAÇÃO INFANTIL]])-LEN(SUBSTITUTE(TabCadastro[[#This Row],[Dias e Horários EVANGELIZAÇÃO INFANTIL]],"h",""))</f>
        <v>1</v>
      </c>
      <c r="EI14" s="1">
        <f>LEN(TabCadastro[[#This Row],[Dias e Horários PRÉ-MOCIDADE]])-LEN(SUBSTITUTE(TabCadastro[[#This Row],[Dias e Horários PRÉ-MOCIDADE]],"h",""))</f>
        <v>0</v>
      </c>
      <c r="EJ14" s="1">
        <f>LEN(TabCadastro[[#This Row],[Dias e Horários MOCIDADE]])-LEN(SUBSTITUTE(TabCadastro[[#This Row],[Dias e Horários MOCIDADE]],"h",""))</f>
        <v>0</v>
      </c>
      <c r="EK14" s="1">
        <f>LEN(TabCadastro[[#This Row],[Dias e Horários do CURSO DE MÉDIUNS]])-LEN(SUBSTITUTE(TabCadastro[[#This Row],[Dias e Horários do CURSO DE MÉDIUNS]],"h",""))</f>
        <v>0</v>
      </c>
      <c r="EL14" s="1">
        <f>LEN(TabCadastro[[#This Row],[Dias e Horários - FALANDO AO CORAÇÃO]])-LEN(SUBSTITUTE(TabCadastro[[#This Row],[Dias e Horários - FALANDO AO CORAÇÃO]],"h",""))</f>
        <v>0</v>
      </c>
      <c r="EM14" s="1">
        <f>LEN(TabCadastro[[#This Row],[Dias e Horários - PROJETO ANDRÉ LUIZ]])-LEN(SUBSTITUTE(TabCadastro[[#This Row],[Dias e Horários - PROJETO ANDRÉ LUIZ]],"h",""))</f>
        <v>1</v>
      </c>
      <c r="EN14" s="1">
        <f>LEN(TabCadastro[[#This Row],[Dias e Horários - PROJETO PAULO DE TARSO]])-LEN(SUBSTITUTE(TabCadastro[[#This Row],[Dias e Horários - PROJETO PAULO DE TARSO]],"h",""))</f>
        <v>0</v>
      </c>
    </row>
    <row r="15" spans="1:144" x14ac:dyDescent="0.3">
      <c r="A15" s="2">
        <v>44207.423957511579</v>
      </c>
      <c r="B15" s="19" t="s">
        <v>144</v>
      </c>
      <c r="C15" s="3" t="s">
        <v>505</v>
      </c>
      <c r="D15" s="3" t="s">
        <v>506</v>
      </c>
      <c r="E15" s="3" t="s">
        <v>507</v>
      </c>
      <c r="F15" s="3" t="s">
        <v>508</v>
      </c>
      <c r="G15" s="4" t="s">
        <v>509</v>
      </c>
      <c r="H15" s="5" t="s">
        <v>510</v>
      </c>
      <c r="I15" s="3" t="s">
        <v>151</v>
      </c>
      <c r="J15" s="3" t="s">
        <v>152</v>
      </c>
      <c r="K15" s="3" t="s">
        <v>511</v>
      </c>
      <c r="L15" s="3" t="s">
        <v>512</v>
      </c>
      <c r="M15" s="13">
        <v>35491</v>
      </c>
      <c r="N15" s="3" t="s">
        <v>513</v>
      </c>
      <c r="O15" s="5" t="s">
        <v>514</v>
      </c>
      <c r="P15" s="5" t="s">
        <v>515</v>
      </c>
      <c r="Q15" s="22" t="s">
        <v>516</v>
      </c>
      <c r="R15" s="4" t="s">
        <v>517</v>
      </c>
      <c r="S15" s="3" t="s">
        <v>158</v>
      </c>
      <c r="T15" s="3" t="s">
        <v>158</v>
      </c>
      <c r="U15" s="3" t="s">
        <v>158</v>
      </c>
      <c r="V15" s="3" t="s">
        <v>158</v>
      </c>
      <c r="W15" s="3" t="s">
        <v>159</v>
      </c>
      <c r="X15" s="3" t="s">
        <v>159</v>
      </c>
      <c r="Y15" s="3" t="s">
        <v>158</v>
      </c>
      <c r="Z15" s="4" t="s">
        <v>518</v>
      </c>
      <c r="AA15" s="4" t="s">
        <v>161</v>
      </c>
      <c r="AB15" s="4" t="s">
        <v>519</v>
      </c>
      <c r="AC15" s="4" t="s">
        <v>161</v>
      </c>
      <c r="AD15" s="4" t="s">
        <v>161</v>
      </c>
      <c r="AE15" s="4" t="s">
        <v>159</v>
      </c>
      <c r="AG15" s="3" t="s">
        <v>161</v>
      </c>
      <c r="AH15" s="3" t="s">
        <v>398</v>
      </c>
      <c r="AI15" s="3" t="s">
        <v>221</v>
      </c>
      <c r="AJ15" s="3" t="s">
        <v>398</v>
      </c>
      <c r="AK15" s="3" t="s">
        <v>161</v>
      </c>
      <c r="AL15" s="3" t="s">
        <v>221</v>
      </c>
      <c r="AM15" s="3" t="s">
        <v>422</v>
      </c>
      <c r="AN15" s="5">
        <v>2</v>
      </c>
      <c r="AO15" s="5">
        <v>7</v>
      </c>
      <c r="AP15" s="5">
        <v>4</v>
      </c>
      <c r="AQ15" s="5">
        <v>4</v>
      </c>
      <c r="AR15" s="5" t="s">
        <v>161</v>
      </c>
      <c r="AS15" s="5">
        <v>0</v>
      </c>
      <c r="AT15" s="5" t="s">
        <v>520</v>
      </c>
      <c r="AU15" s="5" t="s">
        <v>521</v>
      </c>
      <c r="AV15" s="5">
        <v>20</v>
      </c>
      <c r="AW15" s="5">
        <v>5</v>
      </c>
      <c r="AX15" s="5">
        <v>5</v>
      </c>
      <c r="AY15" s="5">
        <v>3</v>
      </c>
      <c r="AZ15" s="5" t="s">
        <v>522</v>
      </c>
      <c r="BA15" s="5">
        <v>15</v>
      </c>
      <c r="BB15" s="5">
        <v>4</v>
      </c>
      <c r="BC15" s="5">
        <v>3</v>
      </c>
      <c r="BD15" s="5">
        <v>2</v>
      </c>
      <c r="BE15" s="5" t="s">
        <v>442</v>
      </c>
      <c r="BF15" s="5">
        <v>14</v>
      </c>
      <c r="BG15" s="5">
        <v>0</v>
      </c>
      <c r="BH15" s="5">
        <v>5</v>
      </c>
      <c r="BI15" s="5">
        <v>1</v>
      </c>
      <c r="BJ15" s="5">
        <v>1</v>
      </c>
      <c r="BK15" s="5">
        <v>1</v>
      </c>
      <c r="BL15" s="5">
        <v>2</v>
      </c>
      <c r="BM15" s="5">
        <v>0</v>
      </c>
      <c r="BN15" s="5">
        <v>2</v>
      </c>
      <c r="BO15" s="5">
        <v>3</v>
      </c>
      <c r="BP15" s="5">
        <v>5</v>
      </c>
      <c r="BQ15" s="5" t="s">
        <v>158</v>
      </c>
      <c r="BR15" s="5" t="s">
        <v>442</v>
      </c>
      <c r="BS15" s="5">
        <v>8</v>
      </c>
      <c r="BT15" s="5">
        <v>1</v>
      </c>
      <c r="BU15" s="5">
        <v>1</v>
      </c>
      <c r="BV15" s="5" t="s">
        <v>165</v>
      </c>
      <c r="BW15" s="5" t="s">
        <v>224</v>
      </c>
      <c r="BX15" s="5">
        <v>6</v>
      </c>
      <c r="BY15" s="5">
        <v>3</v>
      </c>
      <c r="BZ15" s="5">
        <v>3</v>
      </c>
      <c r="CA15" s="5">
        <v>3</v>
      </c>
      <c r="CB15" s="5">
        <v>0</v>
      </c>
      <c r="CC15" s="5">
        <v>95</v>
      </c>
      <c r="CD15" s="5" t="s">
        <v>523</v>
      </c>
      <c r="CE15" s="5" t="s">
        <v>161</v>
      </c>
      <c r="CF15" s="5" t="s">
        <v>161</v>
      </c>
      <c r="CG15" s="5" t="s">
        <v>158</v>
      </c>
      <c r="CH15" s="5" t="s">
        <v>158</v>
      </c>
      <c r="CI15" s="5">
        <v>0</v>
      </c>
      <c r="CJ15" s="5">
        <v>0</v>
      </c>
      <c r="CK15" s="5" t="s">
        <v>158</v>
      </c>
      <c r="CL15" s="5" t="s">
        <v>158</v>
      </c>
      <c r="CM15" s="5">
        <v>0</v>
      </c>
      <c r="CN15" s="5">
        <v>0</v>
      </c>
      <c r="CO15" s="5" t="s">
        <v>167</v>
      </c>
      <c r="CP15" s="4" t="s">
        <v>524</v>
      </c>
      <c r="CQ15" s="5" t="s">
        <v>347</v>
      </c>
      <c r="CR15" s="4" t="s">
        <v>525</v>
      </c>
      <c r="CS15" s="5" t="s">
        <v>169</v>
      </c>
      <c r="CT15" s="5" t="s">
        <v>159</v>
      </c>
      <c r="CU15" s="5" t="s">
        <v>526</v>
      </c>
      <c r="CX15" s="5" t="s">
        <v>526</v>
      </c>
      <c r="CY15" s="4" t="s">
        <v>527</v>
      </c>
      <c r="CZ15" s="5" t="s">
        <v>171</v>
      </c>
      <c r="DA15" s="5" t="s">
        <v>230</v>
      </c>
      <c r="DB15" s="4" t="s">
        <v>528</v>
      </c>
      <c r="DC15" s="4" t="s">
        <v>529</v>
      </c>
      <c r="DD15" t="s">
        <v>530</v>
      </c>
      <c r="DE15" s="14" t="s">
        <v>176</v>
      </c>
      <c r="DF15" s="4">
        <v>14</v>
      </c>
      <c r="DG15" s="15" t="s">
        <v>177</v>
      </c>
      <c r="DH15" s="15" t="s">
        <v>354</v>
      </c>
      <c r="DI15" s="4" t="e">
        <v>#REF!</v>
      </c>
      <c r="DJ15" s="4" t="e">
        <v>#REF!</v>
      </c>
      <c r="DK15" s="4" t="e">
        <v>#REF!</v>
      </c>
      <c r="DL15" s="4" t="e">
        <v>#REF!</v>
      </c>
      <c r="DM15" s="4" t="e">
        <v>#REF!</v>
      </c>
      <c r="DN15" s="4" t="e">
        <v>#REF!</v>
      </c>
      <c r="DO15" s="4" t="e">
        <v>#REF!</v>
      </c>
      <c r="DP15" s="4" t="s">
        <v>531</v>
      </c>
      <c r="DQ15" s="4" t="s">
        <v>354</v>
      </c>
      <c r="DR15" s="16">
        <v>1</v>
      </c>
      <c r="DS15" s="17">
        <v>44235</v>
      </c>
      <c r="DT15" s="1" t="s">
        <v>356</v>
      </c>
      <c r="DU15" s="1" t="s">
        <v>354</v>
      </c>
      <c r="DV15" s="1" t="str">
        <f>TabCadastro[[#This Row],[Cidade]]&amp;" - "&amp;TabCadastro[[#This Row],[UF]]</f>
        <v>Santo André - SP</v>
      </c>
      <c r="DW15" s="18" t="str">
        <f>TabCadastro[[#This Row],[Nome completo do responsável]]&amp;" / "&amp;TabCadastro[[#This Row],[Endereço de e-mail2]]&amp;" / "&amp;TabCadastro[[#This Row],[Telefone]]</f>
        <v>Luciano Vanderlei Rupel / luciano.rupel@gmail.com / (11) 99317-6842</v>
      </c>
      <c r="DX15" s="18" t="str">
        <f>TabCadastro[[#This Row],[Nome do Presidente]]&amp;" / "&amp;TabCadastro[[#This Row],[Email do Presidente]]&amp;" / "&amp;TabCadastro[[#This Row],[Telefone do Presidente]]</f>
        <v>Devanir Aparecido Lima / rinaved.2704@gmail.com / (11) 99294-5388</v>
      </c>
      <c r="DY15" s="18" t="e">
        <f>VLOOKUP(TabCadastro[[#This Row],[Regional]],#REF!,2,FALSE)</f>
        <v>#REF!</v>
      </c>
      <c r="DZ15" s="1" t="e">
        <f>IF(TabCadastro[[#This Row],[Regional]]=#REF!,TabCadastro[[#This Row],[Conc_Cidade_UF]],"")</f>
        <v>#REF!</v>
      </c>
      <c r="EA15" s="18" t="str">
        <f>TabCadastro[[#This Row],[Endereço]]&amp;" - "&amp;TabCadastro[[#This Row],[Bairro]]&amp;" - "&amp;"CEP "&amp;TabCadastro[[#This Row],[CEP]]</f>
        <v>Rua Frei Caneca, 177 - Estação - CEP 09210-190</v>
      </c>
      <c r="EB15" s="1" t="e">
        <f>IF(TabCadastro[[#This Row],[Regional]]=#REF!,TabCadastro[[#This Row],[Ordem (manual)]],"")</f>
        <v>#REF!</v>
      </c>
      <c r="EC15" s="1" t="e">
        <f>IF(TabCadastro[[#This Row],[Regional_Selec]]="","",_xlfn.RANK.EQ(TabCadastro[[#This Row],[Regional_Selec]],TabCadastro[Regional_Selec],1))</f>
        <v>#REF!</v>
      </c>
      <c r="ED15" s="1" t="str">
        <f>TabCadastro[[#This Row],[Domingo]]&amp;TabCadastro[[#This Row],[Segunda]]&amp;TabCadastro[[#This Row],[Terça]]&amp;TabCadastro[[#This Row],[Quarta]]&amp;TabCadastro[[#This Row],[Quinta]]&amp;TabCadastro[[#This Row],[Sexta]]&amp;TabCadastro[[#This Row],[Sábado]]</f>
        <v>-15h20h15h-20h19h</v>
      </c>
      <c r="EE15" s="1">
        <f>LEN(TabCadastro[[#This Row],[Conc_AE]])-LEN(SUBSTITUTE(TabCadastro[[#This Row],[Conc_AE]],"h",""))</f>
        <v>5</v>
      </c>
      <c r="EF15" s="1">
        <f>LEN(TabCadastro[[#This Row],[Dias e Horários do CURSO BÁSICO]])-LEN(SUBSTITUTE(TabCadastro[[#This Row],[Dias e Horários do CURSO BÁSICO]],"h",""))</f>
        <v>0</v>
      </c>
      <c r="EG15" s="1">
        <f>LEN(TabCadastro[[#This Row],[Dias e Horários da EAE]])-LEN(SUBSTITUTE(TabCadastro[[#This Row],[Dias e Horários da EAE]],"h",""))</f>
        <v>3</v>
      </c>
      <c r="EH15" s="1">
        <f>LEN(TabCadastro[[#This Row],[Dias e Horários EVANGELIZAÇÃO INFANTIL]])-LEN(SUBSTITUTE(TabCadastro[[#This Row],[Dias e Horários EVANGELIZAÇÃO INFANTIL]],"h",""))</f>
        <v>1</v>
      </c>
      <c r="EI15" s="1">
        <f>LEN(TabCadastro[[#This Row],[Dias e Horários PRÉ-MOCIDADE]])-LEN(SUBSTITUTE(TabCadastro[[#This Row],[Dias e Horários PRÉ-MOCIDADE]],"h",""))</f>
        <v>1</v>
      </c>
      <c r="EJ15" s="1">
        <f>LEN(TabCadastro[[#This Row],[Dias e Horários MOCIDADE]])-LEN(SUBSTITUTE(TabCadastro[[#This Row],[Dias e Horários MOCIDADE]],"h",""))</f>
        <v>1</v>
      </c>
      <c r="EK15" s="1">
        <f>LEN(TabCadastro[[#This Row],[Dias e Horários do CURSO DE MÉDIUNS]])-LEN(SUBSTITUTE(TabCadastro[[#This Row],[Dias e Horários do CURSO DE MÉDIUNS]],"h",""))</f>
        <v>2</v>
      </c>
      <c r="EL15" s="1">
        <f>LEN(TabCadastro[[#This Row],[Dias e Horários - FALANDO AO CORAÇÃO]])-LEN(SUBSTITUTE(TabCadastro[[#This Row],[Dias e Horários - FALANDO AO CORAÇÃO]],"h",""))</f>
        <v>1</v>
      </c>
      <c r="EM15" s="1">
        <f>LEN(TabCadastro[[#This Row],[Dias e Horários - PROJETO ANDRÉ LUIZ]])-LEN(SUBSTITUTE(TabCadastro[[#This Row],[Dias e Horários - PROJETO ANDRÉ LUIZ]],"h",""))</f>
        <v>0</v>
      </c>
      <c r="EN15" s="1">
        <f>LEN(TabCadastro[[#This Row],[Dias e Horários - PROJETO PAULO DE TARSO]])-LEN(SUBSTITUTE(TabCadastro[[#This Row],[Dias e Horários - PROJETO PAULO DE TARSO]],"h",""))</f>
        <v>0</v>
      </c>
    </row>
    <row r="16" spans="1:144" x14ac:dyDescent="0.3">
      <c r="A16" s="2">
        <v>44209.867106759259</v>
      </c>
      <c r="B16" s="19" t="s">
        <v>144</v>
      </c>
      <c r="C16" s="3" t="s">
        <v>532</v>
      </c>
      <c r="D16" s="3" t="s">
        <v>533</v>
      </c>
      <c r="E16" s="3" t="s">
        <v>534</v>
      </c>
      <c r="F16" s="3" t="s">
        <v>535</v>
      </c>
      <c r="G16" s="4" t="s">
        <v>536</v>
      </c>
      <c r="H16" s="5" t="s">
        <v>537</v>
      </c>
      <c r="I16" s="3" t="s">
        <v>151</v>
      </c>
      <c r="J16" s="3" t="s">
        <v>152</v>
      </c>
      <c r="K16" s="3" t="s">
        <v>538</v>
      </c>
      <c r="L16" s="3" t="s">
        <v>539</v>
      </c>
      <c r="M16" s="13">
        <v>30989</v>
      </c>
      <c r="N16" s="3" t="s">
        <v>540</v>
      </c>
      <c r="O16" s="5" t="s">
        <v>541</v>
      </c>
      <c r="P16" s="5" t="s">
        <v>542</v>
      </c>
      <c r="Q16" s="4" t="s">
        <v>543</v>
      </c>
      <c r="R16" s="4" t="s">
        <v>544</v>
      </c>
      <c r="S16" s="3" t="s">
        <v>158</v>
      </c>
      <c r="T16" s="3" t="s">
        <v>158</v>
      </c>
      <c r="U16" s="3" t="s">
        <v>158</v>
      </c>
      <c r="V16" s="3" t="s">
        <v>159</v>
      </c>
      <c r="W16" s="3" t="s">
        <v>158</v>
      </c>
      <c r="X16" s="3" t="s">
        <v>159</v>
      </c>
      <c r="Y16" s="3" t="s">
        <v>158</v>
      </c>
      <c r="Z16" s="4" t="s">
        <v>545</v>
      </c>
      <c r="AA16" s="4" t="s">
        <v>161</v>
      </c>
      <c r="AB16" t="s">
        <v>546</v>
      </c>
      <c r="AC16" s="4" t="s">
        <v>161</v>
      </c>
      <c r="AD16" s="4" t="s">
        <v>547</v>
      </c>
      <c r="AE16" s="4" t="s">
        <v>158</v>
      </c>
      <c r="AF16" s="4" t="s">
        <v>548</v>
      </c>
      <c r="AG16" s="3" t="s">
        <v>549</v>
      </c>
      <c r="AH16" s="3" t="s">
        <v>422</v>
      </c>
      <c r="AI16" s="3" t="s">
        <v>550</v>
      </c>
      <c r="AJ16" s="3" t="s">
        <v>422</v>
      </c>
      <c r="AK16" s="3" t="s">
        <v>161</v>
      </c>
      <c r="AL16" s="3" t="s">
        <v>550</v>
      </c>
      <c r="AM16" s="3" t="s">
        <v>196</v>
      </c>
      <c r="AN16" s="5">
        <v>70</v>
      </c>
      <c r="AO16" s="5">
        <v>150</v>
      </c>
      <c r="AP16" s="5">
        <v>22</v>
      </c>
      <c r="AQ16" s="5">
        <v>32</v>
      </c>
      <c r="AR16" s="5" t="s">
        <v>161</v>
      </c>
      <c r="AS16" s="5">
        <v>0</v>
      </c>
      <c r="AT16" s="5" t="s">
        <v>551</v>
      </c>
      <c r="AU16" s="5" t="s">
        <v>552</v>
      </c>
      <c r="AV16" s="5">
        <v>120</v>
      </c>
      <c r="AW16" s="5">
        <v>12</v>
      </c>
      <c r="AX16" s="5">
        <v>8</v>
      </c>
      <c r="AY16" s="5">
        <v>6</v>
      </c>
      <c r="AZ16" s="5" t="s">
        <v>553</v>
      </c>
      <c r="BA16" s="5">
        <v>30</v>
      </c>
      <c r="BB16" s="5">
        <v>6</v>
      </c>
      <c r="BC16" s="5">
        <v>5</v>
      </c>
      <c r="BD16" s="5">
        <v>4</v>
      </c>
      <c r="BE16" s="5" t="s">
        <v>554</v>
      </c>
      <c r="BF16" s="5">
        <v>60</v>
      </c>
      <c r="BG16" s="5">
        <v>42</v>
      </c>
      <c r="BH16" s="5">
        <v>14</v>
      </c>
      <c r="BI16" s="5">
        <v>2</v>
      </c>
      <c r="BJ16" s="5">
        <v>2</v>
      </c>
      <c r="BK16" s="5">
        <v>2</v>
      </c>
      <c r="BL16" s="5">
        <v>2</v>
      </c>
      <c r="BM16" s="5">
        <v>2</v>
      </c>
      <c r="BN16" s="5">
        <v>2</v>
      </c>
      <c r="BO16" s="5">
        <v>12</v>
      </c>
      <c r="BP16" s="5">
        <v>4</v>
      </c>
      <c r="BQ16" s="5" t="s">
        <v>158</v>
      </c>
      <c r="BR16" s="5" t="s">
        <v>554</v>
      </c>
      <c r="BS16" s="5">
        <v>8</v>
      </c>
      <c r="BT16" s="5">
        <v>3</v>
      </c>
      <c r="BU16" s="5">
        <v>2</v>
      </c>
      <c r="BV16" s="5" t="s">
        <v>165</v>
      </c>
      <c r="BW16" s="5" t="s">
        <v>554</v>
      </c>
      <c r="BX16" s="5">
        <v>22</v>
      </c>
      <c r="BY16" s="5">
        <v>3</v>
      </c>
      <c r="BZ16" s="5">
        <v>4</v>
      </c>
      <c r="CA16" s="5">
        <v>3</v>
      </c>
      <c r="CB16" s="5">
        <v>0</v>
      </c>
      <c r="CC16" s="5">
        <v>0</v>
      </c>
      <c r="CD16" s="5" t="s">
        <v>555</v>
      </c>
      <c r="CE16" s="5" t="s">
        <v>556</v>
      </c>
      <c r="CF16" s="5" t="s">
        <v>161</v>
      </c>
      <c r="CG16" s="5" t="s">
        <v>158</v>
      </c>
      <c r="CH16" s="5" t="s">
        <v>158</v>
      </c>
      <c r="CI16" s="5">
        <v>12</v>
      </c>
      <c r="CJ16" s="5">
        <v>2</v>
      </c>
      <c r="CK16" s="5" t="s">
        <v>159</v>
      </c>
      <c r="CL16" s="5" t="s">
        <v>158</v>
      </c>
      <c r="CM16" s="5">
        <v>0</v>
      </c>
      <c r="CN16" s="5">
        <v>0</v>
      </c>
      <c r="CO16" s="5" t="s">
        <v>167</v>
      </c>
      <c r="CP16" s="4" t="s">
        <v>557</v>
      </c>
      <c r="CQ16" s="5" t="s">
        <v>168</v>
      </c>
      <c r="CR16" s="4" t="s">
        <v>558</v>
      </c>
      <c r="CS16" s="5" t="s">
        <v>169</v>
      </c>
      <c r="CT16" s="5" t="s">
        <v>158</v>
      </c>
      <c r="CU16" s="5" t="s">
        <v>559</v>
      </c>
      <c r="CV16" s="4" t="s">
        <v>560</v>
      </c>
      <c r="CX16" s="5" t="s">
        <v>559</v>
      </c>
      <c r="CY16" s="4" t="s">
        <v>561</v>
      </c>
      <c r="CZ16" s="5" t="s">
        <v>171</v>
      </c>
      <c r="DA16" s="5" t="s">
        <v>230</v>
      </c>
      <c r="DB16" s="4" t="s">
        <v>562</v>
      </c>
      <c r="DC16" s="4" t="s">
        <v>563</v>
      </c>
      <c r="DD16" t="s">
        <v>564</v>
      </c>
      <c r="DE16" s="14" t="s">
        <v>176</v>
      </c>
      <c r="DF16" s="4">
        <v>15</v>
      </c>
      <c r="DG16" s="15" t="s">
        <v>177</v>
      </c>
      <c r="DH16" s="15" t="s">
        <v>354</v>
      </c>
      <c r="DI16" s="4" t="e">
        <v>#REF!</v>
      </c>
      <c r="DJ16" s="4" t="e">
        <v>#REF!</v>
      </c>
      <c r="DK16" s="4" t="e">
        <v>#REF!</v>
      </c>
      <c r="DL16" s="4" t="e">
        <v>#REF!</v>
      </c>
      <c r="DM16" s="4" t="e">
        <v>#REF!</v>
      </c>
      <c r="DN16" s="4" t="e">
        <v>#REF!</v>
      </c>
      <c r="DO16" s="4" t="e">
        <v>#REF!</v>
      </c>
      <c r="DP16" s="4" t="s">
        <v>565</v>
      </c>
      <c r="DQ16" s="4" t="s">
        <v>354</v>
      </c>
      <c r="DR16" s="16">
        <v>1</v>
      </c>
      <c r="DS16" s="17">
        <v>44235</v>
      </c>
      <c r="DT16" s="1" t="s">
        <v>356</v>
      </c>
      <c r="DU16" s="1" t="s">
        <v>354</v>
      </c>
      <c r="DV16" s="1" t="str">
        <f>TabCadastro[[#This Row],[Cidade]]&amp;" - "&amp;TabCadastro[[#This Row],[UF]]</f>
        <v>Santo André - SP</v>
      </c>
      <c r="DW16" s="18" t="str">
        <f>TabCadastro[[#This Row],[Nome completo do responsável]]&amp;" / "&amp;TabCadastro[[#This Row],[Endereço de e-mail2]]&amp;" / "&amp;TabCadastro[[#This Row],[Telefone]]</f>
        <v>Vera Lucia Da Silva Dos Santos / jamilfn@hotmail.com / (11) 4479-8182 / (11) 99769-7609</v>
      </c>
      <c r="DX16" s="18" t="str">
        <f>TabCadastro[[#This Row],[Nome do Presidente]]&amp;" / "&amp;TabCadastro[[#This Row],[Email do Presidente]]&amp;" / "&amp;TabCadastro[[#This Row],[Telefone do Presidente]]</f>
        <v>Daniel Alonso Garcia / dalongarcia@yahoo.com.br / (11) 4472-7469 / (11) 4479-8182 / (11) 95910-7590 / (11) 99181-9388</v>
      </c>
      <c r="DY16" s="18" t="e">
        <f>VLOOKUP(TabCadastro[[#This Row],[Regional]],#REF!,2,FALSE)</f>
        <v>#REF!</v>
      </c>
      <c r="DZ16" s="1" t="e">
        <f>IF(TabCadastro[[#This Row],[Regional]]=#REF!,TabCadastro[[#This Row],[Conc_Cidade_UF]],"")</f>
        <v>#REF!</v>
      </c>
      <c r="EA16" s="18" t="str">
        <f>TabCadastro[[#This Row],[Endereço]]&amp;" - "&amp;TabCadastro[[#This Row],[Bairro]]&amp;" - "&amp;"CEP "&amp;TabCadastro[[#This Row],[CEP]]</f>
        <v>Rua Bolívia, 717 - Pq. Das Nações - CEP 09280-290</v>
      </c>
      <c r="EB16" s="1" t="e">
        <f>IF(TabCadastro[[#This Row],[Regional]]=#REF!,TabCadastro[[#This Row],[Ordem (manual)]],"")</f>
        <v>#REF!</v>
      </c>
      <c r="EC16" s="1" t="e">
        <f>IF(TabCadastro[[#This Row],[Regional_Selec]]="","",_xlfn.RANK.EQ(TabCadastro[[#This Row],[Regional_Selec]],TabCadastro[Regional_Selec],1))</f>
        <v>#REF!</v>
      </c>
      <c r="ED16" s="1" t="str">
        <f>TabCadastro[[#This Row],[Domingo]]&amp;TabCadastro[[#This Row],[Segunda]]&amp;TabCadastro[[#This Row],[Terça]]&amp;TabCadastro[[#This Row],[Quarta]]&amp;TabCadastro[[#This Row],[Quinta]]&amp;TabCadastro[[#This Row],[Sexta]]&amp;TabCadastro[[#This Row],[Sábado]]</f>
        <v>8h3019h13h19h-13h18h</v>
      </c>
      <c r="EE16" s="1">
        <f>LEN(TabCadastro[[#This Row],[Conc_AE]])-LEN(SUBSTITUTE(TabCadastro[[#This Row],[Conc_AE]],"h",""))</f>
        <v>6</v>
      </c>
      <c r="EF16" s="1">
        <f>LEN(TabCadastro[[#This Row],[Dias e Horários do CURSO BÁSICO]])-LEN(SUBSTITUTE(TabCadastro[[#This Row],[Dias e Horários do CURSO BÁSICO]],"h",""))</f>
        <v>0</v>
      </c>
      <c r="EG16" s="1">
        <f>LEN(TabCadastro[[#This Row],[Dias e Horários da EAE]])-LEN(SUBSTITUTE(TabCadastro[[#This Row],[Dias e Horários da EAE]],"h",""))</f>
        <v>4</v>
      </c>
      <c r="EH16" s="1">
        <f>LEN(TabCadastro[[#This Row],[Dias e Horários EVANGELIZAÇÃO INFANTIL]])-LEN(SUBSTITUTE(TabCadastro[[#This Row],[Dias e Horários EVANGELIZAÇÃO INFANTIL]],"h",""))</f>
        <v>1</v>
      </c>
      <c r="EI16" s="1">
        <f>LEN(TabCadastro[[#This Row],[Dias e Horários PRÉ-MOCIDADE]])-LEN(SUBSTITUTE(TabCadastro[[#This Row],[Dias e Horários PRÉ-MOCIDADE]],"h",""))</f>
        <v>1</v>
      </c>
      <c r="EJ16" s="1">
        <f>LEN(TabCadastro[[#This Row],[Dias e Horários MOCIDADE]])-LEN(SUBSTITUTE(TabCadastro[[#This Row],[Dias e Horários MOCIDADE]],"h",""))</f>
        <v>1</v>
      </c>
      <c r="EK16" s="1">
        <f>LEN(TabCadastro[[#This Row],[Dias e Horários do CURSO DE MÉDIUNS]])-LEN(SUBSTITUTE(TabCadastro[[#This Row],[Dias e Horários do CURSO DE MÉDIUNS]],"h",""))</f>
        <v>2</v>
      </c>
      <c r="EL16" s="1">
        <f>LEN(TabCadastro[[#This Row],[Dias e Horários - FALANDO AO CORAÇÃO]])-LEN(SUBSTITUTE(TabCadastro[[#This Row],[Dias e Horários - FALANDO AO CORAÇÃO]],"h",""))</f>
        <v>1</v>
      </c>
      <c r="EM16" s="1">
        <f>LEN(TabCadastro[[#This Row],[Dias e Horários - PROJETO ANDRÉ LUIZ]])-LEN(SUBSTITUTE(TabCadastro[[#This Row],[Dias e Horários - PROJETO ANDRÉ LUIZ]],"h",""))</f>
        <v>2</v>
      </c>
      <c r="EN16" s="1">
        <f>LEN(TabCadastro[[#This Row],[Dias e Horários - PROJETO PAULO DE TARSO]])-LEN(SUBSTITUTE(TabCadastro[[#This Row],[Dias e Horários - PROJETO PAULO DE TARSO]],"h",""))</f>
        <v>0</v>
      </c>
    </row>
    <row r="17" spans="1:144" x14ac:dyDescent="0.3">
      <c r="A17" s="2">
        <v>44224.506980439815</v>
      </c>
      <c r="B17" s="19" t="s">
        <v>144</v>
      </c>
      <c r="C17" s="3" t="s">
        <v>566</v>
      </c>
      <c r="D17" s="3" t="s">
        <v>567</v>
      </c>
      <c r="E17" s="3" t="s">
        <v>568</v>
      </c>
      <c r="F17" s="3" t="s">
        <v>569</v>
      </c>
      <c r="G17" s="4" t="s">
        <v>570</v>
      </c>
      <c r="H17" s="5" t="s">
        <v>571</v>
      </c>
      <c r="I17" s="3" t="s">
        <v>151</v>
      </c>
      <c r="J17" s="3" t="s">
        <v>152</v>
      </c>
      <c r="K17" s="3" t="s">
        <v>572</v>
      </c>
      <c r="L17" s="3" t="s">
        <v>573</v>
      </c>
      <c r="M17" s="13">
        <v>36016</v>
      </c>
      <c r="N17" s="3" t="s">
        <v>568</v>
      </c>
      <c r="O17" s="5" t="s">
        <v>574</v>
      </c>
      <c r="P17" s="5" t="s">
        <v>575</v>
      </c>
      <c r="Q17" s="4" t="s">
        <v>576</v>
      </c>
      <c r="S17" s="3" t="s">
        <v>159</v>
      </c>
      <c r="T17" s="3" t="s">
        <v>158</v>
      </c>
      <c r="U17" s="3" t="s">
        <v>158</v>
      </c>
      <c r="V17" s="3" t="s">
        <v>159</v>
      </c>
      <c r="W17" s="3" t="s">
        <v>159</v>
      </c>
      <c r="X17" s="3" t="s">
        <v>159</v>
      </c>
      <c r="Y17" s="3" t="s">
        <v>158</v>
      </c>
      <c r="Z17" s="4" t="s">
        <v>577</v>
      </c>
      <c r="AB17" s="4" t="s">
        <v>566</v>
      </c>
      <c r="AE17" s="4" t="s">
        <v>158</v>
      </c>
      <c r="AF17" s="4" t="s">
        <v>578</v>
      </c>
      <c r="AG17" s="3" t="s">
        <v>579</v>
      </c>
      <c r="AH17" s="23" t="s">
        <v>161</v>
      </c>
      <c r="AI17" s="3" t="s">
        <v>221</v>
      </c>
      <c r="AJ17" s="23" t="s">
        <v>161</v>
      </c>
      <c r="AK17" s="3" t="s">
        <v>222</v>
      </c>
      <c r="AL17" s="23" t="s">
        <v>161</v>
      </c>
      <c r="AM17" s="23" t="s">
        <v>161</v>
      </c>
      <c r="AN17" s="5">
        <v>28</v>
      </c>
      <c r="AO17" s="5">
        <v>9</v>
      </c>
      <c r="AP17" s="5">
        <v>6</v>
      </c>
      <c r="AQ17" s="5">
        <v>4</v>
      </c>
      <c r="AR17" s="5" t="s">
        <v>251</v>
      </c>
      <c r="AS17" s="5">
        <v>30</v>
      </c>
      <c r="AT17" s="5" t="s">
        <v>225</v>
      </c>
      <c r="AU17" s="5" t="s">
        <v>580</v>
      </c>
      <c r="AV17" s="5">
        <v>25</v>
      </c>
      <c r="AW17" s="5">
        <v>3</v>
      </c>
      <c r="AX17" s="5">
        <v>2</v>
      </c>
      <c r="AY17" s="5">
        <v>1</v>
      </c>
      <c r="AZ17" s="5" t="s">
        <v>311</v>
      </c>
      <c r="BA17" s="5">
        <v>25</v>
      </c>
      <c r="BB17" s="5">
        <v>4</v>
      </c>
      <c r="BC17" s="5">
        <v>3</v>
      </c>
      <c r="BD17" s="5">
        <v>1</v>
      </c>
      <c r="BE17" s="20" t="s">
        <v>161</v>
      </c>
      <c r="BF17" s="20">
        <v>0</v>
      </c>
      <c r="BG17" s="20">
        <v>0</v>
      </c>
      <c r="BH17" s="20">
        <v>0</v>
      </c>
      <c r="BI17" s="20">
        <v>0</v>
      </c>
      <c r="BJ17" s="20">
        <v>0</v>
      </c>
      <c r="BK17" s="20">
        <v>0</v>
      </c>
      <c r="BL17" s="20">
        <v>0</v>
      </c>
      <c r="BM17" s="20">
        <v>0</v>
      </c>
      <c r="BN17" s="20">
        <v>0</v>
      </c>
      <c r="BO17" s="20">
        <v>0</v>
      </c>
      <c r="BP17" s="20">
        <v>0</v>
      </c>
      <c r="BQ17" s="20" t="s">
        <v>163</v>
      </c>
      <c r="BR17" s="20" t="s">
        <v>161</v>
      </c>
      <c r="BS17" s="20">
        <v>0</v>
      </c>
      <c r="BT17" s="20">
        <v>0</v>
      </c>
      <c r="BU17" s="20">
        <v>0</v>
      </c>
      <c r="BV17" s="5" t="s">
        <v>344</v>
      </c>
      <c r="BW17" s="20" t="s">
        <v>161</v>
      </c>
      <c r="BX17" s="20">
        <v>0</v>
      </c>
      <c r="BY17" s="20">
        <v>0</v>
      </c>
      <c r="BZ17" s="20">
        <v>0</v>
      </c>
      <c r="CA17" s="20">
        <v>0</v>
      </c>
      <c r="CB17" s="20">
        <v>0</v>
      </c>
      <c r="CC17" s="5">
        <v>80</v>
      </c>
      <c r="CD17" s="20" t="s">
        <v>161</v>
      </c>
      <c r="CE17" s="20" t="s">
        <v>161</v>
      </c>
      <c r="CF17" s="5" t="s">
        <v>251</v>
      </c>
      <c r="CG17" s="5" t="s">
        <v>158</v>
      </c>
      <c r="CH17" s="5" t="s">
        <v>158</v>
      </c>
      <c r="CI17" s="20">
        <v>0</v>
      </c>
      <c r="CJ17" s="20">
        <v>0</v>
      </c>
      <c r="CK17" s="5" t="s">
        <v>159</v>
      </c>
      <c r="CL17" s="5" t="s">
        <v>158</v>
      </c>
      <c r="CM17" s="20">
        <v>0</v>
      </c>
      <c r="CN17" s="20">
        <v>0</v>
      </c>
      <c r="CO17" s="5" t="s">
        <v>199</v>
      </c>
      <c r="CQ17" s="5" t="s">
        <v>581</v>
      </c>
      <c r="CR17" s="4" t="s">
        <v>582</v>
      </c>
      <c r="CS17" s="5" t="s">
        <v>169</v>
      </c>
      <c r="CT17" s="5" t="s">
        <v>346</v>
      </c>
      <c r="CU17" s="20" t="s">
        <v>416</v>
      </c>
      <c r="CX17" s="5" t="s">
        <v>574</v>
      </c>
      <c r="CY17" s="4" t="s">
        <v>256</v>
      </c>
      <c r="CZ17" s="5" t="s">
        <v>229</v>
      </c>
      <c r="DA17" s="5" t="s">
        <v>230</v>
      </c>
      <c r="DB17" s="4" t="s">
        <v>583</v>
      </c>
      <c r="DC17" s="4" t="s">
        <v>584</v>
      </c>
      <c r="DD17" t="s">
        <v>585</v>
      </c>
      <c r="DE17" s="14" t="s">
        <v>176</v>
      </c>
      <c r="DF17" s="4">
        <v>16</v>
      </c>
      <c r="DG17" s="15" t="s">
        <v>177</v>
      </c>
      <c r="DH17" s="15" t="s">
        <v>178</v>
      </c>
      <c r="DI17" s="4" t="e">
        <v>#REF!</v>
      </c>
      <c r="DJ17" s="4" t="e">
        <v>#REF!</v>
      </c>
      <c r="DK17" s="4" t="e">
        <v>#REF!</v>
      </c>
      <c r="DL17" s="4" t="e">
        <v>#REF!</v>
      </c>
      <c r="DM17" s="4" t="e">
        <v>#REF!</v>
      </c>
      <c r="DN17" s="4" t="e">
        <v>#REF!</v>
      </c>
      <c r="DO17" s="4" t="e">
        <v>#REF!</v>
      </c>
      <c r="DP17" s="4" t="s">
        <v>586</v>
      </c>
      <c r="DQ17" s="4" t="s">
        <v>178</v>
      </c>
      <c r="DR17" s="16">
        <v>0.66</v>
      </c>
      <c r="DS17" s="17">
        <v>44235</v>
      </c>
      <c r="DU17" s="1" t="s">
        <v>178</v>
      </c>
      <c r="DV17" s="1" t="str">
        <f>TabCadastro[[#This Row],[Cidade]]&amp;" - "&amp;TabCadastro[[#This Row],[UF]]</f>
        <v>Santo André - SP</v>
      </c>
      <c r="DW17" s="18" t="str">
        <f>TabCadastro[[#This Row],[Nome completo do responsável]]&amp;" / "&amp;TabCadastro[[#This Row],[Endereço de e-mail2]]&amp;" / "&amp;TabCadastro[[#This Row],[Telefone]]</f>
        <v>Sonia Maria Bramante Denk / soniabramante@uol.com.br / (11) 988460388</v>
      </c>
      <c r="DX17" s="18" t="str">
        <f>TabCadastro[[#This Row],[Nome do Presidente]]&amp;" / "&amp;TabCadastro[[#This Row],[Email do Presidente]]&amp;" / "&amp;TabCadastro[[#This Row],[Telefone do Presidente]]</f>
        <v>Sonia Maria Bramante Denk / soniabramante@uol.com.br / (11) 98846-0388</v>
      </c>
      <c r="DY17" s="18" t="e">
        <f>VLOOKUP(TabCadastro[[#This Row],[Regional]],#REF!,2,FALSE)</f>
        <v>#REF!</v>
      </c>
      <c r="DZ17" s="1" t="e">
        <f>IF(TabCadastro[[#This Row],[Regional]]=#REF!,TabCadastro[[#This Row],[Conc_Cidade_UF]],"")</f>
        <v>#REF!</v>
      </c>
      <c r="EA17" s="18" t="str">
        <f>TabCadastro[[#This Row],[Endereço]]&amp;" - "&amp;TabCadastro[[#This Row],[Bairro]]&amp;" - "&amp;"CEP "&amp;TabCadastro[[#This Row],[CEP]]</f>
        <v>Rua Jorge Chammas, 293 - Vila América - CEP 09110-330</v>
      </c>
      <c r="EB17" s="1" t="e">
        <f>IF(TabCadastro[[#This Row],[Regional]]=#REF!,TabCadastro[[#This Row],[Ordem (manual)]],"")</f>
        <v>#REF!</v>
      </c>
      <c r="EC17" s="1" t="e">
        <f>IF(TabCadastro[[#This Row],[Regional_Selec]]="","",_xlfn.RANK.EQ(TabCadastro[[#This Row],[Regional_Selec]],TabCadastro[Regional_Selec],1))</f>
        <v>#REF!</v>
      </c>
      <c r="ED17" s="1" t="str">
        <f>TabCadastro[[#This Row],[Domingo]]&amp;TabCadastro[[#This Row],[Segunda]]&amp;TabCadastro[[#This Row],[Terça]]&amp;TabCadastro[[#This Row],[Quarta]]&amp;TabCadastro[[#This Row],[Quinta]]&amp;TabCadastro[[#This Row],[Sexta]]&amp;TabCadastro[[#This Row],[Sábado]]</f>
        <v>18h30-20h-14h30--</v>
      </c>
      <c r="EE17" s="1">
        <f>LEN(TabCadastro[[#This Row],[Conc_AE]])-LEN(SUBSTITUTE(TabCadastro[[#This Row],[Conc_AE]],"h",""))</f>
        <v>3</v>
      </c>
      <c r="EF17" s="1">
        <f>LEN(TabCadastro[[#This Row],[Dias e Horários do CURSO BÁSICO]])-LEN(SUBSTITUTE(TabCadastro[[#This Row],[Dias e Horários do CURSO BÁSICO]],"h",""))</f>
        <v>1</v>
      </c>
      <c r="EG17" s="1">
        <f>LEN(TabCadastro[[#This Row],[Dias e Horários da EAE]])-LEN(SUBSTITUTE(TabCadastro[[#This Row],[Dias e Horários da EAE]],"h",""))</f>
        <v>1</v>
      </c>
      <c r="EH17" s="1">
        <f>LEN(TabCadastro[[#This Row],[Dias e Horários EVANGELIZAÇÃO INFANTIL]])-LEN(SUBSTITUTE(TabCadastro[[#This Row],[Dias e Horários EVANGELIZAÇÃO INFANTIL]],"h",""))</f>
        <v>0</v>
      </c>
      <c r="EI17" s="1">
        <f>LEN(TabCadastro[[#This Row],[Dias e Horários PRÉ-MOCIDADE]])-LEN(SUBSTITUTE(TabCadastro[[#This Row],[Dias e Horários PRÉ-MOCIDADE]],"h",""))</f>
        <v>0</v>
      </c>
      <c r="EJ17" s="1">
        <f>LEN(TabCadastro[[#This Row],[Dias e Horários MOCIDADE]])-LEN(SUBSTITUTE(TabCadastro[[#This Row],[Dias e Horários MOCIDADE]],"h",""))</f>
        <v>0</v>
      </c>
      <c r="EK17" s="1">
        <f>LEN(TabCadastro[[#This Row],[Dias e Horários do CURSO DE MÉDIUNS]])-LEN(SUBSTITUTE(TabCadastro[[#This Row],[Dias e Horários do CURSO DE MÉDIUNS]],"h",""))</f>
        <v>0</v>
      </c>
      <c r="EL17" s="1">
        <f>LEN(TabCadastro[[#This Row],[Dias e Horários - FALANDO AO CORAÇÃO]])-LEN(SUBSTITUTE(TabCadastro[[#This Row],[Dias e Horários - FALANDO AO CORAÇÃO]],"h",""))</f>
        <v>0</v>
      </c>
      <c r="EM17" s="1">
        <f>LEN(TabCadastro[[#This Row],[Dias e Horários - PROJETO ANDRÉ LUIZ]])-LEN(SUBSTITUTE(TabCadastro[[#This Row],[Dias e Horários - PROJETO ANDRÉ LUIZ]],"h",""))</f>
        <v>0</v>
      </c>
      <c r="EN17" s="1">
        <f>LEN(TabCadastro[[#This Row],[Dias e Horários - PROJETO PAULO DE TARSO]])-LEN(SUBSTITUTE(TabCadastro[[#This Row],[Dias e Horários - PROJETO PAULO DE TARSO]],"h",""))</f>
        <v>1</v>
      </c>
    </row>
    <row r="18" spans="1:144" x14ac:dyDescent="0.3">
      <c r="A18" s="2">
        <v>44183.348306701388</v>
      </c>
      <c r="B18" s="19" t="s">
        <v>144</v>
      </c>
      <c r="C18" s="3" t="s">
        <v>587</v>
      </c>
      <c r="D18" s="3" t="s">
        <v>588</v>
      </c>
      <c r="E18" s="3" t="s">
        <v>589</v>
      </c>
      <c r="F18" s="3" t="s">
        <v>590</v>
      </c>
      <c r="G18" s="4" t="s">
        <v>591</v>
      </c>
      <c r="H18" s="5" t="s">
        <v>592</v>
      </c>
      <c r="I18" s="3" t="s">
        <v>151</v>
      </c>
      <c r="J18" s="3" t="s">
        <v>152</v>
      </c>
      <c r="K18" s="3" t="s">
        <v>593</v>
      </c>
      <c r="L18" s="3" t="s">
        <v>594</v>
      </c>
      <c r="M18" s="13">
        <v>33995</v>
      </c>
      <c r="N18" s="3" t="s">
        <v>595</v>
      </c>
      <c r="O18" s="5" t="s">
        <v>596</v>
      </c>
      <c r="P18" s="5" t="s">
        <v>597</v>
      </c>
      <c r="Q18" s="4" t="s">
        <v>598</v>
      </c>
      <c r="R18" s="4" t="s">
        <v>589</v>
      </c>
      <c r="S18" s="3" t="s">
        <v>158</v>
      </c>
      <c r="T18" s="3" t="s">
        <v>158</v>
      </c>
      <c r="U18" s="3" t="s">
        <v>158</v>
      </c>
      <c r="V18" s="3" t="s">
        <v>159</v>
      </c>
      <c r="W18" s="3" t="s">
        <v>158</v>
      </c>
      <c r="X18" s="3" t="s">
        <v>159</v>
      </c>
      <c r="Y18" s="3" t="s">
        <v>158</v>
      </c>
      <c r="Z18" s="4" t="s">
        <v>599</v>
      </c>
      <c r="AA18" s="4" t="s">
        <v>161</v>
      </c>
      <c r="AB18" s="4" t="s">
        <v>161</v>
      </c>
      <c r="AC18" s="4" t="s">
        <v>161</v>
      </c>
      <c r="AD18" s="4" t="s">
        <v>161</v>
      </c>
      <c r="AE18" s="4" t="s">
        <v>158</v>
      </c>
      <c r="AF18" s="4" t="s">
        <v>600</v>
      </c>
      <c r="AG18" s="3" t="s">
        <v>161</v>
      </c>
      <c r="AH18" s="3" t="s">
        <v>162</v>
      </c>
      <c r="AI18" s="3" t="s">
        <v>161</v>
      </c>
      <c r="AJ18" s="3" t="s">
        <v>161</v>
      </c>
      <c r="AK18" s="3" t="s">
        <v>161</v>
      </c>
      <c r="AL18" s="3" t="s">
        <v>161</v>
      </c>
      <c r="AM18" s="3" t="s">
        <v>161</v>
      </c>
      <c r="AN18" s="5">
        <v>10</v>
      </c>
      <c r="AO18" s="5">
        <v>26</v>
      </c>
      <c r="AP18" s="5">
        <v>8</v>
      </c>
      <c r="AQ18" s="5">
        <v>2</v>
      </c>
      <c r="AR18" s="5" t="s">
        <v>161</v>
      </c>
      <c r="AS18" s="5">
        <v>0</v>
      </c>
      <c r="AT18" s="5" t="s">
        <v>312</v>
      </c>
      <c r="AU18" s="5" t="s">
        <v>601</v>
      </c>
      <c r="AV18" s="5">
        <v>8</v>
      </c>
      <c r="AW18" s="5">
        <v>5</v>
      </c>
      <c r="AX18" s="5">
        <v>6</v>
      </c>
      <c r="AY18" s="5">
        <v>1</v>
      </c>
      <c r="AZ18" s="5" t="s">
        <v>555</v>
      </c>
      <c r="BA18" s="5">
        <v>6</v>
      </c>
      <c r="BB18" s="5">
        <v>5</v>
      </c>
      <c r="BC18" s="5">
        <v>3</v>
      </c>
      <c r="BD18" s="5">
        <v>2</v>
      </c>
      <c r="BE18" s="5" t="s">
        <v>602</v>
      </c>
      <c r="BF18" s="5">
        <v>120</v>
      </c>
      <c r="BG18" s="5">
        <v>25</v>
      </c>
      <c r="BH18" s="5">
        <v>8</v>
      </c>
      <c r="BI18" s="5">
        <v>2</v>
      </c>
      <c r="BJ18" s="5">
        <v>2</v>
      </c>
      <c r="BK18" s="5">
        <v>2</v>
      </c>
      <c r="BL18" s="5">
        <v>2</v>
      </c>
      <c r="BM18" s="5">
        <v>2</v>
      </c>
      <c r="BN18" s="5">
        <v>0</v>
      </c>
      <c r="BO18" s="5">
        <v>8</v>
      </c>
      <c r="BP18" s="5">
        <v>6</v>
      </c>
      <c r="BQ18" s="5" t="s">
        <v>158</v>
      </c>
      <c r="BR18" s="5" t="s">
        <v>164</v>
      </c>
      <c r="BS18" s="5">
        <v>12</v>
      </c>
      <c r="BT18" s="5">
        <v>2</v>
      </c>
      <c r="BU18" s="5">
        <v>2</v>
      </c>
      <c r="BV18" s="5" t="s">
        <v>165</v>
      </c>
      <c r="BW18" s="5" t="s">
        <v>342</v>
      </c>
      <c r="BX18" s="5">
        <v>3</v>
      </c>
      <c r="BY18" s="5">
        <v>3</v>
      </c>
      <c r="BZ18" s="5">
        <v>1</v>
      </c>
      <c r="CA18" s="5">
        <v>1</v>
      </c>
      <c r="CB18" s="5">
        <v>0</v>
      </c>
      <c r="CC18" s="5">
        <v>18</v>
      </c>
      <c r="CD18" s="5" t="s">
        <v>161</v>
      </c>
      <c r="CE18" s="5" t="s">
        <v>161</v>
      </c>
      <c r="CF18" s="5" t="s">
        <v>161</v>
      </c>
      <c r="CG18" s="5" t="s">
        <v>158</v>
      </c>
      <c r="CH18" s="5" t="s">
        <v>158</v>
      </c>
      <c r="CI18" s="5">
        <v>0</v>
      </c>
      <c r="CJ18" s="5">
        <v>0</v>
      </c>
      <c r="CK18" s="5" t="s">
        <v>158</v>
      </c>
      <c r="CL18" s="5" t="s">
        <v>158</v>
      </c>
      <c r="CM18" s="5">
        <v>0</v>
      </c>
      <c r="CN18" s="5">
        <v>0</v>
      </c>
      <c r="CO18" s="5" t="s">
        <v>167</v>
      </c>
      <c r="CP18" s="4" t="s">
        <v>603</v>
      </c>
      <c r="CQ18" s="5" t="s">
        <v>347</v>
      </c>
      <c r="CR18" s="4" t="s">
        <v>604</v>
      </c>
      <c r="CS18" s="5" t="s">
        <v>169</v>
      </c>
      <c r="CT18" s="5" t="s">
        <v>158</v>
      </c>
      <c r="CU18" s="5" t="s">
        <v>600</v>
      </c>
      <c r="CV18" s="4" t="s">
        <v>605</v>
      </c>
      <c r="CX18" s="5" t="s">
        <v>600</v>
      </c>
      <c r="CY18" s="4" t="s">
        <v>606</v>
      </c>
      <c r="CZ18" s="5" t="s">
        <v>171</v>
      </c>
      <c r="DA18" s="5" t="s">
        <v>172</v>
      </c>
      <c r="DB18" s="4" t="s">
        <v>607</v>
      </c>
      <c r="DC18" s="4" t="s">
        <v>608</v>
      </c>
      <c r="DD18" t="s">
        <v>609</v>
      </c>
      <c r="DE18" s="14" t="s">
        <v>176</v>
      </c>
      <c r="DF18" s="4">
        <v>17</v>
      </c>
      <c r="DG18" s="15" t="s">
        <v>177</v>
      </c>
      <c r="DH18" s="15" t="s">
        <v>354</v>
      </c>
      <c r="DI18" s="4" t="e">
        <v>#REF!</v>
      </c>
      <c r="DJ18" s="4" t="e">
        <v>#REF!</v>
      </c>
      <c r="DK18" s="4" t="e">
        <v>#REF!</v>
      </c>
      <c r="DL18" s="4" t="e">
        <v>#REF!</v>
      </c>
      <c r="DM18" s="4" t="e">
        <v>#REF!</v>
      </c>
      <c r="DN18" s="4" t="e">
        <v>#REF!</v>
      </c>
      <c r="DO18" s="4" t="e">
        <v>#REF!</v>
      </c>
      <c r="DP18" s="4" t="s">
        <v>610</v>
      </c>
      <c r="DQ18" s="4" t="s">
        <v>354</v>
      </c>
      <c r="DR18" s="16">
        <v>1</v>
      </c>
      <c r="DS18" s="17">
        <v>44235</v>
      </c>
      <c r="DT18" s="1" t="s">
        <v>356</v>
      </c>
      <c r="DU18" s="1" t="s">
        <v>354</v>
      </c>
      <c r="DV18" s="1" t="str">
        <f>TabCadastro[[#This Row],[Cidade]]&amp;" - "&amp;TabCadastro[[#This Row],[UF]]</f>
        <v>Santo André - SP</v>
      </c>
      <c r="DW18" s="18" t="str">
        <f>TabCadastro[[#This Row],[Nome completo do responsável]]&amp;" / "&amp;TabCadastro[[#This Row],[Endereço de e-mail2]]&amp;" / "&amp;TabCadastro[[#This Row],[Telefone]]</f>
        <v>Nelson Yoshikazu Taira / nelsontaira@gmail.com / (11) 99349-4010</v>
      </c>
      <c r="DX18" s="18" t="str">
        <f>TabCadastro[[#This Row],[Nome do Presidente]]&amp;" / "&amp;TabCadastro[[#This Row],[Email do Presidente]]&amp;" / "&amp;TabCadastro[[#This Row],[Telefone do Presidente]]</f>
        <v>Wilma Ayako Taira Dos Santos / wilmasantos.arw@gmail.com / (11) 97340-4059</v>
      </c>
      <c r="DY18" s="18" t="e">
        <f>VLOOKUP(TabCadastro[[#This Row],[Regional]],#REF!,2,FALSE)</f>
        <v>#REF!</v>
      </c>
      <c r="DZ18" s="1" t="e">
        <f>IF(TabCadastro[[#This Row],[Regional]]=#REF!,TabCadastro[[#This Row],[Conc_Cidade_UF]],"")</f>
        <v>#REF!</v>
      </c>
      <c r="EA18" s="18" t="str">
        <f>TabCadastro[[#This Row],[Endereço]]&amp;" - "&amp;TabCadastro[[#This Row],[Bairro]]&amp;" - "&amp;"CEP "&amp;TabCadastro[[#This Row],[CEP]]</f>
        <v>Av. Sorocaba, 862 - Pq. Erasmo Assunção - CEP 09290-260</v>
      </c>
      <c r="EB18" s="1" t="e">
        <f>IF(TabCadastro[[#This Row],[Regional]]=#REF!,TabCadastro[[#This Row],[Ordem (manual)]],"")</f>
        <v>#REF!</v>
      </c>
      <c r="EC18" s="1" t="e">
        <f>IF(TabCadastro[[#This Row],[Regional_Selec]]="","",_xlfn.RANK.EQ(TabCadastro[[#This Row],[Regional_Selec]],TabCadastro[Regional_Selec],1))</f>
        <v>#REF!</v>
      </c>
      <c r="ED18" s="1" t="str">
        <f>TabCadastro[[#This Row],[Domingo]]&amp;TabCadastro[[#This Row],[Segunda]]&amp;TabCadastro[[#This Row],[Terça]]&amp;TabCadastro[[#This Row],[Quarta]]&amp;TabCadastro[[#This Row],[Quinta]]&amp;TabCadastro[[#This Row],[Sexta]]&amp;TabCadastro[[#This Row],[Sábado]]</f>
        <v>-19h30-----</v>
      </c>
      <c r="EE18" s="1">
        <f>LEN(TabCadastro[[#This Row],[Conc_AE]])-LEN(SUBSTITUTE(TabCadastro[[#This Row],[Conc_AE]],"h",""))</f>
        <v>1</v>
      </c>
      <c r="EF18" s="1">
        <f>LEN(TabCadastro[[#This Row],[Dias e Horários do CURSO BÁSICO]])-LEN(SUBSTITUTE(TabCadastro[[#This Row],[Dias e Horários do CURSO BÁSICO]],"h",""))</f>
        <v>0</v>
      </c>
      <c r="EG18" s="1">
        <f>LEN(TabCadastro[[#This Row],[Dias e Horários da EAE]])-LEN(SUBSTITUTE(TabCadastro[[#This Row],[Dias e Horários da EAE]],"h",""))</f>
        <v>1</v>
      </c>
      <c r="EH18" s="1">
        <f>LEN(TabCadastro[[#This Row],[Dias e Horários EVANGELIZAÇÃO INFANTIL]])-LEN(SUBSTITUTE(TabCadastro[[#This Row],[Dias e Horários EVANGELIZAÇÃO INFANTIL]],"h",""))</f>
        <v>2</v>
      </c>
      <c r="EI18" s="1">
        <f>LEN(TabCadastro[[#This Row],[Dias e Horários PRÉ-MOCIDADE]])-LEN(SUBSTITUTE(TabCadastro[[#This Row],[Dias e Horários PRÉ-MOCIDADE]],"h",""))</f>
        <v>1</v>
      </c>
      <c r="EJ18" s="1">
        <f>LEN(TabCadastro[[#This Row],[Dias e Horários MOCIDADE]])-LEN(SUBSTITUTE(TabCadastro[[#This Row],[Dias e Horários MOCIDADE]],"h",""))</f>
        <v>1</v>
      </c>
      <c r="EK18" s="1">
        <f>LEN(TabCadastro[[#This Row],[Dias e Horários do CURSO DE MÉDIUNS]])-LEN(SUBSTITUTE(TabCadastro[[#This Row],[Dias e Horários do CURSO DE MÉDIUNS]],"h",""))</f>
        <v>1</v>
      </c>
      <c r="EL18" s="1">
        <f>LEN(TabCadastro[[#This Row],[Dias e Horários - FALANDO AO CORAÇÃO]])-LEN(SUBSTITUTE(TabCadastro[[#This Row],[Dias e Horários - FALANDO AO CORAÇÃO]],"h",""))</f>
        <v>0</v>
      </c>
      <c r="EM18" s="1">
        <f>LEN(TabCadastro[[#This Row],[Dias e Horários - PROJETO ANDRÉ LUIZ]])-LEN(SUBSTITUTE(TabCadastro[[#This Row],[Dias e Horários - PROJETO ANDRÉ LUIZ]],"h",""))</f>
        <v>0</v>
      </c>
      <c r="EN18" s="1">
        <f>LEN(TabCadastro[[#This Row],[Dias e Horários - PROJETO PAULO DE TARSO]])-LEN(SUBSTITUTE(TabCadastro[[#This Row],[Dias e Horários - PROJETO PAULO DE TARSO]],"h",""))</f>
        <v>0</v>
      </c>
    </row>
    <row r="19" spans="1:144" x14ac:dyDescent="0.3">
      <c r="A19" s="2">
        <v>44220.618836469905</v>
      </c>
      <c r="B19" s="19" t="s">
        <v>144</v>
      </c>
      <c r="C19" s="3" t="s">
        <v>587</v>
      </c>
      <c r="D19" s="3" t="s">
        <v>588</v>
      </c>
      <c r="E19" s="3" t="s">
        <v>611</v>
      </c>
      <c r="F19" s="3" t="s">
        <v>612</v>
      </c>
      <c r="G19" s="4" t="s">
        <v>613</v>
      </c>
      <c r="H19" s="5" t="s">
        <v>614</v>
      </c>
      <c r="I19" s="3" t="s">
        <v>615</v>
      </c>
      <c r="J19" s="3" t="s">
        <v>152</v>
      </c>
      <c r="K19" s="3" t="s">
        <v>616</v>
      </c>
      <c r="L19" s="3" t="s">
        <v>617</v>
      </c>
      <c r="M19" s="24">
        <v>35415</v>
      </c>
      <c r="N19" s="3" t="s">
        <v>618</v>
      </c>
      <c r="O19" s="5" t="s">
        <v>619</v>
      </c>
      <c r="P19" s="5" t="s">
        <v>612</v>
      </c>
      <c r="Q19" s="4" t="s">
        <v>620</v>
      </c>
      <c r="R19" s="4" t="s">
        <v>621</v>
      </c>
      <c r="S19" s="3" t="s">
        <v>158</v>
      </c>
      <c r="T19" s="3" t="s">
        <v>158</v>
      </c>
      <c r="U19" s="3" t="s">
        <v>158</v>
      </c>
      <c r="V19" s="3" t="s">
        <v>159</v>
      </c>
      <c r="W19" s="3" t="s">
        <v>159</v>
      </c>
      <c r="X19" s="3" t="s">
        <v>159</v>
      </c>
      <c r="Y19" s="3" t="s">
        <v>158</v>
      </c>
      <c r="Z19" s="4" t="s">
        <v>622</v>
      </c>
      <c r="AA19" s="4" t="s">
        <v>161</v>
      </c>
      <c r="AB19" s="4" t="s">
        <v>161</v>
      </c>
      <c r="AC19" s="4" t="s">
        <v>161</v>
      </c>
      <c r="AD19" s="4" t="s">
        <v>161</v>
      </c>
      <c r="AE19" s="4" t="s">
        <v>159</v>
      </c>
      <c r="AG19" s="3" t="s">
        <v>161</v>
      </c>
      <c r="AH19" s="3" t="s">
        <v>221</v>
      </c>
      <c r="AI19" s="3" t="s">
        <v>161</v>
      </c>
      <c r="AJ19" s="3" t="s">
        <v>161</v>
      </c>
      <c r="AK19" s="3" t="s">
        <v>161</v>
      </c>
      <c r="AL19" s="3" t="s">
        <v>161</v>
      </c>
      <c r="AM19" s="3" t="s">
        <v>466</v>
      </c>
      <c r="AN19" s="5">
        <v>45</v>
      </c>
      <c r="AO19" s="5">
        <v>30</v>
      </c>
      <c r="AP19" s="5">
        <v>3</v>
      </c>
      <c r="AQ19" s="5">
        <v>4</v>
      </c>
      <c r="AR19" s="5" t="s">
        <v>161</v>
      </c>
      <c r="AS19" s="5">
        <v>0</v>
      </c>
      <c r="AT19" s="5" t="s">
        <v>623</v>
      </c>
      <c r="AU19" s="5" t="s">
        <v>624</v>
      </c>
      <c r="AV19" s="5">
        <v>23</v>
      </c>
      <c r="AW19" s="5">
        <v>3</v>
      </c>
      <c r="AX19" s="5">
        <v>5</v>
      </c>
      <c r="AY19" s="5">
        <v>2</v>
      </c>
      <c r="AZ19" s="5" t="s">
        <v>625</v>
      </c>
      <c r="BA19" s="5">
        <v>15</v>
      </c>
      <c r="BB19" s="5">
        <v>2</v>
      </c>
      <c r="BC19" s="5">
        <v>3</v>
      </c>
      <c r="BD19" s="5">
        <v>1</v>
      </c>
      <c r="BE19" s="5" t="s">
        <v>626</v>
      </c>
      <c r="BF19" s="5">
        <v>8</v>
      </c>
      <c r="BG19" s="5">
        <v>3</v>
      </c>
      <c r="BH19" s="5">
        <v>3</v>
      </c>
      <c r="BI19" s="5">
        <v>0</v>
      </c>
      <c r="BJ19" s="5">
        <v>3</v>
      </c>
      <c r="BK19" s="5">
        <v>0</v>
      </c>
      <c r="BL19" s="5">
        <v>0</v>
      </c>
      <c r="BM19" s="5">
        <v>0</v>
      </c>
      <c r="BN19" s="5">
        <v>0</v>
      </c>
      <c r="BO19" s="5">
        <v>3</v>
      </c>
      <c r="BP19" s="5">
        <v>3</v>
      </c>
      <c r="BQ19" s="5" t="s">
        <v>158</v>
      </c>
      <c r="BR19" s="5" t="s">
        <v>161</v>
      </c>
      <c r="BS19" s="5">
        <v>0</v>
      </c>
      <c r="BT19" s="5">
        <v>0</v>
      </c>
      <c r="BU19" s="5">
        <v>0</v>
      </c>
      <c r="BV19" s="5" t="s">
        <v>165</v>
      </c>
      <c r="BW19" s="5" t="s">
        <v>161</v>
      </c>
      <c r="BX19" s="5">
        <v>0</v>
      </c>
      <c r="BY19" s="5">
        <v>0</v>
      </c>
      <c r="BZ19" s="5">
        <v>0</v>
      </c>
      <c r="CA19" s="5">
        <v>0</v>
      </c>
      <c r="CB19" s="5">
        <v>0</v>
      </c>
      <c r="CC19" s="5">
        <v>45</v>
      </c>
      <c r="CD19" s="5" t="s">
        <v>627</v>
      </c>
      <c r="CE19" s="5" t="s">
        <v>628</v>
      </c>
      <c r="CF19" s="5" t="s">
        <v>161</v>
      </c>
      <c r="CG19" s="5" t="s">
        <v>158</v>
      </c>
      <c r="CH19" s="5" t="s">
        <v>158</v>
      </c>
      <c r="CI19" s="5">
        <v>0</v>
      </c>
      <c r="CJ19" s="5">
        <v>0</v>
      </c>
      <c r="CK19" s="5" t="s">
        <v>159</v>
      </c>
      <c r="CL19" s="5" t="s">
        <v>158</v>
      </c>
      <c r="CM19" s="5">
        <v>0</v>
      </c>
      <c r="CN19" s="5">
        <v>0</v>
      </c>
      <c r="CO19" s="5" t="s">
        <v>167</v>
      </c>
      <c r="CP19" s="4" t="s">
        <v>629</v>
      </c>
      <c r="CQ19" s="5" t="s">
        <v>347</v>
      </c>
      <c r="CS19" s="5" t="s">
        <v>169</v>
      </c>
      <c r="CT19" s="5" t="s">
        <v>159</v>
      </c>
      <c r="CU19" s="5" t="s">
        <v>630</v>
      </c>
      <c r="CX19" s="5" t="s">
        <v>631</v>
      </c>
      <c r="CY19" s="4" t="s">
        <v>632</v>
      </c>
      <c r="CZ19" s="5" t="s">
        <v>171</v>
      </c>
      <c r="DA19" s="5" t="s">
        <v>172</v>
      </c>
      <c r="DB19" s="4" t="s">
        <v>633</v>
      </c>
      <c r="DC19" s="4" t="s">
        <v>634</v>
      </c>
      <c r="DD19" t="s">
        <v>635</v>
      </c>
      <c r="DE19" s="14" t="s">
        <v>176</v>
      </c>
      <c r="DF19" s="4">
        <v>18</v>
      </c>
      <c r="DG19" s="15" t="s">
        <v>177</v>
      </c>
      <c r="DH19" s="15" t="s">
        <v>178</v>
      </c>
      <c r="DI19" s="4" t="e">
        <v>#REF!</v>
      </c>
      <c r="DJ19" s="4" t="e">
        <v>#REF!</v>
      </c>
      <c r="DK19" s="4" t="e">
        <v>#REF!</v>
      </c>
      <c r="DL19" s="4" t="e">
        <v>#REF!</v>
      </c>
      <c r="DM19" s="4" t="e">
        <v>#REF!</v>
      </c>
      <c r="DN19" s="4" t="e">
        <v>#REF!</v>
      </c>
      <c r="DO19" s="4" t="e">
        <v>#REF!</v>
      </c>
      <c r="DP19" s="4" t="s">
        <v>610</v>
      </c>
      <c r="DQ19" s="4" t="s">
        <v>178</v>
      </c>
      <c r="DR19" s="16">
        <v>0.66</v>
      </c>
      <c r="DS19" s="17">
        <v>44235</v>
      </c>
      <c r="DU19" s="1" t="s">
        <v>178</v>
      </c>
      <c r="DV19" s="1" t="str">
        <f>TabCadastro[[#This Row],[Cidade]]&amp;" - "&amp;TabCadastro[[#This Row],[UF]]</f>
        <v>Diadema - SP</v>
      </c>
      <c r="DW19" s="18" t="str">
        <f>TabCadastro[[#This Row],[Nome completo do responsável]]&amp;" / "&amp;TabCadastro[[#This Row],[Endereço de e-mail2]]&amp;" / "&amp;TabCadastro[[#This Row],[Telefone]]</f>
        <v>Helio Rodrigues Caldeira Filho / feefa@usesp.org.br / (11) 96131-1273</v>
      </c>
      <c r="DX19" s="18" t="str">
        <f>TabCadastro[[#This Row],[Nome do Presidente]]&amp;" / "&amp;TabCadastro[[#This Row],[Email do Presidente]]&amp;" / "&amp;TabCadastro[[#This Row],[Telefone do Presidente]]</f>
        <v>Helio Caldeira / heliorodriguescfilho@gmail.com / (11) 96131-1273</v>
      </c>
      <c r="DY19" s="18" t="e">
        <f>VLOOKUP(TabCadastro[[#This Row],[Regional]],#REF!,2,FALSE)</f>
        <v>#REF!</v>
      </c>
      <c r="DZ19" s="1" t="e">
        <f>IF(TabCadastro[[#This Row],[Regional]]=#REF!,TabCadastro[[#This Row],[Conc_Cidade_UF]],"")</f>
        <v>#REF!</v>
      </c>
      <c r="EA19" s="18" t="str">
        <f>TabCadastro[[#This Row],[Endereço]]&amp;" - "&amp;TabCadastro[[#This Row],[Bairro]]&amp;" - "&amp;"CEP "&amp;TabCadastro[[#This Row],[CEP]]</f>
        <v>rua salvador correa de sa 659 - Vl. Nogueira - CEP 09951-060</v>
      </c>
      <c r="EB19" s="1" t="e">
        <f>IF(TabCadastro[[#This Row],[Regional]]=#REF!,TabCadastro[[#This Row],[Ordem (manual)]],"")</f>
        <v>#REF!</v>
      </c>
      <c r="EC19" s="1" t="e">
        <f>IF(TabCadastro[[#This Row],[Regional_Selec]]="","",_xlfn.RANK.EQ(TabCadastro[[#This Row],[Regional_Selec]],TabCadastro[Regional_Selec],1))</f>
        <v>#REF!</v>
      </c>
      <c r="ED19" s="1" t="str">
        <f>TabCadastro[[#This Row],[Domingo]]&amp;TabCadastro[[#This Row],[Segunda]]&amp;TabCadastro[[#This Row],[Terça]]&amp;TabCadastro[[#This Row],[Quarta]]&amp;TabCadastro[[#This Row],[Quinta]]&amp;TabCadastro[[#This Row],[Sexta]]&amp;TabCadastro[[#This Row],[Sábado]]</f>
        <v>-20h----16h</v>
      </c>
      <c r="EE19" s="1">
        <f>LEN(TabCadastro[[#This Row],[Conc_AE]])-LEN(SUBSTITUTE(TabCadastro[[#This Row],[Conc_AE]],"h",""))</f>
        <v>2</v>
      </c>
      <c r="EF19" s="1">
        <f>LEN(TabCadastro[[#This Row],[Dias e Horários do CURSO BÁSICO]])-LEN(SUBSTITUTE(TabCadastro[[#This Row],[Dias e Horários do CURSO BÁSICO]],"h",""))</f>
        <v>0</v>
      </c>
      <c r="EG19" s="1">
        <f>LEN(TabCadastro[[#This Row],[Dias e Horários da EAE]])-LEN(SUBSTITUTE(TabCadastro[[#This Row],[Dias e Horários da EAE]],"h",""))</f>
        <v>2</v>
      </c>
      <c r="EH19" s="1">
        <f>LEN(TabCadastro[[#This Row],[Dias e Horários EVANGELIZAÇÃO INFANTIL]])-LEN(SUBSTITUTE(TabCadastro[[#This Row],[Dias e Horários EVANGELIZAÇÃO INFANTIL]],"h",""))</f>
        <v>2</v>
      </c>
      <c r="EI19" s="1">
        <f>LEN(TabCadastro[[#This Row],[Dias e Horários PRÉ-MOCIDADE]])-LEN(SUBSTITUTE(TabCadastro[[#This Row],[Dias e Horários PRÉ-MOCIDADE]],"h",""))</f>
        <v>0</v>
      </c>
      <c r="EJ19" s="1">
        <f>LEN(TabCadastro[[#This Row],[Dias e Horários MOCIDADE]])-LEN(SUBSTITUTE(TabCadastro[[#This Row],[Dias e Horários MOCIDADE]],"h",""))</f>
        <v>0</v>
      </c>
      <c r="EK19" s="1">
        <f>LEN(TabCadastro[[#This Row],[Dias e Horários do CURSO DE MÉDIUNS]])-LEN(SUBSTITUTE(TabCadastro[[#This Row],[Dias e Horários do CURSO DE MÉDIUNS]],"h",""))</f>
        <v>1</v>
      </c>
      <c r="EL19" s="1">
        <f>LEN(TabCadastro[[#This Row],[Dias e Horários - FALANDO AO CORAÇÃO]])-LEN(SUBSTITUTE(TabCadastro[[#This Row],[Dias e Horários - FALANDO AO CORAÇÃO]],"h",""))</f>
        <v>1</v>
      </c>
      <c r="EM19" s="1">
        <f>LEN(TabCadastro[[#This Row],[Dias e Horários - PROJETO ANDRÉ LUIZ]])-LEN(SUBSTITUTE(TabCadastro[[#This Row],[Dias e Horários - PROJETO ANDRÉ LUIZ]],"h",""))</f>
        <v>1</v>
      </c>
      <c r="EN19" s="1">
        <f>LEN(TabCadastro[[#This Row],[Dias e Horários - PROJETO PAULO DE TARSO]])-LEN(SUBSTITUTE(TabCadastro[[#This Row],[Dias e Horários - PROJETO PAULO DE TARSO]],"h",""))</f>
        <v>0</v>
      </c>
    </row>
    <row r="20" spans="1:144" x14ac:dyDescent="0.3">
      <c r="A20" s="2">
        <v>44193.70394684028</v>
      </c>
      <c r="B20" s="19" t="s">
        <v>144</v>
      </c>
      <c r="C20" s="3" t="s">
        <v>636</v>
      </c>
      <c r="D20" s="3" t="s">
        <v>637</v>
      </c>
      <c r="E20" s="3" t="s">
        <v>638</v>
      </c>
      <c r="F20" s="3" t="s">
        <v>639</v>
      </c>
      <c r="G20" s="4" t="s">
        <v>640</v>
      </c>
      <c r="H20" s="5" t="s">
        <v>641</v>
      </c>
      <c r="I20" s="3" t="s">
        <v>642</v>
      </c>
      <c r="J20" s="3" t="s">
        <v>152</v>
      </c>
      <c r="K20" s="3" t="s">
        <v>643</v>
      </c>
      <c r="L20" s="3" t="s">
        <v>644</v>
      </c>
      <c r="M20" s="13">
        <v>42047</v>
      </c>
      <c r="N20" s="3" t="s">
        <v>645</v>
      </c>
      <c r="O20" s="5" t="s">
        <v>646</v>
      </c>
      <c r="P20" s="5" t="s">
        <v>647</v>
      </c>
      <c r="Q20" s="4" t="s">
        <v>648</v>
      </c>
      <c r="R20" s="4" t="s">
        <v>649</v>
      </c>
      <c r="S20" s="3" t="s">
        <v>158</v>
      </c>
      <c r="T20" s="3" t="s">
        <v>158</v>
      </c>
      <c r="U20" s="3" t="s">
        <v>159</v>
      </c>
      <c r="V20" s="3" t="s">
        <v>159</v>
      </c>
      <c r="W20" s="3" t="s">
        <v>159</v>
      </c>
      <c r="X20" s="3" t="s">
        <v>159</v>
      </c>
      <c r="Y20" s="3" t="s">
        <v>159</v>
      </c>
      <c r="Z20" s="4" t="s">
        <v>650</v>
      </c>
      <c r="AA20" s="4" t="s">
        <v>161</v>
      </c>
      <c r="AB20" s="4" t="s">
        <v>651</v>
      </c>
      <c r="AC20" s="4" t="s">
        <v>161</v>
      </c>
      <c r="AD20" s="4" t="s">
        <v>652</v>
      </c>
      <c r="AE20" s="4" t="s">
        <v>158</v>
      </c>
      <c r="AF20" s="4" t="s">
        <v>653</v>
      </c>
      <c r="AG20" s="3" t="s">
        <v>161</v>
      </c>
      <c r="AH20" s="3" t="s">
        <v>161</v>
      </c>
      <c r="AI20" s="3" t="s">
        <v>221</v>
      </c>
      <c r="AJ20" s="3" t="s">
        <v>654</v>
      </c>
      <c r="AK20" s="3" t="s">
        <v>221</v>
      </c>
      <c r="AL20" s="3" t="s">
        <v>161</v>
      </c>
      <c r="AM20" s="3" t="s">
        <v>161</v>
      </c>
      <c r="AN20" s="5">
        <v>20</v>
      </c>
      <c r="AO20" s="5">
        <v>20</v>
      </c>
      <c r="AP20" s="5">
        <v>6</v>
      </c>
      <c r="AQ20" s="5">
        <v>6</v>
      </c>
      <c r="AR20" s="5" t="s">
        <v>161</v>
      </c>
      <c r="AS20" s="5">
        <v>0</v>
      </c>
      <c r="AT20" s="5" t="s">
        <v>655</v>
      </c>
      <c r="AU20" s="5" t="s">
        <v>656</v>
      </c>
      <c r="AV20" s="5">
        <v>12</v>
      </c>
      <c r="AW20" s="5">
        <v>5</v>
      </c>
      <c r="AX20" s="5">
        <v>5</v>
      </c>
      <c r="AY20" s="5">
        <v>2</v>
      </c>
      <c r="AZ20" s="5" t="s">
        <v>251</v>
      </c>
      <c r="BA20" s="21">
        <v>7</v>
      </c>
      <c r="BB20" s="5">
        <v>3</v>
      </c>
      <c r="BC20" s="5">
        <v>6</v>
      </c>
      <c r="BD20" s="5">
        <v>1</v>
      </c>
      <c r="BE20" s="5" t="s">
        <v>164</v>
      </c>
      <c r="BF20" s="21">
        <v>7</v>
      </c>
      <c r="BG20" s="5">
        <v>5</v>
      </c>
      <c r="BH20" s="5">
        <v>2</v>
      </c>
      <c r="BI20" s="5">
        <v>0</v>
      </c>
      <c r="BJ20" s="5">
        <v>0</v>
      </c>
      <c r="BK20" s="5">
        <v>1</v>
      </c>
      <c r="BL20" s="5">
        <v>1</v>
      </c>
      <c r="BM20" s="5">
        <v>3</v>
      </c>
      <c r="BN20" s="5">
        <v>0</v>
      </c>
      <c r="BO20" s="5">
        <v>2</v>
      </c>
      <c r="BP20" s="5">
        <v>4</v>
      </c>
      <c r="BQ20" s="5" t="s">
        <v>158</v>
      </c>
      <c r="BR20" s="5" t="s">
        <v>164</v>
      </c>
      <c r="BS20" s="5">
        <v>3</v>
      </c>
      <c r="BT20" s="5">
        <v>1</v>
      </c>
      <c r="BU20" s="5">
        <v>1</v>
      </c>
      <c r="BV20" s="5" t="s">
        <v>165</v>
      </c>
      <c r="BW20" s="5" t="s">
        <v>161</v>
      </c>
      <c r="BX20" s="5">
        <v>0</v>
      </c>
      <c r="BY20" s="5">
        <v>0</v>
      </c>
      <c r="BZ20" s="5">
        <v>0</v>
      </c>
      <c r="CA20" s="5">
        <v>0</v>
      </c>
      <c r="CB20" s="5">
        <v>0</v>
      </c>
      <c r="CC20" s="5">
        <v>0</v>
      </c>
      <c r="CD20" s="5" t="s">
        <v>224</v>
      </c>
      <c r="CE20" s="5" t="s">
        <v>657</v>
      </c>
      <c r="CF20" s="5" t="s">
        <v>658</v>
      </c>
      <c r="CG20" s="5" t="s">
        <v>158</v>
      </c>
      <c r="CH20" s="5" t="s">
        <v>159</v>
      </c>
      <c r="CI20" s="5">
        <v>0</v>
      </c>
      <c r="CJ20" s="5">
        <v>0</v>
      </c>
      <c r="CK20" s="5" t="s">
        <v>158</v>
      </c>
      <c r="CL20" s="5" t="s">
        <v>159</v>
      </c>
      <c r="CM20" s="5">
        <v>0</v>
      </c>
      <c r="CN20" s="5">
        <v>0</v>
      </c>
      <c r="CO20" s="5" t="s">
        <v>167</v>
      </c>
      <c r="CP20" s="4" t="s">
        <v>159</v>
      </c>
      <c r="CQ20" s="5" t="s">
        <v>347</v>
      </c>
      <c r="CR20" s="4" t="s">
        <v>659</v>
      </c>
      <c r="CS20" s="5" t="s">
        <v>169</v>
      </c>
      <c r="CT20" s="5" t="s">
        <v>159</v>
      </c>
      <c r="CU20" s="5" t="s">
        <v>660</v>
      </c>
      <c r="CV20" s="4" t="s">
        <v>661</v>
      </c>
      <c r="CX20" s="5" t="s">
        <v>662</v>
      </c>
      <c r="CY20" s="4" t="s">
        <v>663</v>
      </c>
      <c r="CZ20" s="5" t="s">
        <v>171</v>
      </c>
      <c r="DA20" s="5" t="s">
        <v>172</v>
      </c>
      <c r="DB20" s="4" t="s">
        <v>664</v>
      </c>
      <c r="DC20" s="4" t="s">
        <v>665</v>
      </c>
      <c r="DD20" t="s">
        <v>666</v>
      </c>
      <c r="DE20" s="14" t="s">
        <v>176</v>
      </c>
      <c r="DF20" s="4">
        <v>19</v>
      </c>
      <c r="DG20" s="15" t="s">
        <v>177</v>
      </c>
      <c r="DH20" s="15" t="s">
        <v>178</v>
      </c>
      <c r="DI20" s="4" t="e">
        <v>#REF!</v>
      </c>
      <c r="DJ20" s="4" t="e">
        <v>#REF!</v>
      </c>
      <c r="DK20" s="4" t="e">
        <v>#REF!</v>
      </c>
      <c r="DL20" s="4" t="e">
        <v>#REF!</v>
      </c>
      <c r="DM20" s="4" t="e">
        <v>#REF!</v>
      </c>
      <c r="DN20" s="4" t="e">
        <v>#REF!</v>
      </c>
      <c r="DO20" s="4" t="e">
        <v>#REF!</v>
      </c>
      <c r="DP20" s="4" t="s">
        <v>667</v>
      </c>
      <c r="DQ20" s="4" t="s">
        <v>178</v>
      </c>
      <c r="DR20" s="16">
        <v>0.66</v>
      </c>
      <c r="DS20" s="17">
        <v>44235</v>
      </c>
      <c r="DU20" s="1" t="s">
        <v>178</v>
      </c>
      <c r="DV20" s="1" t="str">
        <f>TabCadastro[[#This Row],[Cidade]]&amp;" - "&amp;TabCadastro[[#This Row],[UF]]</f>
        <v>São Paulo - SP</v>
      </c>
      <c r="DW20" s="18" t="str">
        <f>TabCadastro[[#This Row],[Nome completo do responsável]]&amp;" / "&amp;TabCadastro[[#This Row],[Endereço de e-mail2]]&amp;" / "&amp;TabCadastro[[#This Row],[Telefone]]</f>
        <v>Eliane Rocha De Sousa Mauro / fraternidadeespiritarafael@gmail.com / (11) 97425-2397</v>
      </c>
      <c r="DX20" s="18" t="str">
        <f>TabCadastro[[#This Row],[Nome do Presidente]]&amp;" / "&amp;TabCadastro[[#This Row],[Email do Presidente]]&amp;" / "&amp;TabCadastro[[#This Row],[Telefone do Presidente]]</f>
        <v>Waldemar Ribeiro De Souza / waldemarsousa48@gmail.com / (11) 29623402</v>
      </c>
      <c r="DY20" s="18" t="e">
        <f>VLOOKUP(TabCadastro[[#This Row],[Regional]],#REF!,2,FALSE)</f>
        <v>#REF!</v>
      </c>
      <c r="DZ20" s="1" t="e">
        <f>IF(TabCadastro[[#This Row],[Regional]]=#REF!,TabCadastro[[#This Row],[Conc_Cidade_UF]],"")</f>
        <v>#REF!</v>
      </c>
      <c r="EA20" s="18" t="str">
        <f>TabCadastro[[#This Row],[Endereço]]&amp;" - "&amp;TabCadastro[[#This Row],[Bairro]]&amp;" - "&amp;"CEP "&amp;TabCadastro[[#This Row],[CEP]]</f>
        <v>Rua Francisco Marques, 17 - Pq. Sao Rafael - CEP 08311-150</v>
      </c>
      <c r="EB20" s="1" t="e">
        <f>IF(TabCadastro[[#This Row],[Regional]]=#REF!,TabCadastro[[#This Row],[Ordem (manual)]],"")</f>
        <v>#REF!</v>
      </c>
      <c r="EC20" s="1" t="e">
        <f>IF(TabCadastro[[#This Row],[Regional_Selec]]="","",_xlfn.RANK.EQ(TabCadastro[[#This Row],[Regional_Selec]],TabCadastro[Regional_Selec],1))</f>
        <v>#REF!</v>
      </c>
      <c r="ED20" s="1" t="str">
        <f>TabCadastro[[#This Row],[Domingo]]&amp;TabCadastro[[#This Row],[Segunda]]&amp;TabCadastro[[#This Row],[Terça]]&amp;TabCadastro[[#This Row],[Quarta]]&amp;TabCadastro[[#This Row],[Quinta]]&amp;TabCadastro[[#This Row],[Sexta]]&amp;TabCadastro[[#This Row],[Sábado]]</f>
        <v>--20h14h20h--</v>
      </c>
      <c r="EE20" s="1">
        <f>LEN(TabCadastro[[#This Row],[Conc_AE]])-LEN(SUBSTITUTE(TabCadastro[[#This Row],[Conc_AE]],"h",""))</f>
        <v>3</v>
      </c>
      <c r="EF20" s="1">
        <f>LEN(TabCadastro[[#This Row],[Dias e Horários do CURSO BÁSICO]])-LEN(SUBSTITUTE(TabCadastro[[#This Row],[Dias e Horários do CURSO BÁSICO]],"h",""))</f>
        <v>0</v>
      </c>
      <c r="EG20" s="1">
        <f>LEN(TabCadastro[[#This Row],[Dias e Horários da EAE]])-LEN(SUBSTITUTE(TabCadastro[[#This Row],[Dias e Horários da EAE]],"h",""))</f>
        <v>2</v>
      </c>
      <c r="EH20" s="1">
        <f>LEN(TabCadastro[[#This Row],[Dias e Horários EVANGELIZAÇÃO INFANTIL]])-LEN(SUBSTITUTE(TabCadastro[[#This Row],[Dias e Horários EVANGELIZAÇÃO INFANTIL]],"h",""))</f>
        <v>1</v>
      </c>
      <c r="EI20" s="1">
        <f>LEN(TabCadastro[[#This Row],[Dias e Horários PRÉ-MOCIDADE]])-LEN(SUBSTITUTE(TabCadastro[[#This Row],[Dias e Horários PRÉ-MOCIDADE]],"h",""))</f>
        <v>1</v>
      </c>
      <c r="EJ20" s="1">
        <f>LEN(TabCadastro[[#This Row],[Dias e Horários MOCIDADE]])-LEN(SUBSTITUTE(TabCadastro[[#This Row],[Dias e Horários MOCIDADE]],"h",""))</f>
        <v>0</v>
      </c>
      <c r="EK20" s="1">
        <f>LEN(TabCadastro[[#This Row],[Dias e Horários do CURSO DE MÉDIUNS]])-LEN(SUBSTITUTE(TabCadastro[[#This Row],[Dias e Horários do CURSO DE MÉDIUNS]],"h",""))</f>
        <v>1</v>
      </c>
      <c r="EL20" s="1">
        <f>LEN(TabCadastro[[#This Row],[Dias e Horários - FALANDO AO CORAÇÃO]])-LEN(SUBSTITUTE(TabCadastro[[#This Row],[Dias e Horários - FALANDO AO CORAÇÃO]],"h",""))</f>
        <v>1</v>
      </c>
      <c r="EM20" s="1">
        <f>LEN(TabCadastro[[#This Row],[Dias e Horários - PROJETO ANDRÉ LUIZ]])-LEN(SUBSTITUTE(TabCadastro[[#This Row],[Dias e Horários - PROJETO ANDRÉ LUIZ]],"h",""))</f>
        <v>1</v>
      </c>
      <c r="EN20" s="1">
        <f>LEN(TabCadastro[[#This Row],[Dias e Horários - PROJETO PAULO DE TARSO]])-LEN(SUBSTITUTE(TabCadastro[[#This Row],[Dias e Horários - PROJETO PAULO DE TARSO]],"h",""))</f>
        <v>1</v>
      </c>
    </row>
    <row r="21" spans="1:144" x14ac:dyDescent="0.3">
      <c r="A21" s="2">
        <v>44219.832540787036</v>
      </c>
      <c r="B21" s="19" t="s">
        <v>144</v>
      </c>
      <c r="C21" s="3" t="s">
        <v>668</v>
      </c>
      <c r="D21" s="3" t="s">
        <v>669</v>
      </c>
      <c r="E21" s="3" t="s">
        <v>670</v>
      </c>
      <c r="F21" s="3" t="s">
        <v>671</v>
      </c>
      <c r="G21" s="4" t="s">
        <v>672</v>
      </c>
      <c r="H21" s="5" t="s">
        <v>673</v>
      </c>
      <c r="I21" s="3" t="s">
        <v>151</v>
      </c>
      <c r="J21" s="3" t="s">
        <v>152</v>
      </c>
      <c r="K21" s="3" t="s">
        <v>674</v>
      </c>
      <c r="L21" s="3" t="s">
        <v>675</v>
      </c>
      <c r="M21" s="13">
        <v>17692</v>
      </c>
      <c r="N21" s="3" t="s">
        <v>676</v>
      </c>
      <c r="O21" s="5" t="s">
        <v>677</v>
      </c>
      <c r="P21" s="5" t="s">
        <v>678</v>
      </c>
      <c r="Q21" s="4" t="s">
        <v>679</v>
      </c>
      <c r="R21" s="4" t="s">
        <v>680</v>
      </c>
      <c r="S21" s="3" t="s">
        <v>158</v>
      </c>
      <c r="T21" s="3" t="s">
        <v>158</v>
      </c>
      <c r="U21" s="3" t="s">
        <v>158</v>
      </c>
      <c r="V21" s="3" t="s">
        <v>159</v>
      </c>
      <c r="W21" s="3" t="s">
        <v>159</v>
      </c>
      <c r="X21" s="3" t="s">
        <v>159</v>
      </c>
      <c r="Y21" s="3" t="s">
        <v>158</v>
      </c>
      <c r="Z21" s="4" t="s">
        <v>681</v>
      </c>
      <c r="AA21" s="4" t="s">
        <v>161</v>
      </c>
      <c r="AB21" s="4" t="s">
        <v>682</v>
      </c>
      <c r="AC21" s="4" t="s">
        <v>161</v>
      </c>
      <c r="AD21" s="4" t="s">
        <v>161</v>
      </c>
      <c r="AE21" s="4" t="s">
        <v>158</v>
      </c>
      <c r="AF21" s="4" t="s">
        <v>683</v>
      </c>
      <c r="AG21" s="3" t="s">
        <v>161</v>
      </c>
      <c r="AH21" s="3" t="s">
        <v>654</v>
      </c>
      <c r="AI21" s="3" t="s">
        <v>161</v>
      </c>
      <c r="AJ21" s="3" t="s">
        <v>221</v>
      </c>
      <c r="AK21" s="3" t="s">
        <v>161</v>
      </c>
      <c r="AL21" s="3" t="s">
        <v>161</v>
      </c>
      <c r="AM21" s="3" t="s">
        <v>684</v>
      </c>
      <c r="AN21" s="5">
        <v>200</v>
      </c>
      <c r="AO21" s="5">
        <v>120</v>
      </c>
      <c r="AP21" s="5">
        <v>30</v>
      </c>
      <c r="AQ21" s="5">
        <v>30</v>
      </c>
      <c r="AR21" s="5" t="s">
        <v>161</v>
      </c>
      <c r="AS21" s="5">
        <v>0</v>
      </c>
      <c r="AT21" s="5" t="s">
        <v>685</v>
      </c>
      <c r="AU21" s="5" t="s">
        <v>376</v>
      </c>
      <c r="AV21" s="5">
        <v>60</v>
      </c>
      <c r="AW21" s="5">
        <v>15</v>
      </c>
      <c r="AX21" s="5">
        <v>6</v>
      </c>
      <c r="AY21" s="5">
        <v>5</v>
      </c>
      <c r="AZ21" s="5" t="s">
        <v>686</v>
      </c>
      <c r="BA21" s="5">
        <v>40</v>
      </c>
      <c r="BB21" s="5">
        <v>5</v>
      </c>
      <c r="BC21" s="5">
        <v>2</v>
      </c>
      <c r="BD21" s="5">
        <v>1</v>
      </c>
      <c r="BE21" s="5" t="s">
        <v>225</v>
      </c>
      <c r="BF21" s="5">
        <v>60</v>
      </c>
      <c r="BG21" s="5">
        <v>30</v>
      </c>
      <c r="BH21" s="5">
        <v>12</v>
      </c>
      <c r="BI21" s="5">
        <v>3</v>
      </c>
      <c r="BJ21" s="5">
        <v>4</v>
      </c>
      <c r="BK21" s="5">
        <v>3</v>
      </c>
      <c r="BL21" s="5">
        <v>2</v>
      </c>
      <c r="BM21" s="5">
        <v>3</v>
      </c>
      <c r="BN21" s="5">
        <v>0</v>
      </c>
      <c r="BO21" s="5">
        <v>6</v>
      </c>
      <c r="BP21" s="5">
        <v>7</v>
      </c>
      <c r="BQ21" s="5" t="s">
        <v>158</v>
      </c>
      <c r="BR21" s="5" t="s">
        <v>252</v>
      </c>
      <c r="BS21" s="5">
        <v>8</v>
      </c>
      <c r="BT21" s="5">
        <v>2</v>
      </c>
      <c r="BU21" s="5">
        <v>2</v>
      </c>
      <c r="BV21" s="5" t="s">
        <v>165</v>
      </c>
      <c r="BW21" s="5" t="s">
        <v>252</v>
      </c>
      <c r="BX21" s="5">
        <v>10</v>
      </c>
      <c r="BY21" s="5">
        <v>10</v>
      </c>
      <c r="BZ21" s="5">
        <v>2</v>
      </c>
      <c r="CA21" s="5">
        <v>2</v>
      </c>
      <c r="CB21" s="5">
        <v>0</v>
      </c>
      <c r="CC21" s="5">
        <v>0</v>
      </c>
      <c r="CD21" s="5" t="s">
        <v>312</v>
      </c>
      <c r="CE21" s="5" t="s">
        <v>687</v>
      </c>
      <c r="CF21" s="5" t="s">
        <v>161</v>
      </c>
      <c r="CG21" s="5" t="s">
        <v>158</v>
      </c>
      <c r="CH21" s="5" t="s">
        <v>158</v>
      </c>
      <c r="CI21" s="5">
        <v>7</v>
      </c>
      <c r="CJ21" s="5">
        <v>3</v>
      </c>
      <c r="CK21" s="5" t="s">
        <v>158</v>
      </c>
      <c r="CL21" s="5" t="s">
        <v>159</v>
      </c>
      <c r="CM21" s="5">
        <v>0</v>
      </c>
      <c r="CN21" s="5">
        <v>0</v>
      </c>
      <c r="CO21" s="5" t="s">
        <v>167</v>
      </c>
      <c r="CQ21" s="5" t="s">
        <v>168</v>
      </c>
      <c r="CR21" s="4" t="s">
        <v>688</v>
      </c>
      <c r="CS21" s="5" t="s">
        <v>169</v>
      </c>
      <c r="CT21" s="5" t="s">
        <v>158</v>
      </c>
      <c r="CU21" s="5" t="s">
        <v>689</v>
      </c>
      <c r="CV21" s="4" t="s">
        <v>690</v>
      </c>
      <c r="CX21" s="5" t="s">
        <v>689</v>
      </c>
      <c r="CY21" s="4" t="s">
        <v>691</v>
      </c>
      <c r="CZ21" s="5" t="s">
        <v>171</v>
      </c>
      <c r="DA21" s="5" t="s">
        <v>230</v>
      </c>
      <c r="DB21" s="4" t="s">
        <v>692</v>
      </c>
      <c r="DC21" s="4" t="s">
        <v>693</v>
      </c>
      <c r="DD21" t="s">
        <v>694</v>
      </c>
      <c r="DE21" s="14" t="s">
        <v>176</v>
      </c>
      <c r="DF21" s="4">
        <v>20</v>
      </c>
      <c r="DG21" s="15" t="s">
        <v>177</v>
      </c>
      <c r="DH21" s="15" t="s">
        <v>354</v>
      </c>
      <c r="DI21" s="4" t="e">
        <v>#REF!</v>
      </c>
      <c r="DJ21" s="4" t="e">
        <v>#REF!</v>
      </c>
      <c r="DK21" s="4" t="e">
        <v>#REF!</v>
      </c>
      <c r="DL21" s="4" t="e">
        <v>#REF!</v>
      </c>
      <c r="DM21" s="4" t="e">
        <v>#REF!</v>
      </c>
      <c r="DN21" s="4" t="e">
        <v>#REF!</v>
      </c>
      <c r="DO21" s="4" t="e">
        <v>#REF!</v>
      </c>
      <c r="DP21" s="4" t="s">
        <v>695</v>
      </c>
      <c r="DQ21" s="4" t="s">
        <v>354</v>
      </c>
      <c r="DR21" s="16">
        <v>1</v>
      </c>
      <c r="DS21" s="17">
        <v>44235</v>
      </c>
      <c r="DT21" s="1" t="s">
        <v>356</v>
      </c>
      <c r="DU21" s="1" t="s">
        <v>354</v>
      </c>
      <c r="DV21" s="1" t="str">
        <f>TabCadastro[[#This Row],[Cidade]]&amp;" - "&amp;TabCadastro[[#This Row],[UF]]</f>
        <v>Santo André - SP</v>
      </c>
      <c r="DW21" s="18" t="str">
        <f>TabCadastro[[#This Row],[Nome completo do responsável]]&amp;" / "&amp;TabCadastro[[#This Row],[Endereço de e-mail2]]&amp;" / "&amp;TabCadastro[[#This Row],[Telefone]]</f>
        <v>Osnir Mantovani / caegeraldoferreira@hotmail.com / (11) 99949-5214</v>
      </c>
      <c r="DX21" s="18" t="str">
        <f>TabCadastro[[#This Row],[Nome do Presidente]]&amp;" / "&amp;TabCadastro[[#This Row],[Email do Presidente]]&amp;" / "&amp;TabCadastro[[#This Row],[Telefone do Presidente]]</f>
        <v>Sandra Bigon Borges / omantovani@terra.com.br / (11) 4426-1143 / (11) 99949-5214</v>
      </c>
      <c r="DY21" s="18" t="e">
        <f>VLOOKUP(TabCadastro[[#This Row],[Regional]],#REF!,2,FALSE)</f>
        <v>#REF!</v>
      </c>
      <c r="DZ21" s="1" t="e">
        <f>IF(TabCadastro[[#This Row],[Regional]]=#REF!,TabCadastro[[#This Row],[Conc_Cidade_UF]],"")</f>
        <v>#REF!</v>
      </c>
      <c r="EA21" s="18" t="str">
        <f>TabCadastro[[#This Row],[Endereço]]&amp;" - "&amp;TabCadastro[[#This Row],[Bairro]]&amp;" - "&amp;"CEP "&amp;TabCadastro[[#This Row],[CEP]]</f>
        <v>Rua Barão Do Rio Branco, 430 - Vl. Eldizia - CEP 09181-610</v>
      </c>
      <c r="EB21" s="1" t="e">
        <f>IF(TabCadastro[[#This Row],[Regional]]=#REF!,TabCadastro[[#This Row],[Ordem (manual)]],"")</f>
        <v>#REF!</v>
      </c>
      <c r="EC21" s="1" t="e">
        <f>IF(TabCadastro[[#This Row],[Regional_Selec]]="","",_xlfn.RANK.EQ(TabCadastro[[#This Row],[Regional_Selec]],TabCadastro[Regional_Selec],1))</f>
        <v>#REF!</v>
      </c>
      <c r="ED21" s="1" t="str">
        <f>TabCadastro[[#This Row],[Domingo]]&amp;TabCadastro[[#This Row],[Segunda]]&amp;TabCadastro[[#This Row],[Terça]]&amp;TabCadastro[[#This Row],[Quarta]]&amp;TabCadastro[[#This Row],[Quinta]]&amp;TabCadastro[[#This Row],[Sexta]]&amp;TabCadastro[[#This Row],[Sábado]]</f>
        <v>-14h-20h--8h / 14h</v>
      </c>
      <c r="EE21" s="1">
        <f>LEN(TabCadastro[[#This Row],[Conc_AE]])-LEN(SUBSTITUTE(TabCadastro[[#This Row],[Conc_AE]],"h",""))</f>
        <v>4</v>
      </c>
      <c r="EF21" s="1">
        <f>LEN(TabCadastro[[#This Row],[Dias e Horários do CURSO BÁSICO]])-LEN(SUBSTITUTE(TabCadastro[[#This Row],[Dias e Horários do CURSO BÁSICO]],"h",""))</f>
        <v>0</v>
      </c>
      <c r="EG21" s="1">
        <f>LEN(TabCadastro[[#This Row],[Dias e Horários da EAE]])-LEN(SUBSTITUTE(TabCadastro[[#This Row],[Dias e Horários da EAE]],"h",""))</f>
        <v>2</v>
      </c>
      <c r="EH21" s="1">
        <f>LEN(TabCadastro[[#This Row],[Dias e Horários EVANGELIZAÇÃO INFANTIL]])-LEN(SUBSTITUTE(TabCadastro[[#This Row],[Dias e Horários EVANGELIZAÇÃO INFANTIL]],"h",""))</f>
        <v>1</v>
      </c>
      <c r="EI21" s="1">
        <f>LEN(TabCadastro[[#This Row],[Dias e Horários PRÉ-MOCIDADE]])-LEN(SUBSTITUTE(TabCadastro[[#This Row],[Dias e Horários PRÉ-MOCIDADE]],"h",""))</f>
        <v>1</v>
      </c>
      <c r="EJ21" s="1">
        <f>LEN(TabCadastro[[#This Row],[Dias e Horários MOCIDADE]])-LEN(SUBSTITUTE(TabCadastro[[#This Row],[Dias e Horários MOCIDADE]],"h",""))</f>
        <v>1</v>
      </c>
      <c r="EK21" s="1">
        <f>LEN(TabCadastro[[#This Row],[Dias e Horários do CURSO DE MÉDIUNS]])-LEN(SUBSTITUTE(TabCadastro[[#This Row],[Dias e Horários do CURSO DE MÉDIUNS]],"h",""))</f>
        <v>2</v>
      </c>
      <c r="EL21" s="1">
        <f>LEN(TabCadastro[[#This Row],[Dias e Horários - FALANDO AO CORAÇÃO]])-LEN(SUBSTITUTE(TabCadastro[[#This Row],[Dias e Horários - FALANDO AO CORAÇÃO]],"h",""))</f>
        <v>1</v>
      </c>
      <c r="EM21" s="1">
        <f>LEN(TabCadastro[[#This Row],[Dias e Horários - PROJETO ANDRÉ LUIZ]])-LEN(SUBSTITUTE(TabCadastro[[#This Row],[Dias e Horários - PROJETO ANDRÉ LUIZ]],"h",""))</f>
        <v>1</v>
      </c>
      <c r="EN21" s="1">
        <f>LEN(TabCadastro[[#This Row],[Dias e Horários - PROJETO PAULO DE TARSO]])-LEN(SUBSTITUTE(TabCadastro[[#This Row],[Dias e Horários - PROJETO PAULO DE TARSO]],"h",""))</f>
        <v>0</v>
      </c>
    </row>
    <row r="22" spans="1:144" x14ac:dyDescent="0.3">
      <c r="A22" s="2">
        <v>44201.268011296299</v>
      </c>
      <c r="B22" s="19" t="s">
        <v>144</v>
      </c>
      <c r="C22" s="3" t="s">
        <v>696</v>
      </c>
      <c r="D22" s="3" t="s">
        <v>697</v>
      </c>
      <c r="E22" s="3" t="s">
        <v>698</v>
      </c>
      <c r="F22" s="3" t="s">
        <v>699</v>
      </c>
      <c r="G22" s="4" t="s">
        <v>700</v>
      </c>
      <c r="H22" s="5" t="s">
        <v>701</v>
      </c>
      <c r="I22" s="3" t="s">
        <v>241</v>
      </c>
      <c r="J22" s="3" t="s">
        <v>152</v>
      </c>
      <c r="K22" s="3" t="s">
        <v>702</v>
      </c>
      <c r="L22" s="3" t="s">
        <v>703</v>
      </c>
      <c r="M22" s="13">
        <v>33472</v>
      </c>
      <c r="N22" s="3" t="s">
        <v>704</v>
      </c>
      <c r="O22" s="5" t="s">
        <v>705</v>
      </c>
      <c r="P22" s="5" t="s">
        <v>706</v>
      </c>
      <c r="Q22" s="4" t="s">
        <v>707</v>
      </c>
      <c r="R22" s="4" t="s">
        <v>708</v>
      </c>
      <c r="S22" s="3" t="s">
        <v>158</v>
      </c>
      <c r="T22" s="3" t="s">
        <v>158</v>
      </c>
      <c r="U22" s="3" t="s">
        <v>158</v>
      </c>
      <c r="V22" s="3" t="s">
        <v>159</v>
      </c>
      <c r="W22" s="3" t="s">
        <v>159</v>
      </c>
      <c r="X22" s="3" t="s">
        <v>159</v>
      </c>
      <c r="Y22" s="3" t="s">
        <v>159</v>
      </c>
      <c r="Z22" s="4" t="s">
        <v>709</v>
      </c>
      <c r="AA22" s="4" t="s">
        <v>161</v>
      </c>
      <c r="AB22" s="4" t="s">
        <v>161</v>
      </c>
      <c r="AC22" s="4" t="s">
        <v>161</v>
      </c>
      <c r="AD22" s="4" t="s">
        <v>161</v>
      </c>
      <c r="AE22" s="4" t="s">
        <v>158</v>
      </c>
      <c r="AF22" s="4" t="s">
        <v>710</v>
      </c>
      <c r="AG22" s="3" t="s">
        <v>549</v>
      </c>
      <c r="AH22" s="3" t="s">
        <v>161</v>
      </c>
      <c r="AI22" s="3" t="s">
        <v>162</v>
      </c>
      <c r="AJ22" s="3" t="s">
        <v>161</v>
      </c>
      <c r="AK22" s="3" t="s">
        <v>579</v>
      </c>
      <c r="AL22" s="3" t="s">
        <v>162</v>
      </c>
      <c r="AM22" s="3" t="s">
        <v>161</v>
      </c>
      <c r="AN22" s="5">
        <v>20</v>
      </c>
      <c r="AO22" s="5">
        <v>9</v>
      </c>
      <c r="AP22" s="5">
        <v>6</v>
      </c>
      <c r="AQ22" s="5">
        <v>2</v>
      </c>
      <c r="AR22" s="5" t="s">
        <v>161</v>
      </c>
      <c r="AS22" s="5">
        <v>0</v>
      </c>
      <c r="AT22" s="5" t="s">
        <v>161</v>
      </c>
      <c r="AU22" s="5" t="s">
        <v>163</v>
      </c>
      <c r="AV22" s="5">
        <v>0</v>
      </c>
      <c r="AW22" s="5">
        <v>0</v>
      </c>
      <c r="AX22" s="5">
        <v>0</v>
      </c>
      <c r="AY22" s="5">
        <v>0</v>
      </c>
      <c r="AZ22" s="5" t="s">
        <v>161</v>
      </c>
      <c r="BA22" s="5">
        <v>0</v>
      </c>
      <c r="BB22" s="5">
        <v>0</v>
      </c>
      <c r="BC22" s="5">
        <v>0</v>
      </c>
      <c r="BD22" s="5">
        <v>0</v>
      </c>
      <c r="BE22" s="5" t="s">
        <v>711</v>
      </c>
      <c r="BF22" s="5">
        <v>20</v>
      </c>
      <c r="BG22" s="5">
        <v>0</v>
      </c>
      <c r="BH22" s="5">
        <v>4</v>
      </c>
      <c r="BI22" s="5">
        <v>0</v>
      </c>
      <c r="BJ22" s="5">
        <v>0</v>
      </c>
      <c r="BK22" s="5">
        <v>0</v>
      </c>
      <c r="BL22" s="5">
        <v>0</v>
      </c>
      <c r="BM22" s="5">
        <v>0</v>
      </c>
      <c r="BN22" s="5">
        <v>0</v>
      </c>
      <c r="BO22" s="5">
        <v>0</v>
      </c>
      <c r="BP22" s="5">
        <v>0</v>
      </c>
      <c r="BQ22" s="5" t="s">
        <v>163</v>
      </c>
      <c r="BR22" s="5" t="s">
        <v>711</v>
      </c>
      <c r="BS22" s="5">
        <v>15</v>
      </c>
      <c r="BT22" s="5">
        <v>2</v>
      </c>
      <c r="BU22" s="5">
        <v>2</v>
      </c>
      <c r="BV22" s="5" t="s">
        <v>163</v>
      </c>
      <c r="BW22" s="5" t="s">
        <v>711</v>
      </c>
      <c r="BX22" s="5">
        <v>15</v>
      </c>
      <c r="BY22" s="5">
        <v>2</v>
      </c>
      <c r="BZ22" s="5">
        <v>2</v>
      </c>
      <c r="CA22" s="5">
        <v>2</v>
      </c>
      <c r="CB22" s="5">
        <v>0</v>
      </c>
      <c r="CC22" s="5">
        <v>9</v>
      </c>
      <c r="CD22" s="5" t="s">
        <v>161</v>
      </c>
      <c r="CE22" s="5" t="s">
        <v>312</v>
      </c>
      <c r="CF22" s="5" t="s">
        <v>161</v>
      </c>
      <c r="CG22" s="5" t="s">
        <v>158</v>
      </c>
      <c r="CH22" s="5" t="s">
        <v>158</v>
      </c>
      <c r="CI22" s="5">
        <v>0</v>
      </c>
      <c r="CJ22" s="5">
        <v>0</v>
      </c>
      <c r="CK22" s="5" t="s">
        <v>158</v>
      </c>
      <c r="CL22" s="5" t="s">
        <v>158</v>
      </c>
      <c r="CM22" s="5">
        <v>0</v>
      </c>
      <c r="CN22" s="5">
        <v>0</v>
      </c>
      <c r="CO22" s="5" t="s">
        <v>167</v>
      </c>
      <c r="CQ22" s="5" t="s">
        <v>168</v>
      </c>
      <c r="CS22" s="5" t="s">
        <v>169</v>
      </c>
      <c r="CT22" s="5" t="s">
        <v>158</v>
      </c>
      <c r="CU22" s="5" t="s">
        <v>705</v>
      </c>
      <c r="CX22" s="5" t="s">
        <v>705</v>
      </c>
      <c r="CZ22" s="5" t="s">
        <v>229</v>
      </c>
      <c r="DA22" s="5" t="s">
        <v>172</v>
      </c>
      <c r="DD22" t="s">
        <v>712</v>
      </c>
      <c r="DE22" s="14" t="s">
        <v>176</v>
      </c>
      <c r="DF22" s="4">
        <v>21</v>
      </c>
      <c r="DG22" s="15" t="s">
        <v>177</v>
      </c>
      <c r="DH22" s="15" t="s">
        <v>178</v>
      </c>
      <c r="DI22" s="4" t="e">
        <v>#REF!</v>
      </c>
      <c r="DJ22" s="4" t="e">
        <v>#REF!</v>
      </c>
      <c r="DK22" s="4" t="e">
        <v>#REF!</v>
      </c>
      <c r="DL22" s="4" t="e">
        <v>#REF!</v>
      </c>
      <c r="DM22" s="4" t="e">
        <v>#REF!</v>
      </c>
      <c r="DN22" s="4" t="e">
        <v>#REF!</v>
      </c>
      <c r="DO22" s="4" t="e">
        <v>#REF!</v>
      </c>
      <c r="DP22" s="4" t="s">
        <v>713</v>
      </c>
      <c r="DQ22" s="4" t="s">
        <v>178</v>
      </c>
      <c r="DR22" s="16">
        <v>0.66</v>
      </c>
      <c r="DS22" s="17">
        <v>44235</v>
      </c>
      <c r="DU22" s="1" t="s">
        <v>178</v>
      </c>
      <c r="DV22" s="1" t="str">
        <f>TabCadastro[[#This Row],[Cidade]]&amp;" - "&amp;TabCadastro[[#This Row],[UF]]</f>
        <v>Mauá - SP</v>
      </c>
      <c r="DW22" s="18" t="str">
        <f>TabCadastro[[#This Row],[Nome completo do responsável]]&amp;" / "&amp;TabCadastro[[#This Row],[Endereço de e-mail2]]&amp;" / "&amp;TabCadastro[[#This Row],[Telefone]]</f>
        <v>Mario Lucio Lopes / mariolopesxd@gmail.com / (11) 4828-6966 / (11) 94346-0549</v>
      </c>
      <c r="DX22" s="18" t="str">
        <f>TabCadastro[[#This Row],[Nome do Presidente]]&amp;" / "&amp;TabCadastro[[#This Row],[Email do Presidente]]&amp;" / "&amp;TabCadastro[[#This Row],[Telefone do Presidente]]</f>
        <v>Donizete Pereira / mariolopesxd@gmail.com / (11) 98177-4700 / (11) 4544-2563</v>
      </c>
      <c r="DY22" s="18" t="e">
        <f>VLOOKUP(TabCadastro[[#This Row],[Regional]],#REF!,2,FALSE)</f>
        <v>#REF!</v>
      </c>
      <c r="DZ22" s="1" t="e">
        <f>IF(TabCadastro[[#This Row],[Regional]]=#REF!,TabCadastro[[#This Row],[Conc_Cidade_UF]],"")</f>
        <v>#REF!</v>
      </c>
      <c r="EA22" s="18" t="str">
        <f>TabCadastro[[#This Row],[Endereço]]&amp;" - "&amp;TabCadastro[[#This Row],[Bairro]]&amp;" - "&amp;"CEP "&amp;TabCadastro[[#This Row],[CEP]]</f>
        <v>Rua Porto Alegre, 139 - Jd. Oratório - CEP 09380-040</v>
      </c>
      <c r="EB22" s="1" t="e">
        <f>IF(TabCadastro[[#This Row],[Regional]]=#REF!,TabCadastro[[#This Row],[Ordem (manual)]],"")</f>
        <v>#REF!</v>
      </c>
      <c r="EC22" s="1" t="e">
        <f>IF(TabCadastro[[#This Row],[Regional_Selec]]="","",_xlfn.RANK.EQ(TabCadastro[[#This Row],[Regional_Selec]],TabCadastro[Regional_Selec],1))</f>
        <v>#REF!</v>
      </c>
      <c r="ED22" s="1" t="str">
        <f>TabCadastro[[#This Row],[Domingo]]&amp;TabCadastro[[#This Row],[Segunda]]&amp;TabCadastro[[#This Row],[Terça]]&amp;TabCadastro[[#This Row],[Quarta]]&amp;TabCadastro[[#This Row],[Quinta]]&amp;TabCadastro[[#This Row],[Sexta]]&amp;TabCadastro[[#This Row],[Sábado]]</f>
        <v>8h30-19h30-18h3019h30-</v>
      </c>
      <c r="EE22" s="1">
        <f>LEN(TabCadastro[[#This Row],[Conc_AE]])-LEN(SUBSTITUTE(TabCadastro[[#This Row],[Conc_AE]],"h",""))</f>
        <v>4</v>
      </c>
      <c r="EF22" s="1">
        <f>LEN(TabCadastro[[#This Row],[Dias e Horários do CURSO BÁSICO]])-LEN(SUBSTITUTE(TabCadastro[[#This Row],[Dias e Horários do CURSO BÁSICO]],"h",""))</f>
        <v>0</v>
      </c>
      <c r="EG22" s="1">
        <f>LEN(TabCadastro[[#This Row],[Dias e Horários da EAE]])-LEN(SUBSTITUTE(TabCadastro[[#This Row],[Dias e Horários da EAE]],"h",""))</f>
        <v>0</v>
      </c>
      <c r="EH22" s="1">
        <f>LEN(TabCadastro[[#This Row],[Dias e Horários EVANGELIZAÇÃO INFANTIL]])-LEN(SUBSTITUTE(TabCadastro[[#This Row],[Dias e Horários EVANGELIZAÇÃO INFANTIL]],"h",""))</f>
        <v>1</v>
      </c>
      <c r="EI22" s="1">
        <f>LEN(TabCadastro[[#This Row],[Dias e Horários PRÉ-MOCIDADE]])-LEN(SUBSTITUTE(TabCadastro[[#This Row],[Dias e Horários PRÉ-MOCIDADE]],"h",""))</f>
        <v>1</v>
      </c>
      <c r="EJ22" s="1">
        <f>LEN(TabCadastro[[#This Row],[Dias e Horários MOCIDADE]])-LEN(SUBSTITUTE(TabCadastro[[#This Row],[Dias e Horários MOCIDADE]],"h",""))</f>
        <v>1</v>
      </c>
      <c r="EK22" s="1">
        <f>LEN(TabCadastro[[#This Row],[Dias e Horários do CURSO DE MÉDIUNS]])-LEN(SUBSTITUTE(TabCadastro[[#This Row],[Dias e Horários do CURSO DE MÉDIUNS]],"h",""))</f>
        <v>0</v>
      </c>
      <c r="EL22" s="1">
        <f>LEN(TabCadastro[[#This Row],[Dias e Horários - FALANDO AO CORAÇÃO]])-LEN(SUBSTITUTE(TabCadastro[[#This Row],[Dias e Horários - FALANDO AO CORAÇÃO]],"h",""))</f>
        <v>0</v>
      </c>
      <c r="EM22" s="1">
        <f>LEN(TabCadastro[[#This Row],[Dias e Horários - PROJETO ANDRÉ LUIZ]])-LEN(SUBSTITUTE(TabCadastro[[#This Row],[Dias e Horários - PROJETO ANDRÉ LUIZ]],"h",""))</f>
        <v>1</v>
      </c>
      <c r="EN22" s="1">
        <f>LEN(TabCadastro[[#This Row],[Dias e Horários - PROJETO PAULO DE TARSO]])-LEN(SUBSTITUTE(TabCadastro[[#This Row],[Dias e Horários - PROJETO PAULO DE TARSO]],"h",""))</f>
        <v>0</v>
      </c>
    </row>
    <row r="23" spans="1:144" x14ac:dyDescent="0.3">
      <c r="A23" s="2">
        <v>44201.265078020835</v>
      </c>
      <c r="B23" s="19" t="s">
        <v>144</v>
      </c>
      <c r="C23" s="3" t="s">
        <v>714</v>
      </c>
      <c r="D23" s="3" t="s">
        <v>715</v>
      </c>
      <c r="E23" s="3" t="s">
        <v>698</v>
      </c>
      <c r="F23" s="3" t="s">
        <v>699</v>
      </c>
      <c r="G23" s="4" t="s">
        <v>716</v>
      </c>
      <c r="H23" s="5" t="s">
        <v>717</v>
      </c>
      <c r="I23" s="3" t="s">
        <v>456</v>
      </c>
      <c r="J23" s="3" t="s">
        <v>152</v>
      </c>
      <c r="K23" s="3" t="s">
        <v>718</v>
      </c>
      <c r="L23" s="3" t="s">
        <v>719</v>
      </c>
      <c r="M23" s="24">
        <v>40522</v>
      </c>
      <c r="N23" s="3" t="s">
        <v>698</v>
      </c>
      <c r="O23" s="5" t="s">
        <v>720</v>
      </c>
      <c r="P23" s="5" t="s">
        <v>721</v>
      </c>
      <c r="Q23" s="4" t="s">
        <v>722</v>
      </c>
      <c r="R23" s="4" t="s">
        <v>723</v>
      </c>
      <c r="S23" s="3" t="s">
        <v>159</v>
      </c>
      <c r="T23" s="3" t="s">
        <v>159</v>
      </c>
      <c r="U23" s="3" t="s">
        <v>158</v>
      </c>
      <c r="V23" s="3" t="s">
        <v>159</v>
      </c>
      <c r="W23" s="3" t="s">
        <v>159</v>
      </c>
      <c r="X23" s="3" t="s">
        <v>159</v>
      </c>
      <c r="Y23" s="3" t="s">
        <v>159</v>
      </c>
      <c r="Z23" s="4" t="s">
        <v>724</v>
      </c>
      <c r="AA23" s="4" t="s">
        <v>161</v>
      </c>
      <c r="AB23" s="4" t="s">
        <v>161</v>
      </c>
      <c r="AC23" s="4" t="s">
        <v>161</v>
      </c>
      <c r="AD23" s="4" t="s">
        <v>161</v>
      </c>
      <c r="AE23" s="4" t="s">
        <v>158</v>
      </c>
      <c r="AF23" s="4" t="s">
        <v>725</v>
      </c>
      <c r="AG23" s="3" t="s">
        <v>161</v>
      </c>
      <c r="AH23" s="3" t="s">
        <v>161</v>
      </c>
      <c r="AI23" s="3" t="s">
        <v>161</v>
      </c>
      <c r="AJ23" s="3" t="s">
        <v>726</v>
      </c>
      <c r="AK23" s="3" t="s">
        <v>726</v>
      </c>
      <c r="AL23" s="3" t="s">
        <v>161</v>
      </c>
      <c r="AM23" s="3" t="s">
        <v>161</v>
      </c>
      <c r="AN23" s="5">
        <v>8</v>
      </c>
      <c r="AO23" s="5">
        <v>8</v>
      </c>
      <c r="AP23" s="5">
        <v>4</v>
      </c>
      <c r="AQ23" s="5">
        <v>2</v>
      </c>
      <c r="AR23" s="5" t="s">
        <v>161</v>
      </c>
      <c r="AS23" s="5">
        <v>0</v>
      </c>
      <c r="AT23" s="5" t="s">
        <v>161</v>
      </c>
      <c r="AU23" s="5" t="s">
        <v>163</v>
      </c>
      <c r="AV23" s="5">
        <v>0</v>
      </c>
      <c r="AW23" s="5">
        <v>0</v>
      </c>
      <c r="AX23" s="5">
        <v>0</v>
      </c>
      <c r="AY23" s="5">
        <v>0</v>
      </c>
      <c r="AZ23" s="5" t="s">
        <v>161</v>
      </c>
      <c r="BA23" s="5">
        <v>0</v>
      </c>
      <c r="BB23" s="5">
        <v>0</v>
      </c>
      <c r="BC23" s="5">
        <v>0</v>
      </c>
      <c r="BD23" s="5">
        <v>0</v>
      </c>
      <c r="BE23" s="5" t="s">
        <v>161</v>
      </c>
      <c r="BF23" s="5">
        <v>0</v>
      </c>
      <c r="BG23" s="5">
        <v>0</v>
      </c>
      <c r="BH23" s="5">
        <v>0</v>
      </c>
      <c r="BI23" s="5">
        <v>0</v>
      </c>
      <c r="BJ23" s="5">
        <v>0</v>
      </c>
      <c r="BK23" s="5">
        <v>0</v>
      </c>
      <c r="BL23" s="5">
        <v>0</v>
      </c>
      <c r="BM23" s="5">
        <v>0</v>
      </c>
      <c r="BN23" s="5">
        <v>0</v>
      </c>
      <c r="BO23" s="5">
        <v>0</v>
      </c>
      <c r="BP23" s="5">
        <v>0</v>
      </c>
      <c r="BQ23" s="5" t="s">
        <v>163</v>
      </c>
      <c r="BR23" s="5" t="s">
        <v>161</v>
      </c>
      <c r="BS23" s="5">
        <v>0</v>
      </c>
      <c r="BT23" s="5">
        <v>0</v>
      </c>
      <c r="BU23" s="5">
        <v>0</v>
      </c>
      <c r="BV23" s="5" t="s">
        <v>163</v>
      </c>
      <c r="BW23" s="5" t="s">
        <v>161</v>
      </c>
      <c r="BX23" s="5">
        <v>0</v>
      </c>
      <c r="BY23" s="5">
        <v>0</v>
      </c>
      <c r="BZ23" s="5">
        <v>0</v>
      </c>
      <c r="CA23" s="5">
        <v>0</v>
      </c>
      <c r="CB23" s="5">
        <v>0</v>
      </c>
      <c r="CC23" s="5">
        <v>9</v>
      </c>
      <c r="CD23" s="5" t="s">
        <v>161</v>
      </c>
      <c r="CE23" s="5" t="s">
        <v>727</v>
      </c>
      <c r="CF23" s="5" t="s">
        <v>161</v>
      </c>
      <c r="CG23" s="5" t="s">
        <v>158</v>
      </c>
      <c r="CH23" s="5" t="s">
        <v>158</v>
      </c>
      <c r="CI23" s="5">
        <v>0</v>
      </c>
      <c r="CJ23" s="5">
        <v>0</v>
      </c>
      <c r="CK23" s="5" t="s">
        <v>158</v>
      </c>
      <c r="CL23" s="5" t="s">
        <v>158</v>
      </c>
      <c r="CM23" s="5">
        <v>0</v>
      </c>
      <c r="CN23" s="5">
        <v>0</v>
      </c>
      <c r="CO23" s="5" t="s">
        <v>199</v>
      </c>
      <c r="CQ23" s="5" t="s">
        <v>168</v>
      </c>
      <c r="CS23" s="5" t="s">
        <v>169</v>
      </c>
      <c r="CT23" s="5" t="s">
        <v>159</v>
      </c>
      <c r="CU23" s="5" t="s">
        <v>720</v>
      </c>
      <c r="CX23" s="5" t="s">
        <v>705</v>
      </c>
      <c r="CY23" s="4" t="s">
        <v>228</v>
      </c>
      <c r="CZ23" s="5" t="s">
        <v>229</v>
      </c>
      <c r="DA23" s="5" t="s">
        <v>172</v>
      </c>
      <c r="DB23" s="4" t="s">
        <v>728</v>
      </c>
      <c r="DC23" s="4" t="s">
        <v>729</v>
      </c>
      <c r="DD23" t="s">
        <v>730</v>
      </c>
      <c r="DE23" s="14" t="s">
        <v>176</v>
      </c>
      <c r="DF23" s="4">
        <v>22</v>
      </c>
      <c r="DG23" s="15" t="s">
        <v>177</v>
      </c>
      <c r="DH23" s="15" t="s">
        <v>178</v>
      </c>
      <c r="DI23" s="4" t="e">
        <v>#REF!</v>
      </c>
      <c r="DJ23" s="4" t="e">
        <v>#REF!</v>
      </c>
      <c r="DK23" s="4" t="e">
        <v>#REF!</v>
      </c>
      <c r="DL23" s="4" t="e">
        <v>#REF!</v>
      </c>
      <c r="DM23" s="4" t="e">
        <v>#REF!</v>
      </c>
      <c r="DN23" s="4" t="e">
        <v>#REF!</v>
      </c>
      <c r="DO23" s="4" t="e">
        <v>#REF!</v>
      </c>
      <c r="DP23" s="4" t="s">
        <v>731</v>
      </c>
      <c r="DQ23" s="4" t="s">
        <v>178</v>
      </c>
      <c r="DR23" s="16">
        <v>0.66</v>
      </c>
      <c r="DS23" s="17">
        <v>44235</v>
      </c>
      <c r="DU23" s="1" t="s">
        <v>178</v>
      </c>
      <c r="DV23" s="1" t="str">
        <f>TabCadastro[[#This Row],[Cidade]]&amp;" - "&amp;TabCadastro[[#This Row],[UF]]</f>
        <v>Ribeirão Pires - SP</v>
      </c>
      <c r="DW23" s="18" t="str">
        <f>TabCadastro[[#This Row],[Nome completo do responsável]]&amp;" / "&amp;TabCadastro[[#This Row],[Endereço de e-mail2]]&amp;" / "&amp;TabCadastro[[#This Row],[Telefone]]</f>
        <v>Mario Lucio Lopes / mariolopesxd@gmail.com / (11) 4828-6966 / (11) 94346-0549</v>
      </c>
      <c r="DX23" s="18" t="str">
        <f>TabCadastro[[#This Row],[Nome do Presidente]]&amp;" / "&amp;TabCadastro[[#This Row],[Email do Presidente]]&amp;" / "&amp;TabCadastro[[#This Row],[Telefone do Presidente]]</f>
        <v>Mario Lucio Lopes / marioropes@hotmail.com / (11) 94346-0549</v>
      </c>
      <c r="DY23" s="18" t="e">
        <f>VLOOKUP(TabCadastro[[#This Row],[Regional]],#REF!,2,FALSE)</f>
        <v>#REF!</v>
      </c>
      <c r="DZ23" s="1" t="e">
        <f>IF(TabCadastro[[#This Row],[Regional]]=#REF!,TabCadastro[[#This Row],[Conc_Cidade_UF]],"")</f>
        <v>#REF!</v>
      </c>
      <c r="EA23" s="18" t="str">
        <f>TabCadastro[[#This Row],[Endereço]]&amp;" - "&amp;TabCadastro[[#This Row],[Bairro]]&amp;" - "&amp;"CEP "&amp;TabCadastro[[#This Row],[CEP]]</f>
        <v>Rua São Francisco, 336 - São Franscico - CEP 09411-190</v>
      </c>
      <c r="EB23" s="1" t="e">
        <f>IF(TabCadastro[[#This Row],[Regional]]=#REF!,TabCadastro[[#This Row],[Ordem (manual)]],"")</f>
        <v>#REF!</v>
      </c>
      <c r="EC23" s="1" t="e">
        <f>IF(TabCadastro[[#This Row],[Regional_Selec]]="","",_xlfn.RANK.EQ(TabCadastro[[#This Row],[Regional_Selec]],TabCadastro[Regional_Selec],1))</f>
        <v>#REF!</v>
      </c>
      <c r="ED23" s="1" t="str">
        <f>TabCadastro[[#This Row],[Domingo]]&amp;TabCadastro[[#This Row],[Segunda]]&amp;TabCadastro[[#This Row],[Terça]]&amp;TabCadastro[[#This Row],[Quarta]]&amp;TabCadastro[[#This Row],[Quinta]]&amp;TabCadastro[[#This Row],[Sexta]]&amp;TabCadastro[[#This Row],[Sábado]]</f>
        <v>---19h4519h45--</v>
      </c>
      <c r="EE23" s="1">
        <f>LEN(TabCadastro[[#This Row],[Conc_AE]])-LEN(SUBSTITUTE(TabCadastro[[#This Row],[Conc_AE]],"h",""))</f>
        <v>2</v>
      </c>
      <c r="EF23" s="1">
        <f>LEN(TabCadastro[[#This Row],[Dias e Horários do CURSO BÁSICO]])-LEN(SUBSTITUTE(TabCadastro[[#This Row],[Dias e Horários do CURSO BÁSICO]],"h",""))</f>
        <v>0</v>
      </c>
      <c r="EG23" s="1">
        <f>LEN(TabCadastro[[#This Row],[Dias e Horários da EAE]])-LEN(SUBSTITUTE(TabCadastro[[#This Row],[Dias e Horários da EAE]],"h",""))</f>
        <v>0</v>
      </c>
      <c r="EH23" s="1">
        <f>LEN(TabCadastro[[#This Row],[Dias e Horários EVANGELIZAÇÃO INFANTIL]])-LEN(SUBSTITUTE(TabCadastro[[#This Row],[Dias e Horários EVANGELIZAÇÃO INFANTIL]],"h",""))</f>
        <v>0</v>
      </c>
      <c r="EI23" s="1">
        <f>LEN(TabCadastro[[#This Row],[Dias e Horários PRÉ-MOCIDADE]])-LEN(SUBSTITUTE(TabCadastro[[#This Row],[Dias e Horários PRÉ-MOCIDADE]],"h",""))</f>
        <v>0</v>
      </c>
      <c r="EJ23" s="1">
        <f>LEN(TabCadastro[[#This Row],[Dias e Horários MOCIDADE]])-LEN(SUBSTITUTE(TabCadastro[[#This Row],[Dias e Horários MOCIDADE]],"h",""))</f>
        <v>0</v>
      </c>
      <c r="EK23" s="1">
        <f>LEN(TabCadastro[[#This Row],[Dias e Horários do CURSO DE MÉDIUNS]])-LEN(SUBSTITUTE(TabCadastro[[#This Row],[Dias e Horários do CURSO DE MÉDIUNS]],"h",""))</f>
        <v>0</v>
      </c>
      <c r="EL23" s="1">
        <f>LEN(TabCadastro[[#This Row],[Dias e Horários - FALANDO AO CORAÇÃO]])-LEN(SUBSTITUTE(TabCadastro[[#This Row],[Dias e Horários - FALANDO AO CORAÇÃO]],"h",""))</f>
        <v>0</v>
      </c>
      <c r="EM23" s="1">
        <f>LEN(TabCadastro[[#This Row],[Dias e Horários - PROJETO ANDRÉ LUIZ]])-LEN(SUBSTITUTE(TabCadastro[[#This Row],[Dias e Horários - PROJETO ANDRÉ LUIZ]],"h",""))</f>
        <v>1</v>
      </c>
      <c r="EN23" s="1">
        <f>LEN(TabCadastro[[#This Row],[Dias e Horários - PROJETO PAULO DE TARSO]])-LEN(SUBSTITUTE(TabCadastro[[#This Row],[Dias e Horários - PROJETO PAULO DE TARSO]],"h",""))</f>
        <v>0</v>
      </c>
    </row>
    <row r="24" spans="1:144" x14ac:dyDescent="0.3">
      <c r="A24" s="2">
        <v>44196.618923148148</v>
      </c>
      <c r="B24" s="19" t="s">
        <v>144</v>
      </c>
      <c r="C24" s="3" t="s">
        <v>732</v>
      </c>
      <c r="D24" s="3" t="s">
        <v>733</v>
      </c>
      <c r="E24" s="3" t="s">
        <v>734</v>
      </c>
      <c r="F24" s="3" t="s">
        <v>735</v>
      </c>
      <c r="G24" s="4" t="s">
        <v>736</v>
      </c>
      <c r="H24" s="5" t="s">
        <v>737</v>
      </c>
      <c r="I24" s="3" t="s">
        <v>738</v>
      </c>
      <c r="J24" s="3" t="s">
        <v>152</v>
      </c>
      <c r="K24" s="3" t="s">
        <v>739</v>
      </c>
      <c r="L24" s="3" t="s">
        <v>740</v>
      </c>
      <c r="M24" s="13">
        <v>34462</v>
      </c>
      <c r="N24" s="3" t="s">
        <v>741</v>
      </c>
      <c r="O24" s="5" t="s">
        <v>742</v>
      </c>
      <c r="P24" s="5" t="s">
        <v>743</v>
      </c>
      <c r="Q24" s="4" t="s">
        <v>744</v>
      </c>
      <c r="R24" s="4" t="s">
        <v>745</v>
      </c>
      <c r="S24" s="3" t="s">
        <v>158</v>
      </c>
      <c r="T24" s="3" t="s">
        <v>159</v>
      </c>
      <c r="U24" s="3" t="s">
        <v>158</v>
      </c>
      <c r="V24" s="3" t="s">
        <v>159</v>
      </c>
      <c r="W24" s="3" t="s">
        <v>159</v>
      </c>
      <c r="X24" s="3" t="s">
        <v>159</v>
      </c>
      <c r="Y24" s="3" t="s">
        <v>159</v>
      </c>
      <c r="Z24" s="4" t="s">
        <v>746</v>
      </c>
      <c r="AA24" s="4" t="s">
        <v>159</v>
      </c>
      <c r="AB24" t="s">
        <v>747</v>
      </c>
      <c r="AC24" s="4" t="s">
        <v>159</v>
      </c>
      <c r="AD24" s="4" t="s">
        <v>159</v>
      </c>
      <c r="AE24" s="4" t="s">
        <v>159</v>
      </c>
      <c r="AG24" s="23" t="s">
        <v>161</v>
      </c>
      <c r="AH24" s="3" t="s">
        <v>161</v>
      </c>
      <c r="AI24" s="3" t="s">
        <v>161</v>
      </c>
      <c r="AJ24" s="23" t="s">
        <v>161</v>
      </c>
      <c r="AK24" s="23" t="s">
        <v>161</v>
      </c>
      <c r="AL24" s="23" t="s">
        <v>161</v>
      </c>
      <c r="AM24" s="23" t="s">
        <v>161</v>
      </c>
      <c r="AN24" s="5">
        <v>80</v>
      </c>
      <c r="AO24" s="5">
        <v>25</v>
      </c>
      <c r="AP24" s="5">
        <v>17</v>
      </c>
      <c r="AQ24" s="5">
        <v>8</v>
      </c>
      <c r="AR24" s="20" t="s">
        <v>161</v>
      </c>
      <c r="AS24" s="20">
        <v>0</v>
      </c>
      <c r="AT24" s="5" t="s">
        <v>251</v>
      </c>
      <c r="AU24" s="5" t="s">
        <v>748</v>
      </c>
      <c r="AV24" s="5">
        <v>30</v>
      </c>
      <c r="AW24" s="5">
        <v>4</v>
      </c>
      <c r="AX24" s="5">
        <v>3</v>
      </c>
      <c r="AY24" s="5">
        <v>2</v>
      </c>
      <c r="AZ24" s="5" t="s">
        <v>225</v>
      </c>
      <c r="BA24" s="5">
        <v>8</v>
      </c>
      <c r="BB24" s="5">
        <v>4</v>
      </c>
      <c r="BC24" s="5">
        <v>2</v>
      </c>
      <c r="BD24" s="5">
        <v>1</v>
      </c>
      <c r="BE24" s="5" t="s">
        <v>161</v>
      </c>
      <c r="BF24" s="20">
        <v>0</v>
      </c>
      <c r="BG24" s="20">
        <v>0</v>
      </c>
      <c r="BH24" s="20">
        <v>0</v>
      </c>
      <c r="BI24" s="20">
        <v>0</v>
      </c>
      <c r="BJ24" s="20">
        <v>0</v>
      </c>
      <c r="BK24" s="20">
        <v>0</v>
      </c>
      <c r="BL24" s="20">
        <v>0</v>
      </c>
      <c r="BM24" s="20">
        <v>0</v>
      </c>
      <c r="BN24" s="20">
        <v>0</v>
      </c>
      <c r="BO24" s="20">
        <v>0</v>
      </c>
      <c r="BP24" s="20">
        <v>0</v>
      </c>
      <c r="BQ24" s="20" t="s">
        <v>163</v>
      </c>
      <c r="BR24" s="5" t="s">
        <v>161</v>
      </c>
      <c r="BS24" s="20">
        <v>0</v>
      </c>
      <c r="BT24" s="20">
        <v>0</v>
      </c>
      <c r="BU24" s="20">
        <v>0</v>
      </c>
      <c r="BV24" s="5" t="s">
        <v>165</v>
      </c>
      <c r="BW24" s="5" t="s">
        <v>161</v>
      </c>
      <c r="BX24" s="20">
        <v>0</v>
      </c>
      <c r="BY24" s="20">
        <v>0</v>
      </c>
      <c r="BZ24" s="20">
        <v>0</v>
      </c>
      <c r="CA24" s="20">
        <v>0</v>
      </c>
      <c r="CB24" s="5">
        <v>0</v>
      </c>
      <c r="CC24" s="5">
        <v>11</v>
      </c>
      <c r="CD24" s="5" t="s">
        <v>161</v>
      </c>
      <c r="CE24" s="5" t="s">
        <v>161</v>
      </c>
      <c r="CF24" s="5" t="s">
        <v>161</v>
      </c>
      <c r="CG24" s="5" t="s">
        <v>159</v>
      </c>
      <c r="CH24" s="5" t="s">
        <v>158</v>
      </c>
      <c r="CI24" s="20">
        <v>0</v>
      </c>
      <c r="CJ24" s="20">
        <v>0</v>
      </c>
      <c r="CK24" s="5" t="s">
        <v>159</v>
      </c>
      <c r="CL24" s="5" t="s">
        <v>158</v>
      </c>
      <c r="CM24" s="20">
        <v>0</v>
      </c>
      <c r="CN24" s="20">
        <v>0</v>
      </c>
      <c r="CO24" s="5" t="s">
        <v>199</v>
      </c>
      <c r="CP24" s="4" t="s">
        <v>749</v>
      </c>
      <c r="CQ24" s="5" t="s">
        <v>168</v>
      </c>
      <c r="CR24" s="4" t="s">
        <v>750</v>
      </c>
      <c r="CS24" s="5" t="s">
        <v>169</v>
      </c>
      <c r="CT24" s="5" t="s">
        <v>158</v>
      </c>
      <c r="CU24" s="20" t="s">
        <v>416</v>
      </c>
      <c r="CX24" s="5" t="s">
        <v>751</v>
      </c>
      <c r="CY24" s="4" t="s">
        <v>256</v>
      </c>
      <c r="CZ24" s="5" t="s">
        <v>171</v>
      </c>
      <c r="DA24" s="5" t="s">
        <v>230</v>
      </c>
      <c r="DB24" s="4" t="s">
        <v>752</v>
      </c>
      <c r="DC24" s="4" t="s">
        <v>753</v>
      </c>
      <c r="DD24" t="s">
        <v>754</v>
      </c>
      <c r="DE24" s="14" t="s">
        <v>176</v>
      </c>
      <c r="DF24" s="4">
        <v>23</v>
      </c>
      <c r="DG24" s="15" t="s">
        <v>177</v>
      </c>
      <c r="DH24" s="15" t="s">
        <v>178</v>
      </c>
      <c r="DI24" s="4" t="e">
        <v>#REF!</v>
      </c>
      <c r="DJ24" s="4" t="e">
        <v>#REF!</v>
      </c>
      <c r="DK24" s="4" t="e">
        <v>#REF!</v>
      </c>
      <c r="DL24" s="4" t="e">
        <v>#REF!</v>
      </c>
      <c r="DM24" s="4" t="e">
        <v>#REF!</v>
      </c>
      <c r="DN24" s="4" t="e">
        <v>#REF!</v>
      </c>
      <c r="DO24" s="4" t="e">
        <v>#REF!</v>
      </c>
      <c r="DP24" s="4" t="s">
        <v>755</v>
      </c>
      <c r="DQ24" s="4" t="s">
        <v>178</v>
      </c>
      <c r="DR24" s="16">
        <v>0.66</v>
      </c>
      <c r="DS24" s="17">
        <v>44235</v>
      </c>
      <c r="DU24" s="1" t="s">
        <v>178</v>
      </c>
      <c r="DV24" s="1" t="str">
        <f>TabCadastro[[#This Row],[Cidade]]&amp;" - "&amp;TabCadastro[[#This Row],[UF]]</f>
        <v>São Caetano do Sul - SP</v>
      </c>
      <c r="DW24" s="18" t="str">
        <f>TabCadastro[[#This Row],[Nome completo do responsável]]&amp;" / "&amp;TabCadastro[[#This Row],[Endereço de e-mail2]]&amp;" / "&amp;TabCadastro[[#This Row],[Telefone]]</f>
        <v>Luis Frederico Rufato / poliluis3@yahoo.com.br / (11) 96211-2218</v>
      </c>
      <c r="DX24" s="18" t="str">
        <f>TabCadastro[[#This Row],[Nome do Presidente]]&amp;" / "&amp;TabCadastro[[#This Row],[Email do Presidente]]&amp;" / "&amp;TabCadastro[[#This Row],[Telefone do Presidente]]</f>
        <v>Mirna Leila Da Silva / mirna_leila@yahoo.com.br / (11) 99912-7663</v>
      </c>
      <c r="DY24" s="18" t="e">
        <f>VLOOKUP(TabCadastro[[#This Row],[Regional]],#REF!,2,FALSE)</f>
        <v>#REF!</v>
      </c>
      <c r="DZ24" s="1" t="e">
        <f>IF(TabCadastro[[#This Row],[Regional]]=#REF!,TabCadastro[[#This Row],[Conc_Cidade_UF]],"")</f>
        <v>#REF!</v>
      </c>
      <c r="EA24" s="18" t="str">
        <f>TabCadastro[[#This Row],[Endereço]]&amp;" - "&amp;TabCadastro[[#This Row],[Bairro]]&amp;" - "&amp;"CEP "&amp;TabCadastro[[#This Row],[CEP]]</f>
        <v>Rua Rio de Janeiro, 579 - Osvaldo Cruz - CEP 09540-400</v>
      </c>
      <c r="EB24" s="1" t="e">
        <f>IF(TabCadastro[[#This Row],[Regional]]=#REF!,TabCadastro[[#This Row],[Ordem (manual)]],"")</f>
        <v>#REF!</v>
      </c>
      <c r="EC24" s="1" t="e">
        <f>IF(TabCadastro[[#This Row],[Regional_Selec]]="","",_xlfn.RANK.EQ(TabCadastro[[#This Row],[Regional_Selec]],TabCadastro[Regional_Selec],1))</f>
        <v>#REF!</v>
      </c>
      <c r="ED24" s="1" t="str">
        <f>TabCadastro[[#This Row],[Domingo]]&amp;TabCadastro[[#This Row],[Segunda]]&amp;TabCadastro[[#This Row],[Terça]]&amp;TabCadastro[[#This Row],[Quarta]]&amp;TabCadastro[[#This Row],[Quinta]]&amp;TabCadastro[[#This Row],[Sexta]]&amp;TabCadastro[[#This Row],[Sábado]]</f>
        <v>-------</v>
      </c>
      <c r="EE24" s="1">
        <f>LEN(TabCadastro[[#This Row],[Conc_AE]])-LEN(SUBSTITUTE(TabCadastro[[#This Row],[Conc_AE]],"h",""))</f>
        <v>0</v>
      </c>
      <c r="EF24" s="1">
        <f>LEN(TabCadastro[[#This Row],[Dias e Horários do CURSO BÁSICO]])-LEN(SUBSTITUTE(TabCadastro[[#This Row],[Dias e Horários do CURSO BÁSICO]],"h",""))</f>
        <v>0</v>
      </c>
      <c r="EG24" s="1">
        <f>LEN(TabCadastro[[#This Row],[Dias e Horários da EAE]])-LEN(SUBSTITUTE(TabCadastro[[#This Row],[Dias e Horários da EAE]],"h",""))</f>
        <v>1</v>
      </c>
      <c r="EH24" s="1">
        <f>LEN(TabCadastro[[#This Row],[Dias e Horários EVANGELIZAÇÃO INFANTIL]])-LEN(SUBSTITUTE(TabCadastro[[#This Row],[Dias e Horários EVANGELIZAÇÃO INFANTIL]],"h",""))</f>
        <v>0</v>
      </c>
      <c r="EI24" s="1">
        <f>LEN(TabCadastro[[#This Row],[Dias e Horários PRÉ-MOCIDADE]])-LEN(SUBSTITUTE(TabCadastro[[#This Row],[Dias e Horários PRÉ-MOCIDADE]],"h",""))</f>
        <v>0</v>
      </c>
      <c r="EJ24" s="1">
        <f>LEN(TabCadastro[[#This Row],[Dias e Horários MOCIDADE]])-LEN(SUBSTITUTE(TabCadastro[[#This Row],[Dias e Horários MOCIDADE]],"h",""))</f>
        <v>0</v>
      </c>
      <c r="EK24" s="1">
        <f>LEN(TabCadastro[[#This Row],[Dias e Horários do CURSO DE MÉDIUNS]])-LEN(SUBSTITUTE(TabCadastro[[#This Row],[Dias e Horários do CURSO DE MÉDIUNS]],"h",""))</f>
        <v>1</v>
      </c>
      <c r="EL24" s="1">
        <f>LEN(TabCadastro[[#This Row],[Dias e Horários - FALANDO AO CORAÇÃO]])-LEN(SUBSTITUTE(TabCadastro[[#This Row],[Dias e Horários - FALANDO AO CORAÇÃO]],"h",""))</f>
        <v>0</v>
      </c>
      <c r="EM24" s="1">
        <f>LEN(TabCadastro[[#This Row],[Dias e Horários - PROJETO ANDRÉ LUIZ]])-LEN(SUBSTITUTE(TabCadastro[[#This Row],[Dias e Horários - PROJETO ANDRÉ LUIZ]],"h",""))</f>
        <v>0</v>
      </c>
      <c r="EN24" s="1">
        <f>LEN(TabCadastro[[#This Row],[Dias e Horários - PROJETO PAULO DE TARSO]])-LEN(SUBSTITUTE(TabCadastro[[#This Row],[Dias e Horários - PROJETO PAULO DE TARSO]],"h",""))</f>
        <v>0</v>
      </c>
    </row>
    <row r="25" spans="1:144" x14ac:dyDescent="0.3">
      <c r="A25" s="2">
        <v>44208.612101458333</v>
      </c>
      <c r="B25" s="19" t="s">
        <v>144</v>
      </c>
      <c r="C25" s="3" t="s">
        <v>756</v>
      </c>
      <c r="D25" s="3" t="s">
        <v>757</v>
      </c>
      <c r="E25" s="3" t="s">
        <v>758</v>
      </c>
      <c r="F25" s="3" t="s">
        <v>759</v>
      </c>
      <c r="G25" s="4" t="s">
        <v>760</v>
      </c>
      <c r="H25" s="5" t="s">
        <v>761</v>
      </c>
      <c r="I25" s="3" t="s">
        <v>151</v>
      </c>
      <c r="J25" s="3" t="s">
        <v>152</v>
      </c>
      <c r="K25" s="3" t="s">
        <v>762</v>
      </c>
      <c r="L25" s="3" t="s">
        <v>763</v>
      </c>
      <c r="M25" s="24">
        <v>40508</v>
      </c>
      <c r="N25" s="3" t="s">
        <v>764</v>
      </c>
      <c r="O25" s="5" t="s">
        <v>765</v>
      </c>
      <c r="P25" s="5" t="s">
        <v>766</v>
      </c>
      <c r="Q25" s="4" t="s">
        <v>767</v>
      </c>
      <c r="R25" s="4" t="s">
        <v>768</v>
      </c>
      <c r="S25" s="3" t="s">
        <v>158</v>
      </c>
      <c r="T25" s="3" t="s">
        <v>158</v>
      </c>
      <c r="U25" s="3" t="s">
        <v>158</v>
      </c>
      <c r="V25" s="3" t="s">
        <v>159</v>
      </c>
      <c r="W25" s="3" t="s">
        <v>159</v>
      </c>
      <c r="X25" s="3" t="s">
        <v>159</v>
      </c>
      <c r="Y25" s="3" t="s">
        <v>159</v>
      </c>
      <c r="Z25" s="4" t="s">
        <v>769</v>
      </c>
      <c r="AA25" s="4" t="s">
        <v>161</v>
      </c>
      <c r="AB25" s="4" t="s">
        <v>770</v>
      </c>
      <c r="AC25" s="4" t="s">
        <v>161</v>
      </c>
      <c r="AD25" s="4" t="s">
        <v>161</v>
      </c>
      <c r="AE25" s="4" t="s">
        <v>158</v>
      </c>
      <c r="AF25" s="4" t="s">
        <v>771</v>
      </c>
      <c r="AG25" s="3" t="s">
        <v>161</v>
      </c>
      <c r="AH25" s="3" t="s">
        <v>161</v>
      </c>
      <c r="AI25" s="3" t="s">
        <v>654</v>
      </c>
      <c r="AJ25" s="3" t="s">
        <v>221</v>
      </c>
      <c r="AK25" s="3" t="s">
        <v>161</v>
      </c>
      <c r="AL25" s="3" t="s">
        <v>161</v>
      </c>
      <c r="AM25" s="3" t="s">
        <v>161</v>
      </c>
      <c r="AN25" s="5">
        <v>28</v>
      </c>
      <c r="AO25" s="5">
        <v>25</v>
      </c>
      <c r="AP25" s="5">
        <v>4</v>
      </c>
      <c r="AQ25" s="5">
        <v>4</v>
      </c>
      <c r="AR25" s="5" t="s">
        <v>161</v>
      </c>
      <c r="AS25" s="5">
        <v>0</v>
      </c>
      <c r="AT25" s="5" t="s">
        <v>312</v>
      </c>
      <c r="AU25" s="5" t="s">
        <v>656</v>
      </c>
      <c r="AV25" s="5">
        <v>20</v>
      </c>
      <c r="AW25" s="5">
        <v>6</v>
      </c>
      <c r="AX25" s="5">
        <v>4</v>
      </c>
      <c r="AY25" s="5">
        <v>2</v>
      </c>
      <c r="AZ25" s="5" t="s">
        <v>161</v>
      </c>
      <c r="BA25" s="5">
        <v>0</v>
      </c>
      <c r="BB25" s="5">
        <v>0</v>
      </c>
      <c r="BC25" s="5">
        <v>0</v>
      </c>
      <c r="BD25" s="5">
        <v>0</v>
      </c>
      <c r="BE25" s="5" t="s">
        <v>161</v>
      </c>
      <c r="BF25" s="5">
        <v>0</v>
      </c>
      <c r="BG25" s="5">
        <v>0</v>
      </c>
      <c r="BH25" s="5">
        <v>0</v>
      </c>
      <c r="BI25" s="5">
        <v>0</v>
      </c>
      <c r="BJ25" s="5">
        <v>0</v>
      </c>
      <c r="BK25" s="5">
        <v>0</v>
      </c>
      <c r="BL25" s="5">
        <v>0</v>
      </c>
      <c r="BM25" s="5">
        <v>0</v>
      </c>
      <c r="BN25" s="5">
        <v>0</v>
      </c>
      <c r="BO25" s="5">
        <v>0</v>
      </c>
      <c r="BP25" s="5">
        <v>0</v>
      </c>
      <c r="BQ25" s="5" t="s">
        <v>163</v>
      </c>
      <c r="BR25" s="5" t="s">
        <v>161</v>
      </c>
      <c r="BS25" s="5">
        <v>0</v>
      </c>
      <c r="BT25" s="5">
        <v>0</v>
      </c>
      <c r="BU25" s="5">
        <v>0</v>
      </c>
      <c r="BV25" s="5" t="s">
        <v>344</v>
      </c>
      <c r="BW25" s="5" t="s">
        <v>161</v>
      </c>
      <c r="BX25" s="5">
        <v>0</v>
      </c>
      <c r="BY25" s="5">
        <v>0</v>
      </c>
      <c r="BZ25" s="5">
        <v>0</v>
      </c>
      <c r="CA25" s="5">
        <v>0</v>
      </c>
      <c r="CB25" s="5">
        <v>0</v>
      </c>
      <c r="CC25" s="5">
        <v>12</v>
      </c>
      <c r="CD25" s="5" t="s">
        <v>161</v>
      </c>
      <c r="CE25" s="5" t="s">
        <v>161</v>
      </c>
      <c r="CF25" s="5" t="s">
        <v>161</v>
      </c>
      <c r="CG25" s="5" t="s">
        <v>158</v>
      </c>
      <c r="CH25" s="5" t="s">
        <v>158</v>
      </c>
      <c r="CI25" s="5">
        <v>0</v>
      </c>
      <c r="CJ25" s="5">
        <v>0</v>
      </c>
      <c r="CK25" s="5" t="s">
        <v>159</v>
      </c>
      <c r="CL25" s="5" t="s">
        <v>158</v>
      </c>
      <c r="CM25" s="5">
        <v>0</v>
      </c>
      <c r="CN25" s="5">
        <v>0</v>
      </c>
      <c r="CO25" s="5" t="s">
        <v>199</v>
      </c>
      <c r="CP25" s="4" t="s">
        <v>772</v>
      </c>
      <c r="CQ25" s="5" t="s">
        <v>168</v>
      </c>
      <c r="CR25" s="4" t="s">
        <v>773</v>
      </c>
      <c r="CS25" s="5" t="s">
        <v>169</v>
      </c>
      <c r="CT25" s="5" t="s">
        <v>774</v>
      </c>
      <c r="CU25" s="5" t="s">
        <v>775</v>
      </c>
      <c r="CV25" s="4" t="s">
        <v>776</v>
      </c>
      <c r="CX25" s="5" t="s">
        <v>777</v>
      </c>
      <c r="CY25" s="4" t="s">
        <v>778</v>
      </c>
      <c r="CZ25" s="5" t="s">
        <v>171</v>
      </c>
      <c r="DA25" s="5" t="s">
        <v>230</v>
      </c>
      <c r="DB25" s="4" t="s">
        <v>779</v>
      </c>
      <c r="DC25" s="4" t="s">
        <v>780</v>
      </c>
      <c r="DD25" t="s">
        <v>781</v>
      </c>
      <c r="DE25" s="14" t="s">
        <v>176</v>
      </c>
      <c r="DF25" s="4">
        <v>24</v>
      </c>
      <c r="DG25" s="15" t="s">
        <v>177</v>
      </c>
      <c r="DH25" s="15" t="s">
        <v>178</v>
      </c>
      <c r="DI25" s="4" t="e">
        <v>#REF!</v>
      </c>
      <c r="DJ25" s="4" t="e">
        <v>#REF!</v>
      </c>
      <c r="DK25" s="4" t="e">
        <v>#REF!</v>
      </c>
      <c r="DL25" s="4" t="e">
        <v>#REF!</v>
      </c>
      <c r="DM25" s="4" t="e">
        <v>#REF!</v>
      </c>
      <c r="DN25" s="4" t="e">
        <v>#REF!</v>
      </c>
      <c r="DO25" s="4" t="e">
        <v>#REF!</v>
      </c>
      <c r="DP25" s="4" t="s">
        <v>782</v>
      </c>
      <c r="DQ25" s="4" t="s">
        <v>178</v>
      </c>
      <c r="DR25" s="16">
        <v>0.66</v>
      </c>
      <c r="DS25" s="17">
        <v>44235</v>
      </c>
      <c r="DU25" s="1" t="s">
        <v>178</v>
      </c>
      <c r="DV25" s="1" t="str">
        <f>TabCadastro[[#This Row],[Cidade]]&amp;" - "&amp;TabCadastro[[#This Row],[UF]]</f>
        <v>Santo André - SP</v>
      </c>
      <c r="DW25" s="18" t="str">
        <f>TabCadastro[[#This Row],[Nome completo do responsável]]&amp;" / "&amp;TabCadastro[[#This Row],[Endereço de e-mail2]]&amp;" / "&amp;TabCadastro[[#This Row],[Telefone]]</f>
        <v>Ricardo Augusto Michelan / akushida@uol.com.br / (11) 98111-3499</v>
      </c>
      <c r="DX25" s="18" t="str">
        <f>TabCadastro[[#This Row],[Nome do Presidente]]&amp;" / "&amp;TabCadastro[[#This Row],[Email do Presidente]]&amp;" / "&amp;TabCadastro[[#This Row],[Telefone do Presidente]]</f>
        <v>Alice Kushida / dscaselli@ig.com.br / (11) 99689-9076</v>
      </c>
      <c r="DY25" s="18" t="e">
        <f>VLOOKUP(TabCadastro[[#This Row],[Regional]],#REF!,2,FALSE)</f>
        <v>#REF!</v>
      </c>
      <c r="DZ25" s="1" t="e">
        <f>IF(TabCadastro[[#This Row],[Regional]]=#REF!,TabCadastro[[#This Row],[Conc_Cidade_UF]],"")</f>
        <v>#REF!</v>
      </c>
      <c r="EA25" s="18" t="str">
        <f>TabCadastro[[#This Row],[Endereço]]&amp;" - "&amp;TabCadastro[[#This Row],[Bairro]]&amp;" - "&amp;"CEP "&amp;TabCadastro[[#This Row],[CEP]]</f>
        <v>Av. João Ramalho, 619 - Vl. Assunção - CEP 09030-320</v>
      </c>
      <c r="EB25" s="1" t="e">
        <f>IF(TabCadastro[[#This Row],[Regional]]=#REF!,TabCadastro[[#This Row],[Ordem (manual)]],"")</f>
        <v>#REF!</v>
      </c>
      <c r="EC25" s="1" t="e">
        <f>IF(TabCadastro[[#This Row],[Regional_Selec]]="","",_xlfn.RANK.EQ(TabCadastro[[#This Row],[Regional_Selec]],TabCadastro[Regional_Selec],1))</f>
        <v>#REF!</v>
      </c>
      <c r="ED25" s="1" t="str">
        <f>TabCadastro[[#This Row],[Domingo]]&amp;TabCadastro[[#This Row],[Segunda]]&amp;TabCadastro[[#This Row],[Terça]]&amp;TabCadastro[[#This Row],[Quarta]]&amp;TabCadastro[[#This Row],[Quinta]]&amp;TabCadastro[[#This Row],[Sexta]]&amp;TabCadastro[[#This Row],[Sábado]]</f>
        <v>--14h20h---</v>
      </c>
      <c r="EE25" s="1">
        <f>LEN(TabCadastro[[#This Row],[Conc_AE]])-LEN(SUBSTITUTE(TabCadastro[[#This Row],[Conc_AE]],"h",""))</f>
        <v>2</v>
      </c>
      <c r="EF25" s="1">
        <f>LEN(TabCadastro[[#This Row],[Dias e Horários do CURSO BÁSICO]])-LEN(SUBSTITUTE(TabCadastro[[#This Row],[Dias e Horários do CURSO BÁSICO]],"h",""))</f>
        <v>0</v>
      </c>
      <c r="EG25" s="1">
        <f>LEN(TabCadastro[[#This Row],[Dias e Horários da EAE]])-LEN(SUBSTITUTE(TabCadastro[[#This Row],[Dias e Horários da EAE]],"h",""))</f>
        <v>1</v>
      </c>
      <c r="EH25" s="1">
        <f>LEN(TabCadastro[[#This Row],[Dias e Horários EVANGELIZAÇÃO INFANTIL]])-LEN(SUBSTITUTE(TabCadastro[[#This Row],[Dias e Horários EVANGELIZAÇÃO INFANTIL]],"h",""))</f>
        <v>0</v>
      </c>
      <c r="EI25" s="1">
        <f>LEN(TabCadastro[[#This Row],[Dias e Horários PRÉ-MOCIDADE]])-LEN(SUBSTITUTE(TabCadastro[[#This Row],[Dias e Horários PRÉ-MOCIDADE]],"h",""))</f>
        <v>0</v>
      </c>
      <c r="EJ25" s="1">
        <f>LEN(TabCadastro[[#This Row],[Dias e Horários MOCIDADE]])-LEN(SUBSTITUTE(TabCadastro[[#This Row],[Dias e Horários MOCIDADE]],"h",""))</f>
        <v>0</v>
      </c>
      <c r="EK25" s="1">
        <f>LEN(TabCadastro[[#This Row],[Dias e Horários do CURSO DE MÉDIUNS]])-LEN(SUBSTITUTE(TabCadastro[[#This Row],[Dias e Horários do CURSO DE MÉDIUNS]],"h",""))</f>
        <v>0</v>
      </c>
      <c r="EL25" s="1">
        <f>LEN(TabCadastro[[#This Row],[Dias e Horários - FALANDO AO CORAÇÃO]])-LEN(SUBSTITUTE(TabCadastro[[#This Row],[Dias e Horários - FALANDO AO CORAÇÃO]],"h",""))</f>
        <v>0</v>
      </c>
      <c r="EM25" s="1">
        <f>LEN(TabCadastro[[#This Row],[Dias e Horários - PROJETO ANDRÉ LUIZ]])-LEN(SUBSTITUTE(TabCadastro[[#This Row],[Dias e Horários - PROJETO ANDRÉ LUIZ]],"h",""))</f>
        <v>0</v>
      </c>
      <c r="EN25" s="1">
        <f>LEN(TabCadastro[[#This Row],[Dias e Horários - PROJETO PAULO DE TARSO]])-LEN(SUBSTITUTE(TabCadastro[[#This Row],[Dias e Horários - PROJETO PAULO DE TARSO]],"h",""))</f>
        <v>0</v>
      </c>
    </row>
    <row r="26" spans="1:144" x14ac:dyDescent="0.3">
      <c r="A26" s="2">
        <v>44220.970153587958</v>
      </c>
      <c r="B26" s="19" t="s">
        <v>144</v>
      </c>
      <c r="C26" s="3" t="s">
        <v>783</v>
      </c>
      <c r="D26" s="3" t="s">
        <v>784</v>
      </c>
      <c r="E26" s="3" t="s">
        <v>785</v>
      </c>
      <c r="F26" s="3" t="s">
        <v>786</v>
      </c>
      <c r="G26" s="4" t="s">
        <v>787</v>
      </c>
      <c r="H26" s="5" t="s">
        <v>788</v>
      </c>
      <c r="I26" s="3" t="s">
        <v>241</v>
      </c>
      <c r="J26" s="3" t="s">
        <v>152</v>
      </c>
      <c r="K26" s="3" t="s">
        <v>789</v>
      </c>
      <c r="L26" s="3" t="s">
        <v>790</v>
      </c>
      <c r="M26" s="13">
        <v>36606</v>
      </c>
      <c r="N26" s="3" t="s">
        <v>785</v>
      </c>
      <c r="O26" s="5" t="s">
        <v>791</v>
      </c>
      <c r="P26" s="5" t="s">
        <v>786</v>
      </c>
      <c r="Q26" s="4" t="s">
        <v>792</v>
      </c>
      <c r="R26" s="4" t="s">
        <v>793</v>
      </c>
      <c r="S26" s="3" t="s">
        <v>158</v>
      </c>
      <c r="T26" s="3" t="s">
        <v>158</v>
      </c>
      <c r="U26" s="3" t="s">
        <v>158</v>
      </c>
      <c r="V26" s="3" t="s">
        <v>159</v>
      </c>
      <c r="W26" s="3" t="s">
        <v>159</v>
      </c>
      <c r="X26" s="3" t="s">
        <v>159</v>
      </c>
      <c r="Y26" s="3" t="s">
        <v>158</v>
      </c>
      <c r="Z26" s="4" t="s">
        <v>794</v>
      </c>
      <c r="AA26" s="4" t="s">
        <v>161</v>
      </c>
      <c r="AB26" s="4" t="s">
        <v>795</v>
      </c>
      <c r="AC26" s="4" t="s">
        <v>161</v>
      </c>
      <c r="AD26" s="4" t="s">
        <v>796</v>
      </c>
      <c r="AE26" s="4" t="s">
        <v>158</v>
      </c>
      <c r="AF26" s="4" t="s">
        <v>797</v>
      </c>
      <c r="AG26" s="3" t="s">
        <v>161</v>
      </c>
      <c r="AH26" s="3" t="s">
        <v>161</v>
      </c>
      <c r="AI26" s="3" t="s">
        <v>161</v>
      </c>
      <c r="AJ26" s="3" t="s">
        <v>221</v>
      </c>
      <c r="AK26" s="3" t="s">
        <v>161</v>
      </c>
      <c r="AL26" s="3" t="s">
        <v>161</v>
      </c>
      <c r="AM26" s="3" t="s">
        <v>161</v>
      </c>
      <c r="AN26" s="5">
        <v>15</v>
      </c>
      <c r="AO26" s="5">
        <v>12</v>
      </c>
      <c r="AP26" s="5">
        <v>6</v>
      </c>
      <c r="AQ26" s="5">
        <v>5</v>
      </c>
      <c r="AR26" s="5" t="s">
        <v>627</v>
      </c>
      <c r="AS26" s="5">
        <v>2</v>
      </c>
      <c r="AT26" s="5" t="s">
        <v>798</v>
      </c>
      <c r="AU26" s="5" t="s">
        <v>198</v>
      </c>
      <c r="AV26" s="5">
        <v>6</v>
      </c>
      <c r="AW26" s="5">
        <v>3</v>
      </c>
      <c r="AX26" s="5">
        <v>4</v>
      </c>
      <c r="AY26" s="5">
        <v>1</v>
      </c>
      <c r="AZ26" s="5" t="s">
        <v>312</v>
      </c>
      <c r="BA26" s="5">
        <v>5</v>
      </c>
      <c r="BB26" s="5">
        <v>2</v>
      </c>
      <c r="BC26" s="5">
        <v>4</v>
      </c>
      <c r="BD26" s="5">
        <v>1</v>
      </c>
      <c r="BE26" s="5" t="s">
        <v>799</v>
      </c>
      <c r="BF26" s="5">
        <v>6</v>
      </c>
      <c r="BG26" s="5">
        <v>2</v>
      </c>
      <c r="BH26" s="5">
        <v>3</v>
      </c>
      <c r="BI26" s="5">
        <v>1</v>
      </c>
      <c r="BJ26" s="5">
        <v>1</v>
      </c>
      <c r="BK26" s="5">
        <v>1</v>
      </c>
      <c r="BL26" s="5">
        <v>1</v>
      </c>
      <c r="BM26" s="5">
        <v>1</v>
      </c>
      <c r="BN26" s="5">
        <v>1</v>
      </c>
      <c r="BO26" s="5">
        <v>0</v>
      </c>
      <c r="BP26" s="5">
        <v>3</v>
      </c>
      <c r="BQ26" s="5" t="s">
        <v>158</v>
      </c>
      <c r="BR26" s="5" t="s">
        <v>442</v>
      </c>
      <c r="BS26" s="5">
        <v>3</v>
      </c>
      <c r="BT26" s="5">
        <v>2</v>
      </c>
      <c r="BU26" s="5">
        <v>2</v>
      </c>
      <c r="BV26" s="5" t="s">
        <v>165</v>
      </c>
      <c r="BW26" s="5" t="s">
        <v>800</v>
      </c>
      <c r="BX26" s="5">
        <v>5</v>
      </c>
      <c r="BY26" s="5">
        <v>2</v>
      </c>
      <c r="BZ26" s="5">
        <v>2</v>
      </c>
      <c r="CA26" s="5">
        <v>2</v>
      </c>
      <c r="CB26" s="5">
        <v>0</v>
      </c>
      <c r="CC26" s="5">
        <v>30</v>
      </c>
      <c r="CD26" s="5" t="s">
        <v>801</v>
      </c>
      <c r="CE26" s="5" t="s">
        <v>161</v>
      </c>
      <c r="CF26" s="5" t="s">
        <v>161</v>
      </c>
      <c r="CG26" s="5" t="s">
        <v>158</v>
      </c>
      <c r="CH26" s="5" t="s">
        <v>158</v>
      </c>
      <c r="CI26" s="5">
        <v>0</v>
      </c>
      <c r="CJ26" s="5">
        <v>0</v>
      </c>
      <c r="CK26" s="5" t="s">
        <v>158</v>
      </c>
      <c r="CL26" s="5" t="s">
        <v>158</v>
      </c>
      <c r="CM26" s="5">
        <v>0</v>
      </c>
      <c r="CN26" s="5">
        <v>0</v>
      </c>
      <c r="CO26" s="5" t="s">
        <v>167</v>
      </c>
      <c r="CP26" s="4" t="s">
        <v>802</v>
      </c>
      <c r="CQ26" s="5" t="s">
        <v>347</v>
      </c>
      <c r="CR26" s="4" t="s">
        <v>803</v>
      </c>
      <c r="CS26" s="5" t="s">
        <v>169</v>
      </c>
      <c r="CT26" s="5" t="s">
        <v>159</v>
      </c>
      <c r="CU26" s="5" t="s">
        <v>804</v>
      </c>
      <c r="CV26" s="4" t="s">
        <v>805</v>
      </c>
      <c r="CX26" s="5" t="s">
        <v>791</v>
      </c>
      <c r="CY26" s="4" t="s">
        <v>806</v>
      </c>
      <c r="CZ26" s="5" t="s">
        <v>171</v>
      </c>
      <c r="DA26" s="5" t="s">
        <v>230</v>
      </c>
      <c r="DB26" s="4" t="s">
        <v>807</v>
      </c>
      <c r="DC26" s="4" t="s">
        <v>808</v>
      </c>
      <c r="DD26" t="s">
        <v>809</v>
      </c>
      <c r="DE26" s="14" t="s">
        <v>176</v>
      </c>
      <c r="DF26" s="4">
        <v>25</v>
      </c>
      <c r="DG26" s="15" t="s">
        <v>177</v>
      </c>
      <c r="DH26" s="15" t="s">
        <v>354</v>
      </c>
      <c r="DI26" s="4" t="e">
        <v>#REF!</v>
      </c>
      <c r="DJ26" s="4" t="e">
        <v>#REF!</v>
      </c>
      <c r="DK26" s="4" t="e">
        <v>#REF!</v>
      </c>
      <c r="DL26" s="4" t="e">
        <v>#REF!</v>
      </c>
      <c r="DM26" s="4" t="e">
        <v>#REF!</v>
      </c>
      <c r="DN26" s="4" t="e">
        <v>#REF!</v>
      </c>
      <c r="DO26" s="4" t="e">
        <v>#REF!</v>
      </c>
      <c r="DP26" s="4" t="s">
        <v>810</v>
      </c>
      <c r="DQ26" s="4" t="s">
        <v>354</v>
      </c>
      <c r="DR26" s="16">
        <v>1</v>
      </c>
      <c r="DS26" s="17">
        <v>44235</v>
      </c>
      <c r="DT26" s="1" t="s">
        <v>356</v>
      </c>
      <c r="DU26" s="1" t="s">
        <v>354</v>
      </c>
      <c r="DV26" s="1" t="str">
        <f>TabCadastro[[#This Row],[Cidade]]&amp;" - "&amp;TabCadastro[[#This Row],[UF]]</f>
        <v>Mauá - SP</v>
      </c>
      <c r="DW26" s="18" t="str">
        <f>TabCadastro[[#This Row],[Nome completo do responsável]]&amp;" / "&amp;TabCadastro[[#This Row],[Endereço de e-mail2]]&amp;" / "&amp;TabCadastro[[#This Row],[Telefone]]</f>
        <v>Regina Célia De Oliveira Andrade / regina.c.oliveira.andrade@outlook.com / (11) 99997-3168</v>
      </c>
      <c r="DX26" s="18" t="str">
        <f>TabCadastro[[#This Row],[Nome do Presidente]]&amp;" / "&amp;TabCadastro[[#This Row],[Email do Presidente]]&amp;" / "&amp;TabCadastro[[#This Row],[Telefone do Presidente]]</f>
        <v>Regina Célia De Oliveira Andrade / regina.c.oliveira.andrade@outlook.com / (11) 99997-3168</v>
      </c>
      <c r="DY26" s="18" t="e">
        <f>VLOOKUP(TabCadastro[[#This Row],[Regional]],#REF!,2,FALSE)</f>
        <v>#REF!</v>
      </c>
      <c r="DZ26" s="1" t="e">
        <f>IF(TabCadastro[[#This Row],[Regional]]=#REF!,TabCadastro[[#This Row],[Conc_Cidade_UF]],"")</f>
        <v>#REF!</v>
      </c>
      <c r="EA26" s="18" t="str">
        <f>TabCadastro[[#This Row],[Endereço]]&amp;" - "&amp;TabCadastro[[#This Row],[Bairro]]&amp;" - "&amp;"CEP "&amp;TabCadastro[[#This Row],[CEP]]</f>
        <v>Rua San Juan, 92 - Pq. Das Américas - CEP 09351 080</v>
      </c>
      <c r="EB26" s="1" t="e">
        <f>IF(TabCadastro[[#This Row],[Regional]]=#REF!,TabCadastro[[#This Row],[Ordem (manual)]],"")</f>
        <v>#REF!</v>
      </c>
      <c r="EC26" s="1" t="e">
        <f>IF(TabCadastro[[#This Row],[Regional_Selec]]="","",_xlfn.RANK.EQ(TabCadastro[[#This Row],[Regional_Selec]],TabCadastro[Regional_Selec],1))</f>
        <v>#REF!</v>
      </c>
      <c r="ED26" s="1" t="str">
        <f>TabCadastro[[#This Row],[Domingo]]&amp;TabCadastro[[#This Row],[Segunda]]&amp;TabCadastro[[#This Row],[Terça]]&amp;TabCadastro[[#This Row],[Quarta]]&amp;TabCadastro[[#This Row],[Quinta]]&amp;TabCadastro[[#This Row],[Sexta]]&amp;TabCadastro[[#This Row],[Sábado]]</f>
        <v>---20h---</v>
      </c>
      <c r="EE26" s="1">
        <f>LEN(TabCadastro[[#This Row],[Conc_AE]])-LEN(SUBSTITUTE(TabCadastro[[#This Row],[Conc_AE]],"h",""))</f>
        <v>1</v>
      </c>
      <c r="EF26" s="1">
        <f>LEN(TabCadastro[[#This Row],[Dias e Horários do CURSO BÁSICO]])-LEN(SUBSTITUTE(TabCadastro[[#This Row],[Dias e Horários do CURSO BÁSICO]],"h",""))</f>
        <v>1</v>
      </c>
      <c r="EG26" s="1">
        <f>LEN(TabCadastro[[#This Row],[Dias e Horários da EAE]])-LEN(SUBSTITUTE(TabCadastro[[#This Row],[Dias e Horários da EAE]],"h",""))</f>
        <v>1</v>
      </c>
      <c r="EH26" s="1">
        <f>LEN(TabCadastro[[#This Row],[Dias e Horários EVANGELIZAÇÃO INFANTIL]])-LEN(SUBSTITUTE(TabCadastro[[#This Row],[Dias e Horários EVANGELIZAÇÃO INFANTIL]],"h",""))</f>
        <v>1</v>
      </c>
      <c r="EI26" s="1">
        <f>LEN(TabCadastro[[#This Row],[Dias e Horários PRÉ-MOCIDADE]])-LEN(SUBSTITUTE(TabCadastro[[#This Row],[Dias e Horários PRÉ-MOCIDADE]],"h",""))</f>
        <v>1</v>
      </c>
      <c r="EJ26" s="1">
        <f>LEN(TabCadastro[[#This Row],[Dias e Horários MOCIDADE]])-LEN(SUBSTITUTE(TabCadastro[[#This Row],[Dias e Horários MOCIDADE]],"h",""))</f>
        <v>1</v>
      </c>
      <c r="EK26" s="1">
        <f>LEN(TabCadastro[[#This Row],[Dias e Horários do CURSO DE MÉDIUNS]])-LEN(SUBSTITUTE(TabCadastro[[#This Row],[Dias e Horários do CURSO DE MÉDIUNS]],"h",""))</f>
        <v>1</v>
      </c>
      <c r="EL26" s="1">
        <f>LEN(TabCadastro[[#This Row],[Dias e Horários - FALANDO AO CORAÇÃO]])-LEN(SUBSTITUTE(TabCadastro[[#This Row],[Dias e Horários - FALANDO AO CORAÇÃO]],"h",""))</f>
        <v>2</v>
      </c>
      <c r="EM26" s="1">
        <f>LEN(TabCadastro[[#This Row],[Dias e Horários - PROJETO ANDRÉ LUIZ]])-LEN(SUBSTITUTE(TabCadastro[[#This Row],[Dias e Horários - PROJETO ANDRÉ LUIZ]],"h",""))</f>
        <v>0</v>
      </c>
      <c r="EN26" s="1">
        <f>LEN(TabCadastro[[#This Row],[Dias e Horários - PROJETO PAULO DE TARSO]])-LEN(SUBSTITUTE(TabCadastro[[#This Row],[Dias e Horários - PROJETO PAULO DE TARSO]],"h",""))</f>
        <v>0</v>
      </c>
    </row>
    <row r="27" spans="1:144" x14ac:dyDescent="0.3">
      <c r="A27" s="2">
        <v>44196.603034027779</v>
      </c>
      <c r="B27" s="19" t="s">
        <v>144</v>
      </c>
      <c r="C27" s="3" t="s">
        <v>811</v>
      </c>
      <c r="D27" s="3" t="s">
        <v>812</v>
      </c>
      <c r="E27" s="3" t="s">
        <v>813</v>
      </c>
      <c r="F27" s="3" t="s">
        <v>814</v>
      </c>
      <c r="G27" s="4" t="s">
        <v>815</v>
      </c>
      <c r="H27" s="5" t="s">
        <v>816</v>
      </c>
      <c r="I27" s="3" t="s">
        <v>363</v>
      </c>
      <c r="J27" s="3" t="s">
        <v>152</v>
      </c>
      <c r="K27" s="3" t="s">
        <v>817</v>
      </c>
      <c r="L27" s="3" t="s">
        <v>818</v>
      </c>
      <c r="M27" s="13">
        <v>31912</v>
      </c>
      <c r="N27" s="3" t="s">
        <v>819</v>
      </c>
      <c r="O27" s="5" t="s">
        <v>820</v>
      </c>
      <c r="P27" s="5" t="s">
        <v>814</v>
      </c>
      <c r="Q27" s="4" t="s">
        <v>821</v>
      </c>
      <c r="R27" s="4" t="s">
        <v>822</v>
      </c>
      <c r="S27" s="3" t="s">
        <v>159</v>
      </c>
      <c r="T27" s="3" t="s">
        <v>158</v>
      </c>
      <c r="U27" s="3" t="s">
        <v>158</v>
      </c>
      <c r="V27" s="3" t="s">
        <v>159</v>
      </c>
      <c r="W27" s="3" t="s">
        <v>158</v>
      </c>
      <c r="X27" s="3" t="s">
        <v>159</v>
      </c>
      <c r="Y27" s="3" t="s">
        <v>158</v>
      </c>
      <c r="Z27" s="4" t="s">
        <v>823</v>
      </c>
      <c r="AA27" s="4" t="s">
        <v>824</v>
      </c>
      <c r="AB27" s="4" t="s">
        <v>825</v>
      </c>
      <c r="AC27" s="4" t="s">
        <v>825</v>
      </c>
      <c r="AD27" s="4" t="s">
        <v>161</v>
      </c>
      <c r="AE27" s="4" t="s">
        <v>159</v>
      </c>
      <c r="AG27" s="3" t="s">
        <v>161</v>
      </c>
      <c r="AH27" s="3" t="s">
        <v>161</v>
      </c>
      <c r="AI27" s="3" t="s">
        <v>161</v>
      </c>
      <c r="AJ27" s="3" t="s">
        <v>162</v>
      </c>
      <c r="AK27" s="3" t="s">
        <v>161</v>
      </c>
      <c r="AL27" s="3" t="s">
        <v>161</v>
      </c>
      <c r="AM27" s="3" t="s">
        <v>222</v>
      </c>
      <c r="AN27" s="5">
        <v>35</v>
      </c>
      <c r="AO27" s="5">
        <v>24</v>
      </c>
      <c r="AP27" s="5">
        <v>5</v>
      </c>
      <c r="AQ27" s="5">
        <v>5</v>
      </c>
      <c r="AR27" s="5" t="s">
        <v>161</v>
      </c>
      <c r="AS27" s="5">
        <v>0</v>
      </c>
      <c r="AT27" s="5" t="s">
        <v>826</v>
      </c>
      <c r="AU27" s="5" t="s">
        <v>827</v>
      </c>
      <c r="AV27" s="5">
        <v>4</v>
      </c>
      <c r="AW27" s="5">
        <v>1</v>
      </c>
      <c r="AX27" s="5">
        <v>5</v>
      </c>
      <c r="AY27" s="5">
        <v>1</v>
      </c>
      <c r="AZ27" s="5" t="s">
        <v>161</v>
      </c>
      <c r="BA27" s="5">
        <v>0</v>
      </c>
      <c r="BB27" s="5">
        <v>3</v>
      </c>
      <c r="BC27" s="5">
        <v>3</v>
      </c>
      <c r="BD27" s="5">
        <v>0</v>
      </c>
      <c r="BE27" s="5" t="s">
        <v>342</v>
      </c>
      <c r="BF27" s="5">
        <v>13</v>
      </c>
      <c r="BG27" s="5">
        <v>0</v>
      </c>
      <c r="BH27" s="5">
        <v>3</v>
      </c>
      <c r="BI27" s="5">
        <v>0</v>
      </c>
      <c r="BJ27" s="5">
        <v>0</v>
      </c>
      <c r="BK27" s="5">
        <v>2</v>
      </c>
      <c r="BL27" s="5">
        <v>1</v>
      </c>
      <c r="BM27" s="5">
        <v>0</v>
      </c>
      <c r="BN27" s="5">
        <v>2</v>
      </c>
      <c r="BO27" s="5">
        <v>1</v>
      </c>
      <c r="BP27" s="5">
        <v>3</v>
      </c>
      <c r="BQ27" s="5" t="s">
        <v>158</v>
      </c>
      <c r="BR27" s="5" t="s">
        <v>161</v>
      </c>
      <c r="BS27" s="5">
        <v>0</v>
      </c>
      <c r="BT27" s="5">
        <v>0</v>
      </c>
      <c r="BU27" s="5">
        <v>0</v>
      </c>
      <c r="BV27" s="5" t="s">
        <v>344</v>
      </c>
      <c r="BW27" s="5" t="s">
        <v>161</v>
      </c>
      <c r="BX27" s="5">
        <v>0</v>
      </c>
      <c r="BY27" s="5">
        <v>0</v>
      </c>
      <c r="BZ27" s="5">
        <v>0</v>
      </c>
      <c r="CA27" s="5">
        <v>0</v>
      </c>
      <c r="CB27" s="5">
        <v>0</v>
      </c>
      <c r="CC27" s="5">
        <v>32</v>
      </c>
      <c r="CD27" s="5" t="s">
        <v>555</v>
      </c>
      <c r="CE27" s="5" t="s">
        <v>161</v>
      </c>
      <c r="CF27" s="5" t="s">
        <v>161</v>
      </c>
      <c r="CG27" s="5" t="s">
        <v>158</v>
      </c>
      <c r="CH27" s="5" t="s">
        <v>158</v>
      </c>
      <c r="CI27" s="5">
        <v>0</v>
      </c>
      <c r="CJ27" s="5">
        <v>0</v>
      </c>
      <c r="CK27" s="5" t="s">
        <v>158</v>
      </c>
      <c r="CL27" s="5" t="s">
        <v>158</v>
      </c>
      <c r="CM27" s="5">
        <v>0</v>
      </c>
      <c r="CN27" s="5">
        <v>0</v>
      </c>
      <c r="CO27" s="5" t="s">
        <v>167</v>
      </c>
      <c r="CQ27" s="5" t="s">
        <v>168</v>
      </c>
      <c r="CR27" s="4" t="s">
        <v>828</v>
      </c>
      <c r="CS27" s="5" t="s">
        <v>169</v>
      </c>
      <c r="CT27" s="5" t="s">
        <v>158</v>
      </c>
      <c r="CU27" s="5" t="s">
        <v>829</v>
      </c>
      <c r="CX27" s="5" t="s">
        <v>820</v>
      </c>
      <c r="CY27" s="4" t="s">
        <v>830</v>
      </c>
      <c r="CZ27" s="5" t="s">
        <v>229</v>
      </c>
      <c r="DA27" s="5" t="s">
        <v>230</v>
      </c>
      <c r="DB27" s="4" t="s">
        <v>831</v>
      </c>
      <c r="DC27" s="4" t="s">
        <v>832</v>
      </c>
      <c r="DD27" t="s">
        <v>833</v>
      </c>
      <c r="DE27" s="14" t="s">
        <v>176</v>
      </c>
      <c r="DF27" s="4">
        <v>26</v>
      </c>
      <c r="DG27" s="15" t="s">
        <v>177</v>
      </c>
      <c r="DH27" s="15" t="s">
        <v>354</v>
      </c>
      <c r="DI27" s="4" t="e">
        <v>#REF!</v>
      </c>
      <c r="DJ27" s="4" t="e">
        <v>#REF!</v>
      </c>
      <c r="DK27" s="4" t="e">
        <v>#REF!</v>
      </c>
      <c r="DL27" s="4" t="e">
        <v>#REF!</v>
      </c>
      <c r="DM27" s="4" t="e">
        <v>#REF!</v>
      </c>
      <c r="DN27" s="4" t="e">
        <v>#REF!</v>
      </c>
      <c r="DO27" s="4" t="e">
        <v>#REF!</v>
      </c>
      <c r="DP27" s="4" t="s">
        <v>834</v>
      </c>
      <c r="DQ27" s="4" t="s">
        <v>354</v>
      </c>
      <c r="DR27" s="16">
        <v>1</v>
      </c>
      <c r="DS27" s="17">
        <v>44235</v>
      </c>
      <c r="DT27" s="1" t="s">
        <v>356</v>
      </c>
      <c r="DU27" s="1" t="s">
        <v>354</v>
      </c>
      <c r="DV27" s="1" t="str">
        <f>TabCadastro[[#This Row],[Cidade]]&amp;" - "&amp;TabCadastro[[#This Row],[UF]]</f>
        <v>São Bernardo Do Campo - SP</v>
      </c>
      <c r="DW27" s="18" t="str">
        <f>TabCadastro[[#This Row],[Nome completo do responsável]]&amp;" / "&amp;TabCadastro[[#This Row],[Endereço de e-mail2]]&amp;" / "&amp;TabCadastro[[#This Row],[Telefone]]</f>
        <v>Carlos Roberto França / propos.franca@gmail.com / (11) 99681-0714</v>
      </c>
      <c r="DX27" s="18" t="str">
        <f>TabCadastro[[#This Row],[Nome do Presidente]]&amp;" / "&amp;TabCadastro[[#This Row],[Email do Presidente]]&amp;" / "&amp;TabCadastro[[#This Row],[Telefone do Presidente]]</f>
        <v>Carlos Carlos França / propos.franca@gmail.com / (11) 99681-0714</v>
      </c>
      <c r="DY27" s="18" t="e">
        <f>VLOOKUP(TabCadastro[[#This Row],[Regional]],#REF!,2,FALSE)</f>
        <v>#REF!</v>
      </c>
      <c r="DZ27" s="1" t="e">
        <f>IF(TabCadastro[[#This Row],[Regional]]=#REF!,TabCadastro[[#This Row],[Conc_Cidade_UF]],"")</f>
        <v>#REF!</v>
      </c>
      <c r="EA27" s="18" t="str">
        <f>TabCadastro[[#This Row],[Endereço]]&amp;" - "&amp;TabCadastro[[#This Row],[Bairro]]&amp;" - "&amp;"CEP "&amp;TabCadastro[[#This Row],[CEP]]</f>
        <v>Rua Dos Ebanos, 53 - Jd. Ipê - CEP 09840-140</v>
      </c>
      <c r="EB27" s="1" t="e">
        <f>IF(TabCadastro[[#This Row],[Regional]]=#REF!,TabCadastro[[#This Row],[Ordem (manual)]],"")</f>
        <v>#REF!</v>
      </c>
      <c r="EC27" s="1" t="e">
        <f>IF(TabCadastro[[#This Row],[Regional_Selec]]="","",_xlfn.RANK.EQ(TabCadastro[[#This Row],[Regional_Selec]],TabCadastro[Regional_Selec],1))</f>
        <v>#REF!</v>
      </c>
      <c r="ED27" s="1" t="str">
        <f>TabCadastro[[#This Row],[Domingo]]&amp;TabCadastro[[#This Row],[Segunda]]&amp;TabCadastro[[#This Row],[Terça]]&amp;TabCadastro[[#This Row],[Quarta]]&amp;TabCadastro[[#This Row],[Quinta]]&amp;TabCadastro[[#This Row],[Sexta]]&amp;TabCadastro[[#This Row],[Sábado]]</f>
        <v>---19h30--14h30</v>
      </c>
      <c r="EE27" s="1">
        <f>LEN(TabCadastro[[#This Row],[Conc_AE]])-LEN(SUBSTITUTE(TabCadastro[[#This Row],[Conc_AE]],"h",""))</f>
        <v>2</v>
      </c>
      <c r="EF27" s="1">
        <f>LEN(TabCadastro[[#This Row],[Dias e Horários do CURSO BÁSICO]])-LEN(SUBSTITUTE(TabCadastro[[#This Row],[Dias e Horários do CURSO BÁSICO]],"h",""))</f>
        <v>0</v>
      </c>
      <c r="EG27" s="1">
        <f>LEN(TabCadastro[[#This Row],[Dias e Horários da EAE]])-LEN(SUBSTITUTE(TabCadastro[[#This Row],[Dias e Horários da EAE]],"h",""))</f>
        <v>1</v>
      </c>
      <c r="EH27" s="1">
        <f>LEN(TabCadastro[[#This Row],[Dias e Horários EVANGELIZAÇÃO INFANTIL]])-LEN(SUBSTITUTE(TabCadastro[[#This Row],[Dias e Horários EVANGELIZAÇÃO INFANTIL]],"h",""))</f>
        <v>1</v>
      </c>
      <c r="EI27" s="1">
        <f>LEN(TabCadastro[[#This Row],[Dias e Horários PRÉ-MOCIDADE]])-LEN(SUBSTITUTE(TabCadastro[[#This Row],[Dias e Horários PRÉ-MOCIDADE]],"h",""))</f>
        <v>0</v>
      </c>
      <c r="EJ27" s="1">
        <f>LEN(TabCadastro[[#This Row],[Dias e Horários MOCIDADE]])-LEN(SUBSTITUTE(TabCadastro[[#This Row],[Dias e Horários MOCIDADE]],"h",""))</f>
        <v>0</v>
      </c>
      <c r="EK27" s="1">
        <f>LEN(TabCadastro[[#This Row],[Dias e Horários do CURSO DE MÉDIUNS]])-LEN(SUBSTITUTE(TabCadastro[[#This Row],[Dias e Horários do CURSO DE MÉDIUNS]],"h",""))</f>
        <v>0</v>
      </c>
      <c r="EL27" s="1">
        <f>LEN(TabCadastro[[#This Row],[Dias e Horários - FALANDO AO CORAÇÃO]])-LEN(SUBSTITUTE(TabCadastro[[#This Row],[Dias e Horários - FALANDO AO CORAÇÃO]],"h",""))</f>
        <v>1</v>
      </c>
      <c r="EM27" s="1">
        <f>LEN(TabCadastro[[#This Row],[Dias e Horários - PROJETO ANDRÉ LUIZ]])-LEN(SUBSTITUTE(TabCadastro[[#This Row],[Dias e Horários - PROJETO ANDRÉ LUIZ]],"h",""))</f>
        <v>0</v>
      </c>
      <c r="EN27" s="1">
        <f>LEN(TabCadastro[[#This Row],[Dias e Horários - PROJETO PAULO DE TARSO]])-LEN(SUBSTITUTE(TabCadastro[[#This Row],[Dias e Horários - PROJETO PAULO DE TARSO]],"h",""))</f>
        <v>0</v>
      </c>
    </row>
    <row r="28" spans="1:144" x14ac:dyDescent="0.3">
      <c r="A28" s="2">
        <v>44205.331006469904</v>
      </c>
      <c r="B28" s="19" t="s">
        <v>144</v>
      </c>
      <c r="C28" s="3" t="s">
        <v>835</v>
      </c>
      <c r="D28" s="3" t="s">
        <v>836</v>
      </c>
      <c r="E28" s="3" t="s">
        <v>837</v>
      </c>
      <c r="F28" s="3" t="s">
        <v>838</v>
      </c>
      <c r="G28" s="4" t="s">
        <v>839</v>
      </c>
      <c r="H28" s="5" t="s">
        <v>840</v>
      </c>
      <c r="I28" s="3" t="s">
        <v>151</v>
      </c>
      <c r="J28" s="3" t="s">
        <v>152</v>
      </c>
      <c r="K28" s="3" t="s">
        <v>841</v>
      </c>
      <c r="L28" s="3" t="s">
        <v>842</v>
      </c>
      <c r="M28" s="24">
        <v>29169</v>
      </c>
      <c r="N28" s="3" t="s">
        <v>843</v>
      </c>
      <c r="O28" s="5" t="s">
        <v>844</v>
      </c>
      <c r="P28" s="5" t="s">
        <v>845</v>
      </c>
      <c r="Q28" s="4" t="s">
        <v>846</v>
      </c>
      <c r="R28" s="4" t="s">
        <v>837</v>
      </c>
      <c r="S28" s="3" t="s">
        <v>158</v>
      </c>
      <c r="T28" s="3" t="s">
        <v>158</v>
      </c>
      <c r="U28" s="3" t="s">
        <v>158</v>
      </c>
      <c r="V28" s="3" t="s">
        <v>159</v>
      </c>
      <c r="W28" s="3" t="s">
        <v>159</v>
      </c>
      <c r="X28" s="3" t="s">
        <v>159</v>
      </c>
      <c r="Y28" s="3" t="s">
        <v>158</v>
      </c>
      <c r="Z28" s="4" t="s">
        <v>847</v>
      </c>
      <c r="AA28" s="4" t="s">
        <v>161</v>
      </c>
      <c r="AB28" s="4" t="s">
        <v>161</v>
      </c>
      <c r="AC28" s="4" t="s">
        <v>161</v>
      </c>
      <c r="AD28" s="4" t="s">
        <v>161</v>
      </c>
      <c r="AE28" s="4" t="s">
        <v>159</v>
      </c>
      <c r="AG28" s="3" t="s">
        <v>161</v>
      </c>
      <c r="AH28" s="3" t="s">
        <v>221</v>
      </c>
      <c r="AI28" s="3" t="s">
        <v>654</v>
      </c>
      <c r="AJ28" s="3" t="s">
        <v>161</v>
      </c>
      <c r="AK28" s="3" t="s">
        <v>221</v>
      </c>
      <c r="AL28" s="3" t="s">
        <v>161</v>
      </c>
      <c r="AM28" s="3" t="s">
        <v>161</v>
      </c>
      <c r="AN28" s="5">
        <v>170</v>
      </c>
      <c r="AO28" s="5">
        <v>75</v>
      </c>
      <c r="AP28" s="5">
        <v>8</v>
      </c>
      <c r="AQ28" s="5">
        <v>4</v>
      </c>
      <c r="AR28" s="5" t="s">
        <v>161</v>
      </c>
      <c r="AS28" s="5">
        <v>0</v>
      </c>
      <c r="AT28" s="5" t="s">
        <v>161</v>
      </c>
      <c r="AU28" s="5" t="s">
        <v>848</v>
      </c>
      <c r="AV28" s="5">
        <v>0</v>
      </c>
      <c r="AW28" s="5">
        <v>8</v>
      </c>
      <c r="AX28" s="5">
        <v>4</v>
      </c>
      <c r="AY28" s="5">
        <v>1</v>
      </c>
      <c r="AZ28" s="5" t="s">
        <v>161</v>
      </c>
      <c r="BA28" s="5">
        <v>0</v>
      </c>
      <c r="BB28" s="5">
        <v>3</v>
      </c>
      <c r="BC28" s="5">
        <v>3</v>
      </c>
      <c r="BD28" s="5">
        <v>1</v>
      </c>
      <c r="BE28" s="5" t="s">
        <v>225</v>
      </c>
      <c r="BF28" s="5">
        <v>12</v>
      </c>
      <c r="BG28" s="5">
        <v>0</v>
      </c>
      <c r="BH28" s="5">
        <v>3</v>
      </c>
      <c r="BI28" s="5">
        <v>0</v>
      </c>
      <c r="BJ28" s="5">
        <v>0</v>
      </c>
      <c r="BK28" s="5">
        <v>0</v>
      </c>
      <c r="BL28" s="5">
        <v>0</v>
      </c>
      <c r="BM28" s="5">
        <v>0</v>
      </c>
      <c r="BN28" s="5">
        <v>0</v>
      </c>
      <c r="BO28" s="5">
        <v>0</v>
      </c>
      <c r="BP28" s="5">
        <v>0</v>
      </c>
      <c r="BQ28" s="5" t="s">
        <v>158</v>
      </c>
      <c r="BR28" s="5" t="s">
        <v>161</v>
      </c>
      <c r="BS28" s="5">
        <v>0</v>
      </c>
      <c r="BT28" s="5">
        <v>0</v>
      </c>
      <c r="BU28" s="5">
        <v>0</v>
      </c>
      <c r="BV28" s="5" t="s">
        <v>163</v>
      </c>
      <c r="BW28" s="5" t="s">
        <v>161</v>
      </c>
      <c r="BX28" s="5">
        <v>0</v>
      </c>
      <c r="BY28" s="5">
        <v>0</v>
      </c>
      <c r="BZ28" s="5">
        <v>0</v>
      </c>
      <c r="CA28" s="5">
        <v>0</v>
      </c>
      <c r="CB28" s="5">
        <v>0</v>
      </c>
      <c r="CC28" s="5">
        <v>138</v>
      </c>
      <c r="CD28" s="5" t="s">
        <v>161</v>
      </c>
      <c r="CE28" s="5" t="s">
        <v>161</v>
      </c>
      <c r="CF28" s="5" t="s">
        <v>161</v>
      </c>
      <c r="CG28" s="5" t="s">
        <v>158</v>
      </c>
      <c r="CH28" s="5" t="s">
        <v>158</v>
      </c>
      <c r="CI28" s="5">
        <v>0</v>
      </c>
      <c r="CJ28" s="5">
        <v>0</v>
      </c>
      <c r="CK28" s="5" t="s">
        <v>159</v>
      </c>
      <c r="CL28" s="5" t="s">
        <v>158</v>
      </c>
      <c r="CM28" s="5">
        <v>0</v>
      </c>
      <c r="CN28" s="5">
        <v>0</v>
      </c>
      <c r="CO28" s="5" t="s">
        <v>167</v>
      </c>
      <c r="CQ28" s="5" t="s">
        <v>347</v>
      </c>
      <c r="CS28" s="5" t="s">
        <v>169</v>
      </c>
      <c r="CT28" s="5" t="s">
        <v>158</v>
      </c>
      <c r="CU28" s="5" t="s">
        <v>849</v>
      </c>
      <c r="CX28" s="5" t="s">
        <v>849</v>
      </c>
      <c r="CZ28" s="5" t="s">
        <v>171</v>
      </c>
      <c r="DA28" s="5" t="s">
        <v>172</v>
      </c>
      <c r="DB28" s="4" t="s">
        <v>850</v>
      </c>
      <c r="DC28" s="4" t="s">
        <v>851</v>
      </c>
      <c r="DD28" t="s">
        <v>852</v>
      </c>
      <c r="DE28" s="14" t="s">
        <v>176</v>
      </c>
      <c r="DF28" s="4">
        <v>27</v>
      </c>
      <c r="DG28" s="15" t="s">
        <v>177</v>
      </c>
      <c r="DH28" s="15" t="s">
        <v>178</v>
      </c>
      <c r="DI28" s="4" t="e">
        <v>#REF!</v>
      </c>
      <c r="DJ28" s="4" t="e">
        <v>#REF!</v>
      </c>
      <c r="DK28" s="4" t="e">
        <v>#REF!</v>
      </c>
      <c r="DL28" s="4" t="e">
        <v>#REF!</v>
      </c>
      <c r="DM28" s="4" t="e">
        <v>#REF!</v>
      </c>
      <c r="DN28" s="4" t="e">
        <v>#REF!</v>
      </c>
      <c r="DO28" s="4" t="e">
        <v>#REF!</v>
      </c>
      <c r="DP28" s="4" t="s">
        <v>853</v>
      </c>
      <c r="DQ28" s="4" t="s">
        <v>178</v>
      </c>
      <c r="DR28" s="16">
        <v>0.66</v>
      </c>
      <c r="DS28" s="17">
        <v>44235</v>
      </c>
      <c r="DU28" s="1" t="s">
        <v>178</v>
      </c>
      <c r="DV28" s="1" t="str">
        <f>TabCadastro[[#This Row],[Cidade]]&amp;" - "&amp;TabCadastro[[#This Row],[UF]]</f>
        <v>Santo André - SP</v>
      </c>
      <c r="DW28" s="18" t="str">
        <f>TabCadastro[[#This Row],[Nome completo do responsável]]&amp;" / "&amp;TabCadastro[[#This Row],[Endereço de e-mail2]]&amp;" / "&amp;TabCadastro[[#This Row],[Telefone]]</f>
        <v>João Stefani / joaostefani@yahoo.com.br / (11) 99424-9493</v>
      </c>
      <c r="DX28" s="18" t="str">
        <f>TabCadastro[[#This Row],[Nome do Presidente]]&amp;" / "&amp;TabCadastro[[#This Row],[Email do Presidente]]&amp;" / "&amp;TabCadastro[[#This Row],[Telefone do Presidente]]</f>
        <v>Maria Luiza Simionato / jmluiza.simionato@yahoo.com.br / (11) 4425-7560 / (11) 99607-6715</v>
      </c>
      <c r="DY28" s="18" t="e">
        <f>VLOOKUP(TabCadastro[[#This Row],[Regional]],#REF!,2,FALSE)</f>
        <v>#REF!</v>
      </c>
      <c r="DZ28" s="1" t="e">
        <f>IF(TabCadastro[[#This Row],[Regional]]=#REF!,TabCadastro[[#This Row],[Conc_Cidade_UF]],"")</f>
        <v>#REF!</v>
      </c>
      <c r="EA28" s="18" t="str">
        <f>TabCadastro[[#This Row],[Endereço]]&amp;" - "&amp;TabCadastro[[#This Row],[Bairro]]&amp;" - "&amp;"CEP "&amp;TabCadastro[[#This Row],[CEP]]</f>
        <v>Rua Jacarandás, 170 - Jardim - CEP 09090-030</v>
      </c>
      <c r="EB28" s="1" t="e">
        <f>IF(TabCadastro[[#This Row],[Regional]]=#REF!,TabCadastro[[#This Row],[Ordem (manual)]],"")</f>
        <v>#REF!</v>
      </c>
      <c r="EC28" s="1" t="e">
        <f>IF(TabCadastro[[#This Row],[Regional_Selec]]="","",_xlfn.RANK.EQ(TabCadastro[[#This Row],[Regional_Selec]],TabCadastro[Regional_Selec],1))</f>
        <v>#REF!</v>
      </c>
      <c r="ED28" s="1" t="str">
        <f>TabCadastro[[#This Row],[Domingo]]&amp;TabCadastro[[#This Row],[Segunda]]&amp;TabCadastro[[#This Row],[Terça]]&amp;TabCadastro[[#This Row],[Quarta]]&amp;TabCadastro[[#This Row],[Quinta]]&amp;TabCadastro[[#This Row],[Sexta]]&amp;TabCadastro[[#This Row],[Sábado]]</f>
        <v>-20h14h-20h--</v>
      </c>
      <c r="EE28" s="1">
        <f>LEN(TabCadastro[[#This Row],[Conc_AE]])-LEN(SUBSTITUTE(TabCadastro[[#This Row],[Conc_AE]],"h",""))</f>
        <v>3</v>
      </c>
      <c r="EF28" s="1">
        <f>LEN(TabCadastro[[#This Row],[Dias e Horários do CURSO BÁSICO]])-LEN(SUBSTITUTE(TabCadastro[[#This Row],[Dias e Horários do CURSO BÁSICO]],"h",""))</f>
        <v>0</v>
      </c>
      <c r="EG28" s="1">
        <f>LEN(TabCadastro[[#This Row],[Dias e Horários da EAE]])-LEN(SUBSTITUTE(TabCadastro[[#This Row],[Dias e Horários da EAE]],"h",""))</f>
        <v>0</v>
      </c>
      <c r="EH28" s="1">
        <f>LEN(TabCadastro[[#This Row],[Dias e Horários EVANGELIZAÇÃO INFANTIL]])-LEN(SUBSTITUTE(TabCadastro[[#This Row],[Dias e Horários EVANGELIZAÇÃO INFANTIL]],"h",""))</f>
        <v>1</v>
      </c>
      <c r="EI28" s="1">
        <f>LEN(TabCadastro[[#This Row],[Dias e Horários PRÉ-MOCIDADE]])-LEN(SUBSTITUTE(TabCadastro[[#This Row],[Dias e Horários PRÉ-MOCIDADE]],"h",""))</f>
        <v>0</v>
      </c>
      <c r="EJ28" s="1">
        <f>LEN(TabCadastro[[#This Row],[Dias e Horários MOCIDADE]])-LEN(SUBSTITUTE(TabCadastro[[#This Row],[Dias e Horários MOCIDADE]],"h",""))</f>
        <v>0</v>
      </c>
      <c r="EK28" s="1">
        <f>LEN(TabCadastro[[#This Row],[Dias e Horários do CURSO DE MÉDIUNS]])-LEN(SUBSTITUTE(TabCadastro[[#This Row],[Dias e Horários do CURSO DE MÉDIUNS]],"h",""))</f>
        <v>0</v>
      </c>
      <c r="EL28" s="1">
        <f>LEN(TabCadastro[[#This Row],[Dias e Horários - FALANDO AO CORAÇÃO]])-LEN(SUBSTITUTE(TabCadastro[[#This Row],[Dias e Horários - FALANDO AO CORAÇÃO]],"h",""))</f>
        <v>0</v>
      </c>
      <c r="EM28" s="1">
        <f>LEN(TabCadastro[[#This Row],[Dias e Horários - PROJETO ANDRÉ LUIZ]])-LEN(SUBSTITUTE(TabCadastro[[#This Row],[Dias e Horários - PROJETO ANDRÉ LUIZ]],"h",""))</f>
        <v>0</v>
      </c>
      <c r="EN28" s="1">
        <f>LEN(TabCadastro[[#This Row],[Dias e Horários - PROJETO PAULO DE TARSO]])-LEN(SUBSTITUTE(TabCadastro[[#This Row],[Dias e Horários - PROJETO PAULO DE TARSO]],"h",""))</f>
        <v>0</v>
      </c>
    </row>
    <row r="29" spans="1:144" x14ac:dyDescent="0.3">
      <c r="A29" s="2">
        <v>44220.997019803239</v>
      </c>
      <c r="B29" s="19" t="s">
        <v>144</v>
      </c>
      <c r="C29" s="3" t="s">
        <v>854</v>
      </c>
      <c r="D29" s="3" t="s">
        <v>855</v>
      </c>
      <c r="E29" s="3" t="s">
        <v>856</v>
      </c>
      <c r="F29" s="3" t="s">
        <v>857</v>
      </c>
      <c r="G29" s="4" t="s">
        <v>858</v>
      </c>
      <c r="H29" s="5" t="s">
        <v>859</v>
      </c>
      <c r="I29" s="3" t="s">
        <v>151</v>
      </c>
      <c r="J29" s="3" t="s">
        <v>152</v>
      </c>
      <c r="K29" s="3" t="s">
        <v>860</v>
      </c>
      <c r="L29" s="3" t="s">
        <v>861</v>
      </c>
      <c r="M29" s="13">
        <v>29978</v>
      </c>
      <c r="N29" s="3" t="s">
        <v>862</v>
      </c>
      <c r="O29" s="5" t="s">
        <v>863</v>
      </c>
      <c r="P29" s="5" t="s">
        <v>864</v>
      </c>
      <c r="Q29" s="4" t="s">
        <v>274</v>
      </c>
      <c r="R29" s="4" t="s">
        <v>865</v>
      </c>
      <c r="S29" s="3" t="s">
        <v>158</v>
      </c>
      <c r="T29" s="3" t="s">
        <v>158</v>
      </c>
      <c r="U29" s="3" t="s">
        <v>158</v>
      </c>
      <c r="V29" s="3" t="s">
        <v>159</v>
      </c>
      <c r="W29" s="3" t="s">
        <v>159</v>
      </c>
      <c r="X29" s="3" t="s">
        <v>159</v>
      </c>
      <c r="Y29" s="3" t="s">
        <v>159</v>
      </c>
      <c r="Z29" s="4" t="s">
        <v>866</v>
      </c>
      <c r="AA29" s="4" t="s">
        <v>161</v>
      </c>
      <c r="AB29" s="4" t="s">
        <v>161</v>
      </c>
      <c r="AC29" s="4" t="s">
        <v>161</v>
      </c>
      <c r="AD29" s="4" t="s">
        <v>161</v>
      </c>
      <c r="AE29" s="4" t="s">
        <v>158</v>
      </c>
      <c r="AF29" s="4" t="s">
        <v>867</v>
      </c>
      <c r="AG29" s="3" t="s">
        <v>161</v>
      </c>
      <c r="AH29" s="3" t="s">
        <v>398</v>
      </c>
      <c r="AI29" s="3" t="s">
        <v>161</v>
      </c>
      <c r="AJ29" s="3" t="s">
        <v>221</v>
      </c>
      <c r="AK29" s="3" t="s">
        <v>162</v>
      </c>
      <c r="AL29" s="3" t="s">
        <v>868</v>
      </c>
      <c r="AM29" s="3" t="s">
        <v>161</v>
      </c>
      <c r="AN29" s="5">
        <v>56</v>
      </c>
      <c r="AO29" s="5">
        <v>58</v>
      </c>
      <c r="AP29" s="5">
        <v>10</v>
      </c>
      <c r="AQ29" s="5">
        <v>3</v>
      </c>
      <c r="AR29" s="5" t="s">
        <v>161</v>
      </c>
      <c r="AS29" s="5">
        <v>0</v>
      </c>
      <c r="AT29" s="5" t="s">
        <v>161</v>
      </c>
      <c r="AU29" s="5" t="s">
        <v>580</v>
      </c>
      <c r="AV29" s="5">
        <v>0</v>
      </c>
      <c r="AW29" s="5">
        <v>4</v>
      </c>
      <c r="AX29" s="5">
        <v>5</v>
      </c>
      <c r="AY29" s="5">
        <v>2</v>
      </c>
      <c r="AZ29" s="5" t="s">
        <v>161</v>
      </c>
      <c r="BA29" s="5">
        <v>0</v>
      </c>
      <c r="BB29" s="5">
        <v>3</v>
      </c>
      <c r="BC29" s="5">
        <v>3</v>
      </c>
      <c r="BD29" s="5">
        <v>2</v>
      </c>
      <c r="BE29" s="5" t="s">
        <v>869</v>
      </c>
      <c r="BF29" s="5">
        <v>6</v>
      </c>
      <c r="BG29" s="5">
        <v>3</v>
      </c>
      <c r="BH29" s="5">
        <v>3</v>
      </c>
      <c r="BI29" s="5">
        <v>0</v>
      </c>
      <c r="BJ29" s="5">
        <v>0</v>
      </c>
      <c r="BK29" s="5">
        <v>2</v>
      </c>
      <c r="BL29" s="5">
        <v>2</v>
      </c>
      <c r="BM29" s="5">
        <v>1</v>
      </c>
      <c r="BN29" s="5">
        <v>0</v>
      </c>
      <c r="BO29" s="5">
        <v>3</v>
      </c>
      <c r="BP29" s="5">
        <v>3</v>
      </c>
      <c r="BQ29" s="5" t="s">
        <v>158</v>
      </c>
      <c r="BR29" s="5" t="s">
        <v>161</v>
      </c>
      <c r="BS29" s="5">
        <v>0</v>
      </c>
      <c r="BT29" s="5">
        <v>0</v>
      </c>
      <c r="BU29" s="5">
        <v>0</v>
      </c>
      <c r="BV29" s="5" t="s">
        <v>163</v>
      </c>
      <c r="BW29" s="5" t="s">
        <v>469</v>
      </c>
      <c r="BX29" s="5">
        <v>5</v>
      </c>
      <c r="BY29" s="5">
        <v>4</v>
      </c>
      <c r="BZ29" s="5">
        <v>1</v>
      </c>
      <c r="CA29" s="5">
        <v>1</v>
      </c>
      <c r="CB29" s="5">
        <v>4</v>
      </c>
      <c r="CC29" s="5">
        <v>207</v>
      </c>
      <c r="CD29" s="5" t="s">
        <v>161</v>
      </c>
      <c r="CE29" s="5" t="s">
        <v>870</v>
      </c>
      <c r="CF29" s="5" t="s">
        <v>871</v>
      </c>
      <c r="CG29" s="5" t="s">
        <v>158</v>
      </c>
      <c r="CH29" s="5" t="s">
        <v>158</v>
      </c>
      <c r="CI29" s="5">
        <v>0</v>
      </c>
      <c r="CJ29" s="5">
        <v>0</v>
      </c>
      <c r="CK29" s="5" t="s">
        <v>159</v>
      </c>
      <c r="CL29" s="5" t="s">
        <v>158</v>
      </c>
      <c r="CM29" s="5">
        <v>0</v>
      </c>
      <c r="CN29" s="5">
        <v>0</v>
      </c>
      <c r="CO29" s="5" t="s">
        <v>199</v>
      </c>
      <c r="CQ29" s="5" t="s">
        <v>168</v>
      </c>
      <c r="CR29" s="4" t="s">
        <v>872</v>
      </c>
      <c r="CS29" s="5" t="s">
        <v>169</v>
      </c>
      <c r="CT29" s="5" t="s">
        <v>159</v>
      </c>
      <c r="CU29" s="5" t="s">
        <v>873</v>
      </c>
      <c r="CX29" s="5" t="s">
        <v>873</v>
      </c>
      <c r="CY29" s="4" t="s">
        <v>874</v>
      </c>
      <c r="CZ29" s="5" t="s">
        <v>171</v>
      </c>
      <c r="DA29" s="5" t="s">
        <v>230</v>
      </c>
      <c r="DB29" s="4" t="s">
        <v>875</v>
      </c>
      <c r="DC29" s="4" t="s">
        <v>876</v>
      </c>
      <c r="DD29" t="s">
        <v>877</v>
      </c>
      <c r="DE29" s="14" t="s">
        <v>176</v>
      </c>
      <c r="DF29" s="4">
        <v>28</v>
      </c>
      <c r="DG29" s="15" t="s">
        <v>177</v>
      </c>
      <c r="DH29" s="15" t="s">
        <v>178</v>
      </c>
      <c r="DI29" s="4" t="e">
        <v>#REF!</v>
      </c>
      <c r="DJ29" s="4" t="e">
        <v>#REF!</v>
      </c>
      <c r="DK29" s="4" t="e">
        <v>#REF!</v>
      </c>
      <c r="DL29" s="4" t="e">
        <v>#REF!</v>
      </c>
      <c r="DM29" s="4" t="e">
        <v>#REF!</v>
      </c>
      <c r="DN29" s="4" t="e">
        <v>#REF!</v>
      </c>
      <c r="DO29" s="4" t="e">
        <v>#REF!</v>
      </c>
      <c r="DP29" s="4" t="s">
        <v>878</v>
      </c>
      <c r="DQ29" s="4" t="s">
        <v>178</v>
      </c>
      <c r="DR29" s="16">
        <v>0.33</v>
      </c>
      <c r="DS29" s="17">
        <v>44235</v>
      </c>
      <c r="DU29" s="1" t="s">
        <v>178</v>
      </c>
      <c r="DV29" s="1" t="str">
        <f>TabCadastro[[#This Row],[Cidade]]&amp;" - "&amp;TabCadastro[[#This Row],[UF]]</f>
        <v>Santo André - SP</v>
      </c>
      <c r="DW29" s="18" t="str">
        <f>TabCadastro[[#This Row],[Nome completo do responsável]]&amp;" / "&amp;TabCadastro[[#This Row],[Endereço de e-mail2]]&amp;" / "&amp;TabCadastro[[#This Row],[Telefone]]</f>
        <v>Márcia Aranzana Martin Da Silva / marcia.aranzana@gmail.com / (11) 97461-1002</v>
      </c>
      <c r="DX29" s="18" t="str">
        <f>TabCadastro[[#This Row],[Nome do Presidente]]&amp;" / "&amp;TabCadastro[[#This Row],[Email do Presidente]]&amp;" / "&amp;TabCadastro[[#This Row],[Telefone do Presidente]]</f>
        <v>Iraci Proetti Galvão / iracigalvao@uol.com.br / (11) 4997-4039</v>
      </c>
      <c r="DY29" s="18" t="e">
        <f>VLOOKUP(TabCadastro[[#This Row],[Regional]],#REF!,2,FALSE)</f>
        <v>#REF!</v>
      </c>
      <c r="DZ29" s="1" t="e">
        <f>IF(TabCadastro[[#This Row],[Regional]]=#REF!,TabCadastro[[#This Row],[Conc_Cidade_UF]],"")</f>
        <v>#REF!</v>
      </c>
      <c r="EA29" s="18" t="str">
        <f>TabCadastro[[#This Row],[Endereço]]&amp;" - "&amp;TabCadastro[[#This Row],[Bairro]]&amp;" - "&amp;"CEP "&amp;TabCadastro[[#This Row],[CEP]]</f>
        <v>Rua Santa Isabel, 106 - Camilópolis - CEP 09230-580</v>
      </c>
      <c r="EB29" s="1" t="e">
        <f>IF(TabCadastro[[#This Row],[Regional]]=#REF!,TabCadastro[[#This Row],[Ordem (manual)]],"")</f>
        <v>#REF!</v>
      </c>
      <c r="EC29" s="1" t="e">
        <f>IF(TabCadastro[[#This Row],[Regional_Selec]]="","",_xlfn.RANK.EQ(TabCadastro[[#This Row],[Regional_Selec]],TabCadastro[Regional_Selec],1))</f>
        <v>#REF!</v>
      </c>
      <c r="ED29" s="1" t="str">
        <f>TabCadastro[[#This Row],[Domingo]]&amp;TabCadastro[[#This Row],[Segunda]]&amp;TabCadastro[[#This Row],[Terça]]&amp;TabCadastro[[#This Row],[Quarta]]&amp;TabCadastro[[#This Row],[Quinta]]&amp;TabCadastro[[#This Row],[Sexta]]&amp;TabCadastro[[#This Row],[Sábado]]</f>
        <v>-15h-20h19h3018h / 20h-</v>
      </c>
      <c r="EE29" s="1">
        <f>LEN(TabCadastro[[#This Row],[Conc_AE]])-LEN(SUBSTITUTE(TabCadastro[[#This Row],[Conc_AE]],"h",""))</f>
        <v>5</v>
      </c>
      <c r="EF29" s="1">
        <f>LEN(TabCadastro[[#This Row],[Dias e Horários do CURSO BÁSICO]])-LEN(SUBSTITUTE(TabCadastro[[#This Row],[Dias e Horários do CURSO BÁSICO]],"h",""))</f>
        <v>0</v>
      </c>
      <c r="EG29" s="1">
        <f>LEN(TabCadastro[[#This Row],[Dias e Horários da EAE]])-LEN(SUBSTITUTE(TabCadastro[[#This Row],[Dias e Horários da EAE]],"h",""))</f>
        <v>0</v>
      </c>
      <c r="EH29" s="1">
        <f>LEN(TabCadastro[[#This Row],[Dias e Horários EVANGELIZAÇÃO INFANTIL]])-LEN(SUBSTITUTE(TabCadastro[[#This Row],[Dias e Horários EVANGELIZAÇÃO INFANTIL]],"h",""))</f>
        <v>1</v>
      </c>
      <c r="EI29" s="1">
        <f>LEN(TabCadastro[[#This Row],[Dias e Horários PRÉ-MOCIDADE]])-LEN(SUBSTITUTE(TabCadastro[[#This Row],[Dias e Horários PRÉ-MOCIDADE]],"h",""))</f>
        <v>0</v>
      </c>
      <c r="EJ29" s="1">
        <f>LEN(TabCadastro[[#This Row],[Dias e Horários MOCIDADE]])-LEN(SUBSTITUTE(TabCadastro[[#This Row],[Dias e Horários MOCIDADE]],"h",""))</f>
        <v>1</v>
      </c>
      <c r="EK29" s="1">
        <f>LEN(TabCadastro[[#This Row],[Dias e Horários do CURSO DE MÉDIUNS]])-LEN(SUBSTITUTE(TabCadastro[[#This Row],[Dias e Horários do CURSO DE MÉDIUNS]],"h",""))</f>
        <v>0</v>
      </c>
      <c r="EL29" s="1">
        <f>LEN(TabCadastro[[#This Row],[Dias e Horários - FALANDO AO CORAÇÃO]])-LEN(SUBSTITUTE(TabCadastro[[#This Row],[Dias e Horários - FALANDO AO CORAÇÃO]],"h",""))</f>
        <v>0</v>
      </c>
      <c r="EM29" s="1">
        <f>LEN(TabCadastro[[#This Row],[Dias e Horários - PROJETO ANDRÉ LUIZ]])-LEN(SUBSTITUTE(TabCadastro[[#This Row],[Dias e Horários - PROJETO ANDRÉ LUIZ]],"h",""))</f>
        <v>2</v>
      </c>
      <c r="EN29" s="1">
        <f>LEN(TabCadastro[[#This Row],[Dias e Horários - PROJETO PAULO DE TARSO]])-LEN(SUBSTITUTE(TabCadastro[[#This Row],[Dias e Horários - PROJETO PAULO DE TARSO]],"h",""))</f>
        <v>1</v>
      </c>
    </row>
    <row r="30" spans="1:144" x14ac:dyDescent="0.3">
      <c r="A30" s="2">
        <v>44191.747521446756</v>
      </c>
      <c r="B30" s="19" t="s">
        <v>144</v>
      </c>
      <c r="C30" s="3" t="s">
        <v>879</v>
      </c>
      <c r="D30" s="3" t="s">
        <v>880</v>
      </c>
      <c r="E30" s="3" t="s">
        <v>881</v>
      </c>
      <c r="F30" s="3" t="s">
        <v>882</v>
      </c>
      <c r="G30" s="4" t="s">
        <v>883</v>
      </c>
      <c r="H30" s="5" t="s">
        <v>185</v>
      </c>
      <c r="I30" s="3" t="s">
        <v>151</v>
      </c>
      <c r="J30" s="3" t="s">
        <v>152</v>
      </c>
      <c r="K30" s="3" t="s">
        <v>884</v>
      </c>
      <c r="L30" s="3" t="s">
        <v>885</v>
      </c>
      <c r="M30" s="13">
        <v>16633</v>
      </c>
      <c r="N30" s="3" t="s">
        <v>886</v>
      </c>
      <c r="O30" s="5" t="s">
        <v>887</v>
      </c>
      <c r="P30" s="5" t="s">
        <v>882</v>
      </c>
      <c r="Q30" s="4" t="s">
        <v>888</v>
      </c>
      <c r="R30" s="4" t="s">
        <v>889</v>
      </c>
      <c r="S30" s="3" t="s">
        <v>158</v>
      </c>
      <c r="T30" s="3" t="s">
        <v>158</v>
      </c>
      <c r="U30" s="3" t="s">
        <v>158</v>
      </c>
      <c r="V30" s="3" t="s">
        <v>159</v>
      </c>
      <c r="W30" s="3" t="s">
        <v>158</v>
      </c>
      <c r="X30" s="3" t="s">
        <v>158</v>
      </c>
      <c r="Y30" s="3" t="s">
        <v>158</v>
      </c>
      <c r="Z30" s="4" t="s">
        <v>890</v>
      </c>
      <c r="AA30" s="4" t="s">
        <v>891</v>
      </c>
      <c r="AB30" s="4" t="s">
        <v>892</v>
      </c>
      <c r="AC30" s="4" t="s">
        <v>893</v>
      </c>
      <c r="AD30" s="4" t="s">
        <v>893</v>
      </c>
      <c r="AE30" s="4" t="s">
        <v>158</v>
      </c>
      <c r="AF30" s="4" t="s">
        <v>894</v>
      </c>
      <c r="AG30" s="3" t="s">
        <v>161</v>
      </c>
      <c r="AH30" s="3" t="s">
        <v>161</v>
      </c>
      <c r="AI30" s="3" t="s">
        <v>161</v>
      </c>
      <c r="AJ30" s="3" t="s">
        <v>161</v>
      </c>
      <c r="AK30" s="3" t="s">
        <v>161</v>
      </c>
      <c r="AL30" s="3" t="s">
        <v>161</v>
      </c>
      <c r="AM30" s="3" t="s">
        <v>161</v>
      </c>
      <c r="AN30" s="5">
        <v>350</v>
      </c>
      <c r="AO30" s="5">
        <v>65</v>
      </c>
      <c r="AP30" s="5">
        <v>20</v>
      </c>
      <c r="AQ30" s="5">
        <v>21</v>
      </c>
      <c r="AR30" s="5" t="s">
        <v>895</v>
      </c>
      <c r="AS30" s="5">
        <v>90</v>
      </c>
      <c r="AT30" s="5" t="s">
        <v>896</v>
      </c>
      <c r="AU30" s="5" t="s">
        <v>897</v>
      </c>
      <c r="AV30" s="5">
        <v>30</v>
      </c>
      <c r="AW30" s="5">
        <v>20</v>
      </c>
      <c r="AX30" s="5">
        <v>20</v>
      </c>
      <c r="AY30" s="5">
        <v>4</v>
      </c>
      <c r="AZ30" s="5" t="s">
        <v>798</v>
      </c>
      <c r="BA30" s="5">
        <v>30</v>
      </c>
      <c r="BB30" s="5">
        <v>8</v>
      </c>
      <c r="BC30" s="5">
        <v>4</v>
      </c>
      <c r="BD30" s="5">
        <v>1</v>
      </c>
      <c r="BE30" s="5" t="s">
        <v>378</v>
      </c>
      <c r="BF30" s="5">
        <v>25</v>
      </c>
      <c r="BG30" s="5">
        <v>12</v>
      </c>
      <c r="BH30" s="5">
        <v>18</v>
      </c>
      <c r="BI30" s="5">
        <v>2</v>
      </c>
      <c r="BJ30" s="5">
        <v>3</v>
      </c>
      <c r="BK30" s="5">
        <v>2</v>
      </c>
      <c r="BL30" s="5">
        <v>2</v>
      </c>
      <c r="BM30" s="5">
        <v>2</v>
      </c>
      <c r="BN30" s="5">
        <v>0</v>
      </c>
      <c r="BO30" s="5">
        <v>18</v>
      </c>
      <c r="BP30" s="5">
        <v>17</v>
      </c>
      <c r="BQ30" s="5" t="s">
        <v>159</v>
      </c>
      <c r="BR30" s="5" t="s">
        <v>378</v>
      </c>
      <c r="BS30" s="5">
        <v>2</v>
      </c>
      <c r="BT30" s="5">
        <v>1</v>
      </c>
      <c r="BU30" s="5">
        <v>1</v>
      </c>
      <c r="BV30" s="5" t="s">
        <v>165</v>
      </c>
      <c r="BW30" s="5" t="s">
        <v>898</v>
      </c>
      <c r="BX30" s="5">
        <v>2</v>
      </c>
      <c r="BY30" s="20">
        <v>0</v>
      </c>
      <c r="BZ30" s="5">
        <v>4</v>
      </c>
      <c r="CA30" s="5">
        <v>2</v>
      </c>
      <c r="CB30" s="5">
        <v>0</v>
      </c>
      <c r="CC30" s="20">
        <v>0</v>
      </c>
      <c r="CD30" s="5" t="s">
        <v>251</v>
      </c>
      <c r="CE30" s="5" t="s">
        <v>899</v>
      </c>
      <c r="CF30" s="20" t="s">
        <v>161</v>
      </c>
      <c r="CG30" s="5" t="s">
        <v>158</v>
      </c>
      <c r="CH30" s="5" t="s">
        <v>159</v>
      </c>
      <c r="CI30" s="5">
        <v>9</v>
      </c>
      <c r="CJ30" s="5">
        <v>2</v>
      </c>
      <c r="CK30" s="5" t="s">
        <v>159</v>
      </c>
      <c r="CL30" s="5" t="s">
        <v>158</v>
      </c>
      <c r="CM30" s="5">
        <v>0</v>
      </c>
      <c r="CN30" s="5">
        <v>0</v>
      </c>
      <c r="CO30" s="5" t="s">
        <v>167</v>
      </c>
      <c r="CP30" s="4" t="s">
        <v>900</v>
      </c>
      <c r="CQ30" s="5" t="s">
        <v>347</v>
      </c>
      <c r="CR30" s="4" t="s">
        <v>901</v>
      </c>
      <c r="CS30" s="5" t="s">
        <v>169</v>
      </c>
      <c r="CT30" s="5" t="s">
        <v>346</v>
      </c>
      <c r="CU30" s="20" t="s">
        <v>416</v>
      </c>
      <c r="CX30" s="5" t="s">
        <v>887</v>
      </c>
      <c r="CY30" s="4" t="s">
        <v>561</v>
      </c>
      <c r="CZ30" s="5" t="s">
        <v>171</v>
      </c>
      <c r="DA30" s="5" t="s">
        <v>172</v>
      </c>
      <c r="DB30" s="4" t="s">
        <v>902</v>
      </c>
      <c r="DC30" s="4" t="s">
        <v>903</v>
      </c>
      <c r="DD30" t="s">
        <v>904</v>
      </c>
      <c r="DE30" s="14" t="s">
        <v>176</v>
      </c>
      <c r="DF30" s="4">
        <v>29</v>
      </c>
      <c r="DG30" s="15" t="s">
        <v>177</v>
      </c>
      <c r="DH30" s="15" t="s">
        <v>354</v>
      </c>
      <c r="DI30" s="4" t="e">
        <v>#REF!</v>
      </c>
      <c r="DJ30" s="4" t="e">
        <v>#REF!</v>
      </c>
      <c r="DK30" s="4" t="e">
        <v>#REF!</v>
      </c>
      <c r="DL30" s="4" t="e">
        <v>#REF!</v>
      </c>
      <c r="DM30" s="4" t="e">
        <v>#REF!</v>
      </c>
      <c r="DN30" s="4" t="e">
        <v>#REF!</v>
      </c>
      <c r="DO30" s="4" t="e">
        <v>#REF!</v>
      </c>
      <c r="DP30" s="4" t="s">
        <v>905</v>
      </c>
      <c r="DQ30" s="4" t="s">
        <v>354</v>
      </c>
      <c r="DR30" s="16">
        <v>0.66</v>
      </c>
      <c r="DS30" s="17">
        <v>44235</v>
      </c>
      <c r="DT30" s="1" t="s">
        <v>356</v>
      </c>
      <c r="DU30" s="1" t="s">
        <v>354</v>
      </c>
      <c r="DV30" s="1" t="str">
        <f>TabCadastro[[#This Row],[Cidade]]&amp;" - "&amp;TabCadastro[[#This Row],[UF]]</f>
        <v>Santo André - SP</v>
      </c>
      <c r="DW30" s="18" t="str">
        <f>TabCadastro[[#This Row],[Nome completo do responsável]]&amp;" / "&amp;TabCadastro[[#This Row],[Endereço de e-mail2]]&amp;" / "&amp;TabCadastro[[#This Row],[Telefone]]</f>
        <v>Wilson Roberto Siqueira / wilsonrs58@gmail.com / (11) 99399-1862</v>
      </c>
      <c r="DX30" s="18" t="str">
        <f>TabCadastro[[#This Row],[Nome do Presidente]]&amp;" / "&amp;TabCadastro[[#This Row],[Email do Presidente]]&amp;" / "&amp;TabCadastro[[#This Row],[Telefone do Presidente]]</f>
        <v>Wilson Roberto Siueira / wilsonrs58@gmail.com / (11) 99399-1862</v>
      </c>
      <c r="DY30" s="18" t="e">
        <f>VLOOKUP(TabCadastro[[#This Row],[Regional]],#REF!,2,FALSE)</f>
        <v>#REF!</v>
      </c>
      <c r="DZ30" s="1" t="e">
        <f>IF(TabCadastro[[#This Row],[Regional]]=#REF!,TabCadastro[[#This Row],[Conc_Cidade_UF]],"")</f>
        <v>#REF!</v>
      </c>
      <c r="EA30" s="18" t="str">
        <f>TabCadastro[[#This Row],[Endereço]]&amp;" - "&amp;TabCadastro[[#This Row],[Bairro]]&amp;" - "&amp;"CEP "&amp;TabCadastro[[#This Row],[CEP]]</f>
        <v>RUA ARTUR DE QUEIROZ 872 - Casa Branca - CEP 090015-510</v>
      </c>
      <c r="EB30" s="1" t="e">
        <f>IF(TabCadastro[[#This Row],[Regional]]=#REF!,TabCadastro[[#This Row],[Ordem (manual)]],"")</f>
        <v>#REF!</v>
      </c>
      <c r="EC30" s="1" t="e">
        <f>IF(TabCadastro[[#This Row],[Regional_Selec]]="","",_xlfn.RANK.EQ(TabCadastro[[#This Row],[Regional_Selec]],TabCadastro[Regional_Selec],1))</f>
        <v>#REF!</v>
      </c>
      <c r="ED30" s="1" t="str">
        <f>TabCadastro[[#This Row],[Domingo]]&amp;TabCadastro[[#This Row],[Segunda]]&amp;TabCadastro[[#This Row],[Terça]]&amp;TabCadastro[[#This Row],[Quarta]]&amp;TabCadastro[[#This Row],[Quinta]]&amp;TabCadastro[[#This Row],[Sexta]]&amp;TabCadastro[[#This Row],[Sábado]]</f>
        <v>-------</v>
      </c>
      <c r="EE30" s="1">
        <f>LEN(TabCadastro[[#This Row],[Conc_AE]])-LEN(SUBSTITUTE(TabCadastro[[#This Row],[Conc_AE]],"h",""))</f>
        <v>0</v>
      </c>
      <c r="EF30" s="1">
        <f>LEN(TabCadastro[[#This Row],[Dias e Horários do CURSO BÁSICO]])-LEN(SUBSTITUTE(TabCadastro[[#This Row],[Dias e Horários do CURSO BÁSICO]],"h",""))</f>
        <v>4</v>
      </c>
      <c r="EG30" s="1">
        <f>LEN(TabCadastro[[#This Row],[Dias e Horários da EAE]])-LEN(SUBSTITUTE(TabCadastro[[#This Row],[Dias e Horários da EAE]],"h",""))</f>
        <v>4</v>
      </c>
      <c r="EH30" s="1">
        <f>LEN(TabCadastro[[#This Row],[Dias e Horários EVANGELIZAÇÃO INFANTIL]])-LEN(SUBSTITUTE(TabCadastro[[#This Row],[Dias e Horários EVANGELIZAÇÃO INFANTIL]],"h",""))</f>
        <v>1</v>
      </c>
      <c r="EI30" s="1">
        <f>LEN(TabCadastro[[#This Row],[Dias e Horários PRÉ-MOCIDADE]])-LEN(SUBSTITUTE(TabCadastro[[#This Row],[Dias e Horários PRÉ-MOCIDADE]],"h",""))</f>
        <v>1</v>
      </c>
      <c r="EJ30" s="1">
        <f>LEN(TabCadastro[[#This Row],[Dias e Horários MOCIDADE]])-LEN(SUBSTITUTE(TabCadastro[[#This Row],[Dias e Horários MOCIDADE]],"h",""))</f>
        <v>1</v>
      </c>
      <c r="EK30" s="1">
        <f>LEN(TabCadastro[[#This Row],[Dias e Horários do CURSO DE MÉDIUNS]])-LEN(SUBSTITUTE(TabCadastro[[#This Row],[Dias e Horários do CURSO DE MÉDIUNS]],"h",""))</f>
        <v>1</v>
      </c>
      <c r="EL30" s="1">
        <f>LEN(TabCadastro[[#This Row],[Dias e Horários - FALANDO AO CORAÇÃO]])-LEN(SUBSTITUTE(TabCadastro[[#This Row],[Dias e Horários - FALANDO AO CORAÇÃO]],"h",""))</f>
        <v>1</v>
      </c>
      <c r="EM30" s="1">
        <f>LEN(TabCadastro[[#This Row],[Dias e Horários - PROJETO ANDRÉ LUIZ]])-LEN(SUBSTITUTE(TabCadastro[[#This Row],[Dias e Horários - PROJETO ANDRÉ LUIZ]],"h",""))</f>
        <v>1</v>
      </c>
      <c r="EN30" s="1">
        <f>LEN(TabCadastro[[#This Row],[Dias e Horários - PROJETO PAULO DE TARSO]])-LEN(SUBSTITUTE(TabCadastro[[#This Row],[Dias e Horários - PROJETO PAULO DE TARSO]],"h",""))</f>
        <v>0</v>
      </c>
    </row>
    <row r="31" spans="1:144" x14ac:dyDescent="0.3">
      <c r="A31" s="2">
        <v>44223.766013333334</v>
      </c>
      <c r="B31" s="19" t="s">
        <v>144</v>
      </c>
      <c r="C31" s="3" t="s">
        <v>906</v>
      </c>
      <c r="D31" s="3" t="s">
        <v>907</v>
      </c>
      <c r="E31" s="3" t="s">
        <v>908</v>
      </c>
      <c r="F31" s="3" t="s">
        <v>909</v>
      </c>
      <c r="G31" s="4" t="s">
        <v>910</v>
      </c>
      <c r="H31" s="5" t="s">
        <v>911</v>
      </c>
      <c r="I31" s="3" t="s">
        <v>241</v>
      </c>
      <c r="J31" s="3" t="s">
        <v>152</v>
      </c>
      <c r="K31" s="3" t="s">
        <v>912</v>
      </c>
      <c r="L31" s="3" t="s">
        <v>913</v>
      </c>
      <c r="M31" s="13">
        <v>31308</v>
      </c>
      <c r="N31" s="3" t="s">
        <v>908</v>
      </c>
      <c r="O31" s="5" t="s">
        <v>914</v>
      </c>
      <c r="P31" s="5" t="s">
        <v>909</v>
      </c>
      <c r="Q31" s="4" t="s">
        <v>915</v>
      </c>
      <c r="R31" s="4" t="s">
        <v>916</v>
      </c>
      <c r="S31" s="3" t="s">
        <v>158</v>
      </c>
      <c r="T31" s="3" t="s">
        <v>159</v>
      </c>
      <c r="U31" s="3" t="s">
        <v>158</v>
      </c>
      <c r="V31" s="3" t="s">
        <v>159</v>
      </c>
      <c r="W31" s="3" t="s">
        <v>159</v>
      </c>
      <c r="X31" s="3" t="s">
        <v>159</v>
      </c>
      <c r="Y31" s="3" t="s">
        <v>159</v>
      </c>
      <c r="Z31" s="4" t="s">
        <v>917</v>
      </c>
      <c r="AA31" t="s">
        <v>918</v>
      </c>
      <c r="AB31" t="s">
        <v>919</v>
      </c>
      <c r="AC31" s="4" t="s">
        <v>161</v>
      </c>
      <c r="AD31" s="4" t="s">
        <v>161</v>
      </c>
      <c r="AE31" s="4" t="s">
        <v>158</v>
      </c>
      <c r="AF31" s="4" t="s">
        <v>920</v>
      </c>
      <c r="AG31" s="3" t="s">
        <v>161</v>
      </c>
      <c r="AH31" s="3" t="s">
        <v>221</v>
      </c>
      <c r="AI31" s="3" t="s">
        <v>222</v>
      </c>
      <c r="AJ31" s="3" t="s">
        <v>161</v>
      </c>
      <c r="AK31" s="3" t="s">
        <v>161</v>
      </c>
      <c r="AL31" s="3" t="s">
        <v>161</v>
      </c>
      <c r="AM31" s="3" t="s">
        <v>921</v>
      </c>
      <c r="AN31" s="5">
        <v>45</v>
      </c>
      <c r="AO31" s="5">
        <v>20</v>
      </c>
      <c r="AP31" s="5">
        <v>7</v>
      </c>
      <c r="AQ31" s="5">
        <v>9</v>
      </c>
      <c r="AR31" s="5" t="s">
        <v>161</v>
      </c>
      <c r="AS31" s="5">
        <v>0</v>
      </c>
      <c r="AT31" s="5" t="s">
        <v>251</v>
      </c>
      <c r="AU31" s="5" t="s">
        <v>922</v>
      </c>
      <c r="AV31" s="5">
        <v>17</v>
      </c>
      <c r="AW31" s="5">
        <v>3</v>
      </c>
      <c r="AX31" s="5">
        <v>2</v>
      </c>
      <c r="AY31" s="5">
        <v>2</v>
      </c>
      <c r="AZ31" s="5" t="s">
        <v>798</v>
      </c>
      <c r="BA31" s="5">
        <v>12</v>
      </c>
      <c r="BB31" s="5">
        <v>1</v>
      </c>
      <c r="BC31" s="5">
        <v>1</v>
      </c>
      <c r="BD31" s="5">
        <v>2</v>
      </c>
      <c r="BE31" s="5" t="s">
        <v>923</v>
      </c>
      <c r="BF31" s="5">
        <v>5</v>
      </c>
      <c r="BG31" s="5">
        <v>6</v>
      </c>
      <c r="BH31" s="5">
        <v>2</v>
      </c>
      <c r="BI31" s="5">
        <v>1</v>
      </c>
      <c r="BJ31" s="5">
        <v>1</v>
      </c>
      <c r="BK31" s="5">
        <v>2</v>
      </c>
      <c r="BL31" s="5">
        <v>2</v>
      </c>
      <c r="BM31" s="5">
        <v>4</v>
      </c>
      <c r="BN31" s="5">
        <v>0</v>
      </c>
      <c r="BO31" s="5">
        <v>2</v>
      </c>
      <c r="BP31" s="5">
        <v>3</v>
      </c>
      <c r="BQ31" s="5" t="s">
        <v>158</v>
      </c>
      <c r="BR31" s="5" t="s">
        <v>923</v>
      </c>
      <c r="BS31" s="5">
        <v>0</v>
      </c>
      <c r="BT31" s="5">
        <v>2</v>
      </c>
      <c r="BU31" s="5">
        <v>0</v>
      </c>
      <c r="BV31" s="5" t="s">
        <v>165</v>
      </c>
      <c r="BW31" s="5" t="s">
        <v>924</v>
      </c>
      <c r="BX31" s="5">
        <v>5</v>
      </c>
      <c r="BY31" s="5">
        <v>3</v>
      </c>
      <c r="BZ31" s="5">
        <v>1</v>
      </c>
      <c r="CA31" s="5">
        <v>1</v>
      </c>
      <c r="CB31" s="5">
        <v>0</v>
      </c>
      <c r="CC31" s="5">
        <v>119</v>
      </c>
      <c r="CD31" s="5" t="s">
        <v>161</v>
      </c>
      <c r="CE31" s="5" t="s">
        <v>161</v>
      </c>
      <c r="CF31" s="5" t="s">
        <v>161</v>
      </c>
      <c r="CG31" s="5" t="s">
        <v>158</v>
      </c>
      <c r="CH31" s="5" t="s">
        <v>159</v>
      </c>
      <c r="CI31" s="5">
        <v>0</v>
      </c>
      <c r="CJ31" s="5">
        <v>0</v>
      </c>
      <c r="CK31" s="5" t="s">
        <v>159</v>
      </c>
      <c r="CL31" s="5" t="s">
        <v>158</v>
      </c>
      <c r="CM31" s="5">
        <v>0</v>
      </c>
      <c r="CN31" s="5">
        <v>0</v>
      </c>
      <c r="CO31" s="5" t="s">
        <v>167</v>
      </c>
      <c r="CP31" s="4" t="s">
        <v>925</v>
      </c>
      <c r="CQ31" s="5" t="s">
        <v>168</v>
      </c>
      <c r="CR31" s="4" t="s">
        <v>926</v>
      </c>
      <c r="CS31" s="5" t="s">
        <v>169</v>
      </c>
      <c r="CT31" s="5" t="s">
        <v>158</v>
      </c>
      <c r="CU31" s="5" t="s">
        <v>914</v>
      </c>
      <c r="CX31" s="5" t="s">
        <v>914</v>
      </c>
      <c r="CY31" s="4" t="s">
        <v>927</v>
      </c>
      <c r="CZ31" s="5" t="s">
        <v>229</v>
      </c>
      <c r="DA31" s="5" t="s">
        <v>928</v>
      </c>
      <c r="DB31" s="4" t="s">
        <v>929</v>
      </c>
      <c r="DC31" s="4" t="s">
        <v>930</v>
      </c>
      <c r="DD31" t="s">
        <v>931</v>
      </c>
      <c r="DE31" s="14" t="s">
        <v>176</v>
      </c>
      <c r="DF31" s="4">
        <v>30</v>
      </c>
      <c r="DG31" s="15" t="s">
        <v>177</v>
      </c>
      <c r="DH31" s="15" t="s">
        <v>354</v>
      </c>
      <c r="DI31" s="4" t="e">
        <v>#REF!</v>
      </c>
      <c r="DJ31" s="4" t="e">
        <v>#REF!</v>
      </c>
      <c r="DK31" s="4" t="e">
        <v>#REF!</v>
      </c>
      <c r="DL31" s="4" t="e">
        <v>#REF!</v>
      </c>
      <c r="DM31" s="4" t="e">
        <v>#REF!</v>
      </c>
      <c r="DN31" s="4" t="e">
        <v>#REF!</v>
      </c>
      <c r="DO31" s="4" t="e">
        <v>#REF!</v>
      </c>
      <c r="DP31" s="4" t="s">
        <v>932</v>
      </c>
      <c r="DQ31" s="4" t="s">
        <v>354</v>
      </c>
      <c r="DR31" s="16">
        <v>0.33</v>
      </c>
      <c r="DS31" s="17">
        <v>44235</v>
      </c>
      <c r="DT31" s="1" t="s">
        <v>356</v>
      </c>
      <c r="DU31" s="1" t="s">
        <v>354</v>
      </c>
      <c r="DV31" s="1" t="str">
        <f>TabCadastro[[#This Row],[Cidade]]&amp;" - "&amp;TabCadastro[[#This Row],[UF]]</f>
        <v>Mauá - SP</v>
      </c>
      <c r="DW31" s="18" t="str">
        <f>TabCadastro[[#This Row],[Nome completo do responsável]]&amp;" / "&amp;TabCadastro[[#This Row],[Endereço de e-mail2]]&amp;" / "&amp;TabCadastro[[#This Row],[Telefone]]</f>
        <v>Marco Aurélio Gomes / marco.aureliogomes@yahoo.com.br / (11) 99447-9984</v>
      </c>
      <c r="DX31" s="18" t="str">
        <f>TabCadastro[[#This Row],[Nome do Presidente]]&amp;" / "&amp;TabCadastro[[#This Row],[Email do Presidente]]&amp;" / "&amp;TabCadastro[[#This Row],[Telefone do Presidente]]</f>
        <v>Marco Aurélio Gomes / marco.aureliogomes@yahoo.com.br / (11) 99447-9984</v>
      </c>
      <c r="DY31" s="18" t="e">
        <f>VLOOKUP(TabCadastro[[#This Row],[Regional]],#REF!,2,FALSE)</f>
        <v>#REF!</v>
      </c>
      <c r="DZ31" s="1" t="e">
        <f>IF(TabCadastro[[#This Row],[Regional]]=#REF!,TabCadastro[[#This Row],[Conc_Cidade_UF]],"")</f>
        <v>#REF!</v>
      </c>
      <c r="EA31" s="18" t="str">
        <f>TabCadastro[[#This Row],[Endereço]]&amp;" - "&amp;TabCadastro[[#This Row],[Bairro]]&amp;" - "&amp;"CEP "&amp;TabCadastro[[#This Row],[CEP]]</f>
        <v>Rua Álvares Machado, 280 - Vl. Bocaina - CEP 09310-020</v>
      </c>
      <c r="EB31" s="1" t="e">
        <f>IF(TabCadastro[[#This Row],[Regional]]=#REF!,TabCadastro[[#This Row],[Ordem (manual)]],"")</f>
        <v>#REF!</v>
      </c>
      <c r="EC31" s="1" t="e">
        <f>IF(TabCadastro[[#This Row],[Regional_Selec]]="","",_xlfn.RANK.EQ(TabCadastro[[#This Row],[Regional_Selec]],TabCadastro[Regional_Selec],1))</f>
        <v>#REF!</v>
      </c>
      <c r="ED31" s="1" t="str">
        <f>TabCadastro[[#This Row],[Domingo]]&amp;TabCadastro[[#This Row],[Segunda]]&amp;TabCadastro[[#This Row],[Terça]]&amp;TabCadastro[[#This Row],[Quarta]]&amp;TabCadastro[[#This Row],[Quinta]]&amp;TabCadastro[[#This Row],[Sexta]]&amp;TabCadastro[[#This Row],[Sábado]]</f>
        <v>-20h14h30---15h30</v>
      </c>
      <c r="EE31" s="1">
        <f>LEN(TabCadastro[[#This Row],[Conc_AE]])-LEN(SUBSTITUTE(TabCadastro[[#This Row],[Conc_AE]],"h",""))</f>
        <v>3</v>
      </c>
      <c r="EF31" s="1">
        <f>LEN(TabCadastro[[#This Row],[Dias e Horários do CURSO BÁSICO]])-LEN(SUBSTITUTE(TabCadastro[[#This Row],[Dias e Horários do CURSO BÁSICO]],"h",""))</f>
        <v>0</v>
      </c>
      <c r="EG31" s="1">
        <f>LEN(TabCadastro[[#This Row],[Dias e Horários da EAE]])-LEN(SUBSTITUTE(TabCadastro[[#This Row],[Dias e Horários da EAE]],"h",""))</f>
        <v>1</v>
      </c>
      <c r="EH31" s="1">
        <f>LEN(TabCadastro[[#This Row],[Dias e Horários EVANGELIZAÇÃO INFANTIL]])-LEN(SUBSTITUTE(TabCadastro[[#This Row],[Dias e Horários EVANGELIZAÇÃO INFANTIL]],"h",""))</f>
        <v>1</v>
      </c>
      <c r="EI31" s="1">
        <f>LEN(TabCadastro[[#This Row],[Dias e Horários PRÉ-MOCIDADE]])-LEN(SUBSTITUTE(TabCadastro[[#This Row],[Dias e Horários PRÉ-MOCIDADE]],"h",""))</f>
        <v>1</v>
      </c>
      <c r="EJ31" s="1">
        <f>LEN(TabCadastro[[#This Row],[Dias e Horários MOCIDADE]])-LEN(SUBSTITUTE(TabCadastro[[#This Row],[Dias e Horários MOCIDADE]],"h",""))</f>
        <v>1</v>
      </c>
      <c r="EK31" s="1">
        <f>LEN(TabCadastro[[#This Row],[Dias e Horários do CURSO DE MÉDIUNS]])-LEN(SUBSTITUTE(TabCadastro[[#This Row],[Dias e Horários do CURSO DE MÉDIUNS]],"h",""))</f>
        <v>1</v>
      </c>
      <c r="EL31" s="1">
        <f>LEN(TabCadastro[[#This Row],[Dias e Horários - FALANDO AO CORAÇÃO]])-LEN(SUBSTITUTE(TabCadastro[[#This Row],[Dias e Horários - FALANDO AO CORAÇÃO]],"h",""))</f>
        <v>0</v>
      </c>
      <c r="EM31" s="1">
        <f>LEN(TabCadastro[[#This Row],[Dias e Horários - PROJETO ANDRÉ LUIZ]])-LEN(SUBSTITUTE(TabCadastro[[#This Row],[Dias e Horários - PROJETO ANDRÉ LUIZ]],"h",""))</f>
        <v>0</v>
      </c>
      <c r="EN31" s="1">
        <f>LEN(TabCadastro[[#This Row],[Dias e Horários - PROJETO PAULO DE TARSO]])-LEN(SUBSTITUTE(TabCadastro[[#This Row],[Dias e Horários - PROJETO PAULO DE TARSO]],"h",""))</f>
        <v>0</v>
      </c>
    </row>
    <row r="32" spans="1:144" x14ac:dyDescent="0.3">
      <c r="A32" s="2">
        <v>44227.522690138889</v>
      </c>
      <c r="B32" s="19" t="s">
        <v>144</v>
      </c>
      <c r="C32" s="3" t="s">
        <v>933</v>
      </c>
      <c r="D32" s="3" t="s">
        <v>934</v>
      </c>
      <c r="E32" s="3" t="s">
        <v>935</v>
      </c>
      <c r="F32" s="3" t="s">
        <v>936</v>
      </c>
      <c r="G32" s="4" t="s">
        <v>937</v>
      </c>
      <c r="H32" s="5" t="s">
        <v>938</v>
      </c>
      <c r="I32" s="3" t="s">
        <v>642</v>
      </c>
      <c r="J32" s="3" t="s">
        <v>152</v>
      </c>
      <c r="K32" s="3" t="s">
        <v>939</v>
      </c>
      <c r="L32" s="3" t="s">
        <v>940</v>
      </c>
      <c r="M32" s="13">
        <v>29354</v>
      </c>
      <c r="N32" s="3" t="s">
        <v>935</v>
      </c>
      <c r="O32" s="5" t="s">
        <v>941</v>
      </c>
      <c r="P32" s="5" t="s">
        <v>936</v>
      </c>
      <c r="Q32" s="4" t="s">
        <v>942</v>
      </c>
      <c r="R32" s="4" t="s">
        <v>943</v>
      </c>
      <c r="S32" s="3" t="s">
        <v>158</v>
      </c>
      <c r="T32" s="3" t="s">
        <v>158</v>
      </c>
      <c r="U32" s="3" t="s">
        <v>158</v>
      </c>
      <c r="V32" s="3" t="s">
        <v>159</v>
      </c>
      <c r="W32" s="3" t="s">
        <v>158</v>
      </c>
      <c r="X32" s="3" t="s">
        <v>159</v>
      </c>
      <c r="Y32" s="3" t="s">
        <v>158</v>
      </c>
      <c r="Z32" s="4" t="s">
        <v>944</v>
      </c>
      <c r="AA32" t="s">
        <v>945</v>
      </c>
      <c r="AB32" s="4" t="s">
        <v>946</v>
      </c>
      <c r="AC32" s="4" t="s">
        <v>161</v>
      </c>
      <c r="AD32" s="4" t="s">
        <v>161</v>
      </c>
      <c r="AE32" s="4" t="s">
        <v>158</v>
      </c>
      <c r="AF32" s="4" t="s">
        <v>947</v>
      </c>
      <c r="AG32" s="3" t="s">
        <v>196</v>
      </c>
      <c r="AH32" s="3" t="s">
        <v>161</v>
      </c>
      <c r="AI32" s="3" t="s">
        <v>221</v>
      </c>
      <c r="AJ32" s="3" t="s">
        <v>161</v>
      </c>
      <c r="AK32" s="3" t="s">
        <v>161</v>
      </c>
      <c r="AL32" s="3" t="s">
        <v>161</v>
      </c>
      <c r="AM32" s="3" t="s">
        <v>161</v>
      </c>
      <c r="AN32" s="5">
        <v>40</v>
      </c>
      <c r="AO32" s="5">
        <v>50</v>
      </c>
      <c r="AP32" s="5">
        <v>6</v>
      </c>
      <c r="AQ32" s="5">
        <v>5</v>
      </c>
      <c r="AR32" s="5" t="s">
        <v>161</v>
      </c>
      <c r="AS32" s="5">
        <v>0</v>
      </c>
      <c r="AT32" s="5" t="s">
        <v>161</v>
      </c>
      <c r="AU32" s="5" t="s">
        <v>948</v>
      </c>
      <c r="AV32" s="20">
        <v>0</v>
      </c>
      <c r="AW32" s="5">
        <v>6</v>
      </c>
      <c r="AX32" s="5">
        <v>4</v>
      </c>
      <c r="AY32" s="5">
        <v>1</v>
      </c>
      <c r="AZ32" s="5" t="s">
        <v>312</v>
      </c>
      <c r="BA32" s="5">
        <v>6</v>
      </c>
      <c r="BB32" s="5">
        <v>4</v>
      </c>
      <c r="BC32" s="5">
        <v>2</v>
      </c>
      <c r="BD32" s="5">
        <v>1</v>
      </c>
      <c r="BE32" s="5" t="s">
        <v>949</v>
      </c>
      <c r="BF32" s="5">
        <v>130</v>
      </c>
      <c r="BG32" s="5">
        <v>0</v>
      </c>
      <c r="BH32" s="5">
        <v>25</v>
      </c>
      <c r="BI32" s="5">
        <v>15</v>
      </c>
      <c r="BJ32" s="5">
        <v>20</v>
      </c>
      <c r="BK32" s="5">
        <v>40</v>
      </c>
      <c r="BL32" s="5">
        <v>35</v>
      </c>
      <c r="BM32" s="5">
        <v>0</v>
      </c>
      <c r="BN32" s="5">
        <v>2</v>
      </c>
      <c r="BO32" s="5">
        <v>23</v>
      </c>
      <c r="BP32" s="5">
        <v>0</v>
      </c>
      <c r="BQ32" s="5" t="s">
        <v>158</v>
      </c>
      <c r="BR32" s="5" t="s">
        <v>164</v>
      </c>
      <c r="BS32" s="5">
        <v>14</v>
      </c>
      <c r="BT32" s="5">
        <v>2</v>
      </c>
      <c r="BU32" s="5">
        <v>2</v>
      </c>
      <c r="BV32" s="5" t="s">
        <v>165</v>
      </c>
      <c r="BW32" s="5" t="s">
        <v>164</v>
      </c>
      <c r="BX32" s="5">
        <v>6</v>
      </c>
      <c r="BY32" s="5">
        <v>4</v>
      </c>
      <c r="BZ32" s="5">
        <v>2</v>
      </c>
      <c r="CA32" s="5">
        <v>2</v>
      </c>
      <c r="CB32" s="5">
        <v>0</v>
      </c>
      <c r="CC32" s="5">
        <v>120</v>
      </c>
      <c r="CD32" s="5" t="s">
        <v>161</v>
      </c>
      <c r="CE32" s="5" t="s">
        <v>161</v>
      </c>
      <c r="CF32" s="5" t="s">
        <v>161</v>
      </c>
      <c r="CG32" s="5" t="s">
        <v>158</v>
      </c>
      <c r="CH32" s="5" t="s">
        <v>159</v>
      </c>
      <c r="CI32" s="5">
        <v>0</v>
      </c>
      <c r="CJ32" s="5">
        <v>0</v>
      </c>
      <c r="CK32" s="5" t="s">
        <v>158</v>
      </c>
      <c r="CL32" s="5" t="s">
        <v>158</v>
      </c>
      <c r="CM32" s="5">
        <v>0</v>
      </c>
      <c r="CN32" s="5">
        <v>0</v>
      </c>
      <c r="CO32" s="5" t="s">
        <v>167</v>
      </c>
      <c r="CQ32" s="5" t="s">
        <v>168</v>
      </c>
      <c r="CS32" s="5" t="s">
        <v>169</v>
      </c>
      <c r="CT32" s="5" t="s">
        <v>159</v>
      </c>
      <c r="CU32" s="5" t="s">
        <v>950</v>
      </c>
      <c r="CX32" s="5" t="s">
        <v>950</v>
      </c>
      <c r="CY32" s="4" t="s">
        <v>951</v>
      </c>
      <c r="CZ32" s="5" t="s">
        <v>171</v>
      </c>
      <c r="DA32" s="5" t="s">
        <v>230</v>
      </c>
      <c r="DB32" s="4" t="s">
        <v>952</v>
      </c>
      <c r="DC32" s="4" t="s">
        <v>953</v>
      </c>
      <c r="DD32" t="s">
        <v>954</v>
      </c>
      <c r="DE32" s="14" t="s">
        <v>176</v>
      </c>
      <c r="DF32" s="4">
        <v>31</v>
      </c>
      <c r="DG32" s="15" t="s">
        <v>177</v>
      </c>
      <c r="DH32" s="15" t="s">
        <v>354</v>
      </c>
      <c r="DI32" s="4" t="e">
        <v>#REF!</v>
      </c>
      <c r="DJ32" s="4" t="e">
        <v>#REF!</v>
      </c>
      <c r="DK32" s="4" t="e">
        <v>#REF!</v>
      </c>
      <c r="DL32" s="4" t="e">
        <v>#REF!</v>
      </c>
      <c r="DM32" s="4" t="e">
        <v>#REF!</v>
      </c>
      <c r="DN32" s="4" t="e">
        <v>#REF!</v>
      </c>
      <c r="DO32" s="4" t="e">
        <v>#REF!</v>
      </c>
      <c r="DP32" s="4" t="s">
        <v>955</v>
      </c>
      <c r="DQ32" s="4" t="s">
        <v>354</v>
      </c>
      <c r="DR32" s="16">
        <v>0.66</v>
      </c>
      <c r="DS32" s="17">
        <v>44235</v>
      </c>
      <c r="DT32" s="1" t="s">
        <v>356</v>
      </c>
      <c r="DU32" s="1" t="s">
        <v>354</v>
      </c>
      <c r="DV32" s="1" t="str">
        <f>TabCadastro[[#This Row],[Cidade]]&amp;" - "&amp;TabCadastro[[#This Row],[UF]]</f>
        <v>São Paulo - SP</v>
      </c>
      <c r="DW32" s="18" t="str">
        <f>TabCadastro[[#This Row],[Nome completo do responsável]]&amp;" / "&amp;TabCadastro[[#This Row],[Endereço de e-mail2]]&amp;" / "&amp;TabCadastro[[#This Row],[Telefone]]</f>
        <v>Helio Caruzo Junior / hcaruzojr@gmail.com / (11) 99743-1028</v>
      </c>
      <c r="DX32" s="18" t="str">
        <f>TabCadastro[[#This Row],[Nome do Presidente]]&amp;" / "&amp;TabCadastro[[#This Row],[Email do Presidente]]&amp;" / "&amp;TabCadastro[[#This Row],[Telefone do Presidente]]</f>
        <v>Helio Caruzo Junior / hcaruzojri@gmail.com / (11) 99743-1028</v>
      </c>
      <c r="DY32" s="18" t="e">
        <f>VLOOKUP(TabCadastro[[#This Row],[Regional]],#REF!,2,FALSE)</f>
        <v>#REF!</v>
      </c>
      <c r="DZ32" s="1" t="e">
        <f>IF(TabCadastro[[#This Row],[Regional]]=#REF!,TabCadastro[[#This Row],[Conc_Cidade_UF]],"")</f>
        <v>#REF!</v>
      </c>
      <c r="EA32" s="18" t="str">
        <f>TabCadastro[[#This Row],[Endereço]]&amp;" - "&amp;TabCadastro[[#This Row],[Bairro]]&amp;" - "&amp;"CEP "&amp;TabCadastro[[#This Row],[CEP]]</f>
        <v>Rua Luís De Camões, 83 - Vl. Sacadura Cabral - CEP 09060-710</v>
      </c>
      <c r="EB32" s="1" t="e">
        <f>IF(TabCadastro[[#This Row],[Regional]]=#REF!,TabCadastro[[#This Row],[Ordem (manual)]],"")</f>
        <v>#REF!</v>
      </c>
      <c r="EC32" s="1" t="e">
        <f>IF(TabCadastro[[#This Row],[Regional_Selec]]="","",_xlfn.RANK.EQ(TabCadastro[[#This Row],[Regional_Selec]],TabCadastro[Regional_Selec],1))</f>
        <v>#REF!</v>
      </c>
      <c r="ED32" s="1" t="str">
        <f>TabCadastro[[#This Row],[Domingo]]&amp;TabCadastro[[#This Row],[Segunda]]&amp;TabCadastro[[#This Row],[Terça]]&amp;TabCadastro[[#This Row],[Quarta]]&amp;TabCadastro[[#This Row],[Quinta]]&amp;TabCadastro[[#This Row],[Sexta]]&amp;TabCadastro[[#This Row],[Sábado]]</f>
        <v>18h-20h----</v>
      </c>
      <c r="EE32" s="1">
        <f>LEN(TabCadastro[[#This Row],[Conc_AE]])-LEN(SUBSTITUTE(TabCadastro[[#This Row],[Conc_AE]],"h",""))</f>
        <v>2</v>
      </c>
      <c r="EF32" s="1">
        <f>LEN(TabCadastro[[#This Row],[Dias e Horários do CURSO BÁSICO]])-LEN(SUBSTITUTE(TabCadastro[[#This Row],[Dias e Horários do CURSO BÁSICO]],"h",""))</f>
        <v>0</v>
      </c>
      <c r="EG32" s="1">
        <f>LEN(TabCadastro[[#This Row],[Dias e Horários da EAE]])-LEN(SUBSTITUTE(TabCadastro[[#This Row],[Dias e Horários da EAE]],"h",""))</f>
        <v>0</v>
      </c>
      <c r="EH32" s="1">
        <f>LEN(TabCadastro[[#This Row],[Dias e Horários EVANGELIZAÇÃO INFANTIL]])-LEN(SUBSTITUTE(TabCadastro[[#This Row],[Dias e Horários EVANGELIZAÇÃO INFANTIL]],"h",""))</f>
        <v>2</v>
      </c>
      <c r="EI32" s="1">
        <f>LEN(TabCadastro[[#This Row],[Dias e Horários PRÉ-MOCIDADE]])-LEN(SUBSTITUTE(TabCadastro[[#This Row],[Dias e Horários PRÉ-MOCIDADE]],"h",""))</f>
        <v>1</v>
      </c>
      <c r="EJ32" s="1">
        <f>LEN(TabCadastro[[#This Row],[Dias e Horários MOCIDADE]])-LEN(SUBSTITUTE(TabCadastro[[#This Row],[Dias e Horários MOCIDADE]],"h",""))</f>
        <v>1</v>
      </c>
      <c r="EK32" s="1">
        <f>LEN(TabCadastro[[#This Row],[Dias e Horários do CURSO DE MÉDIUNS]])-LEN(SUBSTITUTE(TabCadastro[[#This Row],[Dias e Horários do CURSO DE MÉDIUNS]],"h",""))</f>
        <v>1</v>
      </c>
      <c r="EL32" s="1">
        <f>LEN(TabCadastro[[#This Row],[Dias e Horários - FALANDO AO CORAÇÃO]])-LEN(SUBSTITUTE(TabCadastro[[#This Row],[Dias e Horários - FALANDO AO CORAÇÃO]],"h",""))</f>
        <v>0</v>
      </c>
      <c r="EM32" s="1">
        <f>LEN(TabCadastro[[#This Row],[Dias e Horários - PROJETO ANDRÉ LUIZ]])-LEN(SUBSTITUTE(TabCadastro[[#This Row],[Dias e Horários - PROJETO ANDRÉ LUIZ]],"h",""))</f>
        <v>0</v>
      </c>
      <c r="EN32" s="1">
        <f>LEN(TabCadastro[[#This Row],[Dias e Horários - PROJETO PAULO DE TARSO]])-LEN(SUBSTITUTE(TabCadastro[[#This Row],[Dias e Horários - PROJETO PAULO DE TARSO]],"h",""))</f>
        <v>0</v>
      </c>
    </row>
    <row r="33" spans="1:144" x14ac:dyDescent="0.3">
      <c r="A33" s="2">
        <v>44205.044056840277</v>
      </c>
      <c r="B33" s="19" t="s">
        <v>144</v>
      </c>
      <c r="C33" s="3" t="s">
        <v>956</v>
      </c>
      <c r="D33" s="3" t="s">
        <v>957</v>
      </c>
      <c r="E33" s="3" t="s">
        <v>958</v>
      </c>
      <c r="F33" s="3" t="s">
        <v>959</v>
      </c>
      <c r="G33" s="4" t="s">
        <v>960</v>
      </c>
      <c r="H33" s="5" t="s">
        <v>961</v>
      </c>
      <c r="I33" s="3" t="s">
        <v>241</v>
      </c>
      <c r="J33" s="3" t="s">
        <v>152</v>
      </c>
      <c r="K33" s="3" t="s">
        <v>962</v>
      </c>
      <c r="L33" s="3" t="s">
        <v>963</v>
      </c>
      <c r="M33" s="13">
        <v>33095</v>
      </c>
      <c r="N33" s="3" t="s">
        <v>958</v>
      </c>
      <c r="O33" s="5" t="s">
        <v>964</v>
      </c>
      <c r="P33" s="5" t="s">
        <v>959</v>
      </c>
      <c r="Q33" s="4" t="s">
        <v>965</v>
      </c>
      <c r="R33" s="4" t="s">
        <v>966</v>
      </c>
      <c r="S33" s="3" t="s">
        <v>159</v>
      </c>
      <c r="T33" s="3" t="s">
        <v>159</v>
      </c>
      <c r="U33" s="3" t="s">
        <v>158</v>
      </c>
      <c r="V33" s="3" t="s">
        <v>159</v>
      </c>
      <c r="W33" s="3" t="s">
        <v>158</v>
      </c>
      <c r="X33" s="3" t="s">
        <v>158</v>
      </c>
      <c r="Y33" s="3" t="s">
        <v>158</v>
      </c>
      <c r="Z33" s="4" t="s">
        <v>967</v>
      </c>
      <c r="AA33" s="4" t="s">
        <v>968</v>
      </c>
      <c r="AB33" s="4" t="s">
        <v>969</v>
      </c>
      <c r="AC33" s="4" t="s">
        <v>159</v>
      </c>
      <c r="AD33" s="4" t="s">
        <v>159</v>
      </c>
      <c r="AE33" s="4" t="s">
        <v>159</v>
      </c>
      <c r="AF33" s="4" t="s">
        <v>970</v>
      </c>
      <c r="AG33" s="3" t="s">
        <v>971</v>
      </c>
      <c r="AH33" s="3" t="s">
        <v>221</v>
      </c>
      <c r="AI33" s="3" t="s">
        <v>971</v>
      </c>
      <c r="AJ33" s="3" t="s">
        <v>971</v>
      </c>
      <c r="AK33" s="3" t="s">
        <v>162</v>
      </c>
      <c r="AL33" s="3" t="s">
        <v>971</v>
      </c>
      <c r="AM33" s="3" t="s">
        <v>971</v>
      </c>
      <c r="AN33" s="5">
        <v>10</v>
      </c>
      <c r="AO33" s="5">
        <v>6</v>
      </c>
      <c r="AP33" s="5">
        <v>3</v>
      </c>
      <c r="AQ33" s="5">
        <v>2</v>
      </c>
      <c r="AR33" s="5" t="s">
        <v>161</v>
      </c>
      <c r="AS33" s="5">
        <v>0</v>
      </c>
      <c r="AT33" s="5" t="s">
        <v>161</v>
      </c>
      <c r="AU33" s="5" t="s">
        <v>163</v>
      </c>
      <c r="AV33" s="5" t="s">
        <v>971</v>
      </c>
      <c r="AW33" s="20">
        <v>0</v>
      </c>
      <c r="AX33" s="5" t="s">
        <v>971</v>
      </c>
      <c r="AY33" s="5" t="s">
        <v>971</v>
      </c>
      <c r="AZ33" s="5" t="s">
        <v>161</v>
      </c>
      <c r="BA33" s="5" t="s">
        <v>971</v>
      </c>
      <c r="BB33" s="5" t="s">
        <v>971</v>
      </c>
      <c r="BC33" s="5" t="s">
        <v>971</v>
      </c>
      <c r="BD33" s="5" t="s">
        <v>971</v>
      </c>
      <c r="BE33" s="5" t="s">
        <v>972</v>
      </c>
      <c r="BF33" s="5">
        <v>100</v>
      </c>
      <c r="BG33" s="5">
        <v>15</v>
      </c>
      <c r="BH33" s="5">
        <v>6</v>
      </c>
      <c r="BI33" s="5">
        <v>1</v>
      </c>
      <c r="BJ33" s="5">
        <v>1</v>
      </c>
      <c r="BK33" s="5">
        <v>1</v>
      </c>
      <c r="BL33" s="5">
        <v>1</v>
      </c>
      <c r="BM33" s="5">
        <v>2</v>
      </c>
      <c r="BN33" s="5">
        <v>1</v>
      </c>
      <c r="BO33" s="5">
        <v>2</v>
      </c>
      <c r="BP33" s="5">
        <v>12</v>
      </c>
      <c r="BQ33" s="5" t="s">
        <v>158</v>
      </c>
      <c r="BR33" s="5" t="s">
        <v>972</v>
      </c>
      <c r="BS33" s="5">
        <v>20</v>
      </c>
      <c r="BT33" s="5">
        <v>2</v>
      </c>
      <c r="BU33" s="5">
        <v>2</v>
      </c>
      <c r="BV33" s="5" t="s">
        <v>253</v>
      </c>
      <c r="BW33" s="5" t="s">
        <v>973</v>
      </c>
      <c r="BX33" s="5">
        <v>10</v>
      </c>
      <c r="BY33" s="5" t="s">
        <v>971</v>
      </c>
      <c r="BZ33" s="20">
        <v>0</v>
      </c>
      <c r="CA33" s="5">
        <v>1</v>
      </c>
      <c r="CB33" s="5">
        <v>7</v>
      </c>
      <c r="CC33" s="5">
        <v>9</v>
      </c>
      <c r="CD33" s="5" t="s">
        <v>161</v>
      </c>
      <c r="CE33" s="5" t="s">
        <v>161</v>
      </c>
      <c r="CF33" s="20" t="s">
        <v>161</v>
      </c>
      <c r="CG33" s="5" t="s">
        <v>158</v>
      </c>
      <c r="CH33" s="5" t="s">
        <v>159</v>
      </c>
      <c r="CI33" s="5" t="s">
        <v>971</v>
      </c>
      <c r="CJ33" s="5" t="s">
        <v>971</v>
      </c>
      <c r="CK33" s="5" t="s">
        <v>159</v>
      </c>
      <c r="CL33" s="5" t="s">
        <v>159</v>
      </c>
      <c r="CM33" s="5" t="s">
        <v>971</v>
      </c>
      <c r="CN33" s="5" t="s">
        <v>971</v>
      </c>
      <c r="CO33" s="5" t="s">
        <v>167</v>
      </c>
      <c r="CP33" s="4" t="s">
        <v>971</v>
      </c>
      <c r="CQ33" s="5" t="s">
        <v>168</v>
      </c>
      <c r="CR33" s="4" t="s">
        <v>974</v>
      </c>
      <c r="CS33" s="5" t="s">
        <v>169</v>
      </c>
      <c r="CT33" s="5" t="s">
        <v>975</v>
      </c>
      <c r="CU33" s="20" t="s">
        <v>416</v>
      </c>
      <c r="CX33" s="5" t="s">
        <v>964</v>
      </c>
      <c r="CY33" s="4" t="s">
        <v>976</v>
      </c>
      <c r="CZ33" s="5" t="s">
        <v>229</v>
      </c>
      <c r="DA33" s="5" t="s">
        <v>172</v>
      </c>
      <c r="DB33" s="4" t="s">
        <v>971</v>
      </c>
      <c r="DC33" s="4" t="s">
        <v>977</v>
      </c>
      <c r="DD33" t="s">
        <v>978</v>
      </c>
      <c r="DE33" s="14" t="s">
        <v>176</v>
      </c>
      <c r="DF33" s="4">
        <v>32</v>
      </c>
      <c r="DG33" s="15" t="s">
        <v>177</v>
      </c>
      <c r="DH33" s="15" t="s">
        <v>178</v>
      </c>
      <c r="DI33" s="4" t="e">
        <v>#REF!</v>
      </c>
      <c r="DJ33" s="4" t="e">
        <v>#REF!</v>
      </c>
      <c r="DK33" s="4" t="e">
        <v>#REF!</v>
      </c>
      <c r="DL33" s="4" t="e">
        <v>#REF!</v>
      </c>
      <c r="DM33" s="4" t="e">
        <v>#REF!</v>
      </c>
      <c r="DN33" s="4" t="e">
        <v>#REF!</v>
      </c>
      <c r="DO33" s="4" t="e">
        <v>#REF!</v>
      </c>
      <c r="DP33" s="4" t="s">
        <v>979</v>
      </c>
      <c r="DQ33" s="4" t="s">
        <v>178</v>
      </c>
      <c r="DR33" s="16">
        <v>0.66</v>
      </c>
      <c r="DS33" s="17">
        <v>44235</v>
      </c>
      <c r="DU33" s="1" t="s">
        <v>178</v>
      </c>
      <c r="DV33" s="1" t="str">
        <f>TabCadastro[[#This Row],[Cidade]]&amp;" - "&amp;TabCadastro[[#This Row],[UF]]</f>
        <v>Mauá - SP</v>
      </c>
      <c r="DW33" s="18" t="str">
        <f>TabCadastro[[#This Row],[Nome completo do responsável]]&amp;" / "&amp;TabCadastro[[#This Row],[Endereço de e-mail2]]&amp;" / "&amp;TabCadastro[[#This Row],[Telefone]]</f>
        <v>Luzia Josefa Da Silva Santana / galuzia@hotmail.com / (11) 94631-8995</v>
      </c>
      <c r="DX33" s="18" t="str">
        <f>TabCadastro[[#This Row],[Nome do Presidente]]&amp;" / "&amp;TabCadastro[[#This Row],[Email do Presidente]]&amp;" / "&amp;TabCadastro[[#This Row],[Telefone do Presidente]]</f>
        <v>Luzia Josefa Da Silva Santana / galuzia@hotmail.com / (11) 94631-8995</v>
      </c>
      <c r="DY33" s="18" t="e">
        <f>VLOOKUP(TabCadastro[[#This Row],[Regional]],#REF!,2,FALSE)</f>
        <v>#REF!</v>
      </c>
      <c r="DZ33" s="1" t="e">
        <f>IF(TabCadastro[[#This Row],[Regional]]=#REF!,TabCadastro[[#This Row],[Conc_Cidade_UF]],"")</f>
        <v>#REF!</v>
      </c>
      <c r="EA33" s="18" t="str">
        <f>TabCadastro[[#This Row],[Endereço]]&amp;" - "&amp;TabCadastro[[#This Row],[Bairro]]&amp;" - "&amp;"CEP "&amp;TabCadastro[[#This Row],[CEP]]</f>
        <v>Rua Salvador  N : 359 - Jardim Oratório - CEP 09381-030</v>
      </c>
      <c r="EB33" s="1" t="e">
        <f>IF(TabCadastro[[#This Row],[Regional]]=#REF!,TabCadastro[[#This Row],[Ordem (manual)]],"")</f>
        <v>#REF!</v>
      </c>
      <c r="EC33" s="1" t="e">
        <f>IF(TabCadastro[[#This Row],[Regional_Selec]]="","",_xlfn.RANK.EQ(TabCadastro[[#This Row],[Regional_Selec]],TabCadastro[Regional_Selec],1))</f>
        <v>#REF!</v>
      </c>
      <c r="ED33" s="1" t="str">
        <f>TabCadastro[[#This Row],[Domingo]]&amp;TabCadastro[[#This Row],[Segunda]]&amp;TabCadastro[[#This Row],[Terça]]&amp;TabCadastro[[#This Row],[Quarta]]&amp;TabCadastro[[#This Row],[Quinta]]&amp;TabCadastro[[#This Row],[Sexta]]&amp;TabCadastro[[#This Row],[Sábado]]</f>
        <v>x20hxx19h30xx</v>
      </c>
      <c r="EE33" s="1">
        <f>LEN(TabCadastro[[#This Row],[Conc_AE]])-LEN(SUBSTITUTE(TabCadastro[[#This Row],[Conc_AE]],"h",""))</f>
        <v>2</v>
      </c>
      <c r="EF33" s="1">
        <f>LEN(TabCadastro[[#This Row],[Dias e Horários do CURSO BÁSICO]])-LEN(SUBSTITUTE(TabCadastro[[#This Row],[Dias e Horários do CURSO BÁSICO]],"h",""))</f>
        <v>0</v>
      </c>
      <c r="EG33" s="1">
        <f>LEN(TabCadastro[[#This Row],[Dias e Horários da EAE]])-LEN(SUBSTITUTE(TabCadastro[[#This Row],[Dias e Horários da EAE]],"h",""))</f>
        <v>0</v>
      </c>
      <c r="EH33" s="1">
        <f>LEN(TabCadastro[[#This Row],[Dias e Horários EVANGELIZAÇÃO INFANTIL]])-LEN(SUBSTITUTE(TabCadastro[[#This Row],[Dias e Horários EVANGELIZAÇÃO INFANTIL]],"h",""))</f>
        <v>2</v>
      </c>
      <c r="EI33" s="1">
        <f>LEN(TabCadastro[[#This Row],[Dias e Horários PRÉ-MOCIDADE]])-LEN(SUBSTITUTE(TabCadastro[[#This Row],[Dias e Horários PRÉ-MOCIDADE]],"h",""))</f>
        <v>2</v>
      </c>
      <c r="EJ33" s="1">
        <f>LEN(TabCadastro[[#This Row],[Dias e Horários MOCIDADE]])-LEN(SUBSTITUTE(TabCadastro[[#This Row],[Dias e Horários MOCIDADE]],"h",""))</f>
        <v>0</v>
      </c>
      <c r="EK33" s="1">
        <f>LEN(TabCadastro[[#This Row],[Dias e Horários do CURSO DE MÉDIUNS]])-LEN(SUBSTITUTE(TabCadastro[[#This Row],[Dias e Horários do CURSO DE MÉDIUNS]],"h",""))</f>
        <v>0</v>
      </c>
      <c r="EL33" s="1">
        <f>LEN(TabCadastro[[#This Row],[Dias e Horários - FALANDO AO CORAÇÃO]])-LEN(SUBSTITUTE(TabCadastro[[#This Row],[Dias e Horários - FALANDO AO CORAÇÃO]],"h",""))</f>
        <v>0</v>
      </c>
      <c r="EM33" s="1">
        <f>LEN(TabCadastro[[#This Row],[Dias e Horários - PROJETO ANDRÉ LUIZ]])-LEN(SUBSTITUTE(TabCadastro[[#This Row],[Dias e Horários - PROJETO ANDRÉ LUIZ]],"h",""))</f>
        <v>0</v>
      </c>
      <c r="EN33" s="1">
        <f>LEN(TabCadastro[[#This Row],[Dias e Horários - PROJETO PAULO DE TARSO]])-LEN(SUBSTITUTE(TabCadastro[[#This Row],[Dias e Horários - PROJETO PAULO DE TARSO]],"h",""))</f>
        <v>0</v>
      </c>
    </row>
    <row r="34" spans="1:144" x14ac:dyDescent="0.3">
      <c r="A34" s="2">
        <v>44221.608108715278</v>
      </c>
      <c r="B34" s="19" t="s">
        <v>144</v>
      </c>
      <c r="C34" s="3" t="s">
        <v>980</v>
      </c>
      <c r="D34" s="3" t="s">
        <v>981</v>
      </c>
      <c r="E34" s="3" t="s">
        <v>982</v>
      </c>
      <c r="F34" s="3" t="s">
        <v>983</v>
      </c>
      <c r="G34" s="4" t="s">
        <v>984</v>
      </c>
      <c r="H34" s="5" t="s">
        <v>985</v>
      </c>
      <c r="I34" s="3" t="s">
        <v>151</v>
      </c>
      <c r="J34" s="3" t="s">
        <v>152</v>
      </c>
      <c r="K34" s="3" t="s">
        <v>986</v>
      </c>
      <c r="L34" s="3" t="s">
        <v>987</v>
      </c>
      <c r="M34" s="13">
        <v>30803</v>
      </c>
      <c r="N34" s="3" t="s">
        <v>982</v>
      </c>
      <c r="O34" s="5" t="s">
        <v>988</v>
      </c>
      <c r="P34" s="5" t="s">
        <v>983</v>
      </c>
      <c r="Q34" s="4" t="s">
        <v>989</v>
      </c>
      <c r="R34" s="4" t="s">
        <v>990</v>
      </c>
      <c r="S34" s="3" t="s">
        <v>159</v>
      </c>
      <c r="T34" s="3" t="s">
        <v>158</v>
      </c>
      <c r="U34" s="3" t="s">
        <v>158</v>
      </c>
      <c r="V34" s="3" t="s">
        <v>159</v>
      </c>
      <c r="W34" s="3" t="s">
        <v>159</v>
      </c>
      <c r="X34" s="3" t="s">
        <v>159</v>
      </c>
      <c r="Y34" s="3" t="s">
        <v>158</v>
      </c>
      <c r="Z34" s="4" t="s">
        <v>991</v>
      </c>
      <c r="AA34" s="4" t="s">
        <v>992</v>
      </c>
      <c r="AB34" s="4" t="s">
        <v>993</v>
      </c>
      <c r="AC34" s="4" t="s">
        <v>161</v>
      </c>
      <c r="AD34" s="4" t="s">
        <v>161</v>
      </c>
      <c r="AE34" s="4" t="s">
        <v>158</v>
      </c>
      <c r="AF34" s="4" t="s">
        <v>994</v>
      </c>
      <c r="AG34" s="3" t="s">
        <v>161</v>
      </c>
      <c r="AH34" s="3" t="s">
        <v>161</v>
      </c>
      <c r="AI34" s="3" t="s">
        <v>161</v>
      </c>
      <c r="AJ34" s="3" t="s">
        <v>161</v>
      </c>
      <c r="AK34" s="3" t="s">
        <v>221</v>
      </c>
      <c r="AL34" s="3" t="s">
        <v>161</v>
      </c>
      <c r="AM34" s="3" t="s">
        <v>161</v>
      </c>
      <c r="AN34" s="5">
        <v>15</v>
      </c>
      <c r="AO34" s="5">
        <v>15</v>
      </c>
      <c r="AP34" s="5">
        <v>10</v>
      </c>
      <c r="AQ34" s="5">
        <v>4</v>
      </c>
      <c r="AR34" s="5" t="s">
        <v>161</v>
      </c>
      <c r="AS34" s="5">
        <v>0</v>
      </c>
      <c r="AT34" s="5" t="s">
        <v>161</v>
      </c>
      <c r="AU34" s="5" t="s">
        <v>827</v>
      </c>
      <c r="AV34" s="5">
        <v>4</v>
      </c>
      <c r="AW34" s="5">
        <v>10</v>
      </c>
      <c r="AX34" s="5">
        <v>3</v>
      </c>
      <c r="AY34" s="5">
        <v>1</v>
      </c>
      <c r="AZ34" s="5" t="s">
        <v>161</v>
      </c>
      <c r="BA34" s="5">
        <v>0</v>
      </c>
      <c r="BB34" s="5">
        <v>0</v>
      </c>
      <c r="BC34" s="5">
        <v>0</v>
      </c>
      <c r="BD34" s="5">
        <v>0</v>
      </c>
      <c r="BE34" s="5" t="s">
        <v>470</v>
      </c>
      <c r="BF34" s="5">
        <v>52</v>
      </c>
      <c r="BG34" s="5">
        <v>5</v>
      </c>
      <c r="BH34" s="5">
        <v>5</v>
      </c>
      <c r="BI34" s="5">
        <v>0</v>
      </c>
      <c r="BJ34" s="5">
        <v>1</v>
      </c>
      <c r="BK34" s="5">
        <v>1</v>
      </c>
      <c r="BL34" s="5">
        <v>1</v>
      </c>
      <c r="BM34" s="5">
        <v>1</v>
      </c>
      <c r="BN34" s="5">
        <v>0</v>
      </c>
      <c r="BO34" s="5">
        <v>4</v>
      </c>
      <c r="BP34" s="5">
        <v>2</v>
      </c>
      <c r="BQ34" s="5" t="s">
        <v>158</v>
      </c>
      <c r="BR34" s="5" t="s">
        <v>470</v>
      </c>
      <c r="BS34" s="5">
        <v>10</v>
      </c>
      <c r="BT34" s="5">
        <v>1</v>
      </c>
      <c r="BU34" s="5">
        <v>1</v>
      </c>
      <c r="BV34" s="5" t="s">
        <v>165</v>
      </c>
      <c r="BW34" s="5" t="s">
        <v>161</v>
      </c>
      <c r="BX34" s="5">
        <v>0</v>
      </c>
      <c r="BY34" s="5">
        <v>0</v>
      </c>
      <c r="BZ34" s="5">
        <v>0</v>
      </c>
      <c r="CA34" s="5">
        <v>0</v>
      </c>
      <c r="CB34" s="5">
        <v>0</v>
      </c>
      <c r="CC34" s="5">
        <v>200</v>
      </c>
      <c r="CD34" s="5" t="s">
        <v>161</v>
      </c>
      <c r="CE34" s="5" t="s">
        <v>161</v>
      </c>
      <c r="CF34" s="5" t="s">
        <v>161</v>
      </c>
      <c r="CG34" s="5" t="s">
        <v>158</v>
      </c>
      <c r="CH34" s="5" t="s">
        <v>158</v>
      </c>
      <c r="CI34" s="5">
        <v>0</v>
      </c>
      <c r="CJ34" s="5">
        <v>0</v>
      </c>
      <c r="CK34" s="5" t="s">
        <v>158</v>
      </c>
      <c r="CL34" s="5" t="s">
        <v>158</v>
      </c>
      <c r="CM34" s="5">
        <v>0</v>
      </c>
      <c r="CN34" s="5">
        <v>0</v>
      </c>
      <c r="CO34" s="5" t="s">
        <v>167</v>
      </c>
      <c r="CQ34" s="5" t="s">
        <v>168</v>
      </c>
      <c r="CR34" s="4" t="s">
        <v>995</v>
      </c>
      <c r="CS34" s="5" t="s">
        <v>169</v>
      </c>
      <c r="CT34" s="5" t="s">
        <v>158</v>
      </c>
      <c r="CU34" s="5" t="s">
        <v>988</v>
      </c>
      <c r="CV34" s="4" t="s">
        <v>996</v>
      </c>
      <c r="CX34" s="5" t="s">
        <v>988</v>
      </c>
      <c r="CY34" s="4" t="s">
        <v>997</v>
      </c>
      <c r="CZ34" s="5" t="s">
        <v>171</v>
      </c>
      <c r="DA34" s="5" t="s">
        <v>230</v>
      </c>
      <c r="DB34" s="4" t="s">
        <v>998</v>
      </c>
      <c r="DC34" s="4" t="s">
        <v>999</v>
      </c>
      <c r="DD34" t="s">
        <v>1000</v>
      </c>
      <c r="DE34" s="14" t="s">
        <v>176</v>
      </c>
      <c r="DF34" s="4">
        <v>33</v>
      </c>
      <c r="DG34" s="15" t="s">
        <v>177</v>
      </c>
      <c r="DH34" s="15" t="s">
        <v>178</v>
      </c>
      <c r="DI34" s="4" t="e">
        <v>#REF!</v>
      </c>
      <c r="DJ34" s="4" t="e">
        <v>#REF!</v>
      </c>
      <c r="DK34" s="4" t="e">
        <v>#REF!</v>
      </c>
      <c r="DL34" s="4" t="e">
        <v>#REF!</v>
      </c>
      <c r="DM34" s="4" t="e">
        <v>#REF!</v>
      </c>
      <c r="DN34" s="4" t="e">
        <v>#REF!</v>
      </c>
      <c r="DO34" s="4" t="e">
        <v>#REF!</v>
      </c>
      <c r="DP34" s="4" t="s">
        <v>1001</v>
      </c>
      <c r="DQ34" s="4" t="s">
        <v>178</v>
      </c>
      <c r="DR34" s="16">
        <v>1</v>
      </c>
      <c r="DS34" s="17">
        <v>44235</v>
      </c>
      <c r="DU34" s="1" t="s">
        <v>178</v>
      </c>
      <c r="DV34" s="1" t="str">
        <f>TabCadastro[[#This Row],[Cidade]]&amp;" - "&amp;TabCadastro[[#This Row],[UF]]</f>
        <v>Santo André - SP</v>
      </c>
      <c r="DW34" s="18" t="str">
        <f>TabCadastro[[#This Row],[Nome completo do responsável]]&amp;" / "&amp;TabCadastro[[#This Row],[Endereço de e-mail2]]&amp;" / "&amp;TabCadastro[[#This Row],[Telefone]]</f>
        <v>Daniela Da Silva Leal De Moura / lealdani2@hotmail.com / (11) 98587-6110</v>
      </c>
      <c r="DX34" s="18" t="str">
        <f>TabCadastro[[#This Row],[Nome do Presidente]]&amp;" / "&amp;TabCadastro[[#This Row],[Email do Presidente]]&amp;" / "&amp;TabCadastro[[#This Row],[Telefone do Presidente]]</f>
        <v>Daniela Da Silva Leal De Moura / lealdani2@hotmail.com / (11) 98587-6110</v>
      </c>
      <c r="DY34" s="18" t="e">
        <f>VLOOKUP(TabCadastro[[#This Row],[Regional]],#REF!,2,FALSE)</f>
        <v>#REF!</v>
      </c>
      <c r="DZ34" s="1" t="e">
        <f>IF(TabCadastro[[#This Row],[Regional]]=#REF!,TabCadastro[[#This Row],[Conc_Cidade_UF]],"")</f>
        <v>#REF!</v>
      </c>
      <c r="EA34" s="18" t="str">
        <f>TabCadastro[[#This Row],[Endereço]]&amp;" - "&amp;TabCadastro[[#This Row],[Bairro]]&amp;" - "&amp;"CEP "&amp;TabCadastro[[#This Row],[CEP]]</f>
        <v>Rua Gonçalo Monteiro, 214 - João Ramalho - CEP 09170-020</v>
      </c>
      <c r="EB34" s="1" t="e">
        <f>IF(TabCadastro[[#This Row],[Regional]]=#REF!,TabCadastro[[#This Row],[Ordem (manual)]],"")</f>
        <v>#REF!</v>
      </c>
      <c r="EC34" s="1" t="e">
        <f>IF(TabCadastro[[#This Row],[Regional_Selec]]="","",_xlfn.RANK.EQ(TabCadastro[[#This Row],[Regional_Selec]],TabCadastro[Regional_Selec],1))</f>
        <v>#REF!</v>
      </c>
      <c r="ED34" s="1" t="str">
        <f>TabCadastro[[#This Row],[Domingo]]&amp;TabCadastro[[#This Row],[Segunda]]&amp;TabCadastro[[#This Row],[Terça]]&amp;TabCadastro[[#This Row],[Quarta]]&amp;TabCadastro[[#This Row],[Quinta]]&amp;TabCadastro[[#This Row],[Sexta]]&amp;TabCadastro[[#This Row],[Sábado]]</f>
        <v>----20h--</v>
      </c>
      <c r="EE34" s="1">
        <f>LEN(TabCadastro[[#This Row],[Conc_AE]])-LEN(SUBSTITUTE(TabCadastro[[#This Row],[Conc_AE]],"h",""))</f>
        <v>1</v>
      </c>
      <c r="EF34" s="1">
        <f>LEN(TabCadastro[[#This Row],[Dias e Horários do CURSO BÁSICO]])-LEN(SUBSTITUTE(TabCadastro[[#This Row],[Dias e Horários do CURSO BÁSICO]],"h",""))</f>
        <v>0</v>
      </c>
      <c r="EG34" s="1">
        <f>LEN(TabCadastro[[#This Row],[Dias e Horários da EAE]])-LEN(SUBSTITUTE(TabCadastro[[#This Row],[Dias e Horários da EAE]],"h",""))</f>
        <v>0</v>
      </c>
      <c r="EH34" s="1">
        <f>LEN(TabCadastro[[#This Row],[Dias e Horários EVANGELIZAÇÃO INFANTIL]])-LEN(SUBSTITUTE(TabCadastro[[#This Row],[Dias e Horários EVANGELIZAÇÃO INFANTIL]],"h",""))</f>
        <v>1</v>
      </c>
      <c r="EI34" s="1">
        <f>LEN(TabCadastro[[#This Row],[Dias e Horários PRÉ-MOCIDADE]])-LEN(SUBSTITUTE(TabCadastro[[#This Row],[Dias e Horários PRÉ-MOCIDADE]],"h",""))</f>
        <v>1</v>
      </c>
      <c r="EJ34" s="1">
        <f>LEN(TabCadastro[[#This Row],[Dias e Horários MOCIDADE]])-LEN(SUBSTITUTE(TabCadastro[[#This Row],[Dias e Horários MOCIDADE]],"h",""))</f>
        <v>0</v>
      </c>
      <c r="EK34" s="1">
        <f>LEN(TabCadastro[[#This Row],[Dias e Horários do CURSO DE MÉDIUNS]])-LEN(SUBSTITUTE(TabCadastro[[#This Row],[Dias e Horários do CURSO DE MÉDIUNS]],"h",""))</f>
        <v>0</v>
      </c>
      <c r="EL34" s="1">
        <f>LEN(TabCadastro[[#This Row],[Dias e Horários - FALANDO AO CORAÇÃO]])-LEN(SUBSTITUTE(TabCadastro[[#This Row],[Dias e Horários - FALANDO AO CORAÇÃO]],"h",""))</f>
        <v>0</v>
      </c>
      <c r="EM34" s="1">
        <f>LEN(TabCadastro[[#This Row],[Dias e Horários - PROJETO ANDRÉ LUIZ]])-LEN(SUBSTITUTE(TabCadastro[[#This Row],[Dias e Horários - PROJETO ANDRÉ LUIZ]],"h",""))</f>
        <v>0</v>
      </c>
      <c r="EN34" s="1">
        <f>LEN(TabCadastro[[#This Row],[Dias e Horários - PROJETO PAULO DE TARSO]])-LEN(SUBSTITUTE(TabCadastro[[#This Row],[Dias e Horários - PROJETO PAULO DE TARSO]],"h",""))</f>
        <v>0</v>
      </c>
    </row>
    <row r="35" spans="1:144" x14ac:dyDescent="0.3">
      <c r="A35" s="2">
        <v>44182.57409141204</v>
      </c>
      <c r="B35" s="19" t="s">
        <v>144</v>
      </c>
      <c r="C35" s="3" t="s">
        <v>1002</v>
      </c>
      <c r="D35" s="3" t="s">
        <v>1003</v>
      </c>
      <c r="E35" s="3" t="s">
        <v>1004</v>
      </c>
      <c r="F35" s="3" t="s">
        <v>1005</v>
      </c>
      <c r="G35" s="4" t="s">
        <v>1006</v>
      </c>
      <c r="H35" s="5" t="s">
        <v>1007</v>
      </c>
      <c r="I35" s="3" t="s">
        <v>363</v>
      </c>
      <c r="J35" s="3" t="s">
        <v>152</v>
      </c>
      <c r="K35" s="3" t="s">
        <v>1008</v>
      </c>
      <c r="L35" s="3" t="s">
        <v>1009</v>
      </c>
      <c r="M35" s="13">
        <v>36350</v>
      </c>
      <c r="N35" s="3" t="s">
        <v>1004</v>
      </c>
      <c r="O35" s="5" t="s">
        <v>1010</v>
      </c>
      <c r="P35" s="5" t="s">
        <v>1005</v>
      </c>
      <c r="Q35" s="4" t="s">
        <v>1011</v>
      </c>
      <c r="R35" s="4" t="s">
        <v>1012</v>
      </c>
      <c r="S35" s="3" t="s">
        <v>158</v>
      </c>
      <c r="T35" s="3" t="s">
        <v>158</v>
      </c>
      <c r="U35" s="3" t="s">
        <v>158</v>
      </c>
      <c r="V35" s="3" t="s">
        <v>159</v>
      </c>
      <c r="W35" s="3" t="s">
        <v>159</v>
      </c>
      <c r="X35" s="3" t="s">
        <v>159</v>
      </c>
      <c r="Y35" s="3" t="s">
        <v>159</v>
      </c>
      <c r="Z35" s="4" t="s">
        <v>1013</v>
      </c>
      <c r="AA35" s="4" t="s">
        <v>161</v>
      </c>
      <c r="AB35" s="4" t="s">
        <v>1014</v>
      </c>
      <c r="AC35" s="4" t="s">
        <v>1015</v>
      </c>
      <c r="AD35" s="4" t="s">
        <v>161</v>
      </c>
      <c r="AE35" s="4" t="s">
        <v>158</v>
      </c>
      <c r="AF35" s="4" t="s">
        <v>1016</v>
      </c>
      <c r="AG35" s="3" t="s">
        <v>161</v>
      </c>
      <c r="AH35" s="3" t="s">
        <v>161</v>
      </c>
      <c r="AI35" s="3" t="s">
        <v>161</v>
      </c>
      <c r="AJ35" s="3" t="s">
        <v>221</v>
      </c>
      <c r="AK35" s="3" t="s">
        <v>161</v>
      </c>
      <c r="AL35" s="3" t="s">
        <v>161</v>
      </c>
      <c r="AM35" s="3" t="s">
        <v>466</v>
      </c>
      <c r="AN35" s="5">
        <v>35</v>
      </c>
      <c r="AO35" s="5">
        <v>20</v>
      </c>
      <c r="AP35" s="5">
        <v>7</v>
      </c>
      <c r="AQ35" s="5">
        <v>7</v>
      </c>
      <c r="AR35" s="5" t="s">
        <v>161</v>
      </c>
      <c r="AS35" s="5">
        <v>0</v>
      </c>
      <c r="AT35" s="5" t="s">
        <v>225</v>
      </c>
      <c r="AU35" s="5" t="s">
        <v>198</v>
      </c>
      <c r="AV35" s="5">
        <v>9</v>
      </c>
      <c r="AW35" s="5">
        <v>7</v>
      </c>
      <c r="AX35" s="5">
        <v>5</v>
      </c>
      <c r="AY35" s="5">
        <v>2</v>
      </c>
      <c r="AZ35" s="5" t="s">
        <v>161</v>
      </c>
      <c r="BA35" s="5">
        <v>0</v>
      </c>
      <c r="BB35" s="5">
        <v>3</v>
      </c>
      <c r="BC35" s="5">
        <v>4</v>
      </c>
      <c r="BD35" s="5">
        <v>1</v>
      </c>
      <c r="BE35" s="5" t="s">
        <v>161</v>
      </c>
      <c r="BF35" s="5">
        <v>0</v>
      </c>
      <c r="BG35" s="5">
        <v>0</v>
      </c>
      <c r="BH35" s="5">
        <v>2</v>
      </c>
      <c r="BI35" s="5">
        <v>0</v>
      </c>
      <c r="BJ35" s="5">
        <v>0</v>
      </c>
      <c r="BK35" s="5">
        <v>0</v>
      </c>
      <c r="BL35" s="5">
        <v>0</v>
      </c>
      <c r="BM35" s="5">
        <v>0</v>
      </c>
      <c r="BN35" s="5">
        <v>0</v>
      </c>
      <c r="BO35" s="5">
        <v>0</v>
      </c>
      <c r="BP35" s="5">
        <v>0</v>
      </c>
      <c r="BQ35" s="5" t="s">
        <v>163</v>
      </c>
      <c r="BR35" s="5" t="s">
        <v>161</v>
      </c>
      <c r="BS35" s="5">
        <v>0</v>
      </c>
      <c r="BT35" s="5">
        <v>1</v>
      </c>
      <c r="BU35" s="5">
        <v>0</v>
      </c>
      <c r="BV35" s="5" t="s">
        <v>163</v>
      </c>
      <c r="BW35" s="5" t="s">
        <v>161</v>
      </c>
      <c r="BX35" s="5">
        <v>0</v>
      </c>
      <c r="BY35" s="5">
        <v>5</v>
      </c>
      <c r="BZ35" s="5">
        <v>0</v>
      </c>
      <c r="CA35" s="5">
        <v>0</v>
      </c>
      <c r="CB35" s="5">
        <v>0</v>
      </c>
      <c r="CC35" s="5">
        <v>32</v>
      </c>
      <c r="CD35" s="5" t="s">
        <v>161</v>
      </c>
      <c r="CE35" s="5" t="s">
        <v>161</v>
      </c>
      <c r="CF35" s="5" t="s">
        <v>161</v>
      </c>
      <c r="CG35" s="5" t="s">
        <v>158</v>
      </c>
      <c r="CH35" s="5" t="s">
        <v>159</v>
      </c>
      <c r="CI35" s="5">
        <v>0</v>
      </c>
      <c r="CJ35" s="5">
        <v>0</v>
      </c>
      <c r="CK35" s="5" t="s">
        <v>159</v>
      </c>
      <c r="CL35" s="5" t="s">
        <v>159</v>
      </c>
      <c r="CM35" s="5">
        <v>0</v>
      </c>
      <c r="CN35" s="5">
        <v>0</v>
      </c>
      <c r="CO35" s="5" t="s">
        <v>199</v>
      </c>
      <c r="CP35" s="4" t="s">
        <v>1017</v>
      </c>
      <c r="CQ35" s="5" t="s">
        <v>168</v>
      </c>
      <c r="CR35" s="4" t="s">
        <v>1018</v>
      </c>
      <c r="CS35" s="5" t="s">
        <v>169</v>
      </c>
      <c r="CT35" s="5" t="s">
        <v>159</v>
      </c>
      <c r="CU35" s="5" t="s">
        <v>1010</v>
      </c>
      <c r="CV35" s="4" t="s">
        <v>1019</v>
      </c>
      <c r="CX35" s="5" t="s">
        <v>1010</v>
      </c>
      <c r="CY35" s="4" t="s">
        <v>1020</v>
      </c>
      <c r="CZ35" s="5" t="s">
        <v>171</v>
      </c>
      <c r="DA35" s="5" t="s">
        <v>230</v>
      </c>
      <c r="DB35" s="4" t="s">
        <v>1021</v>
      </c>
      <c r="DC35" s="4" t="s">
        <v>1022</v>
      </c>
      <c r="DD35" t="s">
        <v>1023</v>
      </c>
      <c r="DE35" s="14" t="s">
        <v>176</v>
      </c>
      <c r="DF35" s="4">
        <v>34</v>
      </c>
      <c r="DG35" s="15" t="s">
        <v>177</v>
      </c>
      <c r="DH35" s="15" t="s">
        <v>178</v>
      </c>
      <c r="DI35" s="4" t="e">
        <v>#REF!</v>
      </c>
      <c r="DJ35" s="4" t="e">
        <v>#REF!</v>
      </c>
      <c r="DK35" s="4" t="e">
        <v>#REF!</v>
      </c>
      <c r="DL35" s="4" t="e">
        <v>#REF!</v>
      </c>
      <c r="DM35" s="4" t="e">
        <v>#REF!</v>
      </c>
      <c r="DN35" s="4" t="e">
        <v>#REF!</v>
      </c>
      <c r="DO35" s="4" t="e">
        <v>#REF!</v>
      </c>
      <c r="DP35" s="4" t="s">
        <v>1024</v>
      </c>
      <c r="DQ35" s="4" t="s">
        <v>178</v>
      </c>
      <c r="DR35" s="16">
        <v>1</v>
      </c>
      <c r="DS35" s="17">
        <v>44235</v>
      </c>
      <c r="DU35" s="1" t="s">
        <v>178</v>
      </c>
      <c r="DV35" s="1" t="str">
        <f>TabCadastro[[#This Row],[Cidade]]&amp;" - "&amp;TabCadastro[[#This Row],[UF]]</f>
        <v>São Bernardo Do Campo - SP</v>
      </c>
      <c r="DW35" s="18" t="str">
        <f>TabCadastro[[#This Row],[Nome completo do responsável]]&amp;" / "&amp;TabCadastro[[#This Row],[Endereço de e-mail2]]&amp;" / "&amp;TabCadastro[[#This Row],[Telefone]]</f>
        <v>Denise De Cassia Fustinoni / denise071964@gmail.com / (11) 97062-2481</v>
      </c>
      <c r="DX35" s="18" t="str">
        <f>TabCadastro[[#This Row],[Nome do Presidente]]&amp;" / "&amp;TabCadastro[[#This Row],[Email do Presidente]]&amp;" / "&amp;TabCadastro[[#This Row],[Telefone do Presidente]]</f>
        <v>Denise De Cassia Fustinoni / denise071964@gmail.com / (11) 97062-2481</v>
      </c>
      <c r="DY35" s="18" t="e">
        <f>VLOOKUP(TabCadastro[[#This Row],[Regional]],#REF!,2,FALSE)</f>
        <v>#REF!</v>
      </c>
      <c r="DZ35" s="1" t="e">
        <f>IF(TabCadastro[[#This Row],[Regional]]=#REF!,TabCadastro[[#This Row],[Conc_Cidade_UF]],"")</f>
        <v>#REF!</v>
      </c>
      <c r="EA35" s="18" t="str">
        <f>TabCadastro[[#This Row],[Endereço]]&amp;" - "&amp;TabCadastro[[#This Row],[Bairro]]&amp;" - "&amp;"CEP "&amp;TabCadastro[[#This Row],[CEP]]</f>
        <v>Rua Papa Paulo Vi, 646 (Fundos) - Jd. Irajá - CEP 09781-250</v>
      </c>
      <c r="EB35" s="1" t="e">
        <f>IF(TabCadastro[[#This Row],[Regional]]=#REF!,TabCadastro[[#This Row],[Ordem (manual)]],"")</f>
        <v>#REF!</v>
      </c>
      <c r="EC35" s="1" t="e">
        <f>IF(TabCadastro[[#This Row],[Regional_Selec]]="","",_xlfn.RANK.EQ(TabCadastro[[#This Row],[Regional_Selec]],TabCadastro[Regional_Selec],1))</f>
        <v>#REF!</v>
      </c>
      <c r="ED35" s="1" t="str">
        <f>TabCadastro[[#This Row],[Domingo]]&amp;TabCadastro[[#This Row],[Segunda]]&amp;TabCadastro[[#This Row],[Terça]]&amp;TabCadastro[[#This Row],[Quarta]]&amp;TabCadastro[[#This Row],[Quinta]]&amp;TabCadastro[[#This Row],[Sexta]]&amp;TabCadastro[[#This Row],[Sábado]]</f>
        <v>---20h--16h</v>
      </c>
      <c r="EE35" s="1">
        <f>LEN(TabCadastro[[#This Row],[Conc_AE]])-LEN(SUBSTITUTE(TabCadastro[[#This Row],[Conc_AE]],"h",""))</f>
        <v>2</v>
      </c>
      <c r="EF35" s="1">
        <f>LEN(TabCadastro[[#This Row],[Dias e Horários do CURSO BÁSICO]])-LEN(SUBSTITUTE(TabCadastro[[#This Row],[Dias e Horários do CURSO BÁSICO]],"h",""))</f>
        <v>0</v>
      </c>
      <c r="EG35" s="1">
        <f>LEN(TabCadastro[[#This Row],[Dias e Horários da EAE]])-LEN(SUBSTITUTE(TabCadastro[[#This Row],[Dias e Horários da EAE]],"h",""))</f>
        <v>1</v>
      </c>
      <c r="EH35" s="1">
        <f>LEN(TabCadastro[[#This Row],[Dias e Horários EVANGELIZAÇÃO INFANTIL]])-LEN(SUBSTITUTE(TabCadastro[[#This Row],[Dias e Horários EVANGELIZAÇÃO INFANTIL]],"h",""))</f>
        <v>0</v>
      </c>
      <c r="EI35" s="1">
        <f>LEN(TabCadastro[[#This Row],[Dias e Horários PRÉ-MOCIDADE]])-LEN(SUBSTITUTE(TabCadastro[[#This Row],[Dias e Horários PRÉ-MOCIDADE]],"h",""))</f>
        <v>0</v>
      </c>
      <c r="EJ35" s="1">
        <f>LEN(TabCadastro[[#This Row],[Dias e Horários MOCIDADE]])-LEN(SUBSTITUTE(TabCadastro[[#This Row],[Dias e Horários MOCIDADE]],"h",""))</f>
        <v>0</v>
      </c>
      <c r="EK35" s="1">
        <f>LEN(TabCadastro[[#This Row],[Dias e Horários do CURSO DE MÉDIUNS]])-LEN(SUBSTITUTE(TabCadastro[[#This Row],[Dias e Horários do CURSO DE MÉDIUNS]],"h",""))</f>
        <v>0</v>
      </c>
      <c r="EL35" s="1">
        <f>LEN(TabCadastro[[#This Row],[Dias e Horários - FALANDO AO CORAÇÃO]])-LEN(SUBSTITUTE(TabCadastro[[#This Row],[Dias e Horários - FALANDO AO CORAÇÃO]],"h",""))</f>
        <v>0</v>
      </c>
      <c r="EM35" s="1">
        <f>LEN(TabCadastro[[#This Row],[Dias e Horários - PROJETO ANDRÉ LUIZ]])-LEN(SUBSTITUTE(TabCadastro[[#This Row],[Dias e Horários - PROJETO ANDRÉ LUIZ]],"h",""))</f>
        <v>0</v>
      </c>
      <c r="EN35" s="1">
        <f>LEN(TabCadastro[[#This Row],[Dias e Horários - PROJETO PAULO DE TARSO]])-LEN(SUBSTITUTE(TabCadastro[[#This Row],[Dias e Horários - PROJETO PAULO DE TARSO]],"h",""))</f>
        <v>0</v>
      </c>
    </row>
    <row r="36" spans="1:144" x14ac:dyDescent="0.3">
      <c r="A36" s="2">
        <v>44220.801936724536</v>
      </c>
      <c r="B36" s="19" t="s">
        <v>1025</v>
      </c>
      <c r="C36" s="3" t="s">
        <v>1026</v>
      </c>
      <c r="D36" s="3" t="s">
        <v>1027</v>
      </c>
      <c r="E36" s="3" t="s">
        <v>1028</v>
      </c>
      <c r="F36" s="3" t="s">
        <v>1029</v>
      </c>
      <c r="G36" s="4" t="s">
        <v>1030</v>
      </c>
      <c r="H36" s="5" t="s">
        <v>1031</v>
      </c>
      <c r="I36" s="3" t="s">
        <v>1032</v>
      </c>
      <c r="J36" s="3" t="s">
        <v>152</v>
      </c>
      <c r="K36" s="3" t="s">
        <v>1033</v>
      </c>
      <c r="L36" s="3" t="s">
        <v>1034</v>
      </c>
      <c r="M36" s="13">
        <v>38810</v>
      </c>
      <c r="N36" s="3" t="s">
        <v>1035</v>
      </c>
      <c r="O36" s="5" t="s">
        <v>1036</v>
      </c>
      <c r="P36" s="5" t="s">
        <v>1037</v>
      </c>
      <c r="Q36" s="4" t="s">
        <v>1038</v>
      </c>
      <c r="R36" s="4" t="s">
        <v>1039</v>
      </c>
      <c r="S36" s="3" t="s">
        <v>159</v>
      </c>
      <c r="T36" s="3" t="s">
        <v>158</v>
      </c>
      <c r="U36" s="3" t="s">
        <v>158</v>
      </c>
      <c r="V36" s="3" t="s">
        <v>159</v>
      </c>
      <c r="W36" s="3" t="s">
        <v>159</v>
      </c>
      <c r="X36" s="3" t="s">
        <v>159</v>
      </c>
      <c r="Y36" s="3" t="s">
        <v>158</v>
      </c>
      <c r="Z36" s="4" t="s">
        <v>1040</v>
      </c>
      <c r="AA36" s="4" t="s">
        <v>161</v>
      </c>
      <c r="AB36" s="4" t="s">
        <v>1041</v>
      </c>
      <c r="AC36" s="4" t="s">
        <v>161</v>
      </c>
      <c r="AD36" s="4" t="s">
        <v>161</v>
      </c>
      <c r="AE36" s="4" t="s">
        <v>158</v>
      </c>
      <c r="AF36" s="4" t="s">
        <v>1042</v>
      </c>
      <c r="AG36" s="3" t="s">
        <v>161</v>
      </c>
      <c r="AH36" s="3" t="s">
        <v>162</v>
      </c>
      <c r="AI36" s="3" t="s">
        <v>161</v>
      </c>
      <c r="AJ36" s="3" t="s">
        <v>161</v>
      </c>
      <c r="AK36" s="3" t="s">
        <v>161</v>
      </c>
      <c r="AL36" s="3" t="s">
        <v>161</v>
      </c>
      <c r="AM36" s="3" t="s">
        <v>161</v>
      </c>
      <c r="AN36" s="5">
        <v>25</v>
      </c>
      <c r="AO36" s="5">
        <v>12</v>
      </c>
      <c r="AP36" s="5">
        <v>7</v>
      </c>
      <c r="AQ36" s="5">
        <v>10</v>
      </c>
      <c r="AR36" s="5" t="s">
        <v>161</v>
      </c>
      <c r="AS36" s="5">
        <v>0</v>
      </c>
      <c r="AT36" s="5" t="s">
        <v>1043</v>
      </c>
      <c r="AU36" s="5" t="s">
        <v>309</v>
      </c>
      <c r="AV36" s="5">
        <v>13</v>
      </c>
      <c r="AW36" s="5">
        <v>15</v>
      </c>
      <c r="AX36" s="5">
        <v>3</v>
      </c>
      <c r="AY36" s="5">
        <v>2</v>
      </c>
      <c r="AZ36" s="5" t="s">
        <v>161</v>
      </c>
      <c r="BA36" s="5">
        <v>0</v>
      </c>
      <c r="BB36" s="5">
        <v>0</v>
      </c>
      <c r="BC36" s="5">
        <v>0</v>
      </c>
      <c r="BD36" s="5">
        <v>0</v>
      </c>
      <c r="BE36" s="5" t="s">
        <v>924</v>
      </c>
      <c r="BF36" s="5">
        <v>3</v>
      </c>
      <c r="BG36" s="5">
        <v>0</v>
      </c>
      <c r="BH36" s="5">
        <v>3</v>
      </c>
      <c r="BI36" s="5">
        <v>0</v>
      </c>
      <c r="BJ36" s="5">
        <v>0</v>
      </c>
      <c r="BK36" s="5">
        <v>0</v>
      </c>
      <c r="BL36" s="5">
        <v>0</v>
      </c>
      <c r="BM36" s="5">
        <v>0</v>
      </c>
      <c r="BN36" s="5">
        <v>0</v>
      </c>
      <c r="BO36" s="5">
        <v>3</v>
      </c>
      <c r="BP36" s="5">
        <v>2</v>
      </c>
      <c r="BQ36" s="5" t="s">
        <v>158</v>
      </c>
      <c r="BR36" s="5" t="s">
        <v>161</v>
      </c>
      <c r="BS36" s="5">
        <v>0</v>
      </c>
      <c r="BT36" s="5">
        <v>0</v>
      </c>
      <c r="BU36" s="5">
        <v>0</v>
      </c>
      <c r="BV36" s="5" t="s">
        <v>163</v>
      </c>
      <c r="BW36" s="5" t="s">
        <v>161</v>
      </c>
      <c r="BX36" s="5">
        <v>0</v>
      </c>
      <c r="BY36" s="5">
        <v>0</v>
      </c>
      <c r="BZ36" s="5">
        <v>0</v>
      </c>
      <c r="CA36" s="5">
        <v>0</v>
      </c>
      <c r="CB36" s="5">
        <v>0</v>
      </c>
      <c r="CC36" s="5">
        <v>4</v>
      </c>
      <c r="CD36" s="5" t="s">
        <v>161</v>
      </c>
      <c r="CE36" s="5" t="s">
        <v>1044</v>
      </c>
      <c r="CF36" s="5" t="s">
        <v>161</v>
      </c>
      <c r="CG36" s="5" t="s">
        <v>158</v>
      </c>
      <c r="CH36" s="5" t="s">
        <v>159</v>
      </c>
      <c r="CI36" s="5">
        <v>0</v>
      </c>
      <c r="CJ36" s="5">
        <v>0</v>
      </c>
      <c r="CK36" s="5" t="s">
        <v>158</v>
      </c>
      <c r="CL36" s="5" t="s">
        <v>159</v>
      </c>
      <c r="CM36" s="5">
        <v>0</v>
      </c>
      <c r="CN36" s="5">
        <v>0</v>
      </c>
      <c r="CO36" s="5" t="s">
        <v>167</v>
      </c>
      <c r="CP36" s="4" t="s">
        <v>1045</v>
      </c>
      <c r="CQ36" s="5" t="s">
        <v>168</v>
      </c>
      <c r="CR36" s="4" t="s">
        <v>1046</v>
      </c>
      <c r="CS36" s="5" t="s">
        <v>169</v>
      </c>
      <c r="CT36" s="5" t="s">
        <v>158</v>
      </c>
      <c r="CU36" s="5" t="s">
        <v>1047</v>
      </c>
      <c r="CV36" s="4" t="s">
        <v>1048</v>
      </c>
      <c r="CX36" s="5" t="s">
        <v>1036</v>
      </c>
      <c r="CY36" s="4" t="s">
        <v>1049</v>
      </c>
      <c r="CZ36" s="5" t="s">
        <v>229</v>
      </c>
      <c r="DA36" s="5" t="s">
        <v>230</v>
      </c>
      <c r="DB36" s="4" t="s">
        <v>1050</v>
      </c>
      <c r="DC36" s="4" t="s">
        <v>1051</v>
      </c>
      <c r="DD36" t="s">
        <v>1052</v>
      </c>
      <c r="DE36" s="14" t="s">
        <v>176</v>
      </c>
      <c r="DF36" s="4">
        <v>35</v>
      </c>
      <c r="DG36" s="15" t="s">
        <v>177</v>
      </c>
      <c r="DH36" s="15" t="s">
        <v>354</v>
      </c>
      <c r="DI36" s="4" t="e">
        <v>#REF!</v>
      </c>
      <c r="DJ36" s="4" t="e">
        <v>#REF!</v>
      </c>
      <c r="DK36" s="4" t="e">
        <v>#REF!</v>
      </c>
      <c r="DL36" s="4" t="e">
        <v>#REF!</v>
      </c>
      <c r="DM36" s="4" t="e">
        <v>#REF!</v>
      </c>
      <c r="DN36" s="4" t="e">
        <v>#REF!</v>
      </c>
      <c r="DO36" s="4" t="e">
        <v>#REF!</v>
      </c>
      <c r="DP36" s="4" t="s">
        <v>1053</v>
      </c>
      <c r="DQ36" s="4" t="s">
        <v>354</v>
      </c>
      <c r="DR36" s="16">
        <v>1</v>
      </c>
      <c r="DS36" s="17">
        <v>44230</v>
      </c>
      <c r="DT36" s="1" t="s">
        <v>356</v>
      </c>
      <c r="DU36" s="1" t="s">
        <v>354</v>
      </c>
      <c r="DV36" s="1" t="str">
        <f>TabCadastro[[#This Row],[Cidade]]&amp;" - "&amp;TabCadastro[[#This Row],[UF]]</f>
        <v>Araraquara - SP</v>
      </c>
      <c r="DW36" s="18" t="str">
        <f>TabCadastro[[#This Row],[Nome completo do responsável]]&amp;" / "&amp;TabCadastro[[#This Row],[Endereço de e-mail2]]&amp;" / "&amp;TabCadastro[[#This Row],[Telefone]]</f>
        <v>Mario Luiz Alves Pinto / familianastri@yahoo.com.br / (16) 99255-2115</v>
      </c>
      <c r="DX36" s="18" t="str">
        <f>TabCadastro[[#This Row],[Nome do Presidente]]&amp;" / "&amp;TabCadastro[[#This Row],[Email do Presidente]]&amp;" / "&amp;TabCadastro[[#This Row],[Telefone do Presidente]]</f>
        <v>Ana Luiza De Vasconcellos Silva Nastri / familianastri@yahoo.com.br / (16) 98804-3082</v>
      </c>
      <c r="DY36" s="18" t="e">
        <f>VLOOKUP(TabCadastro[[#This Row],[Regional]],#REF!,2,FALSE)</f>
        <v>#REF!</v>
      </c>
      <c r="DZ36" s="1" t="e">
        <f>IF(TabCadastro[[#This Row],[Regional]]=#REF!,TabCadastro[[#This Row],[Conc_Cidade_UF]],"")</f>
        <v>#REF!</v>
      </c>
      <c r="EA36" s="18" t="str">
        <f>TabCadastro[[#This Row],[Endereço]]&amp;" - "&amp;TabCadastro[[#This Row],[Bairro]]&amp;" - "&amp;"CEP "&amp;TabCadastro[[#This Row],[CEP]]</f>
        <v>Rua Padre Manoel Da Nobrega, 552 - Pq. Alvorada - CEP 14807-155</v>
      </c>
      <c r="EB36" s="1" t="e">
        <f>IF(TabCadastro[[#This Row],[Regional]]=#REF!,TabCadastro[[#This Row],[Ordem (manual)]],"")</f>
        <v>#REF!</v>
      </c>
      <c r="EC36" s="1" t="e">
        <f>IF(TabCadastro[[#This Row],[Regional_Selec]]="","",_xlfn.RANK.EQ(TabCadastro[[#This Row],[Regional_Selec]],TabCadastro[Regional_Selec],1))</f>
        <v>#REF!</v>
      </c>
      <c r="ED36" s="1" t="str">
        <f>TabCadastro[[#This Row],[Domingo]]&amp;TabCadastro[[#This Row],[Segunda]]&amp;TabCadastro[[#This Row],[Terça]]&amp;TabCadastro[[#This Row],[Quarta]]&amp;TabCadastro[[#This Row],[Quinta]]&amp;TabCadastro[[#This Row],[Sexta]]&amp;TabCadastro[[#This Row],[Sábado]]</f>
        <v>-19h30-----</v>
      </c>
      <c r="EE36" s="1">
        <f>LEN(TabCadastro[[#This Row],[Conc_AE]])-LEN(SUBSTITUTE(TabCadastro[[#This Row],[Conc_AE]],"h",""))</f>
        <v>1</v>
      </c>
      <c r="EF36" s="1">
        <f>LEN(TabCadastro[[#This Row],[Dias e Horários do CURSO BÁSICO]])-LEN(SUBSTITUTE(TabCadastro[[#This Row],[Dias e Horários do CURSO BÁSICO]],"h",""))</f>
        <v>0</v>
      </c>
      <c r="EG36" s="1">
        <f>LEN(TabCadastro[[#This Row],[Dias e Horários da EAE]])-LEN(SUBSTITUTE(TabCadastro[[#This Row],[Dias e Horários da EAE]],"h",""))</f>
        <v>2</v>
      </c>
      <c r="EH36" s="1">
        <f>LEN(TabCadastro[[#This Row],[Dias e Horários EVANGELIZAÇÃO INFANTIL]])-LEN(SUBSTITUTE(TabCadastro[[#This Row],[Dias e Horários EVANGELIZAÇÃO INFANTIL]],"h",""))</f>
        <v>1</v>
      </c>
      <c r="EI36" s="1">
        <f>LEN(TabCadastro[[#This Row],[Dias e Horários PRÉ-MOCIDADE]])-LEN(SUBSTITUTE(TabCadastro[[#This Row],[Dias e Horários PRÉ-MOCIDADE]],"h",""))</f>
        <v>0</v>
      </c>
      <c r="EJ36" s="1">
        <f>LEN(TabCadastro[[#This Row],[Dias e Horários MOCIDADE]])-LEN(SUBSTITUTE(TabCadastro[[#This Row],[Dias e Horários MOCIDADE]],"h",""))</f>
        <v>0</v>
      </c>
      <c r="EK36" s="1">
        <f>LEN(TabCadastro[[#This Row],[Dias e Horários do CURSO DE MÉDIUNS]])-LEN(SUBSTITUTE(TabCadastro[[#This Row],[Dias e Horários do CURSO DE MÉDIUNS]],"h",""))</f>
        <v>0</v>
      </c>
      <c r="EL36" s="1">
        <f>LEN(TabCadastro[[#This Row],[Dias e Horários - FALANDO AO CORAÇÃO]])-LEN(SUBSTITUTE(TabCadastro[[#This Row],[Dias e Horários - FALANDO AO CORAÇÃO]],"h",""))</f>
        <v>0</v>
      </c>
      <c r="EM36" s="1">
        <f>LEN(TabCadastro[[#This Row],[Dias e Horários - PROJETO ANDRÉ LUIZ]])-LEN(SUBSTITUTE(TabCadastro[[#This Row],[Dias e Horários - PROJETO ANDRÉ LUIZ]],"h",""))</f>
        <v>1</v>
      </c>
      <c r="EN36" s="1">
        <f>LEN(TabCadastro[[#This Row],[Dias e Horários - PROJETO PAULO DE TARSO]])-LEN(SUBSTITUTE(TabCadastro[[#This Row],[Dias e Horários - PROJETO PAULO DE TARSO]],"h",""))</f>
        <v>0</v>
      </c>
    </row>
    <row r="37" spans="1:144" x14ac:dyDescent="0.3">
      <c r="A37" s="2">
        <v>44201.765053622687</v>
      </c>
      <c r="B37" s="19" t="s">
        <v>1025</v>
      </c>
      <c r="C37" s="3" t="s">
        <v>1054</v>
      </c>
      <c r="D37" s="3" t="s">
        <v>1055</v>
      </c>
      <c r="E37" s="3" t="s">
        <v>1056</v>
      </c>
      <c r="F37" s="3" t="s">
        <v>1057</v>
      </c>
      <c r="G37" s="4" t="s">
        <v>1058</v>
      </c>
      <c r="H37" s="5" t="s">
        <v>1059</v>
      </c>
      <c r="I37" s="3" t="s">
        <v>1032</v>
      </c>
      <c r="J37" s="3" t="s">
        <v>152</v>
      </c>
      <c r="K37" s="3" t="s">
        <v>1060</v>
      </c>
      <c r="L37" s="3" t="s">
        <v>1061</v>
      </c>
      <c r="M37" s="24">
        <v>35744</v>
      </c>
      <c r="N37" s="3" t="s">
        <v>1062</v>
      </c>
      <c r="O37" s="5" t="s">
        <v>1063</v>
      </c>
      <c r="P37" s="5" t="s">
        <v>1064</v>
      </c>
      <c r="Q37" s="4" t="s">
        <v>846</v>
      </c>
      <c r="R37" s="4" t="s">
        <v>1065</v>
      </c>
      <c r="S37" s="3" t="s">
        <v>158</v>
      </c>
      <c r="T37" s="3" t="s">
        <v>158</v>
      </c>
      <c r="U37" s="3" t="s">
        <v>158</v>
      </c>
      <c r="V37" s="3" t="s">
        <v>159</v>
      </c>
      <c r="W37" s="3" t="s">
        <v>159</v>
      </c>
      <c r="X37" s="3" t="s">
        <v>158</v>
      </c>
      <c r="Y37" s="3" t="s">
        <v>158</v>
      </c>
      <c r="Z37" s="4" t="s">
        <v>1066</v>
      </c>
      <c r="AA37" s="4" t="s">
        <v>161</v>
      </c>
      <c r="AB37" s="4" t="s">
        <v>1067</v>
      </c>
      <c r="AC37" s="4" t="s">
        <v>161</v>
      </c>
      <c r="AD37" s="4" t="s">
        <v>161</v>
      </c>
      <c r="AE37" s="4" t="s">
        <v>158</v>
      </c>
      <c r="AF37" s="4" t="s">
        <v>1068</v>
      </c>
      <c r="AG37" s="3" t="s">
        <v>161</v>
      </c>
      <c r="AH37" s="3" t="s">
        <v>162</v>
      </c>
      <c r="AI37" s="3" t="s">
        <v>161</v>
      </c>
      <c r="AJ37" s="3" t="s">
        <v>162</v>
      </c>
      <c r="AK37" s="3" t="s">
        <v>161</v>
      </c>
      <c r="AL37" s="3" t="s">
        <v>161</v>
      </c>
      <c r="AM37" s="3" t="s">
        <v>161</v>
      </c>
      <c r="AN37" s="5">
        <v>280</v>
      </c>
      <c r="AO37" s="5">
        <v>50</v>
      </c>
      <c r="AP37" s="5">
        <v>12</v>
      </c>
      <c r="AQ37" s="5">
        <v>10</v>
      </c>
      <c r="AR37" s="5" t="s">
        <v>625</v>
      </c>
      <c r="AS37" s="5">
        <v>0</v>
      </c>
      <c r="AT37" s="5" t="s">
        <v>1069</v>
      </c>
      <c r="AU37" s="5" t="s">
        <v>748</v>
      </c>
      <c r="AV37" s="5">
        <v>31</v>
      </c>
      <c r="AW37" s="5">
        <v>8</v>
      </c>
      <c r="AX37" s="5">
        <v>4</v>
      </c>
      <c r="AY37" s="5">
        <v>2</v>
      </c>
      <c r="AZ37" s="5" t="s">
        <v>1070</v>
      </c>
      <c r="BA37" s="5">
        <v>35</v>
      </c>
      <c r="BB37" s="5">
        <v>5</v>
      </c>
      <c r="BC37" s="5">
        <v>2</v>
      </c>
      <c r="BD37" s="5">
        <v>2</v>
      </c>
      <c r="BE37" s="5" t="s">
        <v>711</v>
      </c>
      <c r="BF37" s="5">
        <v>0</v>
      </c>
      <c r="BG37" s="5">
        <v>5</v>
      </c>
      <c r="BH37" s="5">
        <v>7</v>
      </c>
      <c r="BI37" s="5">
        <v>2</v>
      </c>
      <c r="BJ37" s="5">
        <v>2</v>
      </c>
      <c r="BK37" s="5">
        <v>1</v>
      </c>
      <c r="BL37" s="5">
        <v>2</v>
      </c>
      <c r="BM37" s="5">
        <v>1</v>
      </c>
      <c r="BN37" s="5">
        <v>0</v>
      </c>
      <c r="BO37" s="5">
        <v>7</v>
      </c>
      <c r="BP37" s="5">
        <v>7</v>
      </c>
      <c r="BQ37" s="5" t="s">
        <v>158</v>
      </c>
      <c r="BR37" s="5" t="s">
        <v>279</v>
      </c>
      <c r="BS37" s="5">
        <v>3</v>
      </c>
      <c r="BT37" s="5">
        <v>2</v>
      </c>
      <c r="BU37" s="5">
        <v>1</v>
      </c>
      <c r="BV37" s="5" t="s">
        <v>253</v>
      </c>
      <c r="BW37" s="5" t="s">
        <v>161</v>
      </c>
      <c r="BX37" s="5">
        <v>0</v>
      </c>
      <c r="BY37" s="5">
        <v>0</v>
      </c>
      <c r="BZ37" s="5">
        <v>0</v>
      </c>
      <c r="CA37" s="5">
        <v>0</v>
      </c>
      <c r="CB37" s="5">
        <v>0</v>
      </c>
      <c r="CC37" s="5">
        <v>12</v>
      </c>
      <c r="CD37" s="5" t="s">
        <v>312</v>
      </c>
      <c r="CE37" s="5" t="s">
        <v>1071</v>
      </c>
      <c r="CF37" s="5" t="s">
        <v>161</v>
      </c>
      <c r="CG37" s="5" t="s">
        <v>158</v>
      </c>
      <c r="CH37" s="5" t="s">
        <v>158</v>
      </c>
      <c r="CI37" s="5">
        <v>0</v>
      </c>
      <c r="CJ37" s="5">
        <v>0</v>
      </c>
      <c r="CK37" s="5" t="s">
        <v>159</v>
      </c>
      <c r="CL37" s="5" t="s">
        <v>158</v>
      </c>
      <c r="CM37" s="5">
        <v>0</v>
      </c>
      <c r="CN37" s="5">
        <v>0</v>
      </c>
      <c r="CO37" s="5" t="s">
        <v>167</v>
      </c>
      <c r="CP37" s="4" t="s">
        <v>1072</v>
      </c>
      <c r="CQ37" s="5" t="s">
        <v>168</v>
      </c>
      <c r="CS37" s="5" t="s">
        <v>169</v>
      </c>
      <c r="CT37" s="5" t="s">
        <v>158</v>
      </c>
      <c r="CU37" s="5" t="s">
        <v>1073</v>
      </c>
      <c r="CV37" s="4" t="s">
        <v>1074</v>
      </c>
      <c r="CX37" s="5" t="s">
        <v>1075</v>
      </c>
      <c r="CY37" s="4" t="s">
        <v>1076</v>
      </c>
      <c r="CZ37" s="5" t="s">
        <v>171</v>
      </c>
      <c r="DA37" s="5" t="s">
        <v>172</v>
      </c>
      <c r="DB37" s="4" t="s">
        <v>1077</v>
      </c>
      <c r="DC37" s="4" t="s">
        <v>1078</v>
      </c>
      <c r="DD37" t="s">
        <v>1079</v>
      </c>
      <c r="DE37" s="14" t="s">
        <v>176</v>
      </c>
      <c r="DF37" s="4">
        <v>36</v>
      </c>
      <c r="DG37" s="15" t="s">
        <v>177</v>
      </c>
      <c r="DH37" s="15" t="s">
        <v>354</v>
      </c>
      <c r="DI37" s="4" t="e">
        <v>#REF!</v>
      </c>
      <c r="DJ37" s="4" t="e">
        <v>#REF!</v>
      </c>
      <c r="DK37" s="4" t="e">
        <v>#REF!</v>
      </c>
      <c r="DL37" s="4" t="e">
        <v>#REF!</v>
      </c>
      <c r="DM37" s="4" t="e">
        <v>#REF!</v>
      </c>
      <c r="DN37" s="4" t="e">
        <v>#REF!</v>
      </c>
      <c r="DO37" s="4" t="e">
        <v>#REF!</v>
      </c>
      <c r="DP37" s="4" t="s">
        <v>1080</v>
      </c>
      <c r="DQ37" s="4" t="s">
        <v>354</v>
      </c>
      <c r="DR37" s="16">
        <v>1</v>
      </c>
      <c r="DS37" s="17">
        <v>44230</v>
      </c>
      <c r="DT37" s="1" t="s">
        <v>356</v>
      </c>
      <c r="DU37" s="1" t="s">
        <v>354</v>
      </c>
      <c r="DV37" s="1" t="str">
        <f>TabCadastro[[#This Row],[Cidade]]&amp;" - "&amp;TabCadastro[[#This Row],[UF]]</f>
        <v>Araraquara - SP</v>
      </c>
      <c r="DW37" s="18" t="str">
        <f>TabCadastro[[#This Row],[Nome completo do responsável]]&amp;" / "&amp;TabCadastro[[#This Row],[Endereço de e-mail2]]&amp;" / "&amp;TabCadastro[[#This Row],[Telefone]]</f>
        <v>Sandra Maria Sanches Da Vinha De Lorenzo / sandradelorenzo@hotmail.com / (16) 99766-1630</v>
      </c>
      <c r="DX37" s="18" t="str">
        <f>TabCadastro[[#This Row],[Nome do Presidente]]&amp;" / "&amp;TabCadastro[[#This Row],[Email do Presidente]]&amp;" / "&amp;TabCadastro[[#This Row],[Telefone do Presidente]]</f>
        <v>Marcos Francisco Forlini / marcos.forlini@terra.com.br / (16) 99781-6485</v>
      </c>
      <c r="DY37" s="18" t="e">
        <f>VLOOKUP(TabCadastro[[#This Row],[Regional]],#REF!,2,FALSE)</f>
        <v>#REF!</v>
      </c>
      <c r="DZ37" s="1" t="e">
        <f>IF(TabCadastro[[#This Row],[Regional]]=#REF!,TabCadastro[[#This Row],[Conc_Cidade_UF]],"")</f>
        <v>#REF!</v>
      </c>
      <c r="EA37" s="18" t="str">
        <f>TabCadastro[[#This Row],[Endereço]]&amp;" - "&amp;TabCadastro[[#This Row],[Bairro]]&amp;" - "&amp;"CEP "&amp;TabCadastro[[#This Row],[CEP]]</f>
        <v>Rua Alexandrina Vieira Monteiro, 915 - Jd. Eliana - CEP 14807-264</v>
      </c>
      <c r="EB37" s="1" t="e">
        <f>IF(TabCadastro[[#This Row],[Regional]]=#REF!,TabCadastro[[#This Row],[Ordem (manual)]],"")</f>
        <v>#REF!</v>
      </c>
      <c r="EC37" s="1" t="e">
        <f>IF(TabCadastro[[#This Row],[Regional_Selec]]="","",_xlfn.RANK.EQ(TabCadastro[[#This Row],[Regional_Selec]],TabCadastro[Regional_Selec],1))</f>
        <v>#REF!</v>
      </c>
      <c r="ED37" s="1" t="str">
        <f>TabCadastro[[#This Row],[Domingo]]&amp;TabCadastro[[#This Row],[Segunda]]&amp;TabCadastro[[#This Row],[Terça]]&amp;TabCadastro[[#This Row],[Quarta]]&amp;TabCadastro[[#This Row],[Quinta]]&amp;TabCadastro[[#This Row],[Sexta]]&amp;TabCadastro[[#This Row],[Sábado]]</f>
        <v>-19h30-19h30---</v>
      </c>
      <c r="EE37" s="1">
        <f>LEN(TabCadastro[[#This Row],[Conc_AE]])-LEN(SUBSTITUTE(TabCadastro[[#This Row],[Conc_AE]],"h",""))</f>
        <v>2</v>
      </c>
      <c r="EF37" s="1">
        <f>LEN(TabCadastro[[#This Row],[Dias e Horários do CURSO BÁSICO]])-LEN(SUBSTITUTE(TabCadastro[[#This Row],[Dias e Horários do CURSO BÁSICO]],"h",""))</f>
        <v>1</v>
      </c>
      <c r="EG37" s="1">
        <f>LEN(TabCadastro[[#This Row],[Dias e Horários da EAE]])-LEN(SUBSTITUTE(TabCadastro[[#This Row],[Dias e Horários da EAE]],"h",""))</f>
        <v>1</v>
      </c>
      <c r="EH37" s="1">
        <f>LEN(TabCadastro[[#This Row],[Dias e Horários EVANGELIZAÇÃO INFANTIL]])-LEN(SUBSTITUTE(TabCadastro[[#This Row],[Dias e Horários EVANGELIZAÇÃO INFANTIL]],"h",""))</f>
        <v>1</v>
      </c>
      <c r="EI37" s="1">
        <f>LEN(TabCadastro[[#This Row],[Dias e Horários PRÉ-MOCIDADE]])-LEN(SUBSTITUTE(TabCadastro[[#This Row],[Dias e Horários PRÉ-MOCIDADE]],"h",""))</f>
        <v>1</v>
      </c>
      <c r="EJ37" s="1">
        <f>LEN(TabCadastro[[#This Row],[Dias e Horários MOCIDADE]])-LEN(SUBSTITUTE(TabCadastro[[#This Row],[Dias e Horários MOCIDADE]],"h",""))</f>
        <v>0</v>
      </c>
      <c r="EK37" s="1">
        <f>LEN(TabCadastro[[#This Row],[Dias e Horários do CURSO DE MÉDIUNS]])-LEN(SUBSTITUTE(TabCadastro[[#This Row],[Dias e Horários do CURSO DE MÉDIUNS]],"h",""))</f>
        <v>2</v>
      </c>
      <c r="EL37" s="1">
        <f>LEN(TabCadastro[[#This Row],[Dias e Horários - FALANDO AO CORAÇÃO]])-LEN(SUBSTITUTE(TabCadastro[[#This Row],[Dias e Horários - FALANDO AO CORAÇÃO]],"h",""))</f>
        <v>1</v>
      </c>
      <c r="EM37" s="1">
        <f>LEN(TabCadastro[[#This Row],[Dias e Horários - PROJETO ANDRÉ LUIZ]])-LEN(SUBSTITUTE(TabCadastro[[#This Row],[Dias e Horários - PROJETO ANDRÉ LUIZ]],"h",""))</f>
        <v>2</v>
      </c>
      <c r="EN37" s="1">
        <f>LEN(TabCadastro[[#This Row],[Dias e Horários - PROJETO PAULO DE TARSO]])-LEN(SUBSTITUTE(TabCadastro[[#This Row],[Dias e Horários - PROJETO PAULO DE TARSO]],"h",""))</f>
        <v>0</v>
      </c>
    </row>
    <row r="38" spans="1:144" x14ac:dyDescent="0.3">
      <c r="A38" s="2">
        <v>44200.903831041665</v>
      </c>
      <c r="B38" s="19" t="s">
        <v>1025</v>
      </c>
      <c r="C38" s="3" t="s">
        <v>1081</v>
      </c>
      <c r="D38" s="3" t="s">
        <v>1082</v>
      </c>
      <c r="E38" s="3" t="s">
        <v>1083</v>
      </c>
      <c r="F38" s="3" t="s">
        <v>1084</v>
      </c>
      <c r="G38" s="4" t="s">
        <v>1085</v>
      </c>
      <c r="H38" s="5" t="s">
        <v>1086</v>
      </c>
      <c r="I38" s="3" t="s">
        <v>1032</v>
      </c>
      <c r="J38" s="3" t="s">
        <v>152</v>
      </c>
      <c r="K38" s="3" t="s">
        <v>1087</v>
      </c>
      <c r="L38" s="3" t="s">
        <v>1088</v>
      </c>
      <c r="M38" s="13">
        <v>43321</v>
      </c>
      <c r="N38" s="3" t="s">
        <v>1083</v>
      </c>
      <c r="O38" s="5" t="s">
        <v>1089</v>
      </c>
      <c r="P38" s="5" t="s">
        <v>1084</v>
      </c>
      <c r="Q38" s="4" t="s">
        <v>1090</v>
      </c>
      <c r="R38" s="4" t="s">
        <v>1091</v>
      </c>
      <c r="S38" s="3" t="s">
        <v>159</v>
      </c>
      <c r="T38" s="3" t="s">
        <v>159</v>
      </c>
      <c r="U38" s="3" t="s">
        <v>159</v>
      </c>
      <c r="V38" s="3" t="s">
        <v>159</v>
      </c>
      <c r="W38" s="3" t="s">
        <v>159</v>
      </c>
      <c r="X38" s="3" t="s">
        <v>159</v>
      </c>
      <c r="Y38" s="3" t="s">
        <v>159</v>
      </c>
      <c r="Z38" s="4" t="s">
        <v>1092</v>
      </c>
      <c r="AA38" s="4" t="s">
        <v>161</v>
      </c>
      <c r="AB38" t="s">
        <v>1093</v>
      </c>
      <c r="AC38" s="4" t="s">
        <v>161</v>
      </c>
      <c r="AD38" s="4" t="s">
        <v>161</v>
      </c>
      <c r="AE38" s="4" t="s">
        <v>158</v>
      </c>
      <c r="AF38" s="4" t="s">
        <v>1094</v>
      </c>
      <c r="AG38" s="3" t="s">
        <v>161</v>
      </c>
      <c r="AH38" s="3" t="s">
        <v>161</v>
      </c>
      <c r="AI38" s="3" t="s">
        <v>161</v>
      </c>
      <c r="AJ38" s="3" t="s">
        <v>161</v>
      </c>
      <c r="AK38" s="3" t="s">
        <v>161</v>
      </c>
      <c r="AL38" s="3" t="s">
        <v>161</v>
      </c>
      <c r="AM38" s="3" t="s">
        <v>161</v>
      </c>
      <c r="AN38" s="5">
        <v>0</v>
      </c>
      <c r="AO38" s="5">
        <v>0</v>
      </c>
      <c r="AP38" s="5">
        <v>0</v>
      </c>
      <c r="AQ38" s="5">
        <v>0</v>
      </c>
      <c r="AR38" s="5" t="s">
        <v>312</v>
      </c>
      <c r="AS38" s="5">
        <v>0</v>
      </c>
      <c r="AT38" s="5" t="s">
        <v>161</v>
      </c>
      <c r="AU38" s="5" t="s">
        <v>163</v>
      </c>
      <c r="AV38" s="5">
        <v>0</v>
      </c>
      <c r="AW38" s="5">
        <v>0</v>
      </c>
      <c r="AX38" s="5">
        <v>0</v>
      </c>
      <c r="AY38" s="5">
        <v>0</v>
      </c>
      <c r="AZ38" s="5" t="s">
        <v>312</v>
      </c>
      <c r="BA38" s="5">
        <v>0</v>
      </c>
      <c r="BB38" s="5">
        <v>0</v>
      </c>
      <c r="BC38" s="5">
        <v>0</v>
      </c>
      <c r="BD38" s="5">
        <v>0</v>
      </c>
      <c r="BE38" s="5" t="s">
        <v>470</v>
      </c>
      <c r="BF38" s="5">
        <v>0</v>
      </c>
      <c r="BG38" s="5">
        <v>0</v>
      </c>
      <c r="BH38" s="5">
        <v>0</v>
      </c>
      <c r="BI38" s="5">
        <v>0</v>
      </c>
      <c r="BJ38" s="5">
        <v>0</v>
      </c>
      <c r="BK38" s="5">
        <v>0</v>
      </c>
      <c r="BL38" s="5">
        <v>0</v>
      </c>
      <c r="BM38" s="5">
        <v>0</v>
      </c>
      <c r="BN38" s="5">
        <v>0</v>
      </c>
      <c r="BO38" s="5">
        <v>0</v>
      </c>
      <c r="BP38" s="5">
        <v>0</v>
      </c>
      <c r="BQ38" s="5" t="s">
        <v>163</v>
      </c>
      <c r="BR38" s="5" t="s">
        <v>923</v>
      </c>
      <c r="BS38" s="5">
        <v>0</v>
      </c>
      <c r="BT38" s="5">
        <v>0</v>
      </c>
      <c r="BU38" s="5">
        <v>0</v>
      </c>
      <c r="BV38" s="5" t="s">
        <v>163</v>
      </c>
      <c r="BW38" s="5" t="s">
        <v>923</v>
      </c>
      <c r="BX38" s="5">
        <v>0</v>
      </c>
      <c r="BY38" s="5">
        <v>0</v>
      </c>
      <c r="BZ38" s="5">
        <v>0</v>
      </c>
      <c r="CA38" s="5">
        <v>1</v>
      </c>
      <c r="CB38" s="5">
        <v>0</v>
      </c>
      <c r="CC38" s="5">
        <v>0</v>
      </c>
      <c r="CD38" s="5" t="s">
        <v>161</v>
      </c>
      <c r="CE38" s="5" t="s">
        <v>161</v>
      </c>
      <c r="CF38" s="5" t="s">
        <v>161</v>
      </c>
      <c r="CG38" s="5" t="s">
        <v>158</v>
      </c>
      <c r="CH38" s="5" t="s">
        <v>158</v>
      </c>
      <c r="CI38" s="5">
        <v>0</v>
      </c>
      <c r="CJ38" s="5">
        <v>0</v>
      </c>
      <c r="CK38" s="5" t="s">
        <v>158</v>
      </c>
      <c r="CL38" s="5" t="s">
        <v>158</v>
      </c>
      <c r="CM38" s="5">
        <v>0</v>
      </c>
      <c r="CN38" s="5">
        <v>0</v>
      </c>
      <c r="CO38" s="5" t="s">
        <v>167</v>
      </c>
      <c r="CQ38" s="5" t="s">
        <v>168</v>
      </c>
      <c r="CR38" s="4" t="s">
        <v>1095</v>
      </c>
      <c r="CS38" s="5" t="s">
        <v>169</v>
      </c>
      <c r="CT38" s="5" t="s">
        <v>158</v>
      </c>
      <c r="CU38" s="5" t="s">
        <v>1089</v>
      </c>
      <c r="CX38" s="5" t="s">
        <v>1089</v>
      </c>
      <c r="CY38" s="4" t="s">
        <v>1096</v>
      </c>
      <c r="CZ38" s="5" t="s">
        <v>171</v>
      </c>
      <c r="DA38" s="5" t="s">
        <v>230</v>
      </c>
      <c r="DB38" s="4" t="s">
        <v>1097</v>
      </c>
      <c r="DC38" s="4" t="s">
        <v>1098</v>
      </c>
      <c r="DD38" t="s">
        <v>1099</v>
      </c>
      <c r="DE38" s="14" t="s">
        <v>176</v>
      </c>
      <c r="DF38" s="4">
        <v>37</v>
      </c>
      <c r="DG38" s="15" t="s">
        <v>177</v>
      </c>
      <c r="DH38" s="15" t="s">
        <v>178</v>
      </c>
      <c r="DI38" s="4" t="e">
        <v>#REF!</v>
      </c>
      <c r="DJ38" s="4" t="e">
        <v>#REF!</v>
      </c>
      <c r="DK38" s="4" t="e">
        <v>#REF!</v>
      </c>
      <c r="DL38" s="4" t="e">
        <v>#REF!</v>
      </c>
      <c r="DM38" s="4" t="e">
        <v>#REF!</v>
      </c>
      <c r="DN38" s="4" t="e">
        <v>#REF!</v>
      </c>
      <c r="DO38" s="4" t="e">
        <v>#REF!</v>
      </c>
      <c r="DP38" s="4" t="s">
        <v>1100</v>
      </c>
      <c r="DQ38" s="4" t="s">
        <v>178</v>
      </c>
      <c r="DR38" s="16">
        <v>1</v>
      </c>
      <c r="DS38" s="17">
        <v>44230</v>
      </c>
      <c r="DU38" s="1" t="s">
        <v>178</v>
      </c>
      <c r="DV38" s="1" t="str">
        <f>TabCadastro[[#This Row],[Cidade]]&amp;" - "&amp;TabCadastro[[#This Row],[UF]]</f>
        <v>Araraquara - SP</v>
      </c>
      <c r="DW38" s="18" t="str">
        <f>TabCadastro[[#This Row],[Nome completo do responsável]]&amp;" / "&amp;TabCadastro[[#This Row],[Endereço de e-mail2]]&amp;" / "&amp;TabCadastro[[#This Row],[Telefone]]</f>
        <v>Bruno Otto Theodoro Rosa / bruno.mocidade@gmail.com / (16) 99709-4098</v>
      </c>
      <c r="DX38" s="18" t="str">
        <f>TabCadastro[[#This Row],[Nome do Presidente]]&amp;" / "&amp;TabCadastro[[#This Row],[Email do Presidente]]&amp;" / "&amp;TabCadastro[[#This Row],[Telefone do Presidente]]</f>
        <v>Bruno Otto Theodoro Rosa / bruno.mocidade@gmail.com / (16) 99709-4098</v>
      </c>
      <c r="DY38" s="18" t="e">
        <f>VLOOKUP(TabCadastro[[#This Row],[Regional]],#REF!,2,FALSE)</f>
        <v>#REF!</v>
      </c>
      <c r="DZ38" s="1" t="e">
        <f>IF(TabCadastro[[#This Row],[Regional]]=#REF!,TabCadastro[[#This Row],[Conc_Cidade_UF]],"")</f>
        <v>#REF!</v>
      </c>
      <c r="EA38" s="18" t="str">
        <f>TabCadastro[[#This Row],[Endereço]]&amp;" - "&amp;TabCadastro[[#This Row],[Bairro]]&amp;" - "&amp;"CEP "&amp;TabCadastro[[#This Row],[CEP]]</f>
        <v>Rua Felipe Árias, 208 - Jd. Universal - CEP 14801-573</v>
      </c>
      <c r="EB38" s="1" t="e">
        <f>IF(TabCadastro[[#This Row],[Regional]]=#REF!,TabCadastro[[#This Row],[Ordem (manual)]],"")</f>
        <v>#REF!</v>
      </c>
      <c r="EC38" s="1" t="e">
        <f>IF(TabCadastro[[#This Row],[Regional_Selec]]="","",_xlfn.RANK.EQ(TabCadastro[[#This Row],[Regional_Selec]],TabCadastro[Regional_Selec],1))</f>
        <v>#REF!</v>
      </c>
      <c r="ED38" s="1" t="str">
        <f>TabCadastro[[#This Row],[Domingo]]&amp;TabCadastro[[#This Row],[Segunda]]&amp;TabCadastro[[#This Row],[Terça]]&amp;TabCadastro[[#This Row],[Quarta]]&amp;TabCadastro[[#This Row],[Quinta]]&amp;TabCadastro[[#This Row],[Sexta]]&amp;TabCadastro[[#This Row],[Sábado]]</f>
        <v>-------</v>
      </c>
      <c r="EE38" s="1">
        <f>LEN(TabCadastro[[#This Row],[Conc_AE]])-LEN(SUBSTITUTE(TabCadastro[[#This Row],[Conc_AE]],"h",""))</f>
        <v>0</v>
      </c>
      <c r="EF38" s="1">
        <f>LEN(TabCadastro[[#This Row],[Dias e Horários do CURSO BÁSICO]])-LEN(SUBSTITUTE(TabCadastro[[#This Row],[Dias e Horários do CURSO BÁSICO]],"h",""))</f>
        <v>1</v>
      </c>
      <c r="EG38" s="1">
        <f>LEN(TabCadastro[[#This Row],[Dias e Horários da EAE]])-LEN(SUBSTITUTE(TabCadastro[[#This Row],[Dias e Horários da EAE]],"h",""))</f>
        <v>0</v>
      </c>
      <c r="EH38" s="1">
        <f>LEN(TabCadastro[[#This Row],[Dias e Horários EVANGELIZAÇÃO INFANTIL]])-LEN(SUBSTITUTE(TabCadastro[[#This Row],[Dias e Horários EVANGELIZAÇÃO INFANTIL]],"h",""))</f>
        <v>1</v>
      </c>
      <c r="EI38" s="1">
        <f>LEN(TabCadastro[[#This Row],[Dias e Horários PRÉ-MOCIDADE]])-LEN(SUBSTITUTE(TabCadastro[[#This Row],[Dias e Horários PRÉ-MOCIDADE]],"h",""))</f>
        <v>1</v>
      </c>
      <c r="EJ38" s="1">
        <f>LEN(TabCadastro[[#This Row],[Dias e Horários MOCIDADE]])-LEN(SUBSTITUTE(TabCadastro[[#This Row],[Dias e Horários MOCIDADE]],"h",""))</f>
        <v>1</v>
      </c>
      <c r="EK38" s="1">
        <f>LEN(TabCadastro[[#This Row],[Dias e Horários do CURSO DE MÉDIUNS]])-LEN(SUBSTITUTE(TabCadastro[[#This Row],[Dias e Horários do CURSO DE MÉDIUNS]],"h",""))</f>
        <v>1</v>
      </c>
      <c r="EL38" s="1">
        <f>LEN(TabCadastro[[#This Row],[Dias e Horários - FALANDO AO CORAÇÃO]])-LEN(SUBSTITUTE(TabCadastro[[#This Row],[Dias e Horários - FALANDO AO CORAÇÃO]],"h",""))</f>
        <v>0</v>
      </c>
      <c r="EM38" s="1">
        <f>LEN(TabCadastro[[#This Row],[Dias e Horários - PROJETO ANDRÉ LUIZ]])-LEN(SUBSTITUTE(TabCadastro[[#This Row],[Dias e Horários - PROJETO ANDRÉ LUIZ]],"h",""))</f>
        <v>0</v>
      </c>
      <c r="EN38" s="1">
        <f>LEN(TabCadastro[[#This Row],[Dias e Horários - PROJETO PAULO DE TARSO]])-LEN(SUBSTITUTE(TabCadastro[[#This Row],[Dias e Horários - PROJETO PAULO DE TARSO]],"h",""))</f>
        <v>0</v>
      </c>
    </row>
    <row r="39" spans="1:144" x14ac:dyDescent="0.3">
      <c r="A39" s="2">
        <v>44187.492792534722</v>
      </c>
      <c r="B39" s="19" t="s">
        <v>1025</v>
      </c>
      <c r="C39" s="3" t="s">
        <v>1101</v>
      </c>
      <c r="D39" s="3" t="s">
        <v>1101</v>
      </c>
      <c r="E39" s="3" t="s">
        <v>1102</v>
      </c>
      <c r="F39" s="3" t="s">
        <v>1103</v>
      </c>
      <c r="G39" s="4" t="s">
        <v>1104</v>
      </c>
      <c r="H39" s="5" t="s">
        <v>1105</v>
      </c>
      <c r="I39" s="3" t="s">
        <v>1106</v>
      </c>
      <c r="J39" s="3" t="s">
        <v>152</v>
      </c>
      <c r="K39" s="3" t="s">
        <v>1107</v>
      </c>
      <c r="L39" s="3" t="s">
        <v>1108</v>
      </c>
      <c r="M39" s="13">
        <v>42754</v>
      </c>
      <c r="N39" s="3" t="s">
        <v>1109</v>
      </c>
      <c r="O39" s="5" t="s">
        <v>1110</v>
      </c>
      <c r="P39" s="5" t="s">
        <v>1111</v>
      </c>
      <c r="Q39" s="4" t="s">
        <v>1112</v>
      </c>
      <c r="R39" s="4" t="s">
        <v>1113</v>
      </c>
      <c r="S39" s="3" t="s">
        <v>158</v>
      </c>
      <c r="T39" s="3" t="s">
        <v>158</v>
      </c>
      <c r="U39" s="3" t="s">
        <v>158</v>
      </c>
      <c r="V39" s="3" t="s">
        <v>159</v>
      </c>
      <c r="W39" s="3" t="s">
        <v>159</v>
      </c>
      <c r="X39" s="3" t="s">
        <v>159</v>
      </c>
      <c r="Y39" s="3" t="s">
        <v>158</v>
      </c>
      <c r="Z39" s="4" t="s">
        <v>1114</v>
      </c>
      <c r="AA39" s="4" t="s">
        <v>161</v>
      </c>
      <c r="AB39" s="4" t="s">
        <v>1115</v>
      </c>
      <c r="AC39" s="4" t="s">
        <v>161</v>
      </c>
      <c r="AD39" s="4" t="s">
        <v>161</v>
      </c>
      <c r="AE39" s="4" t="s">
        <v>158</v>
      </c>
      <c r="AF39" s="4" t="s">
        <v>1116</v>
      </c>
      <c r="AG39" s="3" t="s">
        <v>161</v>
      </c>
      <c r="AH39" s="3" t="s">
        <v>422</v>
      </c>
      <c r="AI39" s="3" t="s">
        <v>161</v>
      </c>
      <c r="AJ39" s="3" t="s">
        <v>161</v>
      </c>
      <c r="AK39" s="3" t="s">
        <v>161</v>
      </c>
      <c r="AL39" s="3" t="s">
        <v>161</v>
      </c>
      <c r="AM39" s="3" t="s">
        <v>161</v>
      </c>
      <c r="AN39" s="5">
        <v>12</v>
      </c>
      <c r="AO39" s="5">
        <v>9</v>
      </c>
      <c r="AP39" s="5">
        <v>6</v>
      </c>
      <c r="AQ39" s="5">
        <v>2</v>
      </c>
      <c r="AR39" s="5" t="s">
        <v>166</v>
      </c>
      <c r="AS39" s="5">
        <v>15</v>
      </c>
      <c r="AT39" s="5" t="s">
        <v>1117</v>
      </c>
      <c r="AU39" s="5" t="s">
        <v>467</v>
      </c>
      <c r="AV39" s="5">
        <v>12</v>
      </c>
      <c r="AW39" s="5">
        <v>2</v>
      </c>
      <c r="AX39" s="5">
        <v>1</v>
      </c>
      <c r="AY39" s="5">
        <v>1</v>
      </c>
      <c r="AZ39" s="5" t="s">
        <v>225</v>
      </c>
      <c r="BA39" s="5">
        <v>12</v>
      </c>
      <c r="BB39" s="5">
        <v>1</v>
      </c>
      <c r="BC39" s="5">
        <v>1</v>
      </c>
      <c r="BD39" s="5">
        <v>1</v>
      </c>
      <c r="BE39" s="5" t="s">
        <v>161</v>
      </c>
      <c r="BF39" s="5">
        <v>0</v>
      </c>
      <c r="BG39" s="5">
        <v>0</v>
      </c>
      <c r="BH39" s="5">
        <v>1</v>
      </c>
      <c r="BI39" s="5">
        <v>0</v>
      </c>
      <c r="BJ39" s="5">
        <v>0</v>
      </c>
      <c r="BK39" s="5">
        <v>0</v>
      </c>
      <c r="BL39" s="5">
        <v>0</v>
      </c>
      <c r="BM39" s="5">
        <v>0</v>
      </c>
      <c r="BN39" s="5">
        <v>0</v>
      </c>
      <c r="BO39" s="5">
        <v>1</v>
      </c>
      <c r="BP39" s="5">
        <v>0</v>
      </c>
      <c r="BQ39" s="5" t="s">
        <v>163</v>
      </c>
      <c r="BR39" s="5" t="s">
        <v>161</v>
      </c>
      <c r="BS39" s="5">
        <v>0</v>
      </c>
      <c r="BT39" s="5">
        <v>0</v>
      </c>
      <c r="BU39" s="5">
        <v>0</v>
      </c>
      <c r="BV39" s="5" t="s">
        <v>163</v>
      </c>
      <c r="BW39" s="5" t="s">
        <v>161</v>
      </c>
      <c r="BX39" s="5">
        <v>0</v>
      </c>
      <c r="BY39" s="5">
        <v>0</v>
      </c>
      <c r="BZ39" s="5">
        <v>1</v>
      </c>
      <c r="CA39" s="5">
        <v>0</v>
      </c>
      <c r="CB39" s="5">
        <v>0</v>
      </c>
      <c r="CC39" s="5">
        <v>2</v>
      </c>
      <c r="CD39" s="5" t="s">
        <v>161</v>
      </c>
      <c r="CE39" s="5" t="s">
        <v>161</v>
      </c>
      <c r="CF39" s="5" t="s">
        <v>161</v>
      </c>
      <c r="CG39" s="5" t="s">
        <v>158</v>
      </c>
      <c r="CH39" s="5" t="s">
        <v>158</v>
      </c>
      <c r="CI39" s="5">
        <v>0</v>
      </c>
      <c r="CJ39" s="5">
        <v>0</v>
      </c>
      <c r="CK39" s="5" t="s">
        <v>158</v>
      </c>
      <c r="CL39" s="5" t="s">
        <v>158</v>
      </c>
      <c r="CM39" s="5">
        <v>0</v>
      </c>
      <c r="CN39" s="5">
        <v>0</v>
      </c>
      <c r="CO39" s="5" t="s">
        <v>199</v>
      </c>
      <c r="CQ39" s="5" t="s">
        <v>168</v>
      </c>
      <c r="CR39" s="4" t="s">
        <v>1118</v>
      </c>
      <c r="CS39" s="5" t="s">
        <v>169</v>
      </c>
      <c r="CT39" s="5" t="s">
        <v>159</v>
      </c>
      <c r="CU39" s="5" t="s">
        <v>1119</v>
      </c>
      <c r="CX39" s="5" t="s">
        <v>1119</v>
      </c>
      <c r="CY39" s="4" t="s">
        <v>1120</v>
      </c>
      <c r="CZ39" s="5" t="s">
        <v>171</v>
      </c>
      <c r="DA39" s="5" t="s">
        <v>230</v>
      </c>
      <c r="DB39" s="4" t="s">
        <v>1121</v>
      </c>
      <c r="DC39" s="4" t="s">
        <v>1122</v>
      </c>
      <c r="DD39" t="s">
        <v>1123</v>
      </c>
      <c r="DE39" s="14" t="s">
        <v>176</v>
      </c>
      <c r="DF39" s="4">
        <v>38</v>
      </c>
      <c r="DG39" s="15" t="s">
        <v>177</v>
      </c>
      <c r="DH39" s="15" t="s">
        <v>178</v>
      </c>
      <c r="DI39" s="4" t="e">
        <v>#REF!</v>
      </c>
      <c r="DJ39" s="4" t="e">
        <v>#REF!</v>
      </c>
      <c r="DK39" s="4" t="e">
        <v>#REF!</v>
      </c>
      <c r="DL39" s="4" t="e">
        <v>#REF!</v>
      </c>
      <c r="DM39" s="4" t="e">
        <v>#REF!</v>
      </c>
      <c r="DN39" s="4" t="e">
        <v>#REF!</v>
      </c>
      <c r="DO39" s="4" t="e">
        <v>#REF!</v>
      </c>
      <c r="DP39" s="4" t="s">
        <v>1124</v>
      </c>
      <c r="DQ39" s="4" t="s">
        <v>178</v>
      </c>
      <c r="DR39" s="16">
        <v>1</v>
      </c>
      <c r="DS39" s="17">
        <v>44230</v>
      </c>
      <c r="DU39" s="1" t="s">
        <v>178</v>
      </c>
      <c r="DV39" s="1" t="str">
        <f>TabCadastro[[#This Row],[Cidade]]&amp;" - "&amp;TabCadastro[[#This Row],[UF]]</f>
        <v>São Carlos - SP</v>
      </c>
      <c r="DW39" s="18" t="str">
        <f>TabCadastro[[#This Row],[Nome completo do responsável]]&amp;" / "&amp;TabCadastro[[#This Row],[Endereço de e-mail2]]&amp;" / "&amp;TabCadastro[[#This Row],[Telefone]]</f>
        <v>Regina Fatima Waldomiro / reginafw@hotmail.com / (13) 99787-3000</v>
      </c>
      <c r="DX39" s="18" t="str">
        <f>TabCadastro[[#This Row],[Nome do Presidente]]&amp;" / "&amp;TabCadastro[[#This Row],[Email do Presidente]]&amp;" / "&amp;TabCadastro[[#This Row],[Telefone do Presidente]]</f>
        <v>Maria Júlia Bianchini Nogueira / mjbnogueira15@gmail.com / (16) 99726-0740</v>
      </c>
      <c r="DY39" s="18" t="e">
        <f>VLOOKUP(TabCadastro[[#This Row],[Regional]],#REF!,2,FALSE)</f>
        <v>#REF!</v>
      </c>
      <c r="DZ39" s="1" t="e">
        <f>IF(TabCadastro[[#This Row],[Regional]]=#REF!,TabCadastro[[#This Row],[Conc_Cidade_UF]],"")</f>
        <v>#REF!</v>
      </c>
      <c r="EA39" s="18" t="str">
        <f>TabCadastro[[#This Row],[Endereço]]&amp;" - "&amp;TabCadastro[[#This Row],[Bairro]]&amp;" - "&amp;"CEP "&amp;TabCadastro[[#This Row],[CEP]]</f>
        <v>Rua José Leme Marques 323 - Vl. São José - CEP 13567-100</v>
      </c>
      <c r="EB39" s="1" t="e">
        <f>IF(TabCadastro[[#This Row],[Regional]]=#REF!,TabCadastro[[#This Row],[Ordem (manual)]],"")</f>
        <v>#REF!</v>
      </c>
      <c r="EC39" s="1" t="e">
        <f>IF(TabCadastro[[#This Row],[Regional_Selec]]="","",_xlfn.RANK.EQ(TabCadastro[[#This Row],[Regional_Selec]],TabCadastro[Regional_Selec],1))</f>
        <v>#REF!</v>
      </c>
      <c r="ED39" s="1" t="str">
        <f>TabCadastro[[#This Row],[Domingo]]&amp;TabCadastro[[#This Row],[Segunda]]&amp;TabCadastro[[#This Row],[Terça]]&amp;TabCadastro[[#This Row],[Quarta]]&amp;TabCadastro[[#This Row],[Quinta]]&amp;TabCadastro[[#This Row],[Sexta]]&amp;TabCadastro[[#This Row],[Sábado]]</f>
        <v>-19h-----</v>
      </c>
      <c r="EE39" s="1">
        <f>LEN(TabCadastro[[#This Row],[Conc_AE]])-LEN(SUBSTITUTE(TabCadastro[[#This Row],[Conc_AE]],"h",""))</f>
        <v>1</v>
      </c>
      <c r="EF39" s="1">
        <f>LEN(TabCadastro[[#This Row],[Dias e Horários do CURSO BÁSICO]])-LEN(SUBSTITUTE(TabCadastro[[#This Row],[Dias e Horários do CURSO BÁSICO]],"h",""))</f>
        <v>1</v>
      </c>
      <c r="EG39" s="1">
        <f>LEN(TabCadastro[[#This Row],[Dias e Horários da EAE]])-LEN(SUBSTITUTE(TabCadastro[[#This Row],[Dias e Horários da EAE]],"h",""))</f>
        <v>1</v>
      </c>
      <c r="EH39" s="1">
        <f>LEN(TabCadastro[[#This Row],[Dias e Horários EVANGELIZAÇÃO INFANTIL]])-LEN(SUBSTITUTE(TabCadastro[[#This Row],[Dias e Horários EVANGELIZAÇÃO INFANTIL]],"h",""))</f>
        <v>0</v>
      </c>
      <c r="EI39" s="1">
        <f>LEN(TabCadastro[[#This Row],[Dias e Horários PRÉ-MOCIDADE]])-LEN(SUBSTITUTE(TabCadastro[[#This Row],[Dias e Horários PRÉ-MOCIDADE]],"h",""))</f>
        <v>0</v>
      </c>
      <c r="EJ39" s="1">
        <f>LEN(TabCadastro[[#This Row],[Dias e Horários MOCIDADE]])-LEN(SUBSTITUTE(TabCadastro[[#This Row],[Dias e Horários MOCIDADE]],"h",""))</f>
        <v>0</v>
      </c>
      <c r="EK39" s="1">
        <f>LEN(TabCadastro[[#This Row],[Dias e Horários do CURSO DE MÉDIUNS]])-LEN(SUBSTITUTE(TabCadastro[[#This Row],[Dias e Horários do CURSO DE MÉDIUNS]],"h",""))</f>
        <v>1</v>
      </c>
      <c r="EL39" s="1">
        <f>LEN(TabCadastro[[#This Row],[Dias e Horários - FALANDO AO CORAÇÃO]])-LEN(SUBSTITUTE(TabCadastro[[#This Row],[Dias e Horários - FALANDO AO CORAÇÃO]],"h",""))</f>
        <v>0</v>
      </c>
      <c r="EM39" s="1">
        <f>LEN(TabCadastro[[#This Row],[Dias e Horários - PROJETO ANDRÉ LUIZ]])-LEN(SUBSTITUTE(TabCadastro[[#This Row],[Dias e Horários - PROJETO ANDRÉ LUIZ]],"h",""))</f>
        <v>0</v>
      </c>
      <c r="EN39" s="1">
        <f>LEN(TabCadastro[[#This Row],[Dias e Horários - PROJETO PAULO DE TARSO]])-LEN(SUBSTITUTE(TabCadastro[[#This Row],[Dias e Horários - PROJETO PAULO DE TARSO]],"h",""))</f>
        <v>0</v>
      </c>
    </row>
    <row r="40" spans="1:144" x14ac:dyDescent="0.3">
      <c r="A40" s="2">
        <v>44207.591382175931</v>
      </c>
      <c r="B40" s="19" t="s">
        <v>1025</v>
      </c>
      <c r="C40" s="3" t="s">
        <v>1125</v>
      </c>
      <c r="D40" s="3" t="s">
        <v>1126</v>
      </c>
      <c r="E40" s="3" t="s">
        <v>1127</v>
      </c>
      <c r="F40" s="3" t="s">
        <v>1128</v>
      </c>
      <c r="G40" s="4" t="s">
        <v>1129</v>
      </c>
      <c r="H40" s="5" t="s">
        <v>1130</v>
      </c>
      <c r="I40" s="3" t="s">
        <v>1032</v>
      </c>
      <c r="J40" s="3" t="s">
        <v>152</v>
      </c>
      <c r="K40" s="3" t="s">
        <v>1131</v>
      </c>
      <c r="L40" s="3" t="s">
        <v>1132</v>
      </c>
      <c r="M40" s="13">
        <v>38008</v>
      </c>
      <c r="N40" s="3" t="s">
        <v>1127</v>
      </c>
      <c r="O40" s="5" t="s">
        <v>1133</v>
      </c>
      <c r="P40" s="5" t="s">
        <v>1128</v>
      </c>
      <c r="Q40" s="4" t="s">
        <v>1134</v>
      </c>
      <c r="R40" s="4" t="s">
        <v>1135</v>
      </c>
      <c r="S40" s="3" t="s">
        <v>158</v>
      </c>
      <c r="T40" s="3" t="s">
        <v>158</v>
      </c>
      <c r="U40" s="3" t="s">
        <v>158</v>
      </c>
      <c r="V40" s="3" t="s">
        <v>159</v>
      </c>
      <c r="W40" s="3" t="s">
        <v>159</v>
      </c>
      <c r="X40" s="3" t="s">
        <v>159</v>
      </c>
      <c r="Y40" s="3" t="s">
        <v>158</v>
      </c>
      <c r="Z40" s="4" t="s">
        <v>1136</v>
      </c>
      <c r="AA40" s="4" t="s">
        <v>161</v>
      </c>
      <c r="AB40" s="4" t="s">
        <v>1137</v>
      </c>
      <c r="AC40" s="4" t="s">
        <v>161</v>
      </c>
      <c r="AD40" s="4" t="s">
        <v>161</v>
      </c>
      <c r="AE40" s="4" t="s">
        <v>158</v>
      </c>
      <c r="AF40" s="4" t="s">
        <v>1138</v>
      </c>
      <c r="AG40" s="3" t="s">
        <v>161</v>
      </c>
      <c r="AH40" s="3" t="s">
        <v>221</v>
      </c>
      <c r="AI40" s="3" t="s">
        <v>161</v>
      </c>
      <c r="AJ40" s="3" t="s">
        <v>161</v>
      </c>
      <c r="AK40" s="3" t="s">
        <v>161</v>
      </c>
      <c r="AL40" s="3" t="s">
        <v>161</v>
      </c>
      <c r="AM40" s="3" t="s">
        <v>654</v>
      </c>
      <c r="AN40" s="5">
        <v>40</v>
      </c>
      <c r="AO40" s="5">
        <v>20</v>
      </c>
      <c r="AP40" s="5">
        <v>15</v>
      </c>
      <c r="AQ40" s="5">
        <v>8</v>
      </c>
      <c r="AR40" s="5" t="s">
        <v>161</v>
      </c>
      <c r="AS40" s="5">
        <v>0</v>
      </c>
      <c r="AT40" s="5" t="s">
        <v>312</v>
      </c>
      <c r="AU40" s="5" t="s">
        <v>748</v>
      </c>
      <c r="AV40" s="5">
        <v>15</v>
      </c>
      <c r="AW40" s="5">
        <v>10</v>
      </c>
      <c r="AX40" s="5">
        <v>4</v>
      </c>
      <c r="AY40" s="5">
        <v>3</v>
      </c>
      <c r="AZ40" s="5" t="s">
        <v>251</v>
      </c>
      <c r="BA40" s="5">
        <v>15</v>
      </c>
      <c r="BB40" s="5">
        <v>10</v>
      </c>
      <c r="BC40" s="5">
        <v>4</v>
      </c>
      <c r="BD40" s="5">
        <v>3</v>
      </c>
      <c r="BE40" s="5" t="s">
        <v>924</v>
      </c>
      <c r="BF40" s="5">
        <v>30</v>
      </c>
      <c r="BG40" s="5">
        <v>6</v>
      </c>
      <c r="BH40" s="5">
        <v>8</v>
      </c>
      <c r="BI40" s="5">
        <v>2</v>
      </c>
      <c r="BJ40" s="5">
        <v>2</v>
      </c>
      <c r="BK40" s="5">
        <v>2</v>
      </c>
      <c r="BL40" s="5">
        <v>2</v>
      </c>
      <c r="BM40" s="5">
        <v>1</v>
      </c>
      <c r="BN40" s="5">
        <v>3</v>
      </c>
      <c r="BO40" s="5">
        <v>1</v>
      </c>
      <c r="BP40" s="5">
        <v>0</v>
      </c>
      <c r="BQ40" s="5" t="s">
        <v>158</v>
      </c>
      <c r="BR40" s="5" t="s">
        <v>625</v>
      </c>
      <c r="BS40" s="5">
        <v>6</v>
      </c>
      <c r="BT40" s="5">
        <v>2</v>
      </c>
      <c r="BU40" s="5">
        <v>2</v>
      </c>
      <c r="BV40" s="5" t="s">
        <v>253</v>
      </c>
      <c r="BW40" s="5" t="s">
        <v>625</v>
      </c>
      <c r="BX40" s="5">
        <v>20</v>
      </c>
      <c r="BY40" s="5">
        <v>5</v>
      </c>
      <c r="BZ40" s="5">
        <v>5</v>
      </c>
      <c r="CA40" s="5">
        <v>5</v>
      </c>
      <c r="CB40" s="5">
        <v>1</v>
      </c>
      <c r="CC40" s="5">
        <v>8</v>
      </c>
      <c r="CD40" s="5" t="s">
        <v>161</v>
      </c>
      <c r="CE40" s="5" t="s">
        <v>161</v>
      </c>
      <c r="CF40" s="5" t="s">
        <v>161</v>
      </c>
      <c r="CG40" s="5" t="s">
        <v>158</v>
      </c>
      <c r="CH40" s="5" t="s">
        <v>158</v>
      </c>
      <c r="CI40" s="5">
        <v>0</v>
      </c>
      <c r="CJ40" s="5">
        <v>0</v>
      </c>
      <c r="CK40" s="5" t="s">
        <v>158</v>
      </c>
      <c r="CL40" s="5" t="s">
        <v>158</v>
      </c>
      <c r="CM40" s="5">
        <v>0</v>
      </c>
      <c r="CN40" s="5">
        <v>0</v>
      </c>
      <c r="CO40" s="5" t="s">
        <v>167</v>
      </c>
      <c r="CQ40" s="5" t="s">
        <v>168</v>
      </c>
      <c r="CS40" s="5" t="s">
        <v>169</v>
      </c>
      <c r="CT40" s="5" t="s">
        <v>158</v>
      </c>
      <c r="CU40" s="5" t="s">
        <v>1139</v>
      </c>
      <c r="CX40" s="5" t="s">
        <v>1133</v>
      </c>
      <c r="CY40" s="4" t="s">
        <v>1140</v>
      </c>
      <c r="CZ40" s="5" t="s">
        <v>171</v>
      </c>
      <c r="DA40" s="5" t="s">
        <v>230</v>
      </c>
      <c r="DC40" s="4" t="s">
        <v>1141</v>
      </c>
      <c r="DD40" t="s">
        <v>1142</v>
      </c>
      <c r="DE40" s="14" t="s">
        <v>176</v>
      </c>
      <c r="DF40" s="4">
        <v>39</v>
      </c>
      <c r="DG40" s="15" t="s">
        <v>177</v>
      </c>
      <c r="DH40" s="15" t="s">
        <v>354</v>
      </c>
      <c r="DI40" s="4" t="e">
        <v>#REF!</v>
      </c>
      <c r="DJ40" s="4" t="e">
        <v>#REF!</v>
      </c>
      <c r="DK40" s="4" t="e">
        <v>#REF!</v>
      </c>
      <c r="DL40" s="4" t="e">
        <v>#REF!</v>
      </c>
      <c r="DM40" s="4" t="e">
        <v>#REF!</v>
      </c>
      <c r="DN40" s="4" t="e">
        <v>#REF!</v>
      </c>
      <c r="DO40" s="4" t="e">
        <v>#REF!</v>
      </c>
      <c r="DP40" s="4" t="s">
        <v>1143</v>
      </c>
      <c r="DQ40" s="4" t="s">
        <v>354</v>
      </c>
      <c r="DR40" s="16">
        <v>1</v>
      </c>
      <c r="DS40" s="17">
        <v>44230</v>
      </c>
      <c r="DT40" s="1" t="s">
        <v>356</v>
      </c>
      <c r="DU40" s="1" t="s">
        <v>354</v>
      </c>
      <c r="DV40" s="1" t="str">
        <f>TabCadastro[[#This Row],[Cidade]]&amp;" - "&amp;TabCadastro[[#This Row],[UF]]</f>
        <v>Araraquara - SP</v>
      </c>
      <c r="DW40" s="18" t="str">
        <f>TabCadastro[[#This Row],[Nome completo do responsável]]&amp;" / "&amp;TabCadastro[[#This Row],[Endereço de e-mail2]]&amp;" / "&amp;TabCadastro[[#This Row],[Telefone]]</f>
        <v>Alcides Falconi Cazal / alcidesfcazal@gmail.com / (16) 99774-2196</v>
      </c>
      <c r="DX40" s="18" t="str">
        <f>TabCadastro[[#This Row],[Nome do Presidente]]&amp;" / "&amp;TabCadastro[[#This Row],[Email do Presidente]]&amp;" / "&amp;TabCadastro[[#This Row],[Telefone do Presidente]]</f>
        <v>Alcides Falconi Cazal / alcidesfcazal@gmail.com / (16) 99774-2196</v>
      </c>
      <c r="DY40" s="18" t="e">
        <f>VLOOKUP(TabCadastro[[#This Row],[Regional]],#REF!,2,FALSE)</f>
        <v>#REF!</v>
      </c>
      <c r="DZ40" s="1" t="e">
        <f>IF(TabCadastro[[#This Row],[Regional]]=#REF!,TabCadastro[[#This Row],[Conc_Cidade_UF]],"")</f>
        <v>#REF!</v>
      </c>
      <c r="EA40" s="18" t="str">
        <f>TabCadastro[[#This Row],[Endereço]]&amp;" - "&amp;TabCadastro[[#This Row],[Bairro]]&amp;" - "&amp;"CEP "&amp;TabCadastro[[#This Row],[CEP]]</f>
        <v>Av. Waldomiro Blundi, 519 - Jd. Yolanda Ópice Ii - CEP 14807-350</v>
      </c>
      <c r="EB40" s="1" t="e">
        <f>IF(TabCadastro[[#This Row],[Regional]]=#REF!,TabCadastro[[#This Row],[Ordem (manual)]],"")</f>
        <v>#REF!</v>
      </c>
      <c r="EC40" s="1" t="e">
        <f>IF(TabCadastro[[#This Row],[Regional_Selec]]="","",_xlfn.RANK.EQ(TabCadastro[[#This Row],[Regional_Selec]],TabCadastro[Regional_Selec],1))</f>
        <v>#REF!</v>
      </c>
      <c r="ED40" s="1" t="str">
        <f>TabCadastro[[#This Row],[Domingo]]&amp;TabCadastro[[#This Row],[Segunda]]&amp;TabCadastro[[#This Row],[Terça]]&amp;TabCadastro[[#This Row],[Quarta]]&amp;TabCadastro[[#This Row],[Quinta]]&amp;TabCadastro[[#This Row],[Sexta]]&amp;TabCadastro[[#This Row],[Sábado]]</f>
        <v>-20h----14h</v>
      </c>
      <c r="EE40" s="1">
        <f>LEN(TabCadastro[[#This Row],[Conc_AE]])-LEN(SUBSTITUTE(TabCadastro[[#This Row],[Conc_AE]],"h",""))</f>
        <v>2</v>
      </c>
      <c r="EF40" s="1">
        <f>LEN(TabCadastro[[#This Row],[Dias e Horários do CURSO BÁSICO]])-LEN(SUBSTITUTE(TabCadastro[[#This Row],[Dias e Horários do CURSO BÁSICO]],"h",""))</f>
        <v>0</v>
      </c>
      <c r="EG40" s="1">
        <f>LEN(TabCadastro[[#This Row],[Dias e Horários da EAE]])-LEN(SUBSTITUTE(TabCadastro[[#This Row],[Dias e Horários da EAE]],"h",""))</f>
        <v>1</v>
      </c>
      <c r="EH40" s="1">
        <f>LEN(TabCadastro[[#This Row],[Dias e Horários EVANGELIZAÇÃO INFANTIL]])-LEN(SUBSTITUTE(TabCadastro[[#This Row],[Dias e Horários EVANGELIZAÇÃO INFANTIL]],"h",""))</f>
        <v>1</v>
      </c>
      <c r="EI40" s="1">
        <f>LEN(TabCadastro[[#This Row],[Dias e Horários PRÉ-MOCIDADE]])-LEN(SUBSTITUTE(TabCadastro[[#This Row],[Dias e Horários PRÉ-MOCIDADE]],"h",""))</f>
        <v>1</v>
      </c>
      <c r="EJ40" s="1">
        <f>LEN(TabCadastro[[#This Row],[Dias e Horários MOCIDADE]])-LEN(SUBSTITUTE(TabCadastro[[#This Row],[Dias e Horários MOCIDADE]],"h",""))</f>
        <v>1</v>
      </c>
      <c r="EK40" s="1">
        <f>LEN(TabCadastro[[#This Row],[Dias e Horários do CURSO DE MÉDIUNS]])-LEN(SUBSTITUTE(TabCadastro[[#This Row],[Dias e Horários do CURSO DE MÉDIUNS]],"h",""))</f>
        <v>1</v>
      </c>
      <c r="EL40" s="1">
        <f>LEN(TabCadastro[[#This Row],[Dias e Horários - FALANDO AO CORAÇÃO]])-LEN(SUBSTITUTE(TabCadastro[[#This Row],[Dias e Horários - FALANDO AO CORAÇÃO]],"h",""))</f>
        <v>0</v>
      </c>
      <c r="EM40" s="1">
        <f>LEN(TabCadastro[[#This Row],[Dias e Horários - PROJETO ANDRÉ LUIZ]])-LEN(SUBSTITUTE(TabCadastro[[#This Row],[Dias e Horários - PROJETO ANDRÉ LUIZ]],"h",""))</f>
        <v>0</v>
      </c>
      <c r="EN40" s="1">
        <f>LEN(TabCadastro[[#This Row],[Dias e Horários - PROJETO PAULO DE TARSO]])-LEN(SUBSTITUTE(TabCadastro[[#This Row],[Dias e Horários - PROJETO PAULO DE TARSO]],"h",""))</f>
        <v>0</v>
      </c>
    </row>
    <row r="41" spans="1:144" x14ac:dyDescent="0.3">
      <c r="A41" s="2">
        <v>44225.606039594903</v>
      </c>
      <c r="B41" s="19" t="s">
        <v>1025</v>
      </c>
      <c r="C41" s="3" t="s">
        <v>1144</v>
      </c>
      <c r="D41" s="3" t="s">
        <v>1145</v>
      </c>
      <c r="E41" s="3" t="s">
        <v>1146</v>
      </c>
      <c r="F41" s="3" t="s">
        <v>1147</v>
      </c>
      <c r="G41" s="4" t="s">
        <v>1148</v>
      </c>
      <c r="H41" s="5" t="s">
        <v>1149</v>
      </c>
      <c r="I41" s="3" t="s">
        <v>1032</v>
      </c>
      <c r="J41" s="3" t="s">
        <v>152</v>
      </c>
      <c r="K41" s="3" t="s">
        <v>1150</v>
      </c>
      <c r="L41" s="3" t="s">
        <v>1151</v>
      </c>
      <c r="M41" s="13">
        <v>30595</v>
      </c>
      <c r="N41" s="3" t="s">
        <v>1152</v>
      </c>
      <c r="O41" s="5" t="s">
        <v>1153</v>
      </c>
      <c r="P41" s="5" t="s">
        <v>1154</v>
      </c>
      <c r="Q41" s="4" t="s">
        <v>1155</v>
      </c>
      <c r="R41" s="4" t="s">
        <v>1156</v>
      </c>
      <c r="S41" s="3" t="s">
        <v>158</v>
      </c>
      <c r="T41" s="3" t="s">
        <v>159</v>
      </c>
      <c r="U41" s="3" t="s">
        <v>158</v>
      </c>
      <c r="V41" s="3" t="s">
        <v>159</v>
      </c>
      <c r="W41" s="3" t="s">
        <v>159</v>
      </c>
      <c r="X41" s="3" t="s">
        <v>159</v>
      </c>
      <c r="Y41" s="3" t="s">
        <v>159</v>
      </c>
      <c r="Z41" s="4" t="s">
        <v>1157</v>
      </c>
      <c r="AA41" s="4" t="s">
        <v>161</v>
      </c>
      <c r="AB41" s="4" t="s">
        <v>161</v>
      </c>
      <c r="AC41" s="4" t="s">
        <v>161</v>
      </c>
      <c r="AD41" s="4" t="s">
        <v>161</v>
      </c>
      <c r="AE41" s="4" t="s">
        <v>159</v>
      </c>
      <c r="AG41" s="3" t="s">
        <v>161</v>
      </c>
      <c r="AH41" s="3" t="s">
        <v>221</v>
      </c>
      <c r="AI41" s="3" t="s">
        <v>221</v>
      </c>
      <c r="AJ41" s="3" t="s">
        <v>161</v>
      </c>
      <c r="AK41" s="3" t="s">
        <v>161</v>
      </c>
      <c r="AL41" s="3" t="s">
        <v>161</v>
      </c>
      <c r="AM41" s="3" t="s">
        <v>398</v>
      </c>
      <c r="AN41" s="5">
        <v>40</v>
      </c>
      <c r="AO41" s="5">
        <v>30</v>
      </c>
      <c r="AP41" s="5">
        <v>14</v>
      </c>
      <c r="AQ41" s="5">
        <v>8</v>
      </c>
      <c r="AR41" s="5" t="s">
        <v>161</v>
      </c>
      <c r="AS41" s="5">
        <v>0</v>
      </c>
      <c r="AT41" s="5" t="s">
        <v>312</v>
      </c>
      <c r="AU41" s="5" t="s">
        <v>827</v>
      </c>
      <c r="AV41" s="5">
        <v>10</v>
      </c>
      <c r="AW41" s="5">
        <v>10</v>
      </c>
      <c r="AX41" s="5">
        <v>4</v>
      </c>
      <c r="AY41" s="5">
        <v>1</v>
      </c>
      <c r="AZ41" s="5" t="s">
        <v>161</v>
      </c>
      <c r="BA41" s="5">
        <v>0</v>
      </c>
      <c r="BB41" s="5">
        <v>0</v>
      </c>
      <c r="BC41" s="5">
        <v>2</v>
      </c>
      <c r="BD41" s="5">
        <v>2</v>
      </c>
      <c r="BE41" s="5" t="s">
        <v>470</v>
      </c>
      <c r="BF41" s="5">
        <v>30</v>
      </c>
      <c r="BG41" s="5">
        <v>5</v>
      </c>
      <c r="BH41" s="5">
        <v>4</v>
      </c>
      <c r="BI41" s="5">
        <v>0</v>
      </c>
      <c r="BJ41" s="5">
        <v>0</v>
      </c>
      <c r="BK41" s="5">
        <v>0</v>
      </c>
      <c r="BL41" s="5">
        <v>0</v>
      </c>
      <c r="BM41" s="5">
        <v>0</v>
      </c>
      <c r="BN41" s="5">
        <v>0</v>
      </c>
      <c r="BO41" s="5">
        <v>4</v>
      </c>
      <c r="BP41" s="5">
        <v>4</v>
      </c>
      <c r="BQ41" s="5" t="s">
        <v>158</v>
      </c>
      <c r="BR41" s="5" t="s">
        <v>470</v>
      </c>
      <c r="BS41" s="5">
        <v>5</v>
      </c>
      <c r="BT41" s="5">
        <v>1</v>
      </c>
      <c r="BU41" s="5">
        <v>1</v>
      </c>
      <c r="BV41" s="5" t="s">
        <v>344</v>
      </c>
      <c r="BW41" s="5" t="s">
        <v>224</v>
      </c>
      <c r="BX41" s="5">
        <v>6</v>
      </c>
      <c r="BY41" s="5">
        <v>5</v>
      </c>
      <c r="BZ41" s="5">
        <v>2</v>
      </c>
      <c r="CA41" s="5">
        <v>2</v>
      </c>
      <c r="CB41" s="5">
        <v>0</v>
      </c>
      <c r="CC41" s="5">
        <v>8</v>
      </c>
      <c r="CD41" s="5" t="s">
        <v>161</v>
      </c>
      <c r="CE41" s="5" t="s">
        <v>161</v>
      </c>
      <c r="CF41" s="5" t="s">
        <v>161</v>
      </c>
      <c r="CG41" s="5" t="s">
        <v>158</v>
      </c>
      <c r="CH41" s="5" t="s">
        <v>159</v>
      </c>
      <c r="CI41" s="5">
        <v>0</v>
      </c>
      <c r="CJ41" s="5">
        <v>0</v>
      </c>
      <c r="CK41" s="5" t="s">
        <v>159</v>
      </c>
      <c r="CL41" s="5" t="s">
        <v>158</v>
      </c>
      <c r="CM41" s="5">
        <v>0</v>
      </c>
      <c r="CN41" s="5">
        <v>0</v>
      </c>
      <c r="CO41" s="5" t="s">
        <v>167</v>
      </c>
      <c r="CP41" s="4" t="s">
        <v>1158</v>
      </c>
      <c r="CQ41" s="5" t="s">
        <v>347</v>
      </c>
      <c r="CR41" s="4" t="s">
        <v>1159</v>
      </c>
      <c r="CS41" s="5" t="s">
        <v>169</v>
      </c>
      <c r="CT41" s="5" t="s">
        <v>158</v>
      </c>
      <c r="CU41" s="5" t="s">
        <v>1160</v>
      </c>
      <c r="CX41" s="5" t="s">
        <v>1161</v>
      </c>
      <c r="CY41" s="4" t="s">
        <v>1162</v>
      </c>
      <c r="DA41" s="5" t="s">
        <v>172</v>
      </c>
      <c r="DB41" s="4" t="s">
        <v>1163</v>
      </c>
      <c r="DC41" s="4" t="s">
        <v>1164</v>
      </c>
      <c r="DD41" t="s">
        <v>1165</v>
      </c>
      <c r="DE41" s="14" t="s">
        <v>176</v>
      </c>
      <c r="DF41" s="4">
        <v>40</v>
      </c>
      <c r="DG41" s="15" t="s">
        <v>177</v>
      </c>
      <c r="DH41" s="15" t="s">
        <v>354</v>
      </c>
      <c r="DI41" s="4" t="e">
        <v>#REF!</v>
      </c>
      <c r="DJ41" s="4" t="e">
        <v>#REF!</v>
      </c>
      <c r="DK41" s="4" t="e">
        <v>#REF!</v>
      </c>
      <c r="DL41" s="4" t="e">
        <v>#REF!</v>
      </c>
      <c r="DM41" s="4" t="e">
        <v>#REF!</v>
      </c>
      <c r="DN41" s="4" t="e">
        <v>#REF!</v>
      </c>
      <c r="DO41" s="4" t="e">
        <v>#REF!</v>
      </c>
      <c r="DP41" s="4" t="s">
        <v>1166</v>
      </c>
      <c r="DQ41" s="4" t="s">
        <v>354</v>
      </c>
      <c r="DR41" s="16">
        <v>1</v>
      </c>
      <c r="DS41" s="17">
        <v>44230</v>
      </c>
      <c r="DT41" s="1" t="s">
        <v>356</v>
      </c>
      <c r="DU41" s="1" t="s">
        <v>354</v>
      </c>
      <c r="DV41" s="1" t="str">
        <f>TabCadastro[[#This Row],[Cidade]]&amp;" - "&amp;TabCadastro[[#This Row],[UF]]</f>
        <v>Araraquara - SP</v>
      </c>
      <c r="DW41" s="18" t="str">
        <f>TabCadastro[[#This Row],[Nome completo do responsável]]&amp;" / "&amp;TabCadastro[[#This Row],[Endereço de e-mail2]]&amp;" / "&amp;TabCadastro[[#This Row],[Telefone]]</f>
        <v>Ana Cláudia De Oliveira / ana.mocidade2012@gmail.com / (16) 99615-8375</v>
      </c>
      <c r="DX41" s="18" t="str">
        <f>TabCadastro[[#This Row],[Nome do Presidente]]&amp;" / "&amp;TabCadastro[[#This Row],[Email do Presidente]]&amp;" / "&amp;TabCadastro[[#This Row],[Telefone do Presidente]]</f>
        <v>Andréia Aparecida Bento / deia.bent.ap@gmail.com / (16) 99702-8068</v>
      </c>
      <c r="DY41" s="18" t="e">
        <f>VLOOKUP(TabCadastro[[#This Row],[Regional]],#REF!,2,FALSE)</f>
        <v>#REF!</v>
      </c>
      <c r="DZ41" s="1" t="e">
        <f>IF(TabCadastro[[#This Row],[Regional]]=#REF!,TabCadastro[[#This Row],[Conc_Cidade_UF]],"")</f>
        <v>#REF!</v>
      </c>
      <c r="EA41" s="18" t="str">
        <f>TabCadastro[[#This Row],[Endereço]]&amp;" - "&amp;TabCadastro[[#This Row],[Bairro]]&amp;" - "&amp;"CEP "&amp;TabCadastro[[#This Row],[CEP]]</f>
        <v>Rua Francisco Portari, 197 - Selmi-Dei 2 - CEP 14806-317</v>
      </c>
      <c r="EB41" s="1" t="e">
        <f>IF(TabCadastro[[#This Row],[Regional]]=#REF!,TabCadastro[[#This Row],[Ordem (manual)]],"")</f>
        <v>#REF!</v>
      </c>
      <c r="EC41" s="1" t="e">
        <f>IF(TabCadastro[[#This Row],[Regional_Selec]]="","",_xlfn.RANK.EQ(TabCadastro[[#This Row],[Regional_Selec]],TabCadastro[Regional_Selec],1))</f>
        <v>#REF!</v>
      </c>
      <c r="ED41" s="1" t="str">
        <f>TabCadastro[[#This Row],[Domingo]]&amp;TabCadastro[[#This Row],[Segunda]]&amp;TabCadastro[[#This Row],[Terça]]&amp;TabCadastro[[#This Row],[Quarta]]&amp;TabCadastro[[#This Row],[Quinta]]&amp;TabCadastro[[#This Row],[Sexta]]&amp;TabCadastro[[#This Row],[Sábado]]</f>
        <v>-20h20h---15h</v>
      </c>
      <c r="EE41" s="1">
        <f>LEN(TabCadastro[[#This Row],[Conc_AE]])-LEN(SUBSTITUTE(TabCadastro[[#This Row],[Conc_AE]],"h",""))</f>
        <v>3</v>
      </c>
      <c r="EF41" s="1">
        <f>LEN(TabCadastro[[#This Row],[Dias e Horários do CURSO BÁSICO]])-LEN(SUBSTITUTE(TabCadastro[[#This Row],[Dias e Horários do CURSO BÁSICO]],"h",""))</f>
        <v>0</v>
      </c>
      <c r="EG41" s="1">
        <f>LEN(TabCadastro[[#This Row],[Dias e Horários da EAE]])-LEN(SUBSTITUTE(TabCadastro[[#This Row],[Dias e Horários da EAE]],"h",""))</f>
        <v>1</v>
      </c>
      <c r="EH41" s="1">
        <f>LEN(TabCadastro[[#This Row],[Dias e Horários EVANGELIZAÇÃO INFANTIL]])-LEN(SUBSTITUTE(TabCadastro[[#This Row],[Dias e Horários EVANGELIZAÇÃO INFANTIL]],"h",""))</f>
        <v>1</v>
      </c>
      <c r="EI41" s="1">
        <f>LEN(TabCadastro[[#This Row],[Dias e Horários PRÉ-MOCIDADE]])-LEN(SUBSTITUTE(TabCadastro[[#This Row],[Dias e Horários PRÉ-MOCIDADE]],"h",""))</f>
        <v>1</v>
      </c>
      <c r="EJ41" s="1">
        <f>LEN(TabCadastro[[#This Row],[Dias e Horários MOCIDADE]])-LEN(SUBSTITUTE(TabCadastro[[#This Row],[Dias e Horários MOCIDADE]],"h",""))</f>
        <v>1</v>
      </c>
      <c r="EK41" s="1">
        <f>LEN(TabCadastro[[#This Row],[Dias e Horários do CURSO DE MÉDIUNS]])-LEN(SUBSTITUTE(TabCadastro[[#This Row],[Dias e Horários do CURSO DE MÉDIUNS]],"h",""))</f>
        <v>0</v>
      </c>
      <c r="EL41" s="1">
        <f>LEN(TabCadastro[[#This Row],[Dias e Horários - FALANDO AO CORAÇÃO]])-LEN(SUBSTITUTE(TabCadastro[[#This Row],[Dias e Horários - FALANDO AO CORAÇÃO]],"h",""))</f>
        <v>0</v>
      </c>
      <c r="EM41" s="1">
        <f>LEN(TabCadastro[[#This Row],[Dias e Horários - PROJETO ANDRÉ LUIZ]])-LEN(SUBSTITUTE(TabCadastro[[#This Row],[Dias e Horários - PROJETO ANDRÉ LUIZ]],"h",""))</f>
        <v>0</v>
      </c>
      <c r="EN41" s="1">
        <f>LEN(TabCadastro[[#This Row],[Dias e Horários - PROJETO PAULO DE TARSO]])-LEN(SUBSTITUTE(TabCadastro[[#This Row],[Dias e Horários - PROJETO PAULO DE TARSO]],"h",""))</f>
        <v>0</v>
      </c>
    </row>
    <row r="42" spans="1:144" x14ac:dyDescent="0.3">
      <c r="A42" s="2">
        <v>44227.812547696754</v>
      </c>
      <c r="B42" s="19" t="s">
        <v>1025</v>
      </c>
      <c r="C42" s="3" t="s">
        <v>1167</v>
      </c>
      <c r="D42" s="3" t="s">
        <v>1168</v>
      </c>
      <c r="E42" s="3" t="s">
        <v>1169</v>
      </c>
      <c r="F42" s="3" t="s">
        <v>1170</v>
      </c>
      <c r="G42" s="4" t="s">
        <v>1171</v>
      </c>
      <c r="H42" s="5" t="s">
        <v>1172</v>
      </c>
      <c r="I42" s="3" t="s">
        <v>1032</v>
      </c>
      <c r="J42" s="3" t="s">
        <v>152</v>
      </c>
      <c r="K42" s="3" t="s">
        <v>1173</v>
      </c>
      <c r="L42" s="3" t="s">
        <v>1174</v>
      </c>
      <c r="M42" s="24">
        <v>41228</v>
      </c>
      <c r="N42" s="3" t="s">
        <v>1169</v>
      </c>
      <c r="O42" s="5" t="s">
        <v>1175</v>
      </c>
      <c r="P42" s="5" t="s">
        <v>1170</v>
      </c>
      <c r="Q42" s="4" t="s">
        <v>1176</v>
      </c>
      <c r="R42" s="4" t="s">
        <v>1177</v>
      </c>
      <c r="S42" s="3" t="s">
        <v>159</v>
      </c>
      <c r="T42" s="3" t="s">
        <v>159</v>
      </c>
      <c r="U42" s="3" t="s">
        <v>158</v>
      </c>
      <c r="V42" s="3" t="s">
        <v>159</v>
      </c>
      <c r="W42" s="3" t="s">
        <v>159</v>
      </c>
      <c r="X42" s="3" t="s">
        <v>159</v>
      </c>
      <c r="Y42" s="3" t="s">
        <v>159</v>
      </c>
      <c r="Z42" s="4" t="s">
        <v>1178</v>
      </c>
      <c r="AA42" s="4" t="s">
        <v>161</v>
      </c>
      <c r="AB42" t="s">
        <v>1179</v>
      </c>
      <c r="AC42" s="4" t="s">
        <v>161</v>
      </c>
      <c r="AD42" s="4" t="s">
        <v>161</v>
      </c>
      <c r="AE42" s="4" t="s">
        <v>158</v>
      </c>
      <c r="AF42" s="4" t="s">
        <v>1180</v>
      </c>
      <c r="AG42" s="3" t="s">
        <v>161</v>
      </c>
      <c r="AH42" s="3" t="s">
        <v>161</v>
      </c>
      <c r="AI42" s="3" t="s">
        <v>161</v>
      </c>
      <c r="AJ42" s="3" t="s">
        <v>221</v>
      </c>
      <c r="AK42" s="3" t="s">
        <v>161</v>
      </c>
      <c r="AL42" s="3" t="s">
        <v>161</v>
      </c>
      <c r="AM42" s="3" t="s">
        <v>161</v>
      </c>
      <c r="AN42" s="5">
        <v>8</v>
      </c>
      <c r="AO42" s="5">
        <v>6</v>
      </c>
      <c r="AP42" s="5">
        <v>6</v>
      </c>
      <c r="AQ42" s="5">
        <v>5</v>
      </c>
      <c r="AR42" s="5" t="s">
        <v>161</v>
      </c>
      <c r="AS42" s="5">
        <v>0</v>
      </c>
      <c r="AT42" s="5" t="s">
        <v>161</v>
      </c>
      <c r="AU42" s="5" t="s">
        <v>163</v>
      </c>
      <c r="AV42" s="5">
        <v>0</v>
      </c>
      <c r="AW42" s="5">
        <v>0</v>
      </c>
      <c r="AX42" s="5">
        <v>0</v>
      </c>
      <c r="AY42" s="5">
        <v>0</v>
      </c>
      <c r="AZ42" s="5" t="s">
        <v>161</v>
      </c>
      <c r="BA42" s="5">
        <v>0</v>
      </c>
      <c r="BB42" s="5">
        <v>0</v>
      </c>
      <c r="BC42" s="5">
        <v>0</v>
      </c>
      <c r="BD42" s="5">
        <v>0</v>
      </c>
      <c r="BE42" s="5" t="s">
        <v>197</v>
      </c>
      <c r="BF42" s="5">
        <v>8</v>
      </c>
      <c r="BG42" s="5">
        <v>0</v>
      </c>
      <c r="BH42" s="5">
        <v>4</v>
      </c>
      <c r="BI42" s="5">
        <v>4</v>
      </c>
      <c r="BJ42" s="5">
        <v>4</v>
      </c>
      <c r="BK42" s="5">
        <v>4</v>
      </c>
      <c r="BL42" s="5">
        <v>4</v>
      </c>
      <c r="BM42" s="5">
        <v>4</v>
      </c>
      <c r="BN42" s="5">
        <v>0</v>
      </c>
      <c r="BO42" s="5">
        <v>0</v>
      </c>
      <c r="BP42" s="5">
        <v>4</v>
      </c>
      <c r="BQ42" s="5" t="s">
        <v>158</v>
      </c>
      <c r="BR42" s="5" t="s">
        <v>161</v>
      </c>
      <c r="BS42" s="5">
        <v>0</v>
      </c>
      <c r="BT42" s="5">
        <v>0</v>
      </c>
      <c r="BU42" s="5">
        <v>0</v>
      </c>
      <c r="BV42" s="5" t="s">
        <v>163</v>
      </c>
      <c r="BW42" s="5" t="s">
        <v>161</v>
      </c>
      <c r="BX42" s="5">
        <v>0</v>
      </c>
      <c r="BY42" s="5">
        <v>0</v>
      </c>
      <c r="BZ42" s="5">
        <v>0</v>
      </c>
      <c r="CA42" s="5">
        <v>0</v>
      </c>
      <c r="CB42" s="5">
        <v>0</v>
      </c>
      <c r="CC42" s="5">
        <v>0</v>
      </c>
      <c r="CD42" s="5" t="s">
        <v>1181</v>
      </c>
      <c r="CE42" s="5" t="s">
        <v>161</v>
      </c>
      <c r="CF42" s="5" t="s">
        <v>161</v>
      </c>
      <c r="CG42" s="5" t="s">
        <v>158</v>
      </c>
      <c r="CH42" s="5" t="s">
        <v>158</v>
      </c>
      <c r="CI42" s="5">
        <v>0</v>
      </c>
      <c r="CJ42" s="5">
        <v>0</v>
      </c>
      <c r="CK42" s="5" t="s">
        <v>158</v>
      </c>
      <c r="CL42" s="5" t="s">
        <v>158</v>
      </c>
      <c r="CM42" s="5">
        <v>0</v>
      </c>
      <c r="CN42" s="5">
        <v>0</v>
      </c>
      <c r="CO42" s="5" t="s">
        <v>167</v>
      </c>
      <c r="CQ42" s="5" t="s">
        <v>347</v>
      </c>
      <c r="CS42" s="5" t="s">
        <v>169</v>
      </c>
      <c r="CT42" s="5" t="s">
        <v>159</v>
      </c>
      <c r="CU42" s="5" t="s">
        <v>1182</v>
      </c>
      <c r="CX42" s="5" t="s">
        <v>1182</v>
      </c>
      <c r="CY42" s="4" t="s">
        <v>1183</v>
      </c>
      <c r="CZ42" s="5" t="s">
        <v>229</v>
      </c>
      <c r="DA42" s="5" t="s">
        <v>172</v>
      </c>
      <c r="DC42" s="4" t="s">
        <v>1184</v>
      </c>
      <c r="DD42" t="s">
        <v>1185</v>
      </c>
      <c r="DE42" s="14" t="s">
        <v>176</v>
      </c>
      <c r="DF42" s="4">
        <v>41</v>
      </c>
      <c r="DG42" s="15" t="s">
        <v>177</v>
      </c>
      <c r="DH42" s="15" t="s">
        <v>178</v>
      </c>
      <c r="DI42" s="4" t="e">
        <v>#REF!</v>
      </c>
      <c r="DJ42" s="4" t="e">
        <v>#REF!</v>
      </c>
      <c r="DK42" s="4" t="e">
        <v>#REF!</v>
      </c>
      <c r="DL42" s="4" t="e">
        <v>#REF!</v>
      </c>
      <c r="DM42" s="4" t="e">
        <v>#REF!</v>
      </c>
      <c r="DN42" s="4" t="e">
        <v>#REF!</v>
      </c>
      <c r="DO42" s="4" t="e">
        <v>#REF!</v>
      </c>
      <c r="DP42" s="4" t="s">
        <v>1186</v>
      </c>
      <c r="DQ42" s="4" t="s">
        <v>178</v>
      </c>
      <c r="DR42" s="16">
        <v>1</v>
      </c>
      <c r="DS42" s="17">
        <v>44230</v>
      </c>
      <c r="DU42" s="1" t="s">
        <v>178</v>
      </c>
      <c r="DV42" s="1" t="str">
        <f>TabCadastro[[#This Row],[Cidade]]&amp;" - "&amp;TabCadastro[[#This Row],[UF]]</f>
        <v>Araraquara - SP</v>
      </c>
      <c r="DW42" s="18" t="str">
        <f>TabCadastro[[#This Row],[Nome completo do responsável]]&amp;" / "&amp;TabCadastro[[#This Row],[Endereço de e-mail2]]&amp;" / "&amp;TabCadastro[[#This Row],[Telefone]]</f>
        <v>André Roberto De Oliveira / cecamposdepaz@gmail.com / (16) 99786-7983</v>
      </c>
      <c r="DX42" s="18" t="str">
        <f>TabCadastro[[#This Row],[Nome do Presidente]]&amp;" / "&amp;TabCadastro[[#This Row],[Email do Presidente]]&amp;" / "&amp;TabCadastro[[#This Row],[Telefone do Presidente]]</f>
        <v>André Roberto De Oliveira / manutencaoandre@hotmail.com / (16) 99786-7983</v>
      </c>
      <c r="DY42" s="18" t="e">
        <f>VLOOKUP(TabCadastro[[#This Row],[Regional]],#REF!,2,FALSE)</f>
        <v>#REF!</v>
      </c>
      <c r="DZ42" s="1" t="e">
        <f>IF(TabCadastro[[#This Row],[Regional]]=#REF!,TabCadastro[[#This Row],[Conc_Cidade_UF]],"")</f>
        <v>#REF!</v>
      </c>
      <c r="EA42" s="18" t="str">
        <f>TabCadastro[[#This Row],[Endereço]]&amp;" - "&amp;TabCadastro[[#This Row],[Bairro]]&amp;" - "&amp;"CEP "&amp;TabCadastro[[#This Row],[CEP]]</f>
        <v>Av. Padre Antônio Cesarino, Nº.549 - Vila Xavier - CEP 14810-142</v>
      </c>
      <c r="EB42" s="1" t="e">
        <f>IF(TabCadastro[[#This Row],[Regional]]=#REF!,TabCadastro[[#This Row],[Ordem (manual)]],"")</f>
        <v>#REF!</v>
      </c>
      <c r="EC42" s="1" t="e">
        <f>IF(TabCadastro[[#This Row],[Regional_Selec]]="","",_xlfn.RANK.EQ(TabCadastro[[#This Row],[Regional_Selec]],TabCadastro[Regional_Selec],1))</f>
        <v>#REF!</v>
      </c>
      <c r="ED42" s="1" t="str">
        <f>TabCadastro[[#This Row],[Domingo]]&amp;TabCadastro[[#This Row],[Segunda]]&amp;TabCadastro[[#This Row],[Terça]]&amp;TabCadastro[[#This Row],[Quarta]]&amp;TabCadastro[[#This Row],[Quinta]]&amp;TabCadastro[[#This Row],[Sexta]]&amp;TabCadastro[[#This Row],[Sábado]]</f>
        <v>---20h---</v>
      </c>
      <c r="EE42" s="1">
        <f>LEN(TabCadastro[[#This Row],[Conc_AE]])-LEN(SUBSTITUTE(TabCadastro[[#This Row],[Conc_AE]],"h",""))</f>
        <v>1</v>
      </c>
      <c r="EF42" s="1">
        <f>LEN(TabCadastro[[#This Row],[Dias e Horários do CURSO BÁSICO]])-LEN(SUBSTITUTE(TabCadastro[[#This Row],[Dias e Horários do CURSO BÁSICO]],"h",""))</f>
        <v>0</v>
      </c>
      <c r="EG42" s="1">
        <f>LEN(TabCadastro[[#This Row],[Dias e Horários da EAE]])-LEN(SUBSTITUTE(TabCadastro[[#This Row],[Dias e Horários da EAE]],"h",""))</f>
        <v>0</v>
      </c>
      <c r="EH42" s="1">
        <f>LEN(TabCadastro[[#This Row],[Dias e Horários EVANGELIZAÇÃO INFANTIL]])-LEN(SUBSTITUTE(TabCadastro[[#This Row],[Dias e Horários EVANGELIZAÇÃO INFANTIL]],"h",""))</f>
        <v>1</v>
      </c>
      <c r="EI42" s="1">
        <f>LEN(TabCadastro[[#This Row],[Dias e Horários PRÉ-MOCIDADE]])-LEN(SUBSTITUTE(TabCadastro[[#This Row],[Dias e Horários PRÉ-MOCIDADE]],"h",""))</f>
        <v>0</v>
      </c>
      <c r="EJ42" s="1">
        <f>LEN(TabCadastro[[#This Row],[Dias e Horários MOCIDADE]])-LEN(SUBSTITUTE(TabCadastro[[#This Row],[Dias e Horários MOCIDADE]],"h",""))</f>
        <v>0</v>
      </c>
      <c r="EK42" s="1">
        <f>LEN(TabCadastro[[#This Row],[Dias e Horários do CURSO DE MÉDIUNS]])-LEN(SUBSTITUTE(TabCadastro[[#This Row],[Dias e Horários do CURSO DE MÉDIUNS]],"h",""))</f>
        <v>0</v>
      </c>
      <c r="EL42" s="1">
        <f>LEN(TabCadastro[[#This Row],[Dias e Horários - FALANDO AO CORAÇÃO]])-LEN(SUBSTITUTE(TabCadastro[[#This Row],[Dias e Horários - FALANDO AO CORAÇÃO]],"h",""))</f>
        <v>1</v>
      </c>
      <c r="EM42" s="1">
        <f>LEN(TabCadastro[[#This Row],[Dias e Horários - PROJETO ANDRÉ LUIZ]])-LEN(SUBSTITUTE(TabCadastro[[#This Row],[Dias e Horários - PROJETO ANDRÉ LUIZ]],"h",""))</f>
        <v>0</v>
      </c>
      <c r="EN42" s="1">
        <f>LEN(TabCadastro[[#This Row],[Dias e Horários - PROJETO PAULO DE TARSO]])-LEN(SUBSTITUTE(TabCadastro[[#This Row],[Dias e Horários - PROJETO PAULO DE TARSO]],"h",""))</f>
        <v>0</v>
      </c>
    </row>
    <row r="43" spans="1:144" x14ac:dyDescent="0.3">
      <c r="A43" s="2">
        <v>44202.646649270835</v>
      </c>
      <c r="B43" s="19" t="s">
        <v>1025</v>
      </c>
      <c r="C43" s="3" t="s">
        <v>1187</v>
      </c>
      <c r="D43" s="3" t="s">
        <v>1188</v>
      </c>
      <c r="E43" s="3" t="s">
        <v>1189</v>
      </c>
      <c r="F43" s="3" t="s">
        <v>1190</v>
      </c>
      <c r="G43" s="4" t="s">
        <v>1191</v>
      </c>
      <c r="H43" s="5" t="s">
        <v>1192</v>
      </c>
      <c r="I43" s="3" t="s">
        <v>1032</v>
      </c>
      <c r="J43" s="3" t="s">
        <v>152</v>
      </c>
      <c r="K43" s="3" t="s">
        <v>1193</v>
      </c>
      <c r="L43" s="3" t="s">
        <v>1194</v>
      </c>
      <c r="M43" s="13">
        <v>35189</v>
      </c>
      <c r="N43" s="3" t="s">
        <v>1195</v>
      </c>
      <c r="O43" s="5" t="s">
        <v>1196</v>
      </c>
      <c r="P43" s="5" t="s">
        <v>1197</v>
      </c>
      <c r="Q43" s="4" t="s">
        <v>1198</v>
      </c>
      <c r="R43" s="4" t="s">
        <v>1199</v>
      </c>
      <c r="S43" s="3" t="s">
        <v>158</v>
      </c>
      <c r="T43" s="3" t="s">
        <v>158</v>
      </c>
      <c r="U43" s="3" t="s">
        <v>158</v>
      </c>
      <c r="V43" s="3" t="s">
        <v>159</v>
      </c>
      <c r="W43" s="3" t="s">
        <v>159</v>
      </c>
      <c r="X43" s="3" t="s">
        <v>159</v>
      </c>
      <c r="Y43" s="3" t="s">
        <v>158</v>
      </c>
      <c r="Z43" s="4" t="s">
        <v>1200</v>
      </c>
      <c r="AA43" s="4" t="s">
        <v>161</v>
      </c>
      <c r="AB43" s="4" t="s">
        <v>161</v>
      </c>
      <c r="AC43" s="4" t="s">
        <v>161</v>
      </c>
      <c r="AD43" s="4" t="s">
        <v>161</v>
      </c>
      <c r="AE43" s="4" t="s">
        <v>158</v>
      </c>
      <c r="AF43" s="4" t="s">
        <v>1201</v>
      </c>
      <c r="AG43" s="3" t="s">
        <v>161</v>
      </c>
      <c r="AH43" s="3" t="s">
        <v>161</v>
      </c>
      <c r="AI43" s="3" t="s">
        <v>161</v>
      </c>
      <c r="AJ43" s="3" t="s">
        <v>161</v>
      </c>
      <c r="AK43" s="3" t="s">
        <v>161</v>
      </c>
      <c r="AL43" s="3" t="s">
        <v>162</v>
      </c>
      <c r="AM43" s="3" t="s">
        <v>1202</v>
      </c>
      <c r="AN43" s="5">
        <v>15</v>
      </c>
      <c r="AO43" s="5">
        <v>15</v>
      </c>
      <c r="AP43" s="5">
        <v>10</v>
      </c>
      <c r="AQ43" s="5">
        <v>2</v>
      </c>
      <c r="AR43" s="5" t="s">
        <v>310</v>
      </c>
      <c r="AS43" s="5">
        <v>8</v>
      </c>
      <c r="AT43" s="5" t="s">
        <v>310</v>
      </c>
      <c r="AU43" s="5" t="s">
        <v>656</v>
      </c>
      <c r="AV43" s="5">
        <v>10</v>
      </c>
      <c r="AW43" s="5">
        <v>10</v>
      </c>
      <c r="AX43" s="5">
        <v>3</v>
      </c>
      <c r="AY43" s="5">
        <v>2</v>
      </c>
      <c r="AZ43" s="5" t="s">
        <v>310</v>
      </c>
      <c r="BA43" s="5">
        <v>5</v>
      </c>
      <c r="BB43" s="5">
        <v>3</v>
      </c>
      <c r="BC43" s="5">
        <v>3</v>
      </c>
      <c r="BD43" s="5">
        <v>2</v>
      </c>
      <c r="BE43" s="5" t="s">
        <v>625</v>
      </c>
      <c r="BF43" s="5">
        <v>30</v>
      </c>
      <c r="BG43" s="5">
        <v>5</v>
      </c>
      <c r="BH43" s="5">
        <v>8</v>
      </c>
      <c r="BI43" s="5">
        <v>2</v>
      </c>
      <c r="BJ43" s="5">
        <v>2</v>
      </c>
      <c r="BK43" s="5">
        <v>2</v>
      </c>
      <c r="BL43" s="5">
        <v>2</v>
      </c>
      <c r="BM43" s="5">
        <v>1</v>
      </c>
      <c r="BN43" s="5">
        <v>4</v>
      </c>
      <c r="BO43" s="5">
        <v>4</v>
      </c>
      <c r="BP43" s="5">
        <v>8</v>
      </c>
      <c r="BQ43" s="5" t="s">
        <v>158</v>
      </c>
      <c r="BR43" s="5" t="s">
        <v>625</v>
      </c>
      <c r="BS43" s="5">
        <v>13</v>
      </c>
      <c r="BT43" s="5">
        <v>2</v>
      </c>
      <c r="BU43" s="5">
        <v>2</v>
      </c>
      <c r="BV43" s="5" t="s">
        <v>165</v>
      </c>
      <c r="BW43" s="5" t="s">
        <v>625</v>
      </c>
      <c r="BX43" s="5">
        <v>10</v>
      </c>
      <c r="BY43" s="5">
        <v>2</v>
      </c>
      <c r="BZ43" s="5">
        <v>2</v>
      </c>
      <c r="CA43" s="5">
        <v>2</v>
      </c>
      <c r="CB43" s="5">
        <v>0</v>
      </c>
      <c r="CC43" s="5">
        <v>12</v>
      </c>
      <c r="CD43" s="5" t="s">
        <v>312</v>
      </c>
      <c r="CE43" s="5" t="s">
        <v>312</v>
      </c>
      <c r="CF43" s="5" t="s">
        <v>225</v>
      </c>
      <c r="CG43" s="5" t="s">
        <v>158</v>
      </c>
      <c r="CH43" s="5" t="s">
        <v>158</v>
      </c>
      <c r="CI43" s="5">
        <v>15</v>
      </c>
      <c r="CJ43" s="5">
        <v>3</v>
      </c>
      <c r="CK43" s="5" t="s">
        <v>158</v>
      </c>
      <c r="CL43" s="5" t="s">
        <v>158</v>
      </c>
      <c r="CM43" s="5">
        <v>0</v>
      </c>
      <c r="CN43" s="5">
        <v>0</v>
      </c>
      <c r="CO43" s="5" t="s">
        <v>167</v>
      </c>
      <c r="CQ43" s="5" t="s">
        <v>168</v>
      </c>
      <c r="CS43" s="5" t="s">
        <v>169</v>
      </c>
      <c r="CT43" s="5" t="s">
        <v>158</v>
      </c>
      <c r="CU43" s="5" t="s">
        <v>1203</v>
      </c>
      <c r="CX43" s="5" t="s">
        <v>1201</v>
      </c>
      <c r="CY43" s="4" t="s">
        <v>691</v>
      </c>
      <c r="CZ43" s="5" t="s">
        <v>229</v>
      </c>
      <c r="DA43" s="5" t="s">
        <v>172</v>
      </c>
      <c r="DD43" t="s">
        <v>1204</v>
      </c>
      <c r="DE43" s="14" t="s">
        <v>176</v>
      </c>
      <c r="DF43" s="4">
        <v>42</v>
      </c>
      <c r="DG43" s="15" t="s">
        <v>177</v>
      </c>
      <c r="DH43" s="15" t="s">
        <v>178</v>
      </c>
      <c r="DI43" s="4" t="e">
        <v>#REF!</v>
      </c>
      <c r="DJ43" s="4" t="e">
        <v>#REF!</v>
      </c>
      <c r="DK43" s="4" t="e">
        <v>#REF!</v>
      </c>
      <c r="DL43" s="4" t="e">
        <v>#REF!</v>
      </c>
      <c r="DM43" s="4" t="e">
        <v>#REF!</v>
      </c>
      <c r="DN43" s="4" t="e">
        <v>#REF!</v>
      </c>
      <c r="DO43" s="4" t="e">
        <v>#REF!</v>
      </c>
      <c r="DP43" s="4" t="s">
        <v>1205</v>
      </c>
      <c r="DQ43" s="4" t="s">
        <v>354</v>
      </c>
      <c r="DR43" s="16">
        <v>1</v>
      </c>
      <c r="DS43" s="17">
        <v>44230</v>
      </c>
      <c r="DT43" s="1" t="s">
        <v>356</v>
      </c>
      <c r="DU43" s="1" t="s">
        <v>354</v>
      </c>
      <c r="DV43" s="1" t="str">
        <f>TabCadastro[[#This Row],[Cidade]]&amp;" - "&amp;TabCadastro[[#This Row],[UF]]</f>
        <v>Araraquara - SP</v>
      </c>
      <c r="DW43" s="18" t="str">
        <f>TabCadastro[[#This Row],[Nome completo do responsável]]&amp;" / "&amp;TabCadastro[[#This Row],[Endereço de e-mail2]]&amp;" / "&amp;TabCadastro[[#This Row],[Telefone]]</f>
        <v>Milton Domingues Junior / ceae.araraquara@zipmail.com.br / (16) 99114-9651</v>
      </c>
      <c r="DX43" s="18" t="str">
        <f>TabCadastro[[#This Row],[Nome do Presidente]]&amp;" / "&amp;TabCadastro[[#This Row],[Email do Presidente]]&amp;" / "&amp;TabCadastro[[#This Row],[Telefone do Presidente]]</f>
        <v>Celso Paulo Leite / celsopauloleite@gmail.com / (16) 99139-3455</v>
      </c>
      <c r="DY43" s="18" t="e">
        <f>VLOOKUP(TabCadastro[[#This Row],[Regional]],#REF!,2,FALSE)</f>
        <v>#REF!</v>
      </c>
      <c r="DZ43" s="1" t="e">
        <f>IF(TabCadastro[[#This Row],[Regional]]=#REF!,TabCadastro[[#This Row],[Conc_Cidade_UF]],"")</f>
        <v>#REF!</v>
      </c>
      <c r="EA43" s="18" t="str">
        <f>TabCadastro[[#This Row],[Endereço]]&amp;" - "&amp;TabCadastro[[#This Row],[Bairro]]&amp;" - "&amp;"CEP "&amp;TabCadastro[[#This Row],[CEP]]</f>
        <v>Rua Dos Eletricitários, 1038 - Jd. Del Rey - CEP 14808-350</v>
      </c>
      <c r="EB43" s="1" t="e">
        <f>IF(TabCadastro[[#This Row],[Regional]]=#REF!,TabCadastro[[#This Row],[Ordem (manual)]],"")</f>
        <v>#REF!</v>
      </c>
      <c r="EC43" s="1" t="e">
        <f>IF(TabCadastro[[#This Row],[Regional_Selec]]="","",_xlfn.RANK.EQ(TabCadastro[[#This Row],[Regional_Selec]],TabCadastro[Regional_Selec],1))</f>
        <v>#REF!</v>
      </c>
      <c r="ED43" s="1" t="str">
        <f>TabCadastro[[#This Row],[Domingo]]&amp;TabCadastro[[#This Row],[Segunda]]&amp;TabCadastro[[#This Row],[Terça]]&amp;TabCadastro[[#This Row],[Quarta]]&amp;TabCadastro[[#This Row],[Quinta]]&amp;TabCadastro[[#This Row],[Sexta]]&amp;TabCadastro[[#This Row],[Sábado]]</f>
        <v>-----19h3017h30</v>
      </c>
      <c r="EE43" s="1">
        <f>LEN(TabCadastro[[#This Row],[Conc_AE]])-LEN(SUBSTITUTE(TabCadastro[[#This Row],[Conc_AE]],"h",""))</f>
        <v>2</v>
      </c>
      <c r="EF43" s="1">
        <f>LEN(TabCadastro[[#This Row],[Dias e Horários do CURSO BÁSICO]])-LEN(SUBSTITUTE(TabCadastro[[#This Row],[Dias e Horários do CURSO BÁSICO]],"h",""))</f>
        <v>1</v>
      </c>
      <c r="EG43" s="1">
        <f>LEN(TabCadastro[[#This Row],[Dias e Horários da EAE]])-LEN(SUBSTITUTE(TabCadastro[[#This Row],[Dias e Horários da EAE]],"h",""))</f>
        <v>1</v>
      </c>
      <c r="EH43" s="1">
        <f>LEN(TabCadastro[[#This Row],[Dias e Horários EVANGELIZAÇÃO INFANTIL]])-LEN(SUBSTITUTE(TabCadastro[[#This Row],[Dias e Horários EVANGELIZAÇÃO INFANTIL]],"h",""))</f>
        <v>1</v>
      </c>
      <c r="EI43" s="1">
        <f>LEN(TabCadastro[[#This Row],[Dias e Horários PRÉ-MOCIDADE]])-LEN(SUBSTITUTE(TabCadastro[[#This Row],[Dias e Horários PRÉ-MOCIDADE]],"h",""))</f>
        <v>1</v>
      </c>
      <c r="EJ43" s="1">
        <f>LEN(TabCadastro[[#This Row],[Dias e Horários MOCIDADE]])-LEN(SUBSTITUTE(TabCadastro[[#This Row],[Dias e Horários MOCIDADE]],"h",""))</f>
        <v>1</v>
      </c>
      <c r="EK43" s="1">
        <f>LEN(TabCadastro[[#This Row],[Dias e Horários do CURSO DE MÉDIUNS]])-LEN(SUBSTITUTE(TabCadastro[[#This Row],[Dias e Horários do CURSO DE MÉDIUNS]],"h",""))</f>
        <v>1</v>
      </c>
      <c r="EL43" s="1">
        <f>LEN(TabCadastro[[#This Row],[Dias e Horários - FALANDO AO CORAÇÃO]])-LEN(SUBSTITUTE(TabCadastro[[#This Row],[Dias e Horários - FALANDO AO CORAÇÃO]],"h",""))</f>
        <v>1</v>
      </c>
      <c r="EM43" s="1">
        <f>LEN(TabCadastro[[#This Row],[Dias e Horários - PROJETO ANDRÉ LUIZ]])-LEN(SUBSTITUTE(TabCadastro[[#This Row],[Dias e Horários - PROJETO ANDRÉ LUIZ]],"h",""))</f>
        <v>1</v>
      </c>
      <c r="EN43" s="1">
        <f>LEN(TabCadastro[[#This Row],[Dias e Horários - PROJETO PAULO DE TARSO]])-LEN(SUBSTITUTE(TabCadastro[[#This Row],[Dias e Horários - PROJETO PAULO DE TARSO]],"h",""))</f>
        <v>1</v>
      </c>
    </row>
    <row r="44" spans="1:144" x14ac:dyDescent="0.3">
      <c r="A44" s="2">
        <v>44213.607247442131</v>
      </c>
      <c r="B44" s="19" t="s">
        <v>1025</v>
      </c>
      <c r="C44" s="3" t="s">
        <v>1206</v>
      </c>
      <c r="D44" s="3" t="s">
        <v>1207</v>
      </c>
      <c r="E44" s="3" t="s">
        <v>1208</v>
      </c>
      <c r="F44" s="3" t="s">
        <v>1209</v>
      </c>
      <c r="G44" s="4" t="s">
        <v>1210</v>
      </c>
      <c r="H44" s="5" t="s">
        <v>1211</v>
      </c>
      <c r="I44" s="3" t="s">
        <v>1212</v>
      </c>
      <c r="J44" s="3" t="s">
        <v>152</v>
      </c>
      <c r="K44" s="3" t="s">
        <v>1213</v>
      </c>
      <c r="L44" s="3" t="s">
        <v>1214</v>
      </c>
      <c r="M44" s="13">
        <v>40355</v>
      </c>
      <c r="N44" s="3" t="s">
        <v>1208</v>
      </c>
      <c r="O44" s="5" t="s">
        <v>1215</v>
      </c>
      <c r="P44" s="5" t="s">
        <v>1209</v>
      </c>
      <c r="Q44" s="4" t="s">
        <v>1216</v>
      </c>
      <c r="R44" s="4" t="s">
        <v>1217</v>
      </c>
      <c r="S44" s="3" t="s">
        <v>159</v>
      </c>
      <c r="T44" s="3" t="s">
        <v>159</v>
      </c>
      <c r="U44" s="3" t="s">
        <v>158</v>
      </c>
      <c r="V44" s="3" t="s">
        <v>159</v>
      </c>
      <c r="W44" s="3" t="s">
        <v>159</v>
      </c>
      <c r="X44" s="3" t="s">
        <v>159</v>
      </c>
      <c r="Y44" s="3" t="s">
        <v>159</v>
      </c>
      <c r="Z44" s="4" t="s">
        <v>228</v>
      </c>
      <c r="AA44" s="4" t="s">
        <v>161</v>
      </c>
      <c r="AB44" s="4" t="s">
        <v>161</v>
      </c>
      <c r="AC44" s="4" t="s">
        <v>161</v>
      </c>
      <c r="AD44" s="4" t="s">
        <v>161</v>
      </c>
      <c r="AE44" s="4" t="s">
        <v>158</v>
      </c>
      <c r="AG44" s="3" t="s">
        <v>161</v>
      </c>
      <c r="AH44" s="3" t="s">
        <v>221</v>
      </c>
      <c r="AI44" s="3" t="s">
        <v>161</v>
      </c>
      <c r="AJ44" s="3" t="s">
        <v>161</v>
      </c>
      <c r="AK44" s="3" t="s">
        <v>161</v>
      </c>
      <c r="AL44" s="3" t="s">
        <v>161</v>
      </c>
      <c r="AM44" s="3" t="s">
        <v>161</v>
      </c>
      <c r="AN44" s="5">
        <v>20</v>
      </c>
      <c r="AO44" s="5">
        <v>14</v>
      </c>
      <c r="AP44" s="5">
        <v>5</v>
      </c>
      <c r="AQ44" s="5">
        <v>1</v>
      </c>
      <c r="AR44" s="5" t="s">
        <v>161</v>
      </c>
      <c r="AS44" s="5">
        <v>0</v>
      </c>
      <c r="AT44" s="5" t="s">
        <v>798</v>
      </c>
      <c r="AU44" s="5" t="s">
        <v>656</v>
      </c>
      <c r="AV44" s="5">
        <v>12</v>
      </c>
      <c r="AW44" s="5">
        <v>5</v>
      </c>
      <c r="AX44" s="5">
        <v>1</v>
      </c>
      <c r="AY44" s="5">
        <v>1</v>
      </c>
      <c r="AZ44" s="5" t="s">
        <v>1218</v>
      </c>
      <c r="BA44" s="5">
        <v>12</v>
      </c>
      <c r="BB44" s="5">
        <v>2</v>
      </c>
      <c r="BC44" s="5">
        <v>1</v>
      </c>
      <c r="BD44" s="5">
        <v>1</v>
      </c>
      <c r="BE44" s="5" t="s">
        <v>161</v>
      </c>
      <c r="BF44" s="5">
        <v>0</v>
      </c>
      <c r="BG44" s="5">
        <v>0</v>
      </c>
      <c r="BH44" s="5">
        <v>0</v>
      </c>
      <c r="BI44" s="5">
        <v>0</v>
      </c>
      <c r="BJ44" s="5">
        <v>0</v>
      </c>
      <c r="BK44" s="5">
        <v>0</v>
      </c>
      <c r="BL44" s="5">
        <v>0</v>
      </c>
      <c r="BM44" s="5">
        <v>0</v>
      </c>
      <c r="BN44" s="5">
        <v>0</v>
      </c>
      <c r="BO44" s="5">
        <v>0</v>
      </c>
      <c r="BP44" s="5">
        <v>0</v>
      </c>
      <c r="BQ44" s="5" t="s">
        <v>163</v>
      </c>
      <c r="BR44" s="5" t="s">
        <v>161</v>
      </c>
      <c r="BS44" s="5">
        <v>0</v>
      </c>
      <c r="BT44" s="5">
        <v>0</v>
      </c>
      <c r="BU44" s="5">
        <v>0</v>
      </c>
      <c r="BV44" s="5" t="s">
        <v>163</v>
      </c>
      <c r="BW44" s="5" t="s">
        <v>161</v>
      </c>
      <c r="BX44" s="5">
        <v>0</v>
      </c>
      <c r="BY44" s="5">
        <v>0</v>
      </c>
      <c r="BZ44" s="5">
        <v>0</v>
      </c>
      <c r="CA44" s="5">
        <v>0</v>
      </c>
      <c r="CB44" s="5">
        <v>0</v>
      </c>
      <c r="CC44" s="5">
        <v>0</v>
      </c>
      <c r="CD44" s="5" t="s">
        <v>161</v>
      </c>
      <c r="CE44" s="5" t="s">
        <v>161</v>
      </c>
      <c r="CF44" s="5" t="s">
        <v>161</v>
      </c>
      <c r="CG44" s="5" t="s">
        <v>158</v>
      </c>
      <c r="CH44" s="5" t="s">
        <v>159</v>
      </c>
      <c r="CI44" s="5">
        <v>0</v>
      </c>
      <c r="CJ44" s="5">
        <v>0</v>
      </c>
      <c r="CK44" s="5" t="s">
        <v>159</v>
      </c>
      <c r="CL44" s="5" t="s">
        <v>159</v>
      </c>
      <c r="CM44" s="5">
        <v>0</v>
      </c>
      <c r="CN44" s="5">
        <v>0</v>
      </c>
      <c r="CO44" s="5" t="s">
        <v>199</v>
      </c>
      <c r="CQ44" s="5" t="s">
        <v>347</v>
      </c>
      <c r="CR44" s="4" t="s">
        <v>1219</v>
      </c>
      <c r="CS44" s="5" t="s">
        <v>169</v>
      </c>
      <c r="CT44" s="5" t="s">
        <v>158</v>
      </c>
      <c r="CU44" s="5" t="s">
        <v>1215</v>
      </c>
      <c r="CX44" s="5" t="s">
        <v>1215</v>
      </c>
      <c r="CZ44" s="5" t="s">
        <v>229</v>
      </c>
      <c r="DA44" s="5" t="s">
        <v>172</v>
      </c>
      <c r="DC44" s="4" t="s">
        <v>1220</v>
      </c>
      <c r="DD44" t="s">
        <v>1221</v>
      </c>
      <c r="DE44" s="14" t="s">
        <v>176</v>
      </c>
      <c r="DF44" s="4">
        <v>43</v>
      </c>
      <c r="DG44" s="15" t="s">
        <v>177</v>
      </c>
      <c r="DH44" s="15" t="s">
        <v>178</v>
      </c>
      <c r="DI44" s="4" t="e">
        <v>#REF!</v>
      </c>
      <c r="DJ44" s="4" t="e">
        <v>#REF!</v>
      </c>
      <c r="DK44" s="4" t="e">
        <v>#REF!</v>
      </c>
      <c r="DL44" s="4" t="e">
        <v>#REF!</v>
      </c>
      <c r="DM44" s="4" t="e">
        <v>#REF!</v>
      </c>
      <c r="DN44" s="4" t="e">
        <v>#REF!</v>
      </c>
      <c r="DO44" s="4" t="e">
        <v>#REF!</v>
      </c>
      <c r="DP44" s="4" t="s">
        <v>1222</v>
      </c>
      <c r="DQ44" s="4" t="s">
        <v>178</v>
      </c>
      <c r="DR44" s="16">
        <v>1</v>
      </c>
      <c r="DS44" s="17">
        <v>44230</v>
      </c>
      <c r="DU44" s="1" t="s">
        <v>178</v>
      </c>
      <c r="DV44" s="1" t="str">
        <f>TabCadastro[[#This Row],[Cidade]]&amp;" - "&amp;TabCadastro[[#This Row],[UF]]</f>
        <v>Itajobi - SP</v>
      </c>
      <c r="DW44" s="18" t="str">
        <f>TabCadastro[[#This Row],[Nome completo do responsável]]&amp;" / "&amp;TabCadastro[[#This Row],[Endereço de e-mail2]]&amp;" / "&amp;TabCadastro[[#This Row],[Telefone]]</f>
        <v>João Beleti / beleti@santamonica.ind.br / (17) 99125-4886</v>
      </c>
      <c r="DX44" s="18" t="str">
        <f>TabCadastro[[#This Row],[Nome do Presidente]]&amp;" / "&amp;TabCadastro[[#This Row],[Email do Presidente]]&amp;" / "&amp;TabCadastro[[#This Row],[Telefone do Presidente]]</f>
        <v>João Beleti / beleti@santamonica.ind.br / (17) 99125-4886</v>
      </c>
      <c r="DY44" s="18" t="e">
        <f>VLOOKUP(TabCadastro[[#This Row],[Regional]],#REF!,2,FALSE)</f>
        <v>#REF!</v>
      </c>
      <c r="DZ44" s="1" t="e">
        <f>IF(TabCadastro[[#This Row],[Regional]]=#REF!,TabCadastro[[#This Row],[Conc_Cidade_UF]],"")</f>
        <v>#REF!</v>
      </c>
      <c r="EA44" s="18" t="str">
        <f>TabCadastro[[#This Row],[Endereço]]&amp;" - "&amp;TabCadastro[[#This Row],[Bairro]]&amp;" - "&amp;"CEP "&amp;TabCadastro[[#This Row],[CEP]]</f>
        <v>Rua Ainzara Mancuso, 333 - Jd. Dos Ipês - CEP 15840-000</v>
      </c>
      <c r="EB44" s="1" t="e">
        <f>IF(TabCadastro[[#This Row],[Regional]]=#REF!,TabCadastro[[#This Row],[Ordem (manual)]],"")</f>
        <v>#REF!</v>
      </c>
      <c r="EC44" s="1" t="e">
        <f>IF(TabCadastro[[#This Row],[Regional_Selec]]="","",_xlfn.RANK.EQ(TabCadastro[[#This Row],[Regional_Selec]],TabCadastro[Regional_Selec],1))</f>
        <v>#REF!</v>
      </c>
      <c r="ED44" s="1" t="str">
        <f>TabCadastro[[#This Row],[Domingo]]&amp;TabCadastro[[#This Row],[Segunda]]&amp;TabCadastro[[#This Row],[Terça]]&amp;TabCadastro[[#This Row],[Quarta]]&amp;TabCadastro[[#This Row],[Quinta]]&amp;TabCadastro[[#This Row],[Sexta]]&amp;TabCadastro[[#This Row],[Sábado]]</f>
        <v>-20h-----</v>
      </c>
      <c r="EE44" s="1">
        <f>LEN(TabCadastro[[#This Row],[Conc_AE]])-LEN(SUBSTITUTE(TabCadastro[[#This Row],[Conc_AE]],"h",""))</f>
        <v>1</v>
      </c>
      <c r="EF44" s="1">
        <f>LEN(TabCadastro[[#This Row],[Dias e Horários do CURSO BÁSICO]])-LEN(SUBSTITUTE(TabCadastro[[#This Row],[Dias e Horários do CURSO BÁSICO]],"h",""))</f>
        <v>0</v>
      </c>
      <c r="EG44" s="1">
        <f>LEN(TabCadastro[[#This Row],[Dias e Horários da EAE]])-LEN(SUBSTITUTE(TabCadastro[[#This Row],[Dias e Horários da EAE]],"h",""))</f>
        <v>1</v>
      </c>
      <c r="EH44" s="1">
        <f>LEN(TabCadastro[[#This Row],[Dias e Horários EVANGELIZAÇÃO INFANTIL]])-LEN(SUBSTITUTE(TabCadastro[[#This Row],[Dias e Horários EVANGELIZAÇÃO INFANTIL]],"h",""))</f>
        <v>0</v>
      </c>
      <c r="EI44" s="1">
        <f>LEN(TabCadastro[[#This Row],[Dias e Horários PRÉ-MOCIDADE]])-LEN(SUBSTITUTE(TabCadastro[[#This Row],[Dias e Horários PRÉ-MOCIDADE]],"h",""))</f>
        <v>0</v>
      </c>
      <c r="EJ44" s="1">
        <f>LEN(TabCadastro[[#This Row],[Dias e Horários MOCIDADE]])-LEN(SUBSTITUTE(TabCadastro[[#This Row],[Dias e Horários MOCIDADE]],"h",""))</f>
        <v>0</v>
      </c>
      <c r="EK44" s="1">
        <f>LEN(TabCadastro[[#This Row],[Dias e Horários do CURSO DE MÉDIUNS]])-LEN(SUBSTITUTE(TabCadastro[[#This Row],[Dias e Horários do CURSO DE MÉDIUNS]],"h",""))</f>
        <v>1</v>
      </c>
      <c r="EL44" s="1">
        <f>LEN(TabCadastro[[#This Row],[Dias e Horários - FALANDO AO CORAÇÃO]])-LEN(SUBSTITUTE(TabCadastro[[#This Row],[Dias e Horários - FALANDO AO CORAÇÃO]],"h",""))</f>
        <v>0</v>
      </c>
      <c r="EM44" s="1">
        <f>LEN(TabCadastro[[#This Row],[Dias e Horários - PROJETO ANDRÉ LUIZ]])-LEN(SUBSTITUTE(TabCadastro[[#This Row],[Dias e Horários - PROJETO ANDRÉ LUIZ]],"h",""))</f>
        <v>0</v>
      </c>
      <c r="EN44" s="1">
        <f>LEN(TabCadastro[[#This Row],[Dias e Horários - PROJETO PAULO DE TARSO]])-LEN(SUBSTITUTE(TabCadastro[[#This Row],[Dias e Horários - PROJETO PAULO DE TARSO]],"h",""))</f>
        <v>0</v>
      </c>
    </row>
    <row r="45" spans="1:144" x14ac:dyDescent="0.3">
      <c r="A45" s="2">
        <v>44202.64126462963</v>
      </c>
      <c r="B45" s="19" t="s">
        <v>1025</v>
      </c>
      <c r="C45" s="3" t="s">
        <v>1223</v>
      </c>
      <c r="D45" s="3" t="s">
        <v>1224</v>
      </c>
      <c r="E45" s="3" t="s">
        <v>1189</v>
      </c>
      <c r="F45" s="3" t="s">
        <v>1190</v>
      </c>
      <c r="G45" s="4" t="s">
        <v>1225</v>
      </c>
      <c r="H45" s="5" t="s">
        <v>1226</v>
      </c>
      <c r="I45" s="3" t="s">
        <v>1032</v>
      </c>
      <c r="J45" s="3" t="s">
        <v>152</v>
      </c>
      <c r="K45" s="3" t="s">
        <v>1227</v>
      </c>
      <c r="L45" s="3" t="s">
        <v>1228</v>
      </c>
      <c r="M45" s="13">
        <v>31298</v>
      </c>
      <c r="N45" s="3" t="s">
        <v>1189</v>
      </c>
      <c r="O45" s="5" t="s">
        <v>1229</v>
      </c>
      <c r="P45" s="5" t="s">
        <v>1230</v>
      </c>
      <c r="Q45" s="4" t="s">
        <v>1231</v>
      </c>
      <c r="R45" s="4" t="s">
        <v>1232</v>
      </c>
      <c r="S45" s="3" t="s">
        <v>158</v>
      </c>
      <c r="T45" s="3" t="s">
        <v>158</v>
      </c>
      <c r="U45" s="3" t="s">
        <v>158</v>
      </c>
      <c r="V45" s="3" t="s">
        <v>159</v>
      </c>
      <c r="W45" s="3" t="s">
        <v>159</v>
      </c>
      <c r="X45" s="3" t="s">
        <v>159</v>
      </c>
      <c r="Y45" s="3" t="s">
        <v>158</v>
      </c>
      <c r="Z45" s="4" t="s">
        <v>1233</v>
      </c>
      <c r="AA45" s="4" t="s">
        <v>161</v>
      </c>
      <c r="AB45" s="4" t="s">
        <v>1234</v>
      </c>
      <c r="AC45" s="4" t="s">
        <v>161</v>
      </c>
      <c r="AD45" s="4" t="s">
        <v>161</v>
      </c>
      <c r="AE45" s="4" t="s">
        <v>158</v>
      </c>
      <c r="AF45" s="4" t="s">
        <v>1201</v>
      </c>
      <c r="AG45" s="3" t="s">
        <v>161</v>
      </c>
      <c r="AH45" s="3" t="s">
        <v>161</v>
      </c>
      <c r="AI45" s="3" t="s">
        <v>161</v>
      </c>
      <c r="AJ45" s="3" t="s">
        <v>221</v>
      </c>
      <c r="AK45" s="3" t="s">
        <v>161</v>
      </c>
      <c r="AL45" s="3" t="s">
        <v>161</v>
      </c>
      <c r="AM45" s="3" t="s">
        <v>161</v>
      </c>
      <c r="AN45" s="5">
        <v>35</v>
      </c>
      <c r="AO45" s="5">
        <v>16</v>
      </c>
      <c r="AP45" s="5">
        <v>10</v>
      </c>
      <c r="AQ45" s="5">
        <v>4</v>
      </c>
      <c r="AR45" s="5" t="s">
        <v>225</v>
      </c>
      <c r="AS45" s="5">
        <v>12</v>
      </c>
      <c r="AT45" s="5" t="s">
        <v>1235</v>
      </c>
      <c r="AU45" s="5" t="s">
        <v>1236</v>
      </c>
      <c r="AV45" s="5">
        <v>25</v>
      </c>
      <c r="AW45" s="5">
        <v>15</v>
      </c>
      <c r="AX45" s="5">
        <v>6</v>
      </c>
      <c r="AY45" s="5">
        <v>6</v>
      </c>
      <c r="AZ45" s="5" t="s">
        <v>312</v>
      </c>
      <c r="BA45" s="5">
        <v>10</v>
      </c>
      <c r="BB45" s="5">
        <v>8</v>
      </c>
      <c r="BC45" s="5">
        <v>3</v>
      </c>
      <c r="BD45" s="5">
        <v>2</v>
      </c>
      <c r="BE45" s="5" t="s">
        <v>1237</v>
      </c>
      <c r="BF45" s="5">
        <v>30</v>
      </c>
      <c r="BG45" s="5">
        <v>8</v>
      </c>
      <c r="BH45" s="5">
        <v>9</v>
      </c>
      <c r="BI45" s="5">
        <v>1</v>
      </c>
      <c r="BJ45" s="5">
        <v>2</v>
      </c>
      <c r="BK45" s="5">
        <v>2</v>
      </c>
      <c r="BL45" s="5">
        <v>2</v>
      </c>
      <c r="BM45" s="5">
        <v>2</v>
      </c>
      <c r="BN45" s="5">
        <v>4</v>
      </c>
      <c r="BO45" s="5">
        <v>5</v>
      </c>
      <c r="BP45" s="5">
        <v>9</v>
      </c>
      <c r="BQ45" s="5" t="s">
        <v>158</v>
      </c>
      <c r="BR45" s="5" t="s">
        <v>1237</v>
      </c>
      <c r="BS45" s="5">
        <v>10</v>
      </c>
      <c r="BT45" s="5">
        <v>3</v>
      </c>
      <c r="BU45" s="5">
        <v>1</v>
      </c>
      <c r="BV45" s="5" t="s">
        <v>165</v>
      </c>
      <c r="BW45" s="5" t="s">
        <v>1237</v>
      </c>
      <c r="BX45" s="5">
        <v>15</v>
      </c>
      <c r="BY45" s="5">
        <v>4</v>
      </c>
      <c r="BZ45" s="5">
        <v>2</v>
      </c>
      <c r="CA45" s="5">
        <v>2</v>
      </c>
      <c r="CB45" s="5">
        <v>0</v>
      </c>
      <c r="CC45" s="5">
        <v>20</v>
      </c>
      <c r="CD45" s="5" t="s">
        <v>312</v>
      </c>
      <c r="CE45" s="5" t="s">
        <v>251</v>
      </c>
      <c r="CF45" s="5" t="s">
        <v>225</v>
      </c>
      <c r="CG45" s="5" t="s">
        <v>158</v>
      </c>
      <c r="CH45" s="5" t="s">
        <v>158</v>
      </c>
      <c r="CI45" s="5">
        <v>16</v>
      </c>
      <c r="CJ45" s="5">
        <v>4</v>
      </c>
      <c r="CK45" s="5" t="s">
        <v>158</v>
      </c>
      <c r="CL45" s="5" t="s">
        <v>158</v>
      </c>
      <c r="CM45" s="5">
        <v>0</v>
      </c>
      <c r="CN45" s="5">
        <v>0</v>
      </c>
      <c r="CO45" s="5" t="s">
        <v>167</v>
      </c>
      <c r="CQ45" s="5" t="s">
        <v>168</v>
      </c>
      <c r="CR45" s="4" t="s">
        <v>1238</v>
      </c>
      <c r="CS45" s="5" t="s">
        <v>169</v>
      </c>
      <c r="CT45" s="5" t="s">
        <v>158</v>
      </c>
      <c r="CU45" s="5" t="s">
        <v>1229</v>
      </c>
      <c r="CX45" s="5" t="s">
        <v>1201</v>
      </c>
      <c r="CY45" s="4" t="s">
        <v>561</v>
      </c>
      <c r="CZ45" s="5" t="s">
        <v>229</v>
      </c>
      <c r="DA45" s="5" t="s">
        <v>230</v>
      </c>
      <c r="DB45" s="4" t="s">
        <v>1239</v>
      </c>
      <c r="DC45" s="4" t="s">
        <v>1240</v>
      </c>
      <c r="DD45" t="s">
        <v>1241</v>
      </c>
      <c r="DE45" s="14" t="s">
        <v>176</v>
      </c>
      <c r="DF45" s="4">
        <v>44</v>
      </c>
      <c r="DG45" s="15" t="s">
        <v>177</v>
      </c>
      <c r="DH45" s="15" t="s">
        <v>354</v>
      </c>
      <c r="DI45" s="4" t="e">
        <v>#REF!</v>
      </c>
      <c r="DJ45" s="4" t="e">
        <v>#REF!</v>
      </c>
      <c r="DK45" s="4" t="e">
        <v>#REF!</v>
      </c>
      <c r="DL45" s="4" t="e">
        <v>#REF!</v>
      </c>
      <c r="DM45" s="4" t="e">
        <v>#REF!</v>
      </c>
      <c r="DN45" s="4" t="e">
        <v>#REF!</v>
      </c>
      <c r="DO45" s="4" t="e">
        <v>#REF!</v>
      </c>
      <c r="DP45" s="4" t="s">
        <v>1242</v>
      </c>
      <c r="DQ45" s="4" t="s">
        <v>354</v>
      </c>
      <c r="DR45" s="16">
        <v>1</v>
      </c>
      <c r="DS45" s="17">
        <v>44230</v>
      </c>
      <c r="DT45" s="1" t="s">
        <v>356</v>
      </c>
      <c r="DU45" s="1" t="s">
        <v>354</v>
      </c>
      <c r="DV45" s="1" t="str">
        <f>TabCadastro[[#This Row],[Cidade]]&amp;" - "&amp;TabCadastro[[#This Row],[UF]]</f>
        <v>Araraquara - SP</v>
      </c>
      <c r="DW45" s="18" t="str">
        <f>TabCadastro[[#This Row],[Nome completo do responsável]]&amp;" / "&amp;TabCadastro[[#This Row],[Endereço de e-mail2]]&amp;" / "&amp;TabCadastro[[#This Row],[Telefone]]</f>
        <v>Milton Domingues Junior / ceae.araraquara@zipmail.com.br / (16) 99114-9651</v>
      </c>
      <c r="DX45" s="18" t="str">
        <f>TabCadastro[[#This Row],[Nome do Presidente]]&amp;" / "&amp;TabCadastro[[#This Row],[Email do Presidente]]&amp;" / "&amp;TabCadastro[[#This Row],[Telefone do Presidente]]</f>
        <v>Milton Domingues Junior / mdj@netsite.com.br / (16) 3336-3513</v>
      </c>
      <c r="DY45" s="18" t="e">
        <f>VLOOKUP(TabCadastro[[#This Row],[Regional]],#REF!,2,FALSE)</f>
        <v>#REF!</v>
      </c>
      <c r="DZ45" s="1" t="e">
        <f>IF(TabCadastro[[#This Row],[Regional]]=#REF!,TabCadastro[[#This Row],[Conc_Cidade_UF]],"")</f>
        <v>#REF!</v>
      </c>
      <c r="EA45" s="18" t="str">
        <f>TabCadastro[[#This Row],[Endereço]]&amp;" - "&amp;TabCadastro[[#This Row],[Bairro]]&amp;" - "&amp;"CEP "&amp;TabCadastro[[#This Row],[CEP]]</f>
        <v>Rua Lourenço Rolfsen, 171 - Jd. Iguatemi - CEP 14808-228</v>
      </c>
      <c r="EB45" s="1" t="e">
        <f>IF(TabCadastro[[#This Row],[Regional]]=#REF!,TabCadastro[[#This Row],[Ordem (manual)]],"")</f>
        <v>#REF!</v>
      </c>
      <c r="EC45" s="1" t="e">
        <f>IF(TabCadastro[[#This Row],[Regional_Selec]]="","",_xlfn.RANK.EQ(TabCadastro[[#This Row],[Regional_Selec]],TabCadastro[Regional_Selec],1))</f>
        <v>#REF!</v>
      </c>
      <c r="ED45" s="1" t="str">
        <f>TabCadastro[[#This Row],[Domingo]]&amp;TabCadastro[[#This Row],[Segunda]]&amp;TabCadastro[[#This Row],[Terça]]&amp;TabCadastro[[#This Row],[Quarta]]&amp;TabCadastro[[#This Row],[Quinta]]&amp;TabCadastro[[#This Row],[Sexta]]&amp;TabCadastro[[#This Row],[Sábado]]</f>
        <v>---20h---</v>
      </c>
      <c r="EE45" s="1">
        <f>LEN(TabCadastro[[#This Row],[Conc_AE]])-LEN(SUBSTITUTE(TabCadastro[[#This Row],[Conc_AE]],"h",""))</f>
        <v>1</v>
      </c>
      <c r="EF45" s="1">
        <f>LEN(TabCadastro[[#This Row],[Dias e Horários do CURSO BÁSICO]])-LEN(SUBSTITUTE(TabCadastro[[#This Row],[Dias e Horários do CURSO BÁSICO]],"h",""))</f>
        <v>1</v>
      </c>
      <c r="EG45" s="1">
        <f>LEN(TabCadastro[[#This Row],[Dias e Horários da EAE]])-LEN(SUBSTITUTE(TabCadastro[[#This Row],[Dias e Horários da EAE]],"h",""))</f>
        <v>2</v>
      </c>
      <c r="EH45" s="1">
        <f>LEN(TabCadastro[[#This Row],[Dias e Horários EVANGELIZAÇÃO INFANTIL]])-LEN(SUBSTITUTE(TabCadastro[[#This Row],[Dias e Horários EVANGELIZAÇÃO INFANTIL]],"h",""))</f>
        <v>1</v>
      </c>
      <c r="EI45" s="1">
        <f>LEN(TabCadastro[[#This Row],[Dias e Horários PRÉ-MOCIDADE]])-LEN(SUBSTITUTE(TabCadastro[[#This Row],[Dias e Horários PRÉ-MOCIDADE]],"h",""))</f>
        <v>1</v>
      </c>
      <c r="EJ45" s="1">
        <f>LEN(TabCadastro[[#This Row],[Dias e Horários MOCIDADE]])-LEN(SUBSTITUTE(TabCadastro[[#This Row],[Dias e Horários MOCIDADE]],"h",""))</f>
        <v>1</v>
      </c>
      <c r="EK45" s="1">
        <f>LEN(TabCadastro[[#This Row],[Dias e Horários do CURSO DE MÉDIUNS]])-LEN(SUBSTITUTE(TabCadastro[[#This Row],[Dias e Horários do CURSO DE MÉDIUNS]],"h",""))</f>
        <v>1</v>
      </c>
      <c r="EL45" s="1">
        <f>LEN(TabCadastro[[#This Row],[Dias e Horários - FALANDO AO CORAÇÃO]])-LEN(SUBSTITUTE(TabCadastro[[#This Row],[Dias e Horários - FALANDO AO CORAÇÃO]],"h",""))</f>
        <v>1</v>
      </c>
      <c r="EM45" s="1">
        <f>LEN(TabCadastro[[#This Row],[Dias e Horários - PROJETO ANDRÉ LUIZ]])-LEN(SUBSTITUTE(TabCadastro[[#This Row],[Dias e Horários - PROJETO ANDRÉ LUIZ]],"h",""))</f>
        <v>1</v>
      </c>
      <c r="EN45" s="1">
        <f>LEN(TabCadastro[[#This Row],[Dias e Horários - PROJETO PAULO DE TARSO]])-LEN(SUBSTITUTE(TabCadastro[[#This Row],[Dias e Horários - PROJETO PAULO DE TARSO]],"h",""))</f>
        <v>1</v>
      </c>
    </row>
    <row r="46" spans="1:144" x14ac:dyDescent="0.3">
      <c r="A46" s="2">
        <v>44192.452036736111</v>
      </c>
      <c r="B46" s="19" t="s">
        <v>1025</v>
      </c>
      <c r="C46" s="3" t="s">
        <v>1243</v>
      </c>
      <c r="D46" s="3" t="s">
        <v>1244</v>
      </c>
      <c r="E46" s="3" t="s">
        <v>1245</v>
      </c>
      <c r="F46" s="3" t="s">
        <v>1246</v>
      </c>
      <c r="G46" s="4" t="s">
        <v>1247</v>
      </c>
      <c r="H46" s="5" t="s">
        <v>1248</v>
      </c>
      <c r="I46" s="3" t="s">
        <v>1249</v>
      </c>
      <c r="J46" s="3" t="s">
        <v>152</v>
      </c>
      <c r="K46" s="3" t="s">
        <v>1250</v>
      </c>
      <c r="L46" s="3" t="s">
        <v>1251</v>
      </c>
      <c r="M46" s="13">
        <v>36892</v>
      </c>
      <c r="N46" s="3" t="s">
        <v>1245</v>
      </c>
      <c r="O46" s="5" t="s">
        <v>1252</v>
      </c>
      <c r="P46" s="5" t="s">
        <v>1246</v>
      </c>
      <c r="Q46" s="4" t="s">
        <v>1253</v>
      </c>
      <c r="R46" s="4" t="s">
        <v>1254</v>
      </c>
      <c r="S46" s="3" t="s">
        <v>158</v>
      </c>
      <c r="T46" s="3" t="s">
        <v>159</v>
      </c>
      <c r="U46" s="3" t="s">
        <v>159</v>
      </c>
      <c r="V46" s="3" t="s">
        <v>159</v>
      </c>
      <c r="W46" s="3" t="s">
        <v>159</v>
      </c>
      <c r="X46" s="3" t="s">
        <v>159</v>
      </c>
      <c r="Y46" s="3" t="s">
        <v>159</v>
      </c>
      <c r="Z46" s="4" t="s">
        <v>1255</v>
      </c>
      <c r="AB46" s="4" t="s">
        <v>158</v>
      </c>
      <c r="AE46" s="4" t="s">
        <v>158</v>
      </c>
      <c r="AF46" s="4" t="s">
        <v>1256</v>
      </c>
      <c r="AG46" s="23" t="s">
        <v>161</v>
      </c>
      <c r="AH46" s="23" t="s">
        <v>161</v>
      </c>
      <c r="AI46" s="3" t="s">
        <v>161</v>
      </c>
      <c r="AJ46" s="23" t="s">
        <v>161</v>
      </c>
      <c r="AK46" s="3" t="s">
        <v>221</v>
      </c>
      <c r="AL46" s="23" t="s">
        <v>161</v>
      </c>
      <c r="AM46" s="23" t="s">
        <v>161</v>
      </c>
      <c r="AN46" s="5">
        <v>30</v>
      </c>
      <c r="AO46" s="5">
        <v>15</v>
      </c>
      <c r="AP46" s="21">
        <v>5</v>
      </c>
      <c r="AQ46" s="21">
        <v>4</v>
      </c>
      <c r="AR46" s="5" t="s">
        <v>312</v>
      </c>
      <c r="AS46" s="5">
        <v>0</v>
      </c>
      <c r="AT46" s="5" t="s">
        <v>312</v>
      </c>
      <c r="AU46" s="5" t="s">
        <v>1257</v>
      </c>
      <c r="AV46" s="5">
        <v>16</v>
      </c>
      <c r="AW46" s="21">
        <v>5</v>
      </c>
      <c r="AX46" s="21">
        <v>4</v>
      </c>
      <c r="AY46" s="21">
        <v>2</v>
      </c>
      <c r="AZ46" s="5" t="s">
        <v>1258</v>
      </c>
      <c r="BA46" s="21">
        <v>8</v>
      </c>
      <c r="BB46" s="21">
        <v>3</v>
      </c>
      <c r="BC46" s="21">
        <v>3</v>
      </c>
      <c r="BD46" s="21">
        <v>2</v>
      </c>
      <c r="BE46" s="5" t="s">
        <v>312</v>
      </c>
      <c r="BF46" s="5">
        <v>12</v>
      </c>
      <c r="BG46" s="5">
        <v>0</v>
      </c>
      <c r="BH46" s="21">
        <v>3</v>
      </c>
      <c r="BI46" s="20">
        <v>0</v>
      </c>
      <c r="BJ46" s="21">
        <v>2</v>
      </c>
      <c r="BK46" s="21">
        <v>1</v>
      </c>
      <c r="BL46" s="20">
        <v>0</v>
      </c>
      <c r="BM46" s="20">
        <v>0</v>
      </c>
      <c r="BN46" s="20">
        <v>0</v>
      </c>
      <c r="BO46" s="5">
        <v>0</v>
      </c>
      <c r="BP46" s="5">
        <v>10</v>
      </c>
      <c r="BQ46" s="5" t="s">
        <v>158</v>
      </c>
      <c r="BR46" s="20" t="s">
        <v>161</v>
      </c>
      <c r="BS46" s="20">
        <v>0</v>
      </c>
      <c r="BT46" s="20">
        <v>0</v>
      </c>
      <c r="BU46" s="20">
        <v>0</v>
      </c>
      <c r="BV46" s="5" t="s">
        <v>165</v>
      </c>
      <c r="BW46" s="5" t="s">
        <v>312</v>
      </c>
      <c r="BX46" s="5">
        <v>10</v>
      </c>
      <c r="BY46" s="21">
        <v>2</v>
      </c>
      <c r="BZ46" s="21">
        <v>1</v>
      </c>
      <c r="CA46" s="21">
        <v>1</v>
      </c>
      <c r="CB46" s="21">
        <v>1</v>
      </c>
      <c r="CC46" s="21">
        <v>7</v>
      </c>
      <c r="CD46" s="20" t="s">
        <v>161</v>
      </c>
      <c r="CE46" s="20" t="s">
        <v>161</v>
      </c>
      <c r="CF46" s="20" t="s">
        <v>161</v>
      </c>
      <c r="CG46" s="5" t="s">
        <v>158</v>
      </c>
      <c r="CH46" s="5" t="s">
        <v>158</v>
      </c>
      <c r="CI46" s="20">
        <v>0</v>
      </c>
      <c r="CJ46" s="20">
        <v>0</v>
      </c>
      <c r="CK46" s="5" t="s">
        <v>158</v>
      </c>
      <c r="CL46" s="5" t="s">
        <v>158</v>
      </c>
      <c r="CM46" s="20">
        <v>0</v>
      </c>
      <c r="CN46" s="20">
        <v>0</v>
      </c>
      <c r="CO46" s="5" t="s">
        <v>199</v>
      </c>
      <c r="CQ46" s="5" t="s">
        <v>168</v>
      </c>
      <c r="CR46" s="4" t="s">
        <v>1259</v>
      </c>
      <c r="CS46" s="5" t="s">
        <v>169</v>
      </c>
      <c r="CT46" s="5" t="s">
        <v>159</v>
      </c>
      <c r="CU46" s="20" t="s">
        <v>416</v>
      </c>
      <c r="CX46" s="5" t="s">
        <v>1252</v>
      </c>
      <c r="CY46" s="4" t="s">
        <v>1260</v>
      </c>
      <c r="CZ46" s="5" t="s">
        <v>171</v>
      </c>
      <c r="DA46" s="5" t="s">
        <v>230</v>
      </c>
      <c r="DB46" s="4" t="s">
        <v>1261</v>
      </c>
      <c r="DC46" s="4" t="s">
        <v>1262</v>
      </c>
      <c r="DD46" t="s">
        <v>1263</v>
      </c>
      <c r="DE46" s="14" t="s">
        <v>176</v>
      </c>
      <c r="DF46" s="4">
        <v>45</v>
      </c>
      <c r="DG46" s="15" t="s">
        <v>177</v>
      </c>
      <c r="DH46" s="15" t="s">
        <v>354</v>
      </c>
      <c r="DI46" s="4" t="e">
        <v>#REF!</v>
      </c>
      <c r="DJ46" s="4" t="e">
        <v>#REF!</v>
      </c>
      <c r="DK46" s="4" t="e">
        <v>#REF!</v>
      </c>
      <c r="DL46" s="4" t="e">
        <v>#REF!</v>
      </c>
      <c r="DM46" s="4" t="e">
        <v>#REF!</v>
      </c>
      <c r="DN46" s="4" t="e">
        <v>#REF!</v>
      </c>
      <c r="DO46" s="4" t="e">
        <v>#REF!</v>
      </c>
      <c r="DP46" s="4" t="s">
        <v>1264</v>
      </c>
      <c r="DQ46" s="4" t="s">
        <v>354</v>
      </c>
      <c r="DR46" s="16">
        <v>1</v>
      </c>
      <c r="DS46" s="17">
        <v>44230</v>
      </c>
      <c r="DT46" s="1" t="s">
        <v>356</v>
      </c>
      <c r="DU46" s="1" t="s">
        <v>354</v>
      </c>
      <c r="DV46" s="1" t="str">
        <f>TabCadastro[[#This Row],[Cidade]]&amp;" - "&amp;TabCadastro[[#This Row],[UF]]</f>
        <v>São José do Rio Preto - SP</v>
      </c>
      <c r="DW46" s="18" t="str">
        <f>TabCadastro[[#This Row],[Nome completo do responsável]]&amp;" / "&amp;TabCadastro[[#This Row],[Endereço de e-mail2]]&amp;" / "&amp;TabCadastro[[#This Row],[Telefone]]</f>
        <v>Maria Conceição Stelluti Monteiro / mcsmonteiro@gmail.com / (17) 99150-0600</v>
      </c>
      <c r="DX46" s="18" t="str">
        <f>TabCadastro[[#This Row],[Nome do Presidente]]&amp;" / "&amp;TabCadastro[[#This Row],[Email do Presidente]]&amp;" / "&amp;TabCadastro[[#This Row],[Telefone do Presidente]]</f>
        <v>Maria Conceição Stelluti Monteiro / mcsmonteiro@gmail.com / (17) 99150-0600</v>
      </c>
      <c r="DY46" s="18" t="e">
        <f>VLOOKUP(TabCadastro[[#This Row],[Regional]],#REF!,2,FALSE)</f>
        <v>#REF!</v>
      </c>
      <c r="DZ46" s="1" t="e">
        <f>IF(TabCadastro[[#This Row],[Regional]]=#REF!,TabCadastro[[#This Row],[Conc_Cidade_UF]],"")</f>
        <v>#REF!</v>
      </c>
      <c r="EA46" s="18" t="str">
        <f>TabCadastro[[#This Row],[Endereço]]&amp;" - "&amp;TabCadastro[[#This Row],[Bairro]]&amp;" - "&amp;"CEP "&amp;TabCadastro[[#This Row],[CEP]]</f>
        <v>Rua Alexandre Rosa 156 - Jdim São José - CEP 15090-100</v>
      </c>
      <c r="EB46" s="1" t="e">
        <f>IF(TabCadastro[[#This Row],[Regional]]=#REF!,TabCadastro[[#This Row],[Ordem (manual)]],"")</f>
        <v>#REF!</v>
      </c>
      <c r="EC46" s="1" t="e">
        <f>IF(TabCadastro[[#This Row],[Regional_Selec]]="","",_xlfn.RANK.EQ(TabCadastro[[#This Row],[Regional_Selec]],TabCadastro[Regional_Selec],1))</f>
        <v>#REF!</v>
      </c>
      <c r="ED46" s="1" t="str">
        <f>TabCadastro[[#This Row],[Domingo]]&amp;TabCadastro[[#This Row],[Segunda]]&amp;TabCadastro[[#This Row],[Terça]]&amp;TabCadastro[[#This Row],[Quarta]]&amp;TabCadastro[[#This Row],[Quinta]]&amp;TabCadastro[[#This Row],[Sexta]]&amp;TabCadastro[[#This Row],[Sábado]]</f>
        <v>----20h--</v>
      </c>
      <c r="EE46" s="1">
        <f>LEN(TabCadastro[[#This Row],[Conc_AE]])-LEN(SUBSTITUTE(TabCadastro[[#This Row],[Conc_AE]],"h",""))</f>
        <v>1</v>
      </c>
      <c r="EF46" s="1">
        <f>LEN(TabCadastro[[#This Row],[Dias e Horários do CURSO BÁSICO]])-LEN(SUBSTITUTE(TabCadastro[[#This Row],[Dias e Horários do CURSO BÁSICO]],"h",""))</f>
        <v>1</v>
      </c>
      <c r="EG46" s="1">
        <f>LEN(TabCadastro[[#This Row],[Dias e Horários da EAE]])-LEN(SUBSTITUTE(TabCadastro[[#This Row],[Dias e Horários da EAE]],"h",""))</f>
        <v>1</v>
      </c>
      <c r="EH46" s="1">
        <f>LEN(TabCadastro[[#This Row],[Dias e Horários EVANGELIZAÇÃO INFANTIL]])-LEN(SUBSTITUTE(TabCadastro[[#This Row],[Dias e Horários EVANGELIZAÇÃO INFANTIL]],"h",""))</f>
        <v>1</v>
      </c>
      <c r="EI46" s="1">
        <f>LEN(TabCadastro[[#This Row],[Dias e Horários PRÉ-MOCIDADE]])-LEN(SUBSTITUTE(TabCadastro[[#This Row],[Dias e Horários PRÉ-MOCIDADE]],"h",""))</f>
        <v>0</v>
      </c>
      <c r="EJ46" s="1">
        <f>LEN(TabCadastro[[#This Row],[Dias e Horários MOCIDADE]])-LEN(SUBSTITUTE(TabCadastro[[#This Row],[Dias e Horários MOCIDADE]],"h",""))</f>
        <v>1</v>
      </c>
      <c r="EK46" s="1">
        <f>LEN(TabCadastro[[#This Row],[Dias e Horários do CURSO DE MÉDIUNS]])-LEN(SUBSTITUTE(TabCadastro[[#This Row],[Dias e Horários do CURSO DE MÉDIUNS]],"h",""))</f>
        <v>0</v>
      </c>
      <c r="EL46" s="1">
        <f>LEN(TabCadastro[[#This Row],[Dias e Horários - FALANDO AO CORAÇÃO]])-LEN(SUBSTITUTE(TabCadastro[[#This Row],[Dias e Horários - FALANDO AO CORAÇÃO]],"h",""))</f>
        <v>0</v>
      </c>
      <c r="EM46" s="1">
        <f>LEN(TabCadastro[[#This Row],[Dias e Horários - PROJETO ANDRÉ LUIZ]])-LEN(SUBSTITUTE(TabCadastro[[#This Row],[Dias e Horários - PROJETO ANDRÉ LUIZ]],"h",""))</f>
        <v>0</v>
      </c>
      <c r="EN46" s="1">
        <f>LEN(TabCadastro[[#This Row],[Dias e Horários - PROJETO PAULO DE TARSO]])-LEN(SUBSTITUTE(TabCadastro[[#This Row],[Dias e Horários - PROJETO PAULO DE TARSO]],"h",""))</f>
        <v>0</v>
      </c>
    </row>
    <row r="47" spans="1:144" x14ac:dyDescent="0.3">
      <c r="A47" s="2">
        <v>44201.935863634259</v>
      </c>
      <c r="B47" s="19" t="s">
        <v>1025</v>
      </c>
      <c r="C47" s="3" t="s">
        <v>1265</v>
      </c>
      <c r="D47" s="3" t="s">
        <v>1266</v>
      </c>
      <c r="E47" s="3" t="s">
        <v>1267</v>
      </c>
      <c r="F47" s="3" t="s">
        <v>1268</v>
      </c>
      <c r="G47" s="4" t="s">
        <v>1269</v>
      </c>
      <c r="H47" s="5" t="s">
        <v>1270</v>
      </c>
      <c r="I47" s="3" t="s">
        <v>1032</v>
      </c>
      <c r="J47" s="3" t="s">
        <v>152</v>
      </c>
      <c r="K47" s="3" t="s">
        <v>1271</v>
      </c>
      <c r="L47" s="3" t="s">
        <v>1272</v>
      </c>
      <c r="M47" s="24">
        <v>40531</v>
      </c>
      <c r="N47" s="3" t="s">
        <v>1267</v>
      </c>
      <c r="O47" s="5" t="s">
        <v>1273</v>
      </c>
      <c r="P47" s="5" t="s">
        <v>1268</v>
      </c>
      <c r="Q47" s="4" t="s">
        <v>1274</v>
      </c>
      <c r="R47" s="4" t="s">
        <v>1275</v>
      </c>
      <c r="S47" s="3" t="s">
        <v>159</v>
      </c>
      <c r="T47" s="3" t="s">
        <v>159</v>
      </c>
      <c r="U47" s="3" t="s">
        <v>158</v>
      </c>
      <c r="V47" s="3" t="s">
        <v>159</v>
      </c>
      <c r="W47" s="3" t="s">
        <v>159</v>
      </c>
      <c r="X47" s="3" t="s">
        <v>159</v>
      </c>
      <c r="Y47" s="3" t="s">
        <v>159</v>
      </c>
      <c r="Z47" s="4" t="s">
        <v>1276</v>
      </c>
      <c r="AA47" s="4" t="s">
        <v>161</v>
      </c>
      <c r="AB47" s="4" t="s">
        <v>1277</v>
      </c>
      <c r="AC47" s="4" t="s">
        <v>1278</v>
      </c>
      <c r="AD47" s="4" t="s">
        <v>161</v>
      </c>
      <c r="AE47" s="4" t="s">
        <v>158</v>
      </c>
      <c r="AF47" s="4" t="s">
        <v>346</v>
      </c>
      <c r="AG47" s="3" t="s">
        <v>161</v>
      </c>
      <c r="AH47" s="3" t="s">
        <v>161</v>
      </c>
      <c r="AI47" s="3" t="s">
        <v>221</v>
      </c>
      <c r="AJ47" s="3" t="s">
        <v>726</v>
      </c>
      <c r="AK47" s="3" t="s">
        <v>161</v>
      </c>
      <c r="AL47" s="3" t="s">
        <v>161</v>
      </c>
      <c r="AM47" s="3" t="s">
        <v>654</v>
      </c>
      <c r="AN47" s="5">
        <v>15</v>
      </c>
      <c r="AO47" s="5">
        <v>32</v>
      </c>
      <c r="AP47" s="5">
        <v>8</v>
      </c>
      <c r="AQ47" s="5">
        <v>6</v>
      </c>
      <c r="AR47" s="5" t="s">
        <v>555</v>
      </c>
      <c r="AS47" s="5">
        <v>15</v>
      </c>
      <c r="AT47" s="5" t="s">
        <v>655</v>
      </c>
      <c r="AU47" s="5" t="s">
        <v>163</v>
      </c>
      <c r="AV47" s="5">
        <v>12</v>
      </c>
      <c r="AW47" s="5">
        <v>8</v>
      </c>
      <c r="AX47" s="5">
        <v>3</v>
      </c>
      <c r="AY47" s="5">
        <v>2</v>
      </c>
      <c r="AZ47" s="5" t="s">
        <v>312</v>
      </c>
      <c r="BA47" s="5">
        <v>10</v>
      </c>
      <c r="BB47" s="5">
        <v>4</v>
      </c>
      <c r="BC47" s="5">
        <v>2</v>
      </c>
      <c r="BD47" s="5">
        <v>1</v>
      </c>
      <c r="BE47" s="5" t="s">
        <v>1279</v>
      </c>
      <c r="BF47" s="5">
        <v>23</v>
      </c>
      <c r="BG47" s="5">
        <v>0</v>
      </c>
      <c r="BH47" s="5">
        <v>4</v>
      </c>
      <c r="BI47" s="5">
        <v>1</v>
      </c>
      <c r="BJ47" s="5">
        <v>1</v>
      </c>
      <c r="BK47" s="5">
        <v>1</v>
      </c>
      <c r="BL47" s="5">
        <v>1</v>
      </c>
      <c r="BM47" s="5">
        <v>0</v>
      </c>
      <c r="BN47" s="5">
        <v>1</v>
      </c>
      <c r="BO47" s="5">
        <v>0</v>
      </c>
      <c r="BP47" s="5">
        <v>3</v>
      </c>
      <c r="BQ47" s="5" t="s">
        <v>158</v>
      </c>
      <c r="BR47" s="5" t="s">
        <v>345</v>
      </c>
      <c r="BS47" s="5">
        <v>7</v>
      </c>
      <c r="BT47" s="5">
        <v>0</v>
      </c>
      <c r="BU47" s="5">
        <v>1</v>
      </c>
      <c r="BV47" s="5" t="s">
        <v>253</v>
      </c>
      <c r="BW47" s="5" t="s">
        <v>345</v>
      </c>
      <c r="BX47" s="5">
        <v>10</v>
      </c>
      <c r="BY47" s="5">
        <v>4</v>
      </c>
      <c r="BZ47" s="5">
        <v>2</v>
      </c>
      <c r="CA47" s="5">
        <v>2</v>
      </c>
      <c r="CB47" s="5">
        <v>0</v>
      </c>
      <c r="CC47" s="5">
        <v>5</v>
      </c>
      <c r="CD47" s="5" t="s">
        <v>161</v>
      </c>
      <c r="CE47" s="5" t="s">
        <v>161</v>
      </c>
      <c r="CF47" s="5" t="s">
        <v>161</v>
      </c>
      <c r="CG47" s="5" t="s">
        <v>158</v>
      </c>
      <c r="CH47" s="5" t="s">
        <v>158</v>
      </c>
      <c r="CI47" s="5">
        <v>0</v>
      </c>
      <c r="CJ47" s="5">
        <v>0</v>
      </c>
      <c r="CK47" s="5" t="s">
        <v>158</v>
      </c>
      <c r="CL47" s="5" t="s">
        <v>158</v>
      </c>
      <c r="CM47" s="5">
        <v>0</v>
      </c>
      <c r="CN47" s="5">
        <v>0</v>
      </c>
      <c r="CO47" s="5" t="s">
        <v>167</v>
      </c>
      <c r="CQ47" s="5" t="s">
        <v>168</v>
      </c>
      <c r="CR47" s="4" t="s">
        <v>1280</v>
      </c>
      <c r="CS47" s="5" t="s">
        <v>169</v>
      </c>
      <c r="CT47" s="5" t="s">
        <v>158</v>
      </c>
      <c r="CU47" s="5" t="s">
        <v>1273</v>
      </c>
      <c r="CX47" s="5" t="s">
        <v>1273</v>
      </c>
      <c r="CY47" s="4" t="s">
        <v>1281</v>
      </c>
      <c r="CZ47" s="5" t="s">
        <v>171</v>
      </c>
      <c r="DA47" s="5" t="s">
        <v>928</v>
      </c>
      <c r="DB47" s="4" t="s">
        <v>1282</v>
      </c>
      <c r="DC47" s="4" t="s">
        <v>1283</v>
      </c>
      <c r="DD47" t="s">
        <v>1284</v>
      </c>
      <c r="DE47" s="14" t="s">
        <v>176</v>
      </c>
      <c r="DF47" s="4">
        <v>46</v>
      </c>
      <c r="DG47" s="15" t="s">
        <v>177</v>
      </c>
      <c r="DH47" s="15" t="s">
        <v>354</v>
      </c>
      <c r="DI47" s="4" t="e">
        <v>#REF!</v>
      </c>
      <c r="DJ47" s="4" t="e">
        <v>#REF!</v>
      </c>
      <c r="DK47" s="4" t="e">
        <v>#REF!</v>
      </c>
      <c r="DL47" s="4" t="e">
        <v>#REF!</v>
      </c>
      <c r="DM47" s="4" t="e">
        <v>#REF!</v>
      </c>
      <c r="DN47" s="4" t="e">
        <v>#REF!</v>
      </c>
      <c r="DO47" s="4" t="e">
        <v>#REF!</v>
      </c>
      <c r="DP47" s="4" t="s">
        <v>1285</v>
      </c>
      <c r="DQ47" s="4" t="s">
        <v>354</v>
      </c>
      <c r="DR47" s="16">
        <v>1</v>
      </c>
      <c r="DS47" s="17">
        <v>44230</v>
      </c>
      <c r="DT47" s="1" t="s">
        <v>356</v>
      </c>
      <c r="DU47" s="1" t="s">
        <v>354</v>
      </c>
      <c r="DV47" s="1" t="str">
        <f>TabCadastro[[#This Row],[Cidade]]&amp;" - "&amp;TabCadastro[[#This Row],[UF]]</f>
        <v>Araraquara - SP</v>
      </c>
      <c r="DW47" s="18" t="str">
        <f>TabCadastro[[#This Row],[Nome completo do responsável]]&amp;" / "&amp;TabCadastro[[#This Row],[Endereço de e-mail2]]&amp;" / "&amp;TabCadastro[[#This Row],[Telefone]]</f>
        <v>Antonio Santos Oliveira / antsantoliv@gmail.com / (16) 99771-5588</v>
      </c>
      <c r="DX47" s="18" t="str">
        <f>TabCadastro[[#This Row],[Nome do Presidente]]&amp;" / "&amp;TabCadastro[[#This Row],[Email do Presidente]]&amp;" / "&amp;TabCadastro[[#This Row],[Telefone do Presidente]]</f>
        <v>Antonio Santos Oliveira / antsantoliv@gmail.com / (16) 99771-5588</v>
      </c>
      <c r="DY47" s="18" t="e">
        <f>VLOOKUP(TabCadastro[[#This Row],[Regional]],#REF!,2,FALSE)</f>
        <v>#REF!</v>
      </c>
      <c r="DZ47" s="1" t="e">
        <f>IF(TabCadastro[[#This Row],[Regional]]=#REF!,TabCadastro[[#This Row],[Conc_Cidade_UF]],"")</f>
        <v>#REF!</v>
      </c>
      <c r="EA47" s="18" t="str">
        <f>TabCadastro[[#This Row],[Endereço]]&amp;" - "&amp;TabCadastro[[#This Row],[Bairro]]&amp;" - "&amp;"CEP "&amp;TabCadastro[[#This Row],[CEP]]</f>
        <v>Rua : Eng: Marco Antonio Dantilho, 1543 - Jd. Das Hortencias - CEP 14808-327</v>
      </c>
      <c r="EB47" s="1" t="e">
        <f>IF(TabCadastro[[#This Row],[Regional]]=#REF!,TabCadastro[[#This Row],[Ordem (manual)]],"")</f>
        <v>#REF!</v>
      </c>
      <c r="EC47" s="1" t="e">
        <f>IF(TabCadastro[[#This Row],[Regional_Selec]]="","",_xlfn.RANK.EQ(TabCadastro[[#This Row],[Regional_Selec]],TabCadastro[Regional_Selec],1))</f>
        <v>#REF!</v>
      </c>
      <c r="ED47" s="1" t="str">
        <f>TabCadastro[[#This Row],[Domingo]]&amp;TabCadastro[[#This Row],[Segunda]]&amp;TabCadastro[[#This Row],[Terça]]&amp;TabCadastro[[#This Row],[Quarta]]&amp;TabCadastro[[#This Row],[Quinta]]&amp;TabCadastro[[#This Row],[Sexta]]&amp;TabCadastro[[#This Row],[Sábado]]</f>
        <v>--20h19h45--14h</v>
      </c>
      <c r="EE47" s="1">
        <f>LEN(TabCadastro[[#This Row],[Conc_AE]])-LEN(SUBSTITUTE(TabCadastro[[#This Row],[Conc_AE]],"h",""))</f>
        <v>3</v>
      </c>
      <c r="EF47" s="1">
        <f>LEN(TabCadastro[[#This Row],[Dias e Horários do CURSO BÁSICO]])-LEN(SUBSTITUTE(TabCadastro[[#This Row],[Dias e Horários do CURSO BÁSICO]],"h",""))</f>
        <v>1</v>
      </c>
      <c r="EG47" s="1">
        <f>LEN(TabCadastro[[#This Row],[Dias e Horários da EAE]])-LEN(SUBSTITUTE(TabCadastro[[#This Row],[Dias e Horários da EAE]],"h",""))</f>
        <v>2</v>
      </c>
      <c r="EH47" s="1">
        <f>LEN(TabCadastro[[#This Row],[Dias e Horários EVANGELIZAÇÃO INFANTIL]])-LEN(SUBSTITUTE(TabCadastro[[#This Row],[Dias e Horários EVANGELIZAÇÃO INFANTIL]],"h",""))</f>
        <v>1</v>
      </c>
      <c r="EI47" s="1">
        <f>LEN(TabCadastro[[#This Row],[Dias e Horários PRÉ-MOCIDADE]])-LEN(SUBSTITUTE(TabCadastro[[#This Row],[Dias e Horários PRÉ-MOCIDADE]],"h",""))</f>
        <v>1</v>
      </c>
      <c r="EJ47" s="1">
        <f>LEN(TabCadastro[[#This Row],[Dias e Horários MOCIDADE]])-LEN(SUBSTITUTE(TabCadastro[[#This Row],[Dias e Horários MOCIDADE]],"h",""))</f>
        <v>1</v>
      </c>
      <c r="EK47" s="1">
        <f>LEN(TabCadastro[[#This Row],[Dias e Horários do CURSO DE MÉDIUNS]])-LEN(SUBSTITUTE(TabCadastro[[#This Row],[Dias e Horários do CURSO DE MÉDIUNS]],"h",""))</f>
        <v>1</v>
      </c>
      <c r="EL47" s="1">
        <f>LEN(TabCadastro[[#This Row],[Dias e Horários - FALANDO AO CORAÇÃO]])-LEN(SUBSTITUTE(TabCadastro[[#This Row],[Dias e Horários - FALANDO AO CORAÇÃO]],"h",""))</f>
        <v>0</v>
      </c>
      <c r="EM47" s="1">
        <f>LEN(TabCadastro[[#This Row],[Dias e Horários - PROJETO ANDRÉ LUIZ]])-LEN(SUBSTITUTE(TabCadastro[[#This Row],[Dias e Horários - PROJETO ANDRÉ LUIZ]],"h",""))</f>
        <v>0</v>
      </c>
      <c r="EN47" s="1">
        <f>LEN(TabCadastro[[#This Row],[Dias e Horários - PROJETO PAULO DE TARSO]])-LEN(SUBSTITUTE(TabCadastro[[#This Row],[Dias e Horários - PROJETO PAULO DE TARSO]],"h",""))</f>
        <v>0</v>
      </c>
    </row>
    <row r="48" spans="1:144" x14ac:dyDescent="0.3">
      <c r="A48" s="2">
        <v>44194.028306539352</v>
      </c>
      <c r="B48" s="19" t="s">
        <v>1025</v>
      </c>
      <c r="C48" s="3" t="s">
        <v>1286</v>
      </c>
      <c r="D48" s="3" t="s">
        <v>1287</v>
      </c>
      <c r="E48" s="3" t="s">
        <v>1288</v>
      </c>
      <c r="F48" s="3" t="s">
        <v>1289</v>
      </c>
      <c r="G48" s="4" t="s">
        <v>1290</v>
      </c>
      <c r="H48" s="5" t="s">
        <v>1291</v>
      </c>
      <c r="I48" s="3" t="s">
        <v>1032</v>
      </c>
      <c r="J48" s="3" t="s">
        <v>152</v>
      </c>
      <c r="K48" s="3" t="s">
        <v>1292</v>
      </c>
      <c r="L48" s="3" t="s">
        <v>1293</v>
      </c>
      <c r="M48" s="13">
        <v>38078</v>
      </c>
      <c r="N48" s="3" t="s">
        <v>1288</v>
      </c>
      <c r="O48" s="5" t="s">
        <v>1294</v>
      </c>
      <c r="P48" s="5" t="s">
        <v>1289</v>
      </c>
      <c r="Q48" s="4" t="s">
        <v>1295</v>
      </c>
      <c r="R48" s="4" t="s">
        <v>1296</v>
      </c>
      <c r="S48" s="3" t="s">
        <v>158</v>
      </c>
      <c r="T48" s="3" t="s">
        <v>158</v>
      </c>
      <c r="U48" s="3" t="s">
        <v>158</v>
      </c>
      <c r="V48" s="3" t="s">
        <v>159</v>
      </c>
      <c r="W48" s="3" t="s">
        <v>159</v>
      </c>
      <c r="X48" s="3" t="s">
        <v>159</v>
      </c>
      <c r="Y48" s="3" t="s">
        <v>158</v>
      </c>
      <c r="Z48" s="4" t="s">
        <v>1297</v>
      </c>
      <c r="AA48" s="4" t="s">
        <v>161</v>
      </c>
      <c r="AB48" s="4" t="s">
        <v>161</v>
      </c>
      <c r="AC48" s="4" t="s">
        <v>161</v>
      </c>
      <c r="AD48" s="4" t="s">
        <v>161</v>
      </c>
      <c r="AE48" s="4" t="s">
        <v>159</v>
      </c>
      <c r="AG48" s="3" t="s">
        <v>161</v>
      </c>
      <c r="AH48" s="3" t="s">
        <v>221</v>
      </c>
      <c r="AI48" s="3" t="s">
        <v>161</v>
      </c>
      <c r="AJ48" s="3" t="s">
        <v>161</v>
      </c>
      <c r="AK48" s="3" t="s">
        <v>161</v>
      </c>
      <c r="AL48" s="3" t="s">
        <v>221</v>
      </c>
      <c r="AM48" s="3" t="s">
        <v>398</v>
      </c>
      <c r="AN48" s="5">
        <v>120</v>
      </c>
      <c r="AO48" s="5">
        <v>60</v>
      </c>
      <c r="AP48" s="5">
        <v>14</v>
      </c>
      <c r="AQ48" s="5">
        <v>30</v>
      </c>
      <c r="AR48" s="5" t="s">
        <v>1298</v>
      </c>
      <c r="AS48" s="5">
        <v>60</v>
      </c>
      <c r="AT48" s="5" t="s">
        <v>1299</v>
      </c>
      <c r="AU48" s="5" t="s">
        <v>1300</v>
      </c>
      <c r="AV48" s="5">
        <v>40</v>
      </c>
      <c r="AW48" s="5">
        <v>14</v>
      </c>
      <c r="AX48" s="5">
        <v>8</v>
      </c>
      <c r="AY48" s="5">
        <v>8</v>
      </c>
      <c r="AZ48" s="5" t="s">
        <v>1301</v>
      </c>
      <c r="BA48" s="5">
        <v>0</v>
      </c>
      <c r="BB48" s="5">
        <v>3</v>
      </c>
      <c r="BC48" s="5">
        <v>4</v>
      </c>
      <c r="BD48" s="5">
        <v>4</v>
      </c>
      <c r="BE48" s="5" t="s">
        <v>711</v>
      </c>
      <c r="BF48" s="5">
        <v>50</v>
      </c>
      <c r="BG48" s="5">
        <v>20</v>
      </c>
      <c r="BH48" s="5">
        <v>8</v>
      </c>
      <c r="BI48" s="5">
        <v>2</v>
      </c>
      <c r="BJ48" s="5">
        <v>2</v>
      </c>
      <c r="BK48" s="5">
        <v>2</v>
      </c>
      <c r="BL48" s="5">
        <v>2</v>
      </c>
      <c r="BM48" s="5">
        <v>2</v>
      </c>
      <c r="BN48" s="5">
        <v>0</v>
      </c>
      <c r="BO48" s="5">
        <v>8</v>
      </c>
      <c r="BP48" s="5">
        <v>8</v>
      </c>
      <c r="BQ48" s="5" t="s">
        <v>158</v>
      </c>
      <c r="BR48" s="5" t="s">
        <v>625</v>
      </c>
      <c r="BS48" s="5">
        <v>3</v>
      </c>
      <c r="BT48" s="5">
        <v>2</v>
      </c>
      <c r="BU48" s="5">
        <v>2</v>
      </c>
      <c r="BV48" s="5" t="s">
        <v>253</v>
      </c>
      <c r="BW48" s="5" t="s">
        <v>625</v>
      </c>
      <c r="BX48" s="5">
        <v>8</v>
      </c>
      <c r="BY48" s="5">
        <v>4</v>
      </c>
      <c r="BZ48" s="5">
        <v>2</v>
      </c>
      <c r="CA48" s="5">
        <v>2</v>
      </c>
      <c r="CB48" s="5">
        <v>0</v>
      </c>
      <c r="CC48" s="5">
        <v>8</v>
      </c>
      <c r="CD48" s="5" t="s">
        <v>161</v>
      </c>
      <c r="CE48" s="5" t="s">
        <v>251</v>
      </c>
      <c r="CF48" s="5" t="s">
        <v>161</v>
      </c>
      <c r="CG48" s="5" t="s">
        <v>158</v>
      </c>
      <c r="CH48" s="5" t="s">
        <v>159</v>
      </c>
      <c r="CI48" s="5">
        <v>0</v>
      </c>
      <c r="CJ48" s="5">
        <v>0</v>
      </c>
      <c r="CK48" s="5" t="s">
        <v>159</v>
      </c>
      <c r="CL48" s="5" t="s">
        <v>159</v>
      </c>
      <c r="CM48" s="5">
        <v>0</v>
      </c>
      <c r="CN48" s="5">
        <v>0</v>
      </c>
      <c r="CO48" s="5" t="s">
        <v>199</v>
      </c>
      <c r="CQ48" s="5" t="s">
        <v>581</v>
      </c>
      <c r="CS48" s="5" t="s">
        <v>169</v>
      </c>
      <c r="CT48" s="5" t="s">
        <v>158</v>
      </c>
      <c r="CU48" s="5" t="s">
        <v>1294</v>
      </c>
      <c r="CX48" s="5" t="s">
        <v>1294</v>
      </c>
      <c r="CY48" s="4" t="s">
        <v>1302</v>
      </c>
      <c r="CZ48" s="5" t="s">
        <v>229</v>
      </c>
      <c r="DA48" s="5" t="s">
        <v>230</v>
      </c>
      <c r="DB48" s="4" t="s">
        <v>1303</v>
      </c>
      <c r="DC48" s="4" t="s">
        <v>1304</v>
      </c>
      <c r="DD48" t="s">
        <v>1305</v>
      </c>
      <c r="DE48" s="14" t="s">
        <v>176</v>
      </c>
      <c r="DF48" s="4">
        <v>47</v>
      </c>
      <c r="DG48" s="15" t="s">
        <v>177</v>
      </c>
      <c r="DH48" s="15" t="s">
        <v>354</v>
      </c>
      <c r="DI48" s="4" t="e">
        <v>#REF!</v>
      </c>
      <c r="DJ48" s="4" t="e">
        <v>#REF!</v>
      </c>
      <c r="DK48" s="4" t="e">
        <v>#REF!</v>
      </c>
      <c r="DL48" s="4" t="e">
        <v>#REF!</v>
      </c>
      <c r="DM48" s="4" t="e">
        <v>#REF!</v>
      </c>
      <c r="DN48" s="4" t="e">
        <v>#REF!</v>
      </c>
      <c r="DO48" s="4" t="e">
        <v>#REF!</v>
      </c>
      <c r="DP48" s="4" t="s">
        <v>1306</v>
      </c>
      <c r="DQ48" s="4" t="s">
        <v>354</v>
      </c>
      <c r="DR48" s="16">
        <v>1</v>
      </c>
      <c r="DS48" s="17">
        <v>44230</v>
      </c>
      <c r="DT48" s="1" t="s">
        <v>356</v>
      </c>
      <c r="DU48" s="1" t="s">
        <v>354</v>
      </c>
      <c r="DV48" s="1" t="str">
        <f>TabCadastro[[#This Row],[Cidade]]&amp;" - "&amp;TabCadastro[[#This Row],[UF]]</f>
        <v>Araraquara - SP</v>
      </c>
      <c r="DW48" s="18" t="str">
        <f>TabCadastro[[#This Row],[Nome completo do responsável]]&amp;" / "&amp;TabCadastro[[#This Row],[Endereço de e-mail2]]&amp;" / "&amp;TabCadastro[[#This Row],[Telefone]]</f>
        <v>Maria Aparecida Cruz Barbosa Da Silva / mapcruzbsilva@gmail.com / (16) 3332-0583</v>
      </c>
      <c r="DX48" s="18" t="str">
        <f>TabCadastro[[#This Row],[Nome do Presidente]]&amp;" / "&amp;TabCadastro[[#This Row],[Email do Presidente]]&amp;" / "&amp;TabCadastro[[#This Row],[Telefone do Presidente]]</f>
        <v>Maria Aparecida Cruz Barbosa Da Silva / mapcruzbsilva@gmail.com / (16) 3332-0583</v>
      </c>
      <c r="DY48" s="18" t="e">
        <f>VLOOKUP(TabCadastro[[#This Row],[Regional]],#REF!,2,FALSE)</f>
        <v>#REF!</v>
      </c>
      <c r="DZ48" s="1" t="e">
        <f>IF(TabCadastro[[#This Row],[Regional]]=#REF!,TabCadastro[[#This Row],[Conc_Cidade_UF]],"")</f>
        <v>#REF!</v>
      </c>
      <c r="EA48" s="18" t="str">
        <f>TabCadastro[[#This Row],[Endereço]]&amp;" - "&amp;TabCadastro[[#This Row],[Bairro]]&amp;" - "&amp;"CEP "&amp;TabCadastro[[#This Row],[CEP]]</f>
        <v>Av. Alpheu Rodrigues Schiavon, 1232 - Jd. Estações - CEP 14810-370</v>
      </c>
      <c r="EB48" s="1" t="e">
        <f>IF(TabCadastro[[#This Row],[Regional]]=#REF!,TabCadastro[[#This Row],[Ordem (manual)]],"")</f>
        <v>#REF!</v>
      </c>
      <c r="EC48" s="1" t="e">
        <f>IF(TabCadastro[[#This Row],[Regional_Selec]]="","",_xlfn.RANK.EQ(TabCadastro[[#This Row],[Regional_Selec]],TabCadastro[Regional_Selec],1))</f>
        <v>#REF!</v>
      </c>
      <c r="ED48" s="1" t="str">
        <f>TabCadastro[[#This Row],[Domingo]]&amp;TabCadastro[[#This Row],[Segunda]]&amp;TabCadastro[[#This Row],[Terça]]&amp;TabCadastro[[#This Row],[Quarta]]&amp;TabCadastro[[#This Row],[Quinta]]&amp;TabCadastro[[#This Row],[Sexta]]&amp;TabCadastro[[#This Row],[Sábado]]</f>
        <v>-20h---20h15h</v>
      </c>
      <c r="EE48" s="1">
        <f>LEN(TabCadastro[[#This Row],[Conc_AE]])-LEN(SUBSTITUTE(TabCadastro[[#This Row],[Conc_AE]],"h",""))</f>
        <v>3</v>
      </c>
      <c r="EF48" s="1">
        <f>LEN(TabCadastro[[#This Row],[Dias e Horários do CURSO BÁSICO]])-LEN(SUBSTITUTE(TabCadastro[[#This Row],[Dias e Horários do CURSO BÁSICO]],"h",""))</f>
        <v>2</v>
      </c>
      <c r="EG48" s="1">
        <f>LEN(TabCadastro[[#This Row],[Dias e Horários da EAE]])-LEN(SUBSTITUTE(TabCadastro[[#This Row],[Dias e Horários da EAE]],"h",""))</f>
        <v>2</v>
      </c>
      <c r="EH48" s="1">
        <f>LEN(TabCadastro[[#This Row],[Dias e Horários EVANGELIZAÇÃO INFANTIL]])-LEN(SUBSTITUTE(TabCadastro[[#This Row],[Dias e Horários EVANGELIZAÇÃO INFANTIL]],"h",""))</f>
        <v>1</v>
      </c>
      <c r="EI48" s="1">
        <f>LEN(TabCadastro[[#This Row],[Dias e Horários PRÉ-MOCIDADE]])-LEN(SUBSTITUTE(TabCadastro[[#This Row],[Dias e Horários PRÉ-MOCIDADE]],"h",""))</f>
        <v>1</v>
      </c>
      <c r="EJ48" s="1">
        <f>LEN(TabCadastro[[#This Row],[Dias e Horários MOCIDADE]])-LEN(SUBSTITUTE(TabCadastro[[#This Row],[Dias e Horários MOCIDADE]],"h",""))</f>
        <v>1</v>
      </c>
      <c r="EK48" s="1">
        <f>LEN(TabCadastro[[#This Row],[Dias e Horários do CURSO DE MÉDIUNS]])-LEN(SUBSTITUTE(TabCadastro[[#This Row],[Dias e Horários do CURSO DE MÉDIUNS]],"h",""))</f>
        <v>1</v>
      </c>
      <c r="EL48" s="1">
        <f>LEN(TabCadastro[[#This Row],[Dias e Horários - FALANDO AO CORAÇÃO]])-LEN(SUBSTITUTE(TabCadastro[[#This Row],[Dias e Horários - FALANDO AO CORAÇÃO]],"h",""))</f>
        <v>0</v>
      </c>
      <c r="EM48" s="1">
        <f>LEN(TabCadastro[[#This Row],[Dias e Horários - PROJETO ANDRÉ LUIZ]])-LEN(SUBSTITUTE(TabCadastro[[#This Row],[Dias e Horários - PROJETO ANDRÉ LUIZ]],"h",""))</f>
        <v>1</v>
      </c>
      <c r="EN48" s="1">
        <f>LEN(TabCadastro[[#This Row],[Dias e Horários - PROJETO PAULO DE TARSO]])-LEN(SUBSTITUTE(TabCadastro[[#This Row],[Dias e Horários - PROJETO PAULO DE TARSO]],"h",""))</f>
        <v>0</v>
      </c>
    </row>
    <row r="49" spans="1:144" x14ac:dyDescent="0.3">
      <c r="A49" s="2">
        <v>44211.7441000463</v>
      </c>
      <c r="B49" s="19" t="s">
        <v>1025</v>
      </c>
      <c r="C49" s="3" t="s">
        <v>1307</v>
      </c>
      <c r="D49" s="3" t="s">
        <v>757</v>
      </c>
      <c r="E49" s="3" t="s">
        <v>1308</v>
      </c>
      <c r="F49" s="3" t="s">
        <v>1309</v>
      </c>
      <c r="G49" s="4" t="s">
        <v>1310</v>
      </c>
      <c r="H49" s="5" t="s">
        <v>1311</v>
      </c>
      <c r="I49" s="3" t="s">
        <v>1312</v>
      </c>
      <c r="J49" s="3" t="s">
        <v>152</v>
      </c>
      <c r="K49" s="3" t="s">
        <v>1313</v>
      </c>
      <c r="L49" s="3" t="s">
        <v>1314</v>
      </c>
      <c r="M49" s="13">
        <v>42903</v>
      </c>
      <c r="N49" s="3" t="s">
        <v>1308</v>
      </c>
      <c r="O49" s="5" t="s">
        <v>1315</v>
      </c>
      <c r="P49" s="5" t="s">
        <v>1309</v>
      </c>
      <c r="Q49" s="4" t="s">
        <v>1316</v>
      </c>
      <c r="R49" s="4" t="s">
        <v>1317</v>
      </c>
      <c r="S49" s="3" t="s">
        <v>159</v>
      </c>
      <c r="T49" s="3" t="s">
        <v>158</v>
      </c>
      <c r="U49" s="3" t="s">
        <v>158</v>
      </c>
      <c r="V49" s="3" t="s">
        <v>159</v>
      </c>
      <c r="W49" s="3" t="s">
        <v>159</v>
      </c>
      <c r="X49" s="3" t="s">
        <v>158</v>
      </c>
      <c r="Y49" s="3" t="s">
        <v>159</v>
      </c>
      <c r="Z49" s="4" t="s">
        <v>1318</v>
      </c>
      <c r="AA49" s="4" t="s">
        <v>161</v>
      </c>
      <c r="AB49" t="s">
        <v>1319</v>
      </c>
      <c r="AC49" s="4" t="s">
        <v>161</v>
      </c>
      <c r="AD49" s="4" t="s">
        <v>161</v>
      </c>
      <c r="AE49" s="4" t="s">
        <v>158</v>
      </c>
      <c r="AF49" s="4" t="s">
        <v>1320</v>
      </c>
      <c r="AG49" s="3" t="s">
        <v>161</v>
      </c>
      <c r="AH49" s="3" t="s">
        <v>161</v>
      </c>
      <c r="AI49" s="3" t="s">
        <v>161</v>
      </c>
      <c r="AJ49" s="3" t="s">
        <v>161</v>
      </c>
      <c r="AK49" s="3" t="s">
        <v>161</v>
      </c>
      <c r="AL49" s="3" t="s">
        <v>221</v>
      </c>
      <c r="AM49" s="3" t="s">
        <v>161</v>
      </c>
      <c r="AN49" s="5">
        <v>50</v>
      </c>
      <c r="AO49" s="5">
        <v>10</v>
      </c>
      <c r="AP49" s="5">
        <v>6</v>
      </c>
      <c r="AQ49" s="5">
        <v>8</v>
      </c>
      <c r="AR49" s="5" t="s">
        <v>161</v>
      </c>
      <c r="AS49" s="5">
        <v>0</v>
      </c>
      <c r="AT49" s="5" t="s">
        <v>161</v>
      </c>
      <c r="AU49" s="5" t="s">
        <v>163</v>
      </c>
      <c r="AV49" s="5">
        <v>0</v>
      </c>
      <c r="AW49" s="5">
        <v>0</v>
      </c>
      <c r="AX49" s="5">
        <v>0</v>
      </c>
      <c r="AY49" s="5">
        <v>0</v>
      </c>
      <c r="AZ49" s="5" t="s">
        <v>161</v>
      </c>
      <c r="BA49" s="5">
        <v>0</v>
      </c>
      <c r="BB49" s="5">
        <v>0</v>
      </c>
      <c r="BC49" s="5">
        <v>0</v>
      </c>
      <c r="BD49" s="5">
        <v>0</v>
      </c>
      <c r="BE49" s="5" t="s">
        <v>310</v>
      </c>
      <c r="BF49" s="5">
        <v>2</v>
      </c>
      <c r="BG49" s="5">
        <v>0</v>
      </c>
      <c r="BH49" s="5">
        <v>2</v>
      </c>
      <c r="BI49" s="5">
        <v>0</v>
      </c>
      <c r="BJ49" s="5">
        <v>0</v>
      </c>
      <c r="BK49" s="5">
        <v>0</v>
      </c>
      <c r="BL49" s="5">
        <v>0</v>
      </c>
      <c r="BM49" s="5">
        <v>0</v>
      </c>
      <c r="BN49" s="5">
        <v>0</v>
      </c>
      <c r="BO49" s="5">
        <v>0</v>
      </c>
      <c r="BP49" s="5">
        <v>0</v>
      </c>
      <c r="BQ49" s="5" t="s">
        <v>158</v>
      </c>
      <c r="BR49" s="5" t="s">
        <v>161</v>
      </c>
      <c r="BS49" s="5">
        <v>0</v>
      </c>
      <c r="BT49" s="5">
        <v>0</v>
      </c>
      <c r="BU49" s="5">
        <v>0</v>
      </c>
      <c r="BV49" s="5" t="s">
        <v>163</v>
      </c>
      <c r="BW49" s="5" t="s">
        <v>161</v>
      </c>
      <c r="BX49" s="5">
        <v>0</v>
      </c>
      <c r="BY49" s="5">
        <v>0</v>
      </c>
      <c r="BZ49" s="5">
        <v>0</v>
      </c>
      <c r="CA49" s="5">
        <v>0</v>
      </c>
      <c r="CB49" s="5">
        <v>0</v>
      </c>
      <c r="CC49" s="5">
        <v>1</v>
      </c>
      <c r="CD49" s="5" t="s">
        <v>161</v>
      </c>
      <c r="CE49" s="5" t="s">
        <v>161</v>
      </c>
      <c r="CF49" s="5" t="s">
        <v>161</v>
      </c>
      <c r="CG49" s="5" t="s">
        <v>158</v>
      </c>
      <c r="CH49" s="5" t="s">
        <v>158</v>
      </c>
      <c r="CI49" s="5">
        <v>0</v>
      </c>
      <c r="CJ49" s="5">
        <v>0</v>
      </c>
      <c r="CK49" s="5" t="s">
        <v>158</v>
      </c>
      <c r="CL49" s="5" t="s">
        <v>158</v>
      </c>
      <c r="CM49" s="5">
        <v>0</v>
      </c>
      <c r="CN49" s="5">
        <v>0</v>
      </c>
      <c r="CO49" s="5" t="s">
        <v>199</v>
      </c>
      <c r="CQ49" s="5" t="s">
        <v>347</v>
      </c>
      <c r="CS49" s="5" t="s">
        <v>169</v>
      </c>
      <c r="CT49" s="5" t="s">
        <v>159</v>
      </c>
      <c r="CU49" s="5" t="s">
        <v>1315</v>
      </c>
      <c r="CX49" s="5" t="s">
        <v>1315</v>
      </c>
      <c r="CY49" s="4" t="s">
        <v>228</v>
      </c>
      <c r="CZ49" s="5" t="s">
        <v>171</v>
      </c>
      <c r="DA49" s="5" t="s">
        <v>230</v>
      </c>
      <c r="DB49" s="4" t="s">
        <v>1321</v>
      </c>
      <c r="DC49" s="4" t="s">
        <v>1322</v>
      </c>
      <c r="DD49" t="s">
        <v>1323</v>
      </c>
      <c r="DE49" s="14" t="s">
        <v>176</v>
      </c>
      <c r="DF49" s="4">
        <v>48</v>
      </c>
      <c r="DG49" s="15" t="s">
        <v>177</v>
      </c>
      <c r="DH49" s="15" t="s">
        <v>178</v>
      </c>
      <c r="DI49" s="4" t="e">
        <v>#REF!</v>
      </c>
      <c r="DJ49" s="4" t="e">
        <v>#REF!</v>
      </c>
      <c r="DK49" s="4" t="e">
        <v>#REF!</v>
      </c>
      <c r="DL49" s="4" t="e">
        <v>#REF!</v>
      </c>
      <c r="DM49" s="4" t="e">
        <v>#REF!</v>
      </c>
      <c r="DN49" s="4" t="e">
        <v>#REF!</v>
      </c>
      <c r="DO49" s="4" t="e">
        <v>#REF!</v>
      </c>
      <c r="DP49" s="4" t="s">
        <v>1324</v>
      </c>
      <c r="DQ49" s="4" t="s">
        <v>178</v>
      </c>
      <c r="DR49" s="16">
        <v>1</v>
      </c>
      <c r="DS49" s="17">
        <v>44230</v>
      </c>
      <c r="DU49" s="1" t="s">
        <v>178</v>
      </c>
      <c r="DV49" s="1" t="str">
        <f>TabCadastro[[#This Row],[Cidade]]&amp;" - "&amp;TabCadastro[[#This Row],[UF]]</f>
        <v>Ibaté - SP</v>
      </c>
      <c r="DW49" s="18" t="str">
        <f>TabCadastro[[#This Row],[Nome completo do responsável]]&amp;" / "&amp;TabCadastro[[#This Row],[Endereço de e-mail2]]&amp;" / "&amp;TabCadastro[[#This Row],[Telefone]]</f>
        <v>Alberto Zeiguelboim Neves / alberto.neves@alfahp.com.br / (16) 99636-6464</v>
      </c>
      <c r="DX49" s="18" t="str">
        <f>TabCadastro[[#This Row],[Nome do Presidente]]&amp;" / "&amp;TabCadastro[[#This Row],[Email do Presidente]]&amp;" / "&amp;TabCadastro[[#This Row],[Telefone do Presidente]]</f>
        <v>Alberto Zeiguelboim Neves / alberto.neves@alfahp.com.br / (16) 99636-6464</v>
      </c>
      <c r="DY49" s="18" t="e">
        <f>VLOOKUP(TabCadastro[[#This Row],[Regional]],#REF!,2,FALSE)</f>
        <v>#REF!</v>
      </c>
      <c r="DZ49" s="1" t="e">
        <f>IF(TabCadastro[[#This Row],[Regional]]=#REF!,TabCadastro[[#This Row],[Conc_Cidade_UF]],"")</f>
        <v>#REF!</v>
      </c>
      <c r="EA49" s="18" t="str">
        <f>TabCadastro[[#This Row],[Endereço]]&amp;" - "&amp;TabCadastro[[#This Row],[Bairro]]&amp;" - "&amp;"CEP "&amp;TabCadastro[[#This Row],[CEP]]</f>
        <v>Rua Benedita de Arruda Camargo, s/n - Jd. America - CEP 14815-000</v>
      </c>
      <c r="EB49" s="1" t="e">
        <f>IF(TabCadastro[[#This Row],[Regional]]=#REF!,TabCadastro[[#This Row],[Ordem (manual)]],"")</f>
        <v>#REF!</v>
      </c>
      <c r="EC49" s="1" t="e">
        <f>IF(TabCadastro[[#This Row],[Regional_Selec]]="","",_xlfn.RANK.EQ(TabCadastro[[#This Row],[Regional_Selec]],TabCadastro[Regional_Selec],1))</f>
        <v>#REF!</v>
      </c>
      <c r="ED49" s="1" t="str">
        <f>TabCadastro[[#This Row],[Domingo]]&amp;TabCadastro[[#This Row],[Segunda]]&amp;TabCadastro[[#This Row],[Terça]]&amp;TabCadastro[[#This Row],[Quarta]]&amp;TabCadastro[[#This Row],[Quinta]]&amp;TabCadastro[[#This Row],[Sexta]]&amp;TabCadastro[[#This Row],[Sábado]]</f>
        <v>-----20h-</v>
      </c>
      <c r="EE49" s="1">
        <f>LEN(TabCadastro[[#This Row],[Conc_AE]])-LEN(SUBSTITUTE(TabCadastro[[#This Row],[Conc_AE]],"h",""))</f>
        <v>1</v>
      </c>
      <c r="EF49" s="1">
        <f>LEN(TabCadastro[[#This Row],[Dias e Horários do CURSO BÁSICO]])-LEN(SUBSTITUTE(TabCadastro[[#This Row],[Dias e Horários do CURSO BÁSICO]],"h",""))</f>
        <v>0</v>
      </c>
      <c r="EG49" s="1">
        <f>LEN(TabCadastro[[#This Row],[Dias e Horários da EAE]])-LEN(SUBSTITUTE(TabCadastro[[#This Row],[Dias e Horários da EAE]],"h",""))</f>
        <v>0</v>
      </c>
      <c r="EH49" s="1">
        <f>LEN(TabCadastro[[#This Row],[Dias e Horários EVANGELIZAÇÃO INFANTIL]])-LEN(SUBSTITUTE(TabCadastro[[#This Row],[Dias e Horários EVANGELIZAÇÃO INFANTIL]],"h",""))</f>
        <v>1</v>
      </c>
      <c r="EI49" s="1">
        <f>LEN(TabCadastro[[#This Row],[Dias e Horários PRÉ-MOCIDADE]])-LEN(SUBSTITUTE(TabCadastro[[#This Row],[Dias e Horários PRÉ-MOCIDADE]],"h",""))</f>
        <v>0</v>
      </c>
      <c r="EJ49" s="1">
        <f>LEN(TabCadastro[[#This Row],[Dias e Horários MOCIDADE]])-LEN(SUBSTITUTE(TabCadastro[[#This Row],[Dias e Horários MOCIDADE]],"h",""))</f>
        <v>0</v>
      </c>
      <c r="EK49" s="1">
        <f>LEN(TabCadastro[[#This Row],[Dias e Horários do CURSO DE MÉDIUNS]])-LEN(SUBSTITUTE(TabCadastro[[#This Row],[Dias e Horários do CURSO DE MÉDIUNS]],"h",""))</f>
        <v>0</v>
      </c>
      <c r="EL49" s="1">
        <f>LEN(TabCadastro[[#This Row],[Dias e Horários - FALANDO AO CORAÇÃO]])-LEN(SUBSTITUTE(TabCadastro[[#This Row],[Dias e Horários - FALANDO AO CORAÇÃO]],"h",""))</f>
        <v>0</v>
      </c>
      <c r="EM49" s="1">
        <f>LEN(TabCadastro[[#This Row],[Dias e Horários - PROJETO ANDRÉ LUIZ]])-LEN(SUBSTITUTE(TabCadastro[[#This Row],[Dias e Horários - PROJETO ANDRÉ LUIZ]],"h",""))</f>
        <v>0</v>
      </c>
      <c r="EN49" s="1">
        <f>LEN(TabCadastro[[#This Row],[Dias e Horários - PROJETO PAULO DE TARSO]])-LEN(SUBSTITUTE(TabCadastro[[#This Row],[Dias e Horários - PROJETO PAULO DE TARSO]],"h",""))</f>
        <v>0</v>
      </c>
    </row>
    <row r="50" spans="1:144" x14ac:dyDescent="0.3">
      <c r="A50" s="2">
        <v>44207.928527662036</v>
      </c>
      <c r="B50" s="19" t="s">
        <v>1025</v>
      </c>
      <c r="C50" s="3" t="s">
        <v>1325</v>
      </c>
      <c r="D50" s="3" t="s">
        <v>1326</v>
      </c>
      <c r="E50" s="3" t="s">
        <v>1327</v>
      </c>
      <c r="F50" s="3" t="s">
        <v>1328</v>
      </c>
      <c r="G50" s="4" t="s">
        <v>1329</v>
      </c>
      <c r="H50" s="5" t="s">
        <v>1330</v>
      </c>
      <c r="I50" s="3" t="s">
        <v>1249</v>
      </c>
      <c r="J50" s="3" t="s">
        <v>152</v>
      </c>
      <c r="K50" s="25" t="s">
        <v>1250</v>
      </c>
      <c r="L50" s="3" t="s">
        <v>1331</v>
      </c>
      <c r="M50" s="13">
        <v>41499</v>
      </c>
      <c r="N50" s="3" t="s">
        <v>1327</v>
      </c>
      <c r="O50" s="5" t="s">
        <v>1332</v>
      </c>
      <c r="P50" s="5" t="s">
        <v>1328</v>
      </c>
      <c r="Q50" s="4" t="s">
        <v>1333</v>
      </c>
      <c r="R50" s="4" t="s">
        <v>1327</v>
      </c>
      <c r="S50" s="3" t="s">
        <v>158</v>
      </c>
      <c r="T50" s="3" t="s">
        <v>159</v>
      </c>
      <c r="U50" s="3" t="s">
        <v>158</v>
      </c>
      <c r="V50" s="3" t="s">
        <v>159</v>
      </c>
      <c r="W50" s="3" t="s">
        <v>158</v>
      </c>
      <c r="X50" s="3" t="s">
        <v>159</v>
      </c>
      <c r="Y50" s="3" t="s">
        <v>159</v>
      </c>
      <c r="Z50" s="4" t="s">
        <v>1334</v>
      </c>
      <c r="AA50" s="4" t="s">
        <v>161</v>
      </c>
      <c r="AB50" t="s">
        <v>1335</v>
      </c>
      <c r="AC50" s="4" t="s">
        <v>161</v>
      </c>
      <c r="AD50" s="4" t="s">
        <v>161</v>
      </c>
      <c r="AE50" s="4" t="s">
        <v>158</v>
      </c>
      <c r="AF50" s="4" t="s">
        <v>1332</v>
      </c>
      <c r="AG50" s="3" t="s">
        <v>161</v>
      </c>
      <c r="AH50" s="3" t="s">
        <v>161</v>
      </c>
      <c r="AI50" s="3" t="s">
        <v>221</v>
      </c>
      <c r="AJ50" s="3" t="s">
        <v>161</v>
      </c>
      <c r="AK50" s="3" t="s">
        <v>161</v>
      </c>
      <c r="AL50" s="3" t="s">
        <v>161</v>
      </c>
      <c r="AM50" s="3" t="s">
        <v>161</v>
      </c>
      <c r="AN50" s="5">
        <v>30</v>
      </c>
      <c r="AO50" s="5">
        <v>12</v>
      </c>
      <c r="AP50" s="5">
        <v>6</v>
      </c>
      <c r="AQ50" s="5">
        <v>3</v>
      </c>
      <c r="AR50" s="5" t="s">
        <v>161</v>
      </c>
      <c r="AS50" s="5">
        <v>0</v>
      </c>
      <c r="AT50" s="5" t="s">
        <v>252</v>
      </c>
      <c r="AU50" s="5" t="s">
        <v>1336</v>
      </c>
      <c r="AV50" s="5">
        <v>12</v>
      </c>
      <c r="AW50" s="5">
        <v>8</v>
      </c>
      <c r="AX50" s="5">
        <v>2</v>
      </c>
      <c r="AY50" s="5">
        <v>1</v>
      </c>
      <c r="AZ50" s="5" t="s">
        <v>161</v>
      </c>
      <c r="BA50" s="5">
        <v>15</v>
      </c>
      <c r="BB50" s="5">
        <v>5</v>
      </c>
      <c r="BC50" s="5">
        <v>3</v>
      </c>
      <c r="BD50" s="5">
        <v>2</v>
      </c>
      <c r="BE50" s="5" t="s">
        <v>161</v>
      </c>
      <c r="BF50" s="5">
        <v>0</v>
      </c>
      <c r="BG50" s="5">
        <v>0</v>
      </c>
      <c r="BH50" s="5">
        <v>0</v>
      </c>
      <c r="BI50" s="5">
        <v>0</v>
      </c>
      <c r="BJ50" s="5">
        <v>0</v>
      </c>
      <c r="BK50" s="5">
        <v>0</v>
      </c>
      <c r="BL50" s="5">
        <v>0</v>
      </c>
      <c r="BM50" s="5">
        <v>0</v>
      </c>
      <c r="BN50" s="5">
        <v>0</v>
      </c>
      <c r="BO50" s="5">
        <v>0</v>
      </c>
      <c r="BP50" s="5">
        <v>0</v>
      </c>
      <c r="BQ50" s="5" t="s">
        <v>163</v>
      </c>
      <c r="BR50" s="5" t="s">
        <v>161</v>
      </c>
      <c r="BS50" s="5">
        <v>0</v>
      </c>
      <c r="BT50" s="5">
        <v>0</v>
      </c>
      <c r="BU50" s="5">
        <v>0</v>
      </c>
      <c r="BV50" s="5" t="s">
        <v>163</v>
      </c>
      <c r="BW50" s="5" t="s">
        <v>161</v>
      </c>
      <c r="BX50" s="5">
        <v>0</v>
      </c>
      <c r="BY50" s="5">
        <v>0</v>
      </c>
      <c r="BZ50" s="5">
        <v>0</v>
      </c>
      <c r="CA50" s="5">
        <v>0</v>
      </c>
      <c r="CB50" s="5">
        <v>0</v>
      </c>
      <c r="CC50" s="5">
        <v>1</v>
      </c>
      <c r="CD50" s="5" t="s">
        <v>161</v>
      </c>
      <c r="CE50" s="5" t="s">
        <v>161</v>
      </c>
      <c r="CF50" s="5" t="s">
        <v>161</v>
      </c>
      <c r="CG50" s="5" t="s">
        <v>158</v>
      </c>
      <c r="CH50" s="5" t="s">
        <v>158</v>
      </c>
      <c r="CI50" s="5">
        <v>0</v>
      </c>
      <c r="CJ50" s="5">
        <v>0</v>
      </c>
      <c r="CK50" s="5" t="s">
        <v>158</v>
      </c>
      <c r="CL50" s="5" t="s">
        <v>158</v>
      </c>
      <c r="CM50" s="5">
        <v>0</v>
      </c>
      <c r="CN50" s="5">
        <v>0</v>
      </c>
      <c r="CO50" s="5" t="s">
        <v>167</v>
      </c>
      <c r="CQ50" s="5" t="s">
        <v>168</v>
      </c>
      <c r="CR50" s="4" t="s">
        <v>1337</v>
      </c>
      <c r="CS50" s="5" t="s">
        <v>169</v>
      </c>
      <c r="CT50" s="5" t="s">
        <v>159</v>
      </c>
      <c r="CU50" s="5" t="s">
        <v>1332</v>
      </c>
      <c r="CV50" s="4" t="s">
        <v>1338</v>
      </c>
      <c r="CX50" s="5" t="s">
        <v>1332</v>
      </c>
      <c r="CY50" s="4" t="s">
        <v>472</v>
      </c>
      <c r="CZ50" s="5" t="s">
        <v>171</v>
      </c>
      <c r="DA50" s="5" t="s">
        <v>230</v>
      </c>
      <c r="DB50" s="4" t="s">
        <v>1339</v>
      </c>
      <c r="DC50" s="4" t="s">
        <v>1340</v>
      </c>
      <c r="DD50" t="s">
        <v>1341</v>
      </c>
      <c r="DE50" s="14" t="s">
        <v>176</v>
      </c>
      <c r="DF50" s="4">
        <v>49</v>
      </c>
      <c r="DG50" s="15" t="s">
        <v>177</v>
      </c>
      <c r="DH50" s="15" t="s">
        <v>178</v>
      </c>
      <c r="DI50" s="4" t="e">
        <v>#REF!</v>
      </c>
      <c r="DJ50" s="4" t="e">
        <v>#REF!</v>
      </c>
      <c r="DK50" s="4" t="e">
        <v>#REF!</v>
      </c>
      <c r="DL50" s="4" t="e">
        <v>#REF!</v>
      </c>
      <c r="DM50" s="4" t="e">
        <v>#REF!</v>
      </c>
      <c r="DN50" s="4" t="e">
        <v>#REF!</v>
      </c>
      <c r="DO50" s="4" t="e">
        <v>#REF!</v>
      </c>
      <c r="DP50" s="4" t="s">
        <v>1342</v>
      </c>
      <c r="DQ50" s="4" t="s">
        <v>178</v>
      </c>
      <c r="DR50" s="16">
        <v>1</v>
      </c>
      <c r="DS50" s="17">
        <v>44230</v>
      </c>
      <c r="DU50" s="1" t="s">
        <v>178</v>
      </c>
      <c r="DV50" s="1" t="str">
        <f>TabCadastro[[#This Row],[Cidade]]&amp;" - "&amp;TabCadastro[[#This Row],[UF]]</f>
        <v>São José do Rio Preto - SP</v>
      </c>
      <c r="DW50" s="18" t="str">
        <f>TabCadastro[[#This Row],[Nome completo do responsável]]&amp;" / "&amp;TabCadastro[[#This Row],[Endereço de e-mail2]]&amp;" / "&amp;TabCadastro[[#This Row],[Telefone]]</f>
        <v>Sergio Roberto Fabricio / sergiofabricio77@hotmail.com / (17) 99604-5810</v>
      </c>
      <c r="DX50" s="18" t="str">
        <f>TabCadastro[[#This Row],[Nome do Presidente]]&amp;" / "&amp;TabCadastro[[#This Row],[Email do Presidente]]&amp;" / "&amp;TabCadastro[[#This Row],[Telefone do Presidente]]</f>
        <v>Sergio Roberto Fabricio / sergiofabricio77@hotmail.com / (17) 99604-5810</v>
      </c>
      <c r="DY50" s="18" t="e">
        <f>VLOOKUP(TabCadastro[[#This Row],[Regional]],#REF!,2,FALSE)</f>
        <v>#REF!</v>
      </c>
      <c r="DZ50" s="1" t="e">
        <f>IF(TabCadastro[[#This Row],[Regional]]=#REF!,TabCadastro[[#This Row],[Conc_Cidade_UF]],"")</f>
        <v>#REF!</v>
      </c>
      <c r="EA50" s="18" t="str">
        <f>TabCadastro[[#This Row],[Endereço]]&amp;" - "&amp;TabCadastro[[#This Row],[Bairro]]&amp;" - "&amp;"CEP "&amp;TabCadastro[[#This Row],[CEP]]</f>
        <v>Rua ALEXANRE ROSA  156 - Vilao São Jose  - CEP 15090-100</v>
      </c>
      <c r="EB50" s="1" t="e">
        <f>IF(TabCadastro[[#This Row],[Regional]]=#REF!,TabCadastro[[#This Row],[Ordem (manual)]],"")</f>
        <v>#REF!</v>
      </c>
      <c r="EC50" s="1" t="e">
        <f>IF(TabCadastro[[#This Row],[Regional_Selec]]="","",_xlfn.RANK.EQ(TabCadastro[[#This Row],[Regional_Selec]],TabCadastro[Regional_Selec],1))</f>
        <v>#REF!</v>
      </c>
      <c r="ED50" s="1" t="str">
        <f>TabCadastro[[#This Row],[Domingo]]&amp;TabCadastro[[#This Row],[Segunda]]&amp;TabCadastro[[#This Row],[Terça]]&amp;TabCadastro[[#This Row],[Quarta]]&amp;TabCadastro[[#This Row],[Quinta]]&amp;TabCadastro[[#This Row],[Sexta]]&amp;TabCadastro[[#This Row],[Sábado]]</f>
        <v>--20h----</v>
      </c>
      <c r="EE50" s="1">
        <f>LEN(TabCadastro[[#This Row],[Conc_AE]])-LEN(SUBSTITUTE(TabCadastro[[#This Row],[Conc_AE]],"h",""))</f>
        <v>1</v>
      </c>
      <c r="EF50" s="1">
        <f>LEN(TabCadastro[[#This Row],[Dias e Horários do CURSO BÁSICO]])-LEN(SUBSTITUTE(TabCadastro[[#This Row],[Dias e Horários do CURSO BÁSICO]],"h",""))</f>
        <v>0</v>
      </c>
      <c r="EG50" s="1">
        <f>LEN(TabCadastro[[#This Row],[Dias e Horários da EAE]])-LEN(SUBSTITUTE(TabCadastro[[#This Row],[Dias e Horários da EAE]],"h",""))</f>
        <v>1</v>
      </c>
      <c r="EH50" s="1">
        <f>LEN(TabCadastro[[#This Row],[Dias e Horários EVANGELIZAÇÃO INFANTIL]])-LEN(SUBSTITUTE(TabCadastro[[#This Row],[Dias e Horários EVANGELIZAÇÃO INFANTIL]],"h",""))</f>
        <v>0</v>
      </c>
      <c r="EI50" s="1">
        <f>LEN(TabCadastro[[#This Row],[Dias e Horários PRÉ-MOCIDADE]])-LEN(SUBSTITUTE(TabCadastro[[#This Row],[Dias e Horários PRÉ-MOCIDADE]],"h",""))</f>
        <v>0</v>
      </c>
      <c r="EJ50" s="1">
        <f>LEN(TabCadastro[[#This Row],[Dias e Horários MOCIDADE]])-LEN(SUBSTITUTE(TabCadastro[[#This Row],[Dias e Horários MOCIDADE]],"h",""))</f>
        <v>0</v>
      </c>
      <c r="EK50" s="1">
        <f>LEN(TabCadastro[[#This Row],[Dias e Horários do CURSO DE MÉDIUNS]])-LEN(SUBSTITUTE(TabCadastro[[#This Row],[Dias e Horários do CURSO DE MÉDIUNS]],"h",""))</f>
        <v>0</v>
      </c>
      <c r="EL50" s="1">
        <f>LEN(TabCadastro[[#This Row],[Dias e Horários - FALANDO AO CORAÇÃO]])-LEN(SUBSTITUTE(TabCadastro[[#This Row],[Dias e Horários - FALANDO AO CORAÇÃO]],"h",""))</f>
        <v>0</v>
      </c>
      <c r="EM50" s="1">
        <f>LEN(TabCadastro[[#This Row],[Dias e Horários - PROJETO ANDRÉ LUIZ]])-LEN(SUBSTITUTE(TabCadastro[[#This Row],[Dias e Horários - PROJETO ANDRÉ LUIZ]],"h",""))</f>
        <v>0</v>
      </c>
      <c r="EN50" s="1">
        <f>LEN(TabCadastro[[#This Row],[Dias e Horários - PROJETO PAULO DE TARSO]])-LEN(SUBSTITUTE(TabCadastro[[#This Row],[Dias e Horários - PROJETO PAULO DE TARSO]],"h",""))</f>
        <v>0</v>
      </c>
    </row>
    <row r="51" spans="1:144" x14ac:dyDescent="0.3">
      <c r="A51" s="2">
        <v>44208.416906655097</v>
      </c>
      <c r="B51" s="19" t="s">
        <v>1025</v>
      </c>
      <c r="C51" s="3" t="s">
        <v>1343</v>
      </c>
      <c r="D51" s="3" t="s">
        <v>784</v>
      </c>
      <c r="E51" s="3" t="s">
        <v>1344</v>
      </c>
      <c r="F51" s="3" t="s">
        <v>1345</v>
      </c>
      <c r="G51" s="4" t="s">
        <v>1346</v>
      </c>
      <c r="H51" s="5" t="s">
        <v>1347</v>
      </c>
      <c r="I51" s="3" t="s">
        <v>1032</v>
      </c>
      <c r="J51" s="3" t="s">
        <v>152</v>
      </c>
      <c r="K51" s="3" t="s">
        <v>1348</v>
      </c>
      <c r="L51" s="3" t="s">
        <v>1349</v>
      </c>
      <c r="M51" s="24">
        <v>32495</v>
      </c>
      <c r="N51" s="3" t="s">
        <v>1344</v>
      </c>
      <c r="O51" s="5" t="s">
        <v>1350</v>
      </c>
      <c r="P51" s="5" t="s">
        <v>1345</v>
      </c>
      <c r="Q51" s="4" t="s">
        <v>1198</v>
      </c>
      <c r="R51" s="4" t="s">
        <v>1351</v>
      </c>
      <c r="S51" s="3" t="s">
        <v>159</v>
      </c>
      <c r="T51" s="3" t="s">
        <v>158</v>
      </c>
      <c r="U51" s="3" t="s">
        <v>158</v>
      </c>
      <c r="V51" s="3" t="s">
        <v>159</v>
      </c>
      <c r="W51" s="3" t="s">
        <v>159</v>
      </c>
      <c r="X51" s="3" t="s">
        <v>159</v>
      </c>
      <c r="Y51" s="3" t="s">
        <v>158</v>
      </c>
      <c r="Z51" s="4" t="s">
        <v>1352</v>
      </c>
      <c r="AA51" s="4" t="s">
        <v>161</v>
      </c>
      <c r="AB51" s="4" t="s">
        <v>161</v>
      </c>
      <c r="AC51" s="4" t="s">
        <v>161</v>
      </c>
      <c r="AD51" s="4" t="s">
        <v>161</v>
      </c>
      <c r="AE51" s="4" t="s">
        <v>158</v>
      </c>
      <c r="AF51" s="4" t="s">
        <v>1353</v>
      </c>
      <c r="AG51" s="3" t="s">
        <v>161</v>
      </c>
      <c r="AH51" s="3" t="s">
        <v>161</v>
      </c>
      <c r="AI51" s="3" t="s">
        <v>161</v>
      </c>
      <c r="AJ51" s="3" t="s">
        <v>162</v>
      </c>
      <c r="AK51" s="3" t="s">
        <v>161</v>
      </c>
      <c r="AL51" s="3" t="s">
        <v>161</v>
      </c>
      <c r="AM51" s="3" t="s">
        <v>161</v>
      </c>
      <c r="AN51" s="5">
        <v>35</v>
      </c>
      <c r="AO51" s="5">
        <v>25</v>
      </c>
      <c r="AP51" s="5">
        <v>10</v>
      </c>
      <c r="AQ51" s="5">
        <v>13</v>
      </c>
      <c r="AR51" s="5" t="s">
        <v>161</v>
      </c>
      <c r="AS51" s="5">
        <v>0</v>
      </c>
      <c r="AT51" s="5" t="s">
        <v>1354</v>
      </c>
      <c r="AU51" s="5" t="s">
        <v>1355</v>
      </c>
      <c r="AV51" s="5">
        <v>15</v>
      </c>
      <c r="AW51" s="5">
        <v>10</v>
      </c>
      <c r="AX51" s="5">
        <v>5</v>
      </c>
      <c r="AY51" s="5">
        <v>2</v>
      </c>
      <c r="AZ51" s="5" t="s">
        <v>1354</v>
      </c>
      <c r="BA51" s="21">
        <v>9</v>
      </c>
      <c r="BB51" s="5">
        <v>3</v>
      </c>
      <c r="BC51" s="5">
        <v>3</v>
      </c>
      <c r="BD51" s="5">
        <v>2</v>
      </c>
      <c r="BE51" s="5" t="s">
        <v>923</v>
      </c>
      <c r="BF51" s="5">
        <v>30</v>
      </c>
      <c r="BG51" s="5">
        <v>8</v>
      </c>
      <c r="BH51" s="5">
        <v>6</v>
      </c>
      <c r="BI51" s="5">
        <v>1</v>
      </c>
      <c r="BJ51" s="5">
        <v>2</v>
      </c>
      <c r="BK51" s="5">
        <v>1</v>
      </c>
      <c r="BL51" s="5">
        <v>1</v>
      </c>
      <c r="BM51" s="5">
        <v>1</v>
      </c>
      <c r="BN51" s="5">
        <v>2</v>
      </c>
      <c r="BO51" s="5">
        <v>4</v>
      </c>
      <c r="BP51" s="5">
        <v>5</v>
      </c>
      <c r="BQ51" s="5" t="s">
        <v>158</v>
      </c>
      <c r="BR51" s="5" t="s">
        <v>923</v>
      </c>
      <c r="BS51" s="5">
        <v>5</v>
      </c>
      <c r="BT51" s="5">
        <v>1</v>
      </c>
      <c r="BU51" s="5">
        <v>1</v>
      </c>
      <c r="BV51" s="5" t="s">
        <v>165</v>
      </c>
      <c r="BW51" s="5" t="s">
        <v>1356</v>
      </c>
      <c r="BX51" s="5">
        <v>5</v>
      </c>
      <c r="BY51" s="5">
        <v>3</v>
      </c>
      <c r="BZ51" s="5">
        <v>2</v>
      </c>
      <c r="CA51" s="5">
        <v>2</v>
      </c>
      <c r="CB51" s="5">
        <v>0</v>
      </c>
      <c r="CC51" s="5">
        <v>16</v>
      </c>
      <c r="CD51" s="5" t="s">
        <v>312</v>
      </c>
      <c r="CE51" s="5" t="s">
        <v>161</v>
      </c>
      <c r="CF51" s="5" t="s">
        <v>161</v>
      </c>
      <c r="CG51" s="5" t="s">
        <v>158</v>
      </c>
      <c r="CH51" s="5" t="s">
        <v>158</v>
      </c>
      <c r="CI51" s="21">
        <v>8</v>
      </c>
      <c r="CJ51" s="5">
        <v>2</v>
      </c>
      <c r="CK51" s="5" t="s">
        <v>158</v>
      </c>
      <c r="CL51" s="5" t="s">
        <v>158</v>
      </c>
      <c r="CM51" s="5">
        <v>0</v>
      </c>
      <c r="CN51" s="5">
        <v>0</v>
      </c>
      <c r="CO51" s="5" t="s">
        <v>199</v>
      </c>
      <c r="CQ51" s="5" t="s">
        <v>168</v>
      </c>
      <c r="CR51" s="4" t="s">
        <v>1357</v>
      </c>
      <c r="CS51" s="5" t="s">
        <v>169</v>
      </c>
      <c r="CT51" s="5" t="s">
        <v>158</v>
      </c>
      <c r="CU51" s="5" t="s">
        <v>1350</v>
      </c>
      <c r="CX51" s="5" t="s">
        <v>1350</v>
      </c>
      <c r="CY51" s="4" t="s">
        <v>1358</v>
      </c>
      <c r="CZ51" s="5" t="s">
        <v>171</v>
      </c>
      <c r="DA51" s="5" t="s">
        <v>230</v>
      </c>
      <c r="DB51" s="4" t="s">
        <v>1359</v>
      </c>
      <c r="DC51" s="4" t="s">
        <v>1360</v>
      </c>
      <c r="DD51" t="s">
        <v>1361</v>
      </c>
      <c r="DE51" s="14" t="s">
        <v>176</v>
      </c>
      <c r="DF51" s="4">
        <v>50</v>
      </c>
      <c r="DG51" s="15" t="s">
        <v>177</v>
      </c>
      <c r="DH51" s="15" t="s">
        <v>354</v>
      </c>
      <c r="DI51" s="4" t="e">
        <v>#REF!</v>
      </c>
      <c r="DJ51" s="4" t="e">
        <v>#REF!</v>
      </c>
      <c r="DK51" s="4" t="e">
        <v>#REF!</v>
      </c>
      <c r="DL51" s="4" t="e">
        <v>#REF!</v>
      </c>
      <c r="DM51" s="4" t="e">
        <v>#REF!</v>
      </c>
      <c r="DN51" s="4" t="e">
        <v>#REF!</v>
      </c>
      <c r="DO51" s="4" t="e">
        <v>#REF!</v>
      </c>
      <c r="DP51" s="4" t="s">
        <v>1362</v>
      </c>
      <c r="DQ51" s="4" t="s">
        <v>354</v>
      </c>
      <c r="DR51" s="16">
        <v>1</v>
      </c>
      <c r="DS51" s="17">
        <v>44230</v>
      </c>
      <c r="DT51" s="1" t="s">
        <v>356</v>
      </c>
      <c r="DU51" s="1" t="s">
        <v>354</v>
      </c>
      <c r="DV51" s="1" t="str">
        <f>TabCadastro[[#This Row],[Cidade]]&amp;" - "&amp;TabCadastro[[#This Row],[UF]]</f>
        <v>Araraquara - SP</v>
      </c>
      <c r="DW51" s="18" t="str">
        <f>TabCadastro[[#This Row],[Nome completo do responsável]]&amp;" / "&amp;TabCadastro[[#This Row],[Endereço de e-mail2]]&amp;" / "&amp;TabCadastro[[#This Row],[Telefone]]</f>
        <v>Claudia Pichoneri / claudia.pichoneri@terra.com.br / (16) 99182-6433</v>
      </c>
      <c r="DX51" s="18" t="str">
        <f>TabCadastro[[#This Row],[Nome do Presidente]]&amp;" / "&amp;TabCadastro[[#This Row],[Email do Presidente]]&amp;" / "&amp;TabCadastro[[#This Row],[Telefone do Presidente]]</f>
        <v>Claudia Pichoneri / claudia.pichoneri@terra.com.br / (16) 99182-6433</v>
      </c>
      <c r="DY51" s="18" t="e">
        <f>VLOOKUP(TabCadastro[[#This Row],[Regional]],#REF!,2,FALSE)</f>
        <v>#REF!</v>
      </c>
      <c r="DZ51" s="1" t="e">
        <f>IF(TabCadastro[[#This Row],[Regional]]=#REF!,TabCadastro[[#This Row],[Conc_Cidade_UF]],"")</f>
        <v>#REF!</v>
      </c>
      <c r="EA51" s="18" t="str">
        <f>TabCadastro[[#This Row],[Endereço]]&amp;" - "&amp;TabCadastro[[#This Row],[Bairro]]&amp;" - "&amp;"CEP "&amp;TabCadastro[[#This Row],[CEP]]</f>
        <v>Av. Eng. Roberto Lepre Sampaio, 427 - Pq. São Paulo - CEP 14811-361</v>
      </c>
      <c r="EB51" s="1" t="e">
        <f>IF(TabCadastro[[#This Row],[Regional]]=#REF!,TabCadastro[[#This Row],[Ordem (manual)]],"")</f>
        <v>#REF!</v>
      </c>
      <c r="EC51" s="1" t="e">
        <f>IF(TabCadastro[[#This Row],[Regional_Selec]]="","",_xlfn.RANK.EQ(TabCadastro[[#This Row],[Regional_Selec]],TabCadastro[Regional_Selec],1))</f>
        <v>#REF!</v>
      </c>
      <c r="ED51" s="1" t="str">
        <f>TabCadastro[[#This Row],[Domingo]]&amp;TabCadastro[[#This Row],[Segunda]]&amp;TabCadastro[[#This Row],[Terça]]&amp;TabCadastro[[#This Row],[Quarta]]&amp;TabCadastro[[#This Row],[Quinta]]&amp;TabCadastro[[#This Row],[Sexta]]&amp;TabCadastro[[#This Row],[Sábado]]</f>
        <v>---19h30---</v>
      </c>
      <c r="EE51" s="1">
        <f>LEN(TabCadastro[[#This Row],[Conc_AE]])-LEN(SUBSTITUTE(TabCadastro[[#This Row],[Conc_AE]],"h",""))</f>
        <v>1</v>
      </c>
      <c r="EF51" s="1">
        <f>LEN(TabCadastro[[#This Row],[Dias e Horários do CURSO BÁSICO]])-LEN(SUBSTITUTE(TabCadastro[[#This Row],[Dias e Horários do CURSO BÁSICO]],"h",""))</f>
        <v>0</v>
      </c>
      <c r="EG51" s="1">
        <f>LEN(TabCadastro[[#This Row],[Dias e Horários da EAE]])-LEN(SUBSTITUTE(TabCadastro[[#This Row],[Dias e Horários da EAE]],"h",""))</f>
        <v>1</v>
      </c>
      <c r="EH51" s="1">
        <f>LEN(TabCadastro[[#This Row],[Dias e Horários EVANGELIZAÇÃO INFANTIL]])-LEN(SUBSTITUTE(TabCadastro[[#This Row],[Dias e Horários EVANGELIZAÇÃO INFANTIL]],"h",""))</f>
        <v>1</v>
      </c>
      <c r="EI51" s="1">
        <f>LEN(TabCadastro[[#This Row],[Dias e Horários PRÉ-MOCIDADE]])-LEN(SUBSTITUTE(TabCadastro[[#This Row],[Dias e Horários PRÉ-MOCIDADE]],"h",""))</f>
        <v>1</v>
      </c>
      <c r="EJ51" s="1">
        <f>LEN(TabCadastro[[#This Row],[Dias e Horários MOCIDADE]])-LEN(SUBSTITUTE(TabCadastro[[#This Row],[Dias e Horários MOCIDADE]],"h",""))</f>
        <v>1</v>
      </c>
      <c r="EK51" s="1">
        <f>LEN(TabCadastro[[#This Row],[Dias e Horários do CURSO DE MÉDIUNS]])-LEN(SUBSTITUTE(TabCadastro[[#This Row],[Dias e Horários do CURSO DE MÉDIUNS]],"h",""))</f>
        <v>1</v>
      </c>
      <c r="EL51" s="1">
        <f>LEN(TabCadastro[[#This Row],[Dias e Horários - FALANDO AO CORAÇÃO]])-LEN(SUBSTITUTE(TabCadastro[[#This Row],[Dias e Horários - FALANDO AO CORAÇÃO]],"h",""))</f>
        <v>1</v>
      </c>
      <c r="EM51" s="1">
        <f>LEN(TabCadastro[[#This Row],[Dias e Horários - PROJETO ANDRÉ LUIZ]])-LEN(SUBSTITUTE(TabCadastro[[#This Row],[Dias e Horários - PROJETO ANDRÉ LUIZ]],"h",""))</f>
        <v>0</v>
      </c>
      <c r="EN51" s="1">
        <f>LEN(TabCadastro[[#This Row],[Dias e Horários - PROJETO PAULO DE TARSO]])-LEN(SUBSTITUTE(TabCadastro[[#This Row],[Dias e Horários - PROJETO PAULO DE TARSO]],"h",""))</f>
        <v>0</v>
      </c>
    </row>
    <row r="52" spans="1:144" x14ac:dyDescent="0.3">
      <c r="A52" s="2">
        <v>44222.482684305556</v>
      </c>
      <c r="B52" s="19" t="s">
        <v>1025</v>
      </c>
      <c r="C52" s="3" t="s">
        <v>1363</v>
      </c>
      <c r="D52" s="3" t="s">
        <v>855</v>
      </c>
      <c r="E52" s="3" t="s">
        <v>1364</v>
      </c>
      <c r="F52" s="3" t="s">
        <v>1365</v>
      </c>
      <c r="G52" s="4" t="s">
        <v>1366</v>
      </c>
      <c r="H52" s="5" t="s">
        <v>1367</v>
      </c>
      <c r="I52" s="3" t="s">
        <v>1032</v>
      </c>
      <c r="J52" s="3" t="s">
        <v>152</v>
      </c>
      <c r="K52" s="3" t="s">
        <v>1368</v>
      </c>
      <c r="L52" s="3" t="s">
        <v>1369</v>
      </c>
      <c r="M52" s="13">
        <v>27840</v>
      </c>
      <c r="N52" s="3" t="s">
        <v>1364</v>
      </c>
      <c r="O52" s="5" t="s">
        <v>1370</v>
      </c>
      <c r="P52" s="5" t="s">
        <v>1371</v>
      </c>
      <c r="Q52" s="4" t="s">
        <v>1372</v>
      </c>
      <c r="R52" s="4" t="s">
        <v>1373</v>
      </c>
      <c r="S52" s="3" t="s">
        <v>158</v>
      </c>
      <c r="T52" s="3" t="s">
        <v>158</v>
      </c>
      <c r="U52" s="3" t="s">
        <v>158</v>
      </c>
      <c r="V52" s="3" t="s">
        <v>159</v>
      </c>
      <c r="W52" s="3" t="s">
        <v>159</v>
      </c>
      <c r="X52" s="3" t="s">
        <v>159</v>
      </c>
      <c r="Y52" s="3" t="s">
        <v>158</v>
      </c>
      <c r="Z52" s="4" t="s">
        <v>1374</v>
      </c>
      <c r="AA52" t="s">
        <v>1375</v>
      </c>
      <c r="AB52" s="4" t="s">
        <v>1376</v>
      </c>
      <c r="AC52" s="4" t="s">
        <v>1377</v>
      </c>
      <c r="AD52" s="4" t="s">
        <v>1378</v>
      </c>
      <c r="AE52" s="4" t="s">
        <v>159</v>
      </c>
      <c r="AF52" s="4" t="s">
        <v>1379</v>
      </c>
      <c r="AG52" s="3" t="s">
        <v>1380</v>
      </c>
      <c r="AH52" s="3" t="s">
        <v>221</v>
      </c>
      <c r="AI52" s="3" t="s">
        <v>222</v>
      </c>
      <c r="AJ52" s="3" t="s">
        <v>221</v>
      </c>
      <c r="AK52" s="3" t="s">
        <v>161</v>
      </c>
      <c r="AL52" s="3" t="s">
        <v>161</v>
      </c>
      <c r="AM52" s="3" t="s">
        <v>161</v>
      </c>
      <c r="AN52" s="5">
        <v>90</v>
      </c>
      <c r="AO52" s="5">
        <v>80</v>
      </c>
      <c r="AP52" s="5">
        <v>30</v>
      </c>
      <c r="AQ52" s="5">
        <v>30</v>
      </c>
      <c r="AR52" s="5" t="s">
        <v>798</v>
      </c>
      <c r="AS52" s="5">
        <v>25</v>
      </c>
      <c r="AT52" s="5" t="s">
        <v>1381</v>
      </c>
      <c r="AU52" s="5" t="s">
        <v>1382</v>
      </c>
      <c r="AV52" s="5">
        <v>60</v>
      </c>
      <c r="AW52" s="5">
        <v>20</v>
      </c>
      <c r="AX52" s="5">
        <v>7</v>
      </c>
      <c r="AY52" s="5">
        <v>3</v>
      </c>
      <c r="AZ52" s="5" t="s">
        <v>555</v>
      </c>
      <c r="BA52" s="5">
        <v>52</v>
      </c>
      <c r="BB52" s="5">
        <v>4</v>
      </c>
      <c r="BC52" s="5">
        <v>3</v>
      </c>
      <c r="BD52" s="5">
        <v>3</v>
      </c>
      <c r="BE52" s="5" t="s">
        <v>923</v>
      </c>
      <c r="BF52" s="5">
        <v>40</v>
      </c>
      <c r="BG52" s="5">
        <v>18</v>
      </c>
      <c r="BH52" s="5">
        <v>10</v>
      </c>
      <c r="BI52" s="5">
        <v>3</v>
      </c>
      <c r="BJ52" s="5">
        <v>2</v>
      </c>
      <c r="BK52" s="5">
        <v>2</v>
      </c>
      <c r="BL52" s="5">
        <v>2</v>
      </c>
      <c r="BM52" s="5">
        <v>2</v>
      </c>
      <c r="BN52" s="5">
        <v>1</v>
      </c>
      <c r="BO52" s="5">
        <v>9</v>
      </c>
      <c r="BP52" s="5">
        <v>10</v>
      </c>
      <c r="BQ52" s="5" t="s">
        <v>158</v>
      </c>
      <c r="BR52" s="5" t="s">
        <v>1356</v>
      </c>
      <c r="BS52" s="5">
        <v>9</v>
      </c>
      <c r="BT52" s="5">
        <v>2</v>
      </c>
      <c r="BU52" s="5">
        <v>2</v>
      </c>
      <c r="BV52" s="5" t="s">
        <v>165</v>
      </c>
      <c r="BW52" s="5" t="s">
        <v>1356</v>
      </c>
      <c r="BX52" s="5">
        <v>10</v>
      </c>
      <c r="BY52" s="5">
        <v>7</v>
      </c>
      <c r="BZ52" s="5">
        <v>2</v>
      </c>
      <c r="CA52" s="5">
        <v>2</v>
      </c>
      <c r="CB52" s="5">
        <v>0</v>
      </c>
      <c r="CC52" s="5">
        <v>84</v>
      </c>
      <c r="CD52" s="5" t="s">
        <v>312</v>
      </c>
      <c r="CE52" s="5" t="s">
        <v>161</v>
      </c>
      <c r="CF52" s="5" t="s">
        <v>251</v>
      </c>
      <c r="CG52" s="5" t="s">
        <v>158</v>
      </c>
      <c r="CH52" s="5" t="s">
        <v>158</v>
      </c>
      <c r="CI52" s="5">
        <v>0</v>
      </c>
      <c r="CJ52" s="5">
        <v>0</v>
      </c>
      <c r="CK52" s="5" t="s">
        <v>158</v>
      </c>
      <c r="CL52" s="5" t="s">
        <v>158</v>
      </c>
      <c r="CM52" s="5">
        <v>0</v>
      </c>
      <c r="CN52" s="5">
        <v>0</v>
      </c>
      <c r="CO52" s="5" t="s">
        <v>199</v>
      </c>
      <c r="CQ52" s="5" t="s">
        <v>347</v>
      </c>
      <c r="CS52" s="5" t="s">
        <v>169</v>
      </c>
      <c r="CT52" s="5" t="s">
        <v>158</v>
      </c>
      <c r="CU52" s="5" t="s">
        <v>1383</v>
      </c>
      <c r="CV52" s="4" t="s">
        <v>1384</v>
      </c>
      <c r="CX52" s="5" t="s">
        <v>1383</v>
      </c>
      <c r="CY52" s="4" t="s">
        <v>1385</v>
      </c>
      <c r="CZ52" s="5" t="s">
        <v>171</v>
      </c>
      <c r="DA52" s="5" t="s">
        <v>230</v>
      </c>
      <c r="DB52" s="4" t="s">
        <v>1386</v>
      </c>
      <c r="DC52" s="4" t="s">
        <v>1387</v>
      </c>
      <c r="DD52" t="s">
        <v>1388</v>
      </c>
      <c r="DE52" s="14" t="s">
        <v>176</v>
      </c>
      <c r="DF52" s="4">
        <v>51</v>
      </c>
      <c r="DG52" s="15" t="s">
        <v>177</v>
      </c>
      <c r="DH52" s="15" t="s">
        <v>354</v>
      </c>
      <c r="DI52" s="4" t="e">
        <v>#REF!</v>
      </c>
      <c r="DJ52" s="4" t="e">
        <v>#REF!</v>
      </c>
      <c r="DK52" s="4" t="e">
        <v>#REF!</v>
      </c>
      <c r="DL52" s="4" t="e">
        <v>#REF!</v>
      </c>
      <c r="DM52" s="4" t="e">
        <v>#REF!</v>
      </c>
      <c r="DN52" s="4" t="e">
        <v>#REF!</v>
      </c>
      <c r="DO52" s="4" t="e">
        <v>#REF!</v>
      </c>
      <c r="DP52" s="4" t="s">
        <v>1389</v>
      </c>
      <c r="DQ52" s="4" t="s">
        <v>354</v>
      </c>
      <c r="DR52" s="16">
        <v>1</v>
      </c>
      <c r="DS52" s="17">
        <v>44230</v>
      </c>
      <c r="DT52" s="1" t="s">
        <v>356</v>
      </c>
      <c r="DU52" s="1" t="s">
        <v>354</v>
      </c>
      <c r="DV52" s="1" t="str">
        <f>TabCadastro[[#This Row],[Cidade]]&amp;" - "&amp;TabCadastro[[#This Row],[UF]]</f>
        <v>Araraquara - SP</v>
      </c>
      <c r="DW52" s="18" t="str">
        <f>TabCadastro[[#This Row],[Nome completo do responsável]]&amp;" / "&amp;TabCadastro[[#This Row],[Endereço de e-mail2]]&amp;" / "&amp;TabCadastro[[#This Row],[Telefone]]</f>
        <v>Sônia Maria Mistrão / centroespiritaredencao@gmail.com / (16) 99738.5420</v>
      </c>
      <c r="DX52" s="18" t="str">
        <f>TabCadastro[[#This Row],[Nome do Presidente]]&amp;" / "&amp;TabCadastro[[#This Row],[Email do Presidente]]&amp;" / "&amp;TabCadastro[[#This Row],[Telefone do Presidente]]</f>
        <v>Sônia Maria Mistrão / sonia.mistrao@gmail.com / (16) 99738-5420</v>
      </c>
      <c r="DY52" s="18" t="e">
        <f>VLOOKUP(TabCadastro[[#This Row],[Regional]],#REF!,2,FALSE)</f>
        <v>#REF!</v>
      </c>
      <c r="DZ52" s="1" t="e">
        <f>IF(TabCadastro[[#This Row],[Regional]]=#REF!,TabCadastro[[#This Row],[Conc_Cidade_UF]],"")</f>
        <v>#REF!</v>
      </c>
      <c r="EA52" s="18" t="str">
        <f>TabCadastro[[#This Row],[Endereço]]&amp;" - "&amp;TabCadastro[[#This Row],[Bairro]]&amp;" - "&amp;"CEP "&amp;TabCadastro[[#This Row],[CEP]]</f>
        <v>Av. Antonio De Pádua Correa, 802 - São José - CEP 14800-500</v>
      </c>
      <c r="EB52" s="1" t="e">
        <f>IF(TabCadastro[[#This Row],[Regional]]=#REF!,TabCadastro[[#This Row],[Ordem (manual)]],"")</f>
        <v>#REF!</v>
      </c>
      <c r="EC52" s="1" t="e">
        <f>IF(TabCadastro[[#This Row],[Regional_Selec]]="","",_xlfn.RANK.EQ(TabCadastro[[#This Row],[Regional_Selec]],TabCadastro[Regional_Selec],1))</f>
        <v>#REF!</v>
      </c>
      <c r="ED52" s="1" t="str">
        <f>TabCadastro[[#This Row],[Domingo]]&amp;TabCadastro[[#This Row],[Segunda]]&amp;TabCadastro[[#This Row],[Terça]]&amp;TabCadastro[[#This Row],[Quarta]]&amp;TabCadastro[[#This Row],[Quinta]]&amp;TabCadastro[[#This Row],[Sexta]]&amp;TabCadastro[[#This Row],[Sábado]]</f>
        <v>9h20h14h3020h---</v>
      </c>
      <c r="EE52" s="1">
        <f>LEN(TabCadastro[[#This Row],[Conc_AE]])-LEN(SUBSTITUTE(TabCadastro[[#This Row],[Conc_AE]],"h",""))</f>
        <v>4</v>
      </c>
      <c r="EF52" s="1">
        <f>LEN(TabCadastro[[#This Row],[Dias e Horários do CURSO BÁSICO]])-LEN(SUBSTITUTE(TabCadastro[[#This Row],[Dias e Horários do CURSO BÁSICO]],"h",""))</f>
        <v>1</v>
      </c>
      <c r="EG52" s="1">
        <f>LEN(TabCadastro[[#This Row],[Dias e Horários da EAE]])-LEN(SUBSTITUTE(TabCadastro[[#This Row],[Dias e Horários da EAE]],"h",""))</f>
        <v>3</v>
      </c>
      <c r="EH52" s="1">
        <f>LEN(TabCadastro[[#This Row],[Dias e Horários EVANGELIZAÇÃO INFANTIL]])-LEN(SUBSTITUTE(TabCadastro[[#This Row],[Dias e Horários EVANGELIZAÇÃO INFANTIL]],"h",""))</f>
        <v>1</v>
      </c>
      <c r="EI52" s="1">
        <f>LEN(TabCadastro[[#This Row],[Dias e Horários PRÉ-MOCIDADE]])-LEN(SUBSTITUTE(TabCadastro[[#This Row],[Dias e Horários PRÉ-MOCIDADE]],"h",""))</f>
        <v>1</v>
      </c>
      <c r="EJ52" s="1">
        <f>LEN(TabCadastro[[#This Row],[Dias e Horários MOCIDADE]])-LEN(SUBSTITUTE(TabCadastro[[#This Row],[Dias e Horários MOCIDADE]],"h",""))</f>
        <v>1</v>
      </c>
      <c r="EK52" s="1">
        <f>LEN(TabCadastro[[#This Row],[Dias e Horários do CURSO DE MÉDIUNS]])-LEN(SUBSTITUTE(TabCadastro[[#This Row],[Dias e Horários do CURSO DE MÉDIUNS]],"h",""))</f>
        <v>1</v>
      </c>
      <c r="EL52" s="1">
        <f>LEN(TabCadastro[[#This Row],[Dias e Horários - FALANDO AO CORAÇÃO]])-LEN(SUBSTITUTE(TabCadastro[[#This Row],[Dias e Horários - FALANDO AO CORAÇÃO]],"h",""))</f>
        <v>1</v>
      </c>
      <c r="EM52" s="1">
        <f>LEN(TabCadastro[[#This Row],[Dias e Horários - PROJETO ANDRÉ LUIZ]])-LEN(SUBSTITUTE(TabCadastro[[#This Row],[Dias e Horários - PROJETO ANDRÉ LUIZ]],"h",""))</f>
        <v>0</v>
      </c>
      <c r="EN52" s="1">
        <f>LEN(TabCadastro[[#This Row],[Dias e Horários - PROJETO PAULO DE TARSO]])-LEN(SUBSTITUTE(TabCadastro[[#This Row],[Dias e Horários - PROJETO PAULO DE TARSO]],"h",""))</f>
        <v>1</v>
      </c>
    </row>
    <row r="53" spans="1:144" x14ac:dyDescent="0.3">
      <c r="A53" s="2">
        <v>44192.562454062499</v>
      </c>
      <c r="B53" s="19" t="s">
        <v>1025</v>
      </c>
      <c r="C53" s="3" t="s">
        <v>1390</v>
      </c>
      <c r="D53" s="3" t="s">
        <v>1391</v>
      </c>
      <c r="E53" s="3" t="s">
        <v>1392</v>
      </c>
      <c r="F53" s="3" t="s">
        <v>1393</v>
      </c>
      <c r="G53" s="4" t="s">
        <v>1394</v>
      </c>
      <c r="H53" s="5" t="s">
        <v>1395</v>
      </c>
      <c r="I53" s="3" t="s">
        <v>1212</v>
      </c>
      <c r="J53" s="3" t="s">
        <v>152</v>
      </c>
      <c r="K53" s="3" t="s">
        <v>1213</v>
      </c>
      <c r="L53" s="3" t="s">
        <v>1396</v>
      </c>
      <c r="M53" s="13">
        <v>23835</v>
      </c>
      <c r="N53" s="3" t="s">
        <v>1397</v>
      </c>
      <c r="O53" s="5" t="s">
        <v>1398</v>
      </c>
      <c r="P53" s="5" t="s">
        <v>1399</v>
      </c>
      <c r="Q53" s="4" t="s">
        <v>274</v>
      </c>
      <c r="S53" s="3" t="s">
        <v>158</v>
      </c>
      <c r="T53" s="3" t="s">
        <v>159</v>
      </c>
      <c r="U53" s="3" t="s">
        <v>158</v>
      </c>
      <c r="V53" s="3" t="s">
        <v>159</v>
      </c>
      <c r="W53" s="3" t="s">
        <v>159</v>
      </c>
      <c r="X53" s="3" t="s">
        <v>159</v>
      </c>
      <c r="Y53" s="3" t="s">
        <v>159</v>
      </c>
      <c r="Z53" s="4" t="s">
        <v>1400</v>
      </c>
      <c r="AA53" s="4" t="s">
        <v>161</v>
      </c>
      <c r="AB53" s="4" t="s">
        <v>1401</v>
      </c>
      <c r="AC53" s="4" t="s">
        <v>161</v>
      </c>
      <c r="AD53" s="4" t="s">
        <v>161</v>
      </c>
      <c r="AE53" s="4" t="s">
        <v>158</v>
      </c>
      <c r="AF53" s="4" t="s">
        <v>1402</v>
      </c>
      <c r="AG53" s="3" t="s">
        <v>161</v>
      </c>
      <c r="AH53" s="3" t="s">
        <v>161</v>
      </c>
      <c r="AI53" s="3" t="s">
        <v>161</v>
      </c>
      <c r="AJ53" s="3" t="s">
        <v>221</v>
      </c>
      <c r="AK53" s="3" t="s">
        <v>221</v>
      </c>
      <c r="AL53" s="3" t="s">
        <v>221</v>
      </c>
      <c r="AM53" s="3" t="s">
        <v>161</v>
      </c>
      <c r="AN53" s="5">
        <v>0</v>
      </c>
      <c r="AO53" s="5">
        <v>30</v>
      </c>
      <c r="AP53" s="5">
        <v>8</v>
      </c>
      <c r="AQ53" s="5">
        <v>2</v>
      </c>
      <c r="AR53" s="5" t="s">
        <v>225</v>
      </c>
      <c r="AS53" s="5">
        <v>5</v>
      </c>
      <c r="AT53" s="5" t="s">
        <v>225</v>
      </c>
      <c r="AU53" s="5" t="s">
        <v>601</v>
      </c>
      <c r="AV53" s="5">
        <v>18</v>
      </c>
      <c r="AW53" s="5">
        <v>3</v>
      </c>
      <c r="AX53" s="5">
        <v>3</v>
      </c>
      <c r="AY53" s="5">
        <v>1</v>
      </c>
      <c r="AZ53" s="5" t="s">
        <v>798</v>
      </c>
      <c r="BA53" s="5">
        <v>20</v>
      </c>
      <c r="BB53" s="5">
        <v>3</v>
      </c>
      <c r="BC53" s="5">
        <v>3</v>
      </c>
      <c r="BD53" s="5">
        <v>1</v>
      </c>
      <c r="BE53" s="5" t="s">
        <v>161</v>
      </c>
      <c r="BF53" s="5">
        <v>0</v>
      </c>
      <c r="BG53" s="5">
        <v>0</v>
      </c>
      <c r="BH53" s="5">
        <v>0</v>
      </c>
      <c r="BI53" s="5">
        <v>0</v>
      </c>
      <c r="BJ53" s="5">
        <v>0</v>
      </c>
      <c r="BK53" s="5">
        <v>0</v>
      </c>
      <c r="BL53" s="5">
        <v>0</v>
      </c>
      <c r="BM53" s="5">
        <v>0</v>
      </c>
      <c r="BN53" s="5">
        <v>0</v>
      </c>
      <c r="BO53" s="5">
        <v>0</v>
      </c>
      <c r="BP53" s="5">
        <v>0</v>
      </c>
      <c r="BQ53" s="5" t="s">
        <v>163</v>
      </c>
      <c r="BR53" s="5" t="s">
        <v>161</v>
      </c>
      <c r="BS53" s="5">
        <v>0</v>
      </c>
      <c r="BT53" s="5">
        <v>0</v>
      </c>
      <c r="BU53" s="5">
        <v>0</v>
      </c>
      <c r="BV53" s="5" t="s">
        <v>163</v>
      </c>
      <c r="BW53" s="5" t="s">
        <v>161</v>
      </c>
      <c r="BX53" s="5">
        <v>0</v>
      </c>
      <c r="BY53" s="5">
        <v>0</v>
      </c>
      <c r="BZ53" s="5">
        <v>0</v>
      </c>
      <c r="CA53" s="5">
        <v>0</v>
      </c>
      <c r="CB53" s="5">
        <v>0</v>
      </c>
      <c r="CC53" s="5">
        <v>3</v>
      </c>
      <c r="CD53" s="5" t="s">
        <v>161</v>
      </c>
      <c r="CE53" s="5" t="s">
        <v>161</v>
      </c>
      <c r="CF53" s="5" t="s">
        <v>161</v>
      </c>
      <c r="CG53" s="5" t="s">
        <v>158</v>
      </c>
      <c r="CH53" s="5" t="s">
        <v>158</v>
      </c>
      <c r="CI53" s="5">
        <v>0</v>
      </c>
      <c r="CJ53" s="5">
        <v>0</v>
      </c>
      <c r="CK53" s="5" t="s">
        <v>159</v>
      </c>
      <c r="CL53" s="5" t="s">
        <v>158</v>
      </c>
      <c r="CM53" s="5">
        <v>0</v>
      </c>
      <c r="CN53" s="5">
        <v>0</v>
      </c>
      <c r="CO53" s="5" t="s">
        <v>199</v>
      </c>
      <c r="CQ53" s="5" t="s">
        <v>168</v>
      </c>
      <c r="CR53" s="4" t="s">
        <v>1403</v>
      </c>
      <c r="CS53" s="5" t="s">
        <v>169</v>
      </c>
      <c r="CT53" s="5" t="s">
        <v>158</v>
      </c>
      <c r="CU53" s="5" t="s">
        <v>1404</v>
      </c>
      <c r="CV53" s="4" t="s">
        <v>1405</v>
      </c>
      <c r="CX53" s="5" t="s">
        <v>1404</v>
      </c>
      <c r="CY53" s="4" t="s">
        <v>1406</v>
      </c>
      <c r="CZ53" s="5" t="s">
        <v>229</v>
      </c>
      <c r="DA53" s="5" t="s">
        <v>230</v>
      </c>
      <c r="DB53" s="4" t="s">
        <v>1407</v>
      </c>
      <c r="DC53" s="4" t="s">
        <v>1408</v>
      </c>
      <c r="DD53" t="s">
        <v>1409</v>
      </c>
      <c r="DE53" s="14" t="s">
        <v>176</v>
      </c>
      <c r="DF53" s="4">
        <v>52</v>
      </c>
      <c r="DG53" s="15" t="s">
        <v>177</v>
      </c>
      <c r="DH53" s="15" t="s">
        <v>178</v>
      </c>
      <c r="DI53" s="4" t="e">
        <v>#REF!</v>
      </c>
      <c r="DJ53" s="4" t="e">
        <v>#REF!</v>
      </c>
      <c r="DK53" s="4" t="e">
        <v>#REF!</v>
      </c>
      <c r="DL53" s="4" t="e">
        <v>#REF!</v>
      </c>
      <c r="DM53" s="4" t="e">
        <v>#REF!</v>
      </c>
      <c r="DN53" s="4" t="e">
        <v>#REF!</v>
      </c>
      <c r="DO53" s="4" t="e">
        <v>#REF!</v>
      </c>
      <c r="DP53" s="4" t="s">
        <v>1410</v>
      </c>
      <c r="DQ53" s="4" t="s">
        <v>178</v>
      </c>
      <c r="DR53" s="16">
        <v>1</v>
      </c>
      <c r="DS53" s="17">
        <v>44230</v>
      </c>
      <c r="DU53" s="1" t="s">
        <v>178</v>
      </c>
      <c r="DV53" s="1" t="str">
        <f>TabCadastro[[#This Row],[Cidade]]&amp;" - "&amp;TabCadastro[[#This Row],[UF]]</f>
        <v>Itajobi - SP</v>
      </c>
      <c r="DW53" s="18" t="str">
        <f>TabCadastro[[#This Row],[Nome completo do responsável]]&amp;" / "&amp;TabCadastro[[#This Row],[Endereço de e-mail2]]&amp;" / "&amp;TabCadastro[[#This Row],[Telefone]]</f>
        <v>Ana Cristina Farhat Bissoli / farhatbissoli@hotmail.com / (17) 99638-2449</v>
      </c>
      <c r="DX53" s="18" t="str">
        <f>TabCadastro[[#This Row],[Nome do Presidente]]&amp;" / "&amp;TabCadastro[[#This Row],[Email do Presidente]]&amp;" / "&amp;TabCadastro[[#This Row],[Telefone do Presidente]]</f>
        <v>Ricardo De Alcântara Ambrizzi / ricardoambrizzi@hotmail.com / (17) 99775-6836</v>
      </c>
      <c r="DY53" s="18" t="e">
        <f>VLOOKUP(TabCadastro[[#This Row],[Regional]],#REF!,2,FALSE)</f>
        <v>#REF!</v>
      </c>
      <c r="DZ53" s="1" t="e">
        <f>IF(TabCadastro[[#This Row],[Regional]]=#REF!,TabCadastro[[#This Row],[Conc_Cidade_UF]],"")</f>
        <v>#REF!</v>
      </c>
      <c r="EA53" s="18" t="str">
        <f>TabCadastro[[#This Row],[Endereço]]&amp;" - "&amp;TabCadastro[[#This Row],[Bairro]]&amp;" - "&amp;"CEP "&amp;TabCadastro[[#This Row],[CEP]]</f>
        <v>Rua Cincinato Braga, 650 - Centro - CEP 15840-000</v>
      </c>
      <c r="EB53" s="1" t="e">
        <f>IF(TabCadastro[[#This Row],[Regional]]=#REF!,TabCadastro[[#This Row],[Ordem (manual)]],"")</f>
        <v>#REF!</v>
      </c>
      <c r="EC53" s="1" t="e">
        <f>IF(TabCadastro[[#This Row],[Regional_Selec]]="","",_xlfn.RANK.EQ(TabCadastro[[#This Row],[Regional_Selec]],TabCadastro[Regional_Selec],1))</f>
        <v>#REF!</v>
      </c>
      <c r="ED53" s="1" t="str">
        <f>TabCadastro[[#This Row],[Domingo]]&amp;TabCadastro[[#This Row],[Segunda]]&amp;TabCadastro[[#This Row],[Terça]]&amp;TabCadastro[[#This Row],[Quarta]]&amp;TabCadastro[[#This Row],[Quinta]]&amp;TabCadastro[[#This Row],[Sexta]]&amp;TabCadastro[[#This Row],[Sábado]]</f>
        <v>---20h20h20h-</v>
      </c>
      <c r="EE53" s="1">
        <f>LEN(TabCadastro[[#This Row],[Conc_AE]])-LEN(SUBSTITUTE(TabCadastro[[#This Row],[Conc_AE]],"h",""))</f>
        <v>3</v>
      </c>
      <c r="EF53" s="1">
        <f>LEN(TabCadastro[[#This Row],[Dias e Horários do CURSO BÁSICO]])-LEN(SUBSTITUTE(TabCadastro[[#This Row],[Dias e Horários do CURSO BÁSICO]],"h",""))</f>
        <v>1</v>
      </c>
      <c r="EG53" s="1">
        <f>LEN(TabCadastro[[#This Row],[Dias e Horários da EAE]])-LEN(SUBSTITUTE(TabCadastro[[#This Row],[Dias e Horários da EAE]],"h",""))</f>
        <v>1</v>
      </c>
      <c r="EH53" s="1">
        <f>LEN(TabCadastro[[#This Row],[Dias e Horários EVANGELIZAÇÃO INFANTIL]])-LEN(SUBSTITUTE(TabCadastro[[#This Row],[Dias e Horários EVANGELIZAÇÃO INFANTIL]],"h",""))</f>
        <v>0</v>
      </c>
      <c r="EI53" s="1">
        <f>LEN(TabCadastro[[#This Row],[Dias e Horários PRÉ-MOCIDADE]])-LEN(SUBSTITUTE(TabCadastro[[#This Row],[Dias e Horários PRÉ-MOCIDADE]],"h",""))</f>
        <v>0</v>
      </c>
      <c r="EJ53" s="1">
        <f>LEN(TabCadastro[[#This Row],[Dias e Horários MOCIDADE]])-LEN(SUBSTITUTE(TabCadastro[[#This Row],[Dias e Horários MOCIDADE]],"h",""))</f>
        <v>0</v>
      </c>
      <c r="EK53" s="1">
        <f>LEN(TabCadastro[[#This Row],[Dias e Horários do CURSO DE MÉDIUNS]])-LEN(SUBSTITUTE(TabCadastro[[#This Row],[Dias e Horários do CURSO DE MÉDIUNS]],"h",""))</f>
        <v>1</v>
      </c>
      <c r="EL53" s="1">
        <f>LEN(TabCadastro[[#This Row],[Dias e Horários - FALANDO AO CORAÇÃO]])-LEN(SUBSTITUTE(TabCadastro[[#This Row],[Dias e Horários - FALANDO AO CORAÇÃO]],"h",""))</f>
        <v>0</v>
      </c>
      <c r="EM53" s="1">
        <f>LEN(TabCadastro[[#This Row],[Dias e Horários - PROJETO ANDRÉ LUIZ]])-LEN(SUBSTITUTE(TabCadastro[[#This Row],[Dias e Horários - PROJETO ANDRÉ LUIZ]],"h",""))</f>
        <v>0</v>
      </c>
      <c r="EN53" s="1">
        <f>LEN(TabCadastro[[#This Row],[Dias e Horários - PROJETO PAULO DE TARSO]])-LEN(SUBSTITUTE(TabCadastro[[#This Row],[Dias e Horários - PROJETO PAULO DE TARSO]],"h",""))</f>
        <v>0</v>
      </c>
    </row>
    <row r="54" spans="1:144" x14ac:dyDescent="0.3">
      <c r="A54" s="2">
        <v>44195.388640451391</v>
      </c>
      <c r="B54" s="3" t="s">
        <v>1411</v>
      </c>
      <c r="C54" s="3" t="s">
        <v>1412</v>
      </c>
      <c r="D54" s="3" t="s">
        <v>1413</v>
      </c>
      <c r="E54" s="3" t="s">
        <v>1414</v>
      </c>
      <c r="F54" s="3" t="s">
        <v>1415</v>
      </c>
      <c r="G54" s="4" t="s">
        <v>1416</v>
      </c>
      <c r="H54" s="5" t="s">
        <v>1417</v>
      </c>
      <c r="I54" s="3" t="s">
        <v>1418</v>
      </c>
      <c r="J54" s="3" t="s">
        <v>1419</v>
      </c>
      <c r="K54" s="3" t="s">
        <v>1420</v>
      </c>
      <c r="L54" s="3" t="s">
        <v>1421</v>
      </c>
      <c r="M54" s="13">
        <v>32617</v>
      </c>
      <c r="N54" s="3" t="s">
        <v>1414</v>
      </c>
      <c r="O54" s="5" t="s">
        <v>1422</v>
      </c>
      <c r="P54" s="5" t="s">
        <v>1423</v>
      </c>
      <c r="Q54" s="4" t="s">
        <v>1424</v>
      </c>
      <c r="R54" s="4" t="s">
        <v>1425</v>
      </c>
      <c r="S54" s="3" t="s">
        <v>159</v>
      </c>
      <c r="T54" s="3" t="s">
        <v>159</v>
      </c>
      <c r="U54" s="3" t="s">
        <v>158</v>
      </c>
      <c r="V54" s="3" t="s">
        <v>159</v>
      </c>
      <c r="W54" s="3" t="s">
        <v>159</v>
      </c>
      <c r="X54" s="3" t="s">
        <v>159</v>
      </c>
      <c r="Y54" s="3" t="s">
        <v>158</v>
      </c>
      <c r="Z54" s="4" t="s">
        <v>1426</v>
      </c>
      <c r="AA54" s="4" t="s">
        <v>161</v>
      </c>
      <c r="AB54" s="4" t="s">
        <v>161</v>
      </c>
      <c r="AC54" s="4" t="s">
        <v>161</v>
      </c>
      <c r="AD54" s="4" t="s">
        <v>1427</v>
      </c>
      <c r="AE54" s="4" t="s">
        <v>159</v>
      </c>
      <c r="AG54" s="3" t="s">
        <v>161</v>
      </c>
      <c r="AH54" s="3" t="s">
        <v>161</v>
      </c>
      <c r="AI54" s="3" t="s">
        <v>161</v>
      </c>
      <c r="AJ54" s="3" t="s">
        <v>161</v>
      </c>
      <c r="AK54" s="3" t="s">
        <v>422</v>
      </c>
      <c r="AL54" s="3" t="s">
        <v>161</v>
      </c>
      <c r="AM54" s="3" t="s">
        <v>161</v>
      </c>
      <c r="AN54" s="5">
        <v>26</v>
      </c>
      <c r="AO54" s="5">
        <v>9</v>
      </c>
      <c r="AP54" s="5">
        <v>3</v>
      </c>
      <c r="AQ54" s="5">
        <v>3</v>
      </c>
      <c r="AR54" s="5" t="s">
        <v>1428</v>
      </c>
      <c r="AS54" s="5">
        <v>7</v>
      </c>
      <c r="AT54" s="5" t="s">
        <v>1428</v>
      </c>
      <c r="AU54" s="5" t="s">
        <v>748</v>
      </c>
      <c r="AV54" s="5">
        <v>7</v>
      </c>
      <c r="AW54" s="5">
        <v>4</v>
      </c>
      <c r="AX54" s="5">
        <v>3</v>
      </c>
      <c r="AY54" s="5">
        <v>1</v>
      </c>
      <c r="AZ54" s="5" t="s">
        <v>798</v>
      </c>
      <c r="BA54" s="5">
        <v>2</v>
      </c>
      <c r="BB54" s="5">
        <v>4</v>
      </c>
      <c r="BC54" s="5">
        <v>2</v>
      </c>
      <c r="BD54" s="5">
        <v>2</v>
      </c>
      <c r="BE54" s="5" t="s">
        <v>161</v>
      </c>
      <c r="BF54" s="5">
        <v>0</v>
      </c>
      <c r="BG54" s="5">
        <v>0</v>
      </c>
      <c r="BH54" s="5">
        <v>4</v>
      </c>
      <c r="BI54" s="5">
        <v>0</v>
      </c>
      <c r="BJ54" s="5">
        <v>0</v>
      </c>
      <c r="BK54" s="5">
        <v>0</v>
      </c>
      <c r="BL54" s="5">
        <v>0</v>
      </c>
      <c r="BM54" s="5">
        <v>0</v>
      </c>
      <c r="BN54" s="5">
        <v>0</v>
      </c>
      <c r="BO54" s="5">
        <v>4</v>
      </c>
      <c r="BP54" s="5">
        <v>3</v>
      </c>
      <c r="BQ54" s="5" t="s">
        <v>158</v>
      </c>
      <c r="BR54" s="5" t="s">
        <v>161</v>
      </c>
      <c r="BS54" s="5">
        <v>0</v>
      </c>
      <c r="BT54" s="5">
        <v>0</v>
      </c>
      <c r="BU54" s="5">
        <v>0</v>
      </c>
      <c r="BV54" s="5" t="s">
        <v>344</v>
      </c>
      <c r="BW54" s="5" t="s">
        <v>161</v>
      </c>
      <c r="BX54" s="5">
        <v>0</v>
      </c>
      <c r="BY54" s="5">
        <v>0</v>
      </c>
      <c r="BZ54" s="5">
        <v>0</v>
      </c>
      <c r="CA54" s="5">
        <v>0</v>
      </c>
      <c r="CB54" s="5">
        <v>0</v>
      </c>
      <c r="CC54" s="5">
        <v>5</v>
      </c>
      <c r="CD54" s="5" t="s">
        <v>1428</v>
      </c>
      <c r="CE54" s="5" t="s">
        <v>161</v>
      </c>
      <c r="CF54" s="5" t="s">
        <v>161</v>
      </c>
      <c r="CG54" s="5" t="s">
        <v>159</v>
      </c>
      <c r="CH54" s="5" t="s">
        <v>159</v>
      </c>
      <c r="CI54" s="5">
        <v>0</v>
      </c>
      <c r="CJ54" s="5">
        <v>0</v>
      </c>
      <c r="CK54" s="5" t="s">
        <v>159</v>
      </c>
      <c r="CL54" s="5" t="s">
        <v>159</v>
      </c>
      <c r="CM54" s="5">
        <v>0</v>
      </c>
      <c r="CN54" s="5">
        <v>0</v>
      </c>
      <c r="CO54" s="5" t="s">
        <v>199</v>
      </c>
      <c r="CP54" s="4" t="s">
        <v>1429</v>
      </c>
      <c r="CQ54" s="5" t="s">
        <v>168</v>
      </c>
      <c r="CR54" s="4" t="s">
        <v>1430</v>
      </c>
      <c r="CS54" s="5" t="s">
        <v>169</v>
      </c>
      <c r="CT54" s="5" t="s">
        <v>158</v>
      </c>
      <c r="CU54" s="5" t="s">
        <v>1422</v>
      </c>
      <c r="CV54" s="4" t="s">
        <v>1431</v>
      </c>
      <c r="CX54" s="5" t="s">
        <v>1422</v>
      </c>
      <c r="CY54" s="4" t="s">
        <v>1432</v>
      </c>
      <c r="CZ54" s="5" t="s">
        <v>229</v>
      </c>
      <c r="DA54" s="5" t="s">
        <v>172</v>
      </c>
      <c r="DB54" s="4" t="s">
        <v>1433</v>
      </c>
      <c r="DC54" s="4" t="s">
        <v>1434</v>
      </c>
      <c r="DD54" t="s">
        <v>1435</v>
      </c>
      <c r="DE54" s="14" t="s">
        <v>176</v>
      </c>
      <c r="DF54" s="4">
        <v>53</v>
      </c>
      <c r="DG54" s="15" t="s">
        <v>177</v>
      </c>
      <c r="DH54" s="15" t="s">
        <v>354</v>
      </c>
      <c r="DI54" s="4" t="e">
        <v>#REF!</v>
      </c>
      <c r="DJ54" s="4" t="e">
        <v>#REF!</v>
      </c>
      <c r="DK54" s="4" t="e">
        <v>#REF!</v>
      </c>
      <c r="DL54" s="4" t="e">
        <v>#REF!</v>
      </c>
      <c r="DM54" s="4" t="e">
        <v>#REF!</v>
      </c>
      <c r="DN54" s="4" t="e">
        <v>#REF!</v>
      </c>
      <c r="DO54" s="4" t="e">
        <v>#REF!</v>
      </c>
      <c r="DP54" s="4" t="s">
        <v>1436</v>
      </c>
      <c r="DQ54" s="4" t="s">
        <v>178</v>
      </c>
      <c r="DR54" s="16">
        <v>1</v>
      </c>
      <c r="DS54" s="17">
        <v>44250</v>
      </c>
      <c r="DU54" s="1" t="s">
        <v>178</v>
      </c>
      <c r="DV54" s="1" t="str">
        <f>TabCadastro[[#This Row],[Cidade]]&amp;" - "&amp;TabCadastro[[#This Row],[UF]]</f>
        <v>Sobradinho - BA</v>
      </c>
      <c r="DW54" s="18" t="str">
        <f>TabCadastro[[#This Row],[Nome completo do responsável]]&amp;" / "&amp;TabCadastro[[#This Row],[Endereço de e-mail2]]&amp;" / "&amp;TabCadastro[[#This Row],[Telefone]]</f>
        <v>Ademir De Carvalho / ademirc@chesf.gov.br / (74) 9142-0793</v>
      </c>
      <c r="DX54" s="18" t="str">
        <f>TabCadastro[[#This Row],[Nome do Presidente]]&amp;" / "&amp;TabCadastro[[#This Row],[Email do Presidente]]&amp;" / "&amp;TabCadastro[[#This Row],[Telefone do Presidente]]</f>
        <v>Ademir De Carvalho / ademirc@chesf.gov.br / (74) 99142-0793</v>
      </c>
      <c r="DY54" s="18" t="e">
        <f>VLOOKUP(TabCadastro[[#This Row],[Regional]],#REF!,2,FALSE)</f>
        <v>#REF!</v>
      </c>
      <c r="DZ54" s="1" t="e">
        <f>IF(TabCadastro[[#This Row],[Regional]]=#REF!,TabCadastro[[#This Row],[Conc_Cidade_UF]],"")</f>
        <v>#REF!</v>
      </c>
      <c r="EA54" s="18" t="str">
        <f>TabCadastro[[#This Row],[Endereço]]&amp;" - "&amp;TabCadastro[[#This Row],[Bairro]]&amp;" - "&amp;"CEP "&amp;TabCadastro[[#This Row],[CEP]]</f>
        <v>Quadra S 13, Rua 2 Nº 12 - São Joaquim - CEP 48925-000</v>
      </c>
      <c r="EB54" s="1" t="e">
        <f>IF(TabCadastro[[#This Row],[Regional]]=#REF!,TabCadastro[[#This Row],[Ordem (manual)]],"")</f>
        <v>#REF!</v>
      </c>
      <c r="EC54" s="1" t="e">
        <f>IF(TabCadastro[[#This Row],[Regional_Selec]]="","",_xlfn.RANK.EQ(TabCadastro[[#This Row],[Regional_Selec]],TabCadastro[Regional_Selec],1))</f>
        <v>#REF!</v>
      </c>
      <c r="ED54" s="1" t="str">
        <f>TabCadastro[[#This Row],[Domingo]]&amp;TabCadastro[[#This Row],[Segunda]]&amp;TabCadastro[[#This Row],[Terça]]&amp;TabCadastro[[#This Row],[Quarta]]&amp;TabCadastro[[#This Row],[Quinta]]&amp;TabCadastro[[#This Row],[Sexta]]&amp;TabCadastro[[#This Row],[Sábado]]</f>
        <v>----19h--</v>
      </c>
      <c r="EE54" s="1">
        <f>LEN(TabCadastro[[#This Row],[Conc_AE]])-LEN(SUBSTITUTE(TabCadastro[[#This Row],[Conc_AE]],"h",""))</f>
        <v>1</v>
      </c>
      <c r="EF54" s="1">
        <f>LEN(TabCadastro[[#This Row],[Dias e Horários do CURSO BÁSICO]])-LEN(SUBSTITUTE(TabCadastro[[#This Row],[Dias e Horários do CURSO BÁSICO]],"h",""))</f>
        <v>1</v>
      </c>
      <c r="EG54" s="1">
        <f>LEN(TabCadastro[[#This Row],[Dias e Horários da EAE]])-LEN(SUBSTITUTE(TabCadastro[[#This Row],[Dias e Horários da EAE]],"h",""))</f>
        <v>1</v>
      </c>
      <c r="EH54" s="1">
        <f>LEN(TabCadastro[[#This Row],[Dias e Horários EVANGELIZAÇÃO INFANTIL]])-LEN(SUBSTITUTE(TabCadastro[[#This Row],[Dias e Horários EVANGELIZAÇÃO INFANTIL]],"h",""))</f>
        <v>0</v>
      </c>
      <c r="EI54" s="1">
        <f>LEN(TabCadastro[[#This Row],[Dias e Horários PRÉ-MOCIDADE]])-LEN(SUBSTITUTE(TabCadastro[[#This Row],[Dias e Horários PRÉ-MOCIDADE]],"h",""))</f>
        <v>0</v>
      </c>
      <c r="EJ54" s="1">
        <f>LEN(TabCadastro[[#This Row],[Dias e Horários MOCIDADE]])-LEN(SUBSTITUTE(TabCadastro[[#This Row],[Dias e Horários MOCIDADE]],"h",""))</f>
        <v>0</v>
      </c>
      <c r="EK54" s="1">
        <f>LEN(TabCadastro[[#This Row],[Dias e Horários do CURSO DE MÉDIUNS]])-LEN(SUBSTITUTE(TabCadastro[[#This Row],[Dias e Horários do CURSO DE MÉDIUNS]],"h",""))</f>
        <v>1</v>
      </c>
      <c r="EL54" s="1">
        <f>LEN(TabCadastro[[#This Row],[Dias e Horários - FALANDO AO CORAÇÃO]])-LEN(SUBSTITUTE(TabCadastro[[#This Row],[Dias e Horários - FALANDO AO CORAÇÃO]],"h",""))</f>
        <v>1</v>
      </c>
      <c r="EM54" s="1">
        <f>LEN(TabCadastro[[#This Row],[Dias e Horários - PROJETO ANDRÉ LUIZ]])-LEN(SUBSTITUTE(TabCadastro[[#This Row],[Dias e Horários - PROJETO ANDRÉ LUIZ]],"h",""))</f>
        <v>0</v>
      </c>
      <c r="EN54" s="1">
        <f>LEN(TabCadastro[[#This Row],[Dias e Horários - PROJETO PAULO DE TARSO]])-LEN(SUBSTITUTE(TabCadastro[[#This Row],[Dias e Horários - PROJETO PAULO DE TARSO]],"h",""))</f>
        <v>0</v>
      </c>
    </row>
    <row r="55" spans="1:144" x14ac:dyDescent="0.3">
      <c r="A55" s="2">
        <v>44182.937426388889</v>
      </c>
      <c r="B55" s="19" t="s">
        <v>1411</v>
      </c>
      <c r="C55" s="3" t="s">
        <v>1437</v>
      </c>
      <c r="D55" s="3" t="s">
        <v>387</v>
      </c>
      <c r="E55" s="3" t="s">
        <v>1438</v>
      </c>
      <c r="F55" s="3" t="s">
        <v>1439</v>
      </c>
      <c r="G55" s="4" t="s">
        <v>1440</v>
      </c>
      <c r="H55" s="5" t="s">
        <v>1441</v>
      </c>
      <c r="I55" s="3" t="s">
        <v>1442</v>
      </c>
      <c r="J55" s="3" t="s">
        <v>1419</v>
      </c>
      <c r="K55" s="3" t="s">
        <v>1443</v>
      </c>
      <c r="L55" s="3" t="s">
        <v>790</v>
      </c>
      <c r="M55" s="3" t="s">
        <v>1444</v>
      </c>
      <c r="N55" s="3" t="s">
        <v>1445</v>
      </c>
      <c r="O55" s="5" t="s">
        <v>416</v>
      </c>
      <c r="P55" s="5" t="s">
        <v>1446</v>
      </c>
      <c r="Q55" s="4" t="s">
        <v>1447</v>
      </c>
      <c r="S55" s="3" t="s">
        <v>158</v>
      </c>
      <c r="T55" s="3" t="s">
        <v>159</v>
      </c>
      <c r="U55" s="3" t="s">
        <v>158</v>
      </c>
      <c r="V55" s="3" t="s">
        <v>159</v>
      </c>
      <c r="W55" s="3" t="s">
        <v>159</v>
      </c>
      <c r="X55" s="3" t="s">
        <v>159</v>
      </c>
      <c r="Y55" s="3" t="s">
        <v>159</v>
      </c>
      <c r="Z55" s="4" t="s">
        <v>1448</v>
      </c>
      <c r="AA55" s="4" t="s">
        <v>1449</v>
      </c>
      <c r="AB55" s="4" t="s">
        <v>161</v>
      </c>
      <c r="AC55" s="4" t="s">
        <v>1450</v>
      </c>
      <c r="AD55" s="4" t="s">
        <v>161</v>
      </c>
      <c r="AE55" s="4" t="s">
        <v>158</v>
      </c>
      <c r="AF55" s="4" t="s">
        <v>1451</v>
      </c>
      <c r="AG55" s="3" t="s">
        <v>161</v>
      </c>
      <c r="AH55" s="3" t="s">
        <v>161</v>
      </c>
      <c r="AI55" s="3" t="s">
        <v>161</v>
      </c>
      <c r="AJ55" s="3" t="s">
        <v>579</v>
      </c>
      <c r="AK55" s="3" t="s">
        <v>161</v>
      </c>
      <c r="AL55" s="3" t="s">
        <v>161</v>
      </c>
      <c r="AM55" s="3" t="s">
        <v>161</v>
      </c>
      <c r="AN55" s="5">
        <v>15</v>
      </c>
      <c r="AO55" s="5">
        <v>16</v>
      </c>
      <c r="AP55" s="5">
        <v>4</v>
      </c>
      <c r="AQ55" s="5">
        <v>2</v>
      </c>
      <c r="AR55" s="5" t="s">
        <v>161</v>
      </c>
      <c r="AS55" s="5">
        <v>0</v>
      </c>
      <c r="AT55" s="5" t="s">
        <v>1452</v>
      </c>
      <c r="AU55" s="5" t="s">
        <v>467</v>
      </c>
      <c r="AV55" s="5">
        <v>6</v>
      </c>
      <c r="AW55" s="5">
        <v>4</v>
      </c>
      <c r="AX55" s="5">
        <v>2</v>
      </c>
      <c r="AY55" s="5">
        <v>2</v>
      </c>
      <c r="AZ55" s="5" t="s">
        <v>1453</v>
      </c>
      <c r="BA55" s="5">
        <v>10</v>
      </c>
      <c r="BB55" s="5">
        <v>3</v>
      </c>
      <c r="BC55" s="5">
        <v>0</v>
      </c>
      <c r="BD55" s="5">
        <v>1</v>
      </c>
      <c r="BE55" s="5" t="s">
        <v>470</v>
      </c>
      <c r="BF55" s="5">
        <v>20</v>
      </c>
      <c r="BG55" s="5">
        <v>0</v>
      </c>
      <c r="BH55" s="5">
        <v>2</v>
      </c>
      <c r="BI55" s="5">
        <v>0</v>
      </c>
      <c r="BJ55" s="5">
        <v>0</v>
      </c>
      <c r="BK55" s="5">
        <v>0</v>
      </c>
      <c r="BL55" s="5">
        <v>0</v>
      </c>
      <c r="BM55" s="5">
        <v>0</v>
      </c>
      <c r="BN55" s="5">
        <v>0</v>
      </c>
      <c r="BO55" s="5">
        <v>0</v>
      </c>
      <c r="BP55" s="5">
        <v>0</v>
      </c>
      <c r="BQ55" s="5" t="s">
        <v>163</v>
      </c>
      <c r="BR55" s="5" t="s">
        <v>161</v>
      </c>
      <c r="BS55" s="5">
        <v>0</v>
      </c>
      <c r="BT55" s="5">
        <v>0</v>
      </c>
      <c r="BU55" s="5">
        <v>0</v>
      </c>
      <c r="BV55" s="5" t="s">
        <v>163</v>
      </c>
      <c r="BW55" s="5" t="s">
        <v>161</v>
      </c>
      <c r="BX55" s="5">
        <v>0</v>
      </c>
      <c r="BY55" s="5">
        <v>0</v>
      </c>
      <c r="BZ55" s="5">
        <v>0</v>
      </c>
      <c r="CA55" s="5">
        <v>0</v>
      </c>
      <c r="CB55" s="5">
        <v>0</v>
      </c>
      <c r="CC55" s="5">
        <v>0</v>
      </c>
      <c r="CD55" s="5" t="s">
        <v>161</v>
      </c>
      <c r="CE55" s="5" t="s">
        <v>161</v>
      </c>
      <c r="CF55" s="5" t="s">
        <v>161</v>
      </c>
      <c r="CG55" s="5" t="s">
        <v>159</v>
      </c>
      <c r="CH55" s="5" t="s">
        <v>159</v>
      </c>
      <c r="CI55" s="5">
        <v>0</v>
      </c>
      <c r="CJ55" s="5">
        <v>0</v>
      </c>
      <c r="CK55" s="5" t="s">
        <v>159</v>
      </c>
      <c r="CL55" s="5" t="s">
        <v>158</v>
      </c>
      <c r="CM55" s="5">
        <v>0</v>
      </c>
      <c r="CN55" s="5">
        <v>0</v>
      </c>
      <c r="CO55" s="5" t="s">
        <v>1454</v>
      </c>
      <c r="CQ55" s="5" t="s">
        <v>347</v>
      </c>
      <c r="CS55" s="5" t="s">
        <v>169</v>
      </c>
      <c r="CT55" s="5" t="s">
        <v>158</v>
      </c>
      <c r="CU55" s="5" t="s">
        <v>1455</v>
      </c>
      <c r="CX55" s="5" t="s">
        <v>1456</v>
      </c>
      <c r="CZ55" s="5" t="s">
        <v>229</v>
      </c>
      <c r="DA55" s="5" t="s">
        <v>230</v>
      </c>
      <c r="DD55" t="s">
        <v>1457</v>
      </c>
      <c r="DE55" s="14" t="s">
        <v>176</v>
      </c>
      <c r="DF55" s="4">
        <v>54</v>
      </c>
      <c r="DG55" s="15" t="s">
        <v>177</v>
      </c>
      <c r="DH55" s="15" t="s">
        <v>178</v>
      </c>
      <c r="DI55" s="4" t="e">
        <v>#REF!</v>
      </c>
      <c r="DJ55" s="4" t="e">
        <v>#REF!</v>
      </c>
      <c r="DK55" s="4" t="e">
        <v>#REF!</v>
      </c>
      <c r="DL55" s="4" t="e">
        <v>#REF!</v>
      </c>
      <c r="DM55" s="4" t="e">
        <v>#REF!</v>
      </c>
      <c r="DN55" s="4" t="e">
        <v>#REF!</v>
      </c>
      <c r="DO55" s="4" t="e">
        <v>#REF!</v>
      </c>
      <c r="DP55" s="4" t="s">
        <v>1458</v>
      </c>
      <c r="DQ55" s="4" t="s">
        <v>178</v>
      </c>
      <c r="DR55" s="16">
        <v>0.6</v>
      </c>
      <c r="DS55" s="17">
        <v>44250</v>
      </c>
      <c r="DU55" s="1" t="s">
        <v>178</v>
      </c>
      <c r="DV55" s="1" t="str">
        <f>TabCadastro[[#This Row],[Cidade]]&amp;" - "&amp;TabCadastro[[#This Row],[UF]]</f>
        <v>Juazeiro - BA</v>
      </c>
      <c r="DW55" s="18" t="str">
        <f>TabCadastro[[#This Row],[Nome completo do responsável]]&amp;" / "&amp;TabCadastro[[#This Row],[Endereço de e-mail2]]&amp;" / "&amp;TabCadastro[[#This Row],[Telefone]]</f>
        <v>Abraão Gomes Da Silva / abraaogomes35s@gmail.com / (74) 9993-9639</v>
      </c>
      <c r="DX55" s="18" t="str">
        <f>TabCadastro[[#This Row],[Nome do Presidente]]&amp;" / "&amp;TabCadastro[[#This Row],[Email do Presidente]]&amp;" / "&amp;TabCadastro[[#This Row],[Telefone do Presidente]]</f>
        <v>Antonia Capina / (sem email) / (74) 3617-3029</v>
      </c>
      <c r="DY55" s="18" t="e">
        <f>VLOOKUP(TabCadastro[[#This Row],[Regional]],#REF!,2,FALSE)</f>
        <v>#REF!</v>
      </c>
      <c r="DZ55" s="1" t="e">
        <f>IF(TabCadastro[[#This Row],[Regional]]=#REF!,TabCadastro[[#This Row],[Conc_Cidade_UF]],"")</f>
        <v>#REF!</v>
      </c>
      <c r="EA55" s="18" t="str">
        <f>TabCadastro[[#This Row],[Endereço]]&amp;" - "&amp;TabCadastro[[#This Row],[Bairro]]&amp;" - "&amp;"CEP "&amp;TabCadastro[[#This Row],[CEP]]</f>
        <v>Rua Do Mercado, S/N - Itamotinga - CEP sem CEP</v>
      </c>
      <c r="EB55" s="1" t="e">
        <f>IF(TabCadastro[[#This Row],[Regional]]=#REF!,TabCadastro[[#This Row],[Ordem (manual)]],"")</f>
        <v>#REF!</v>
      </c>
      <c r="EC55" s="1" t="e">
        <f>IF(TabCadastro[[#This Row],[Regional_Selec]]="","",_xlfn.RANK.EQ(TabCadastro[[#This Row],[Regional_Selec]],TabCadastro[Regional_Selec],1))</f>
        <v>#REF!</v>
      </c>
      <c r="ED55" s="1" t="str">
        <f>TabCadastro[[#This Row],[Domingo]]&amp;TabCadastro[[#This Row],[Segunda]]&amp;TabCadastro[[#This Row],[Terça]]&amp;TabCadastro[[#This Row],[Quarta]]&amp;TabCadastro[[#This Row],[Quinta]]&amp;TabCadastro[[#This Row],[Sexta]]&amp;TabCadastro[[#This Row],[Sábado]]</f>
        <v>---18h30---</v>
      </c>
      <c r="EE55" s="1">
        <f>LEN(TabCadastro[[#This Row],[Conc_AE]])-LEN(SUBSTITUTE(TabCadastro[[#This Row],[Conc_AE]],"h",""))</f>
        <v>1</v>
      </c>
      <c r="EF55" s="1">
        <f>LEN(TabCadastro[[#This Row],[Dias e Horários do CURSO BÁSICO]])-LEN(SUBSTITUTE(TabCadastro[[#This Row],[Dias e Horários do CURSO BÁSICO]],"h",""))</f>
        <v>0</v>
      </c>
      <c r="EG55" s="1">
        <f>LEN(TabCadastro[[#This Row],[Dias e Horários da EAE]])-LEN(SUBSTITUTE(TabCadastro[[#This Row],[Dias e Horários da EAE]],"h",""))</f>
        <v>1</v>
      </c>
      <c r="EH55" s="1">
        <f>LEN(TabCadastro[[#This Row],[Dias e Horários EVANGELIZAÇÃO INFANTIL]])-LEN(SUBSTITUTE(TabCadastro[[#This Row],[Dias e Horários EVANGELIZAÇÃO INFANTIL]],"h",""))</f>
        <v>1</v>
      </c>
      <c r="EI55" s="1">
        <f>LEN(TabCadastro[[#This Row],[Dias e Horários PRÉ-MOCIDADE]])-LEN(SUBSTITUTE(TabCadastro[[#This Row],[Dias e Horários PRÉ-MOCIDADE]],"h",""))</f>
        <v>0</v>
      </c>
      <c r="EJ55" s="1">
        <f>LEN(TabCadastro[[#This Row],[Dias e Horários MOCIDADE]])-LEN(SUBSTITUTE(TabCadastro[[#This Row],[Dias e Horários MOCIDADE]],"h",""))</f>
        <v>0</v>
      </c>
      <c r="EK55" s="1">
        <f>LEN(TabCadastro[[#This Row],[Dias e Horários do CURSO DE MÉDIUNS]])-LEN(SUBSTITUTE(TabCadastro[[#This Row],[Dias e Horários do CURSO DE MÉDIUNS]],"h",""))</f>
        <v>1</v>
      </c>
      <c r="EL55" s="1">
        <f>LEN(TabCadastro[[#This Row],[Dias e Horários - FALANDO AO CORAÇÃO]])-LEN(SUBSTITUTE(TabCadastro[[#This Row],[Dias e Horários - FALANDO AO CORAÇÃO]],"h",""))</f>
        <v>0</v>
      </c>
      <c r="EM55" s="1">
        <f>LEN(TabCadastro[[#This Row],[Dias e Horários - PROJETO ANDRÉ LUIZ]])-LEN(SUBSTITUTE(TabCadastro[[#This Row],[Dias e Horários - PROJETO ANDRÉ LUIZ]],"h",""))</f>
        <v>0</v>
      </c>
      <c r="EN55" s="1">
        <f>LEN(TabCadastro[[#This Row],[Dias e Horários - PROJETO PAULO DE TARSO]])-LEN(SUBSTITUTE(TabCadastro[[#This Row],[Dias e Horários - PROJETO PAULO DE TARSO]],"h",""))</f>
        <v>0</v>
      </c>
    </row>
    <row r="56" spans="1:144" x14ac:dyDescent="0.3">
      <c r="A56" s="2">
        <v>44193.34631241898</v>
      </c>
      <c r="B56" s="19" t="s">
        <v>1411</v>
      </c>
      <c r="C56" s="3" t="s">
        <v>1459</v>
      </c>
      <c r="D56" s="3" t="s">
        <v>1460</v>
      </c>
      <c r="E56" s="3" t="s">
        <v>1461</v>
      </c>
      <c r="F56" s="3" t="s">
        <v>1462</v>
      </c>
      <c r="G56" s="4" t="s">
        <v>1463</v>
      </c>
      <c r="H56" s="5" t="s">
        <v>1464</v>
      </c>
      <c r="I56" s="3" t="s">
        <v>1465</v>
      </c>
      <c r="J56" s="3" t="s">
        <v>1419</v>
      </c>
      <c r="K56" s="3" t="s">
        <v>1466</v>
      </c>
      <c r="L56" s="3" t="s">
        <v>790</v>
      </c>
      <c r="M56" s="13">
        <v>42559</v>
      </c>
      <c r="N56" s="3" t="s">
        <v>1467</v>
      </c>
      <c r="O56" s="5" t="s">
        <v>1468</v>
      </c>
      <c r="P56" s="5" t="s">
        <v>1462</v>
      </c>
      <c r="Q56" s="4" t="s">
        <v>1469</v>
      </c>
      <c r="R56" s="4" t="s">
        <v>1470</v>
      </c>
      <c r="S56" s="3" t="s">
        <v>159</v>
      </c>
      <c r="T56" s="3" t="s">
        <v>158</v>
      </c>
      <c r="U56" s="3" t="s">
        <v>158</v>
      </c>
      <c r="V56" s="3" t="s">
        <v>159</v>
      </c>
      <c r="W56" s="3" t="s">
        <v>159</v>
      </c>
      <c r="X56" s="3" t="s">
        <v>159</v>
      </c>
      <c r="Y56" s="3" t="s">
        <v>159</v>
      </c>
      <c r="Z56" s="4" t="s">
        <v>1471</v>
      </c>
      <c r="AA56" s="4" t="s">
        <v>161</v>
      </c>
      <c r="AB56" s="4" t="s">
        <v>1460</v>
      </c>
      <c r="AC56" s="4" t="s">
        <v>1472</v>
      </c>
      <c r="AD56" s="4" t="s">
        <v>161</v>
      </c>
      <c r="AE56" s="4" t="s">
        <v>158</v>
      </c>
      <c r="AF56" s="4" t="s">
        <v>1473</v>
      </c>
      <c r="AG56" s="3" t="s">
        <v>161</v>
      </c>
      <c r="AH56" s="3" t="s">
        <v>161</v>
      </c>
      <c r="AI56" s="3" t="s">
        <v>162</v>
      </c>
      <c r="AJ56" s="3" t="s">
        <v>161</v>
      </c>
      <c r="AK56" s="3" t="s">
        <v>161</v>
      </c>
      <c r="AL56" s="3" t="s">
        <v>161</v>
      </c>
      <c r="AM56" s="3" t="s">
        <v>161</v>
      </c>
      <c r="AN56" s="5">
        <v>10</v>
      </c>
      <c r="AO56" s="5">
        <v>3</v>
      </c>
      <c r="AP56" s="5">
        <v>3</v>
      </c>
      <c r="AQ56" s="5">
        <v>3</v>
      </c>
      <c r="AR56" s="5" t="s">
        <v>161</v>
      </c>
      <c r="AS56" s="5">
        <v>0</v>
      </c>
      <c r="AT56" s="5" t="s">
        <v>166</v>
      </c>
      <c r="AU56" s="5" t="s">
        <v>656</v>
      </c>
      <c r="AV56" s="5">
        <v>6</v>
      </c>
      <c r="AW56" s="5">
        <v>4</v>
      </c>
      <c r="AX56" s="5">
        <v>1</v>
      </c>
      <c r="AY56" s="5">
        <v>1</v>
      </c>
      <c r="AZ56" s="5" t="s">
        <v>1474</v>
      </c>
      <c r="BA56" s="5">
        <v>6</v>
      </c>
      <c r="BB56" s="5">
        <v>4</v>
      </c>
      <c r="BC56" s="5">
        <v>2</v>
      </c>
      <c r="BD56" s="5">
        <v>1</v>
      </c>
      <c r="BE56" s="5" t="s">
        <v>161</v>
      </c>
      <c r="BF56" s="5">
        <v>0</v>
      </c>
      <c r="BG56" s="5">
        <v>0</v>
      </c>
      <c r="BH56" s="5">
        <v>0</v>
      </c>
      <c r="BI56" s="5">
        <v>0</v>
      </c>
      <c r="BJ56" s="5">
        <v>0</v>
      </c>
      <c r="BK56" s="5">
        <v>0</v>
      </c>
      <c r="BL56" s="5">
        <v>0</v>
      </c>
      <c r="BM56" s="5">
        <v>0</v>
      </c>
      <c r="BN56" s="5">
        <v>0</v>
      </c>
      <c r="BO56" s="5">
        <v>0</v>
      </c>
      <c r="BP56" s="5">
        <v>0</v>
      </c>
      <c r="BQ56" s="5" t="s">
        <v>163</v>
      </c>
      <c r="BR56" s="5" t="s">
        <v>161</v>
      </c>
      <c r="BS56" s="5">
        <v>0</v>
      </c>
      <c r="BT56" s="5">
        <v>0</v>
      </c>
      <c r="BU56" s="5">
        <v>0</v>
      </c>
      <c r="BV56" s="5" t="s">
        <v>253</v>
      </c>
      <c r="BW56" s="5" t="s">
        <v>197</v>
      </c>
      <c r="BX56" s="5">
        <v>7</v>
      </c>
      <c r="BY56" s="5">
        <v>2</v>
      </c>
      <c r="BZ56" s="5">
        <v>1</v>
      </c>
      <c r="CA56" s="5">
        <v>1</v>
      </c>
      <c r="CB56" s="5">
        <v>0</v>
      </c>
      <c r="CC56" s="5">
        <v>0</v>
      </c>
      <c r="CD56" s="5" t="s">
        <v>161</v>
      </c>
      <c r="CE56" s="5" t="s">
        <v>161</v>
      </c>
      <c r="CF56" s="5" t="s">
        <v>161</v>
      </c>
      <c r="CG56" s="5" t="s">
        <v>158</v>
      </c>
      <c r="CH56" s="5" t="s">
        <v>158</v>
      </c>
      <c r="CI56" s="5">
        <v>2</v>
      </c>
      <c r="CJ56" s="5">
        <v>0</v>
      </c>
      <c r="CK56" s="5" t="s">
        <v>159</v>
      </c>
      <c r="CL56" s="5" t="s">
        <v>158</v>
      </c>
      <c r="CM56" s="5">
        <v>0</v>
      </c>
      <c r="CN56" s="5">
        <v>0</v>
      </c>
      <c r="CO56" s="5" t="s">
        <v>199</v>
      </c>
      <c r="CQ56" s="5" t="s">
        <v>347</v>
      </c>
      <c r="CR56" s="4" t="s">
        <v>1475</v>
      </c>
      <c r="CS56" s="5" t="s">
        <v>169</v>
      </c>
      <c r="CT56" s="5" t="s">
        <v>159</v>
      </c>
      <c r="CU56" s="5" t="s">
        <v>1468</v>
      </c>
      <c r="CV56" s="4" t="s">
        <v>1476</v>
      </c>
      <c r="CX56" s="5" t="s">
        <v>1477</v>
      </c>
      <c r="CY56" s="4" t="s">
        <v>1478</v>
      </c>
      <c r="DA56" s="5" t="s">
        <v>230</v>
      </c>
      <c r="DB56" s="4" t="s">
        <v>1479</v>
      </c>
      <c r="DC56" s="4" t="s">
        <v>1480</v>
      </c>
      <c r="DD56" t="s">
        <v>1481</v>
      </c>
      <c r="DE56" s="14" t="s">
        <v>176</v>
      </c>
      <c r="DF56" s="4">
        <v>55</v>
      </c>
      <c r="DG56" s="15" t="s">
        <v>177</v>
      </c>
      <c r="DH56" s="15" t="s">
        <v>354</v>
      </c>
      <c r="DI56" s="4" t="e">
        <v>#REF!</v>
      </c>
      <c r="DJ56" s="4" t="e">
        <v>#REF!</v>
      </c>
      <c r="DK56" s="4" t="e">
        <v>#REF!</v>
      </c>
      <c r="DL56" s="4" t="e">
        <v>#REF!</v>
      </c>
      <c r="DM56" s="4" t="e">
        <v>#REF!</v>
      </c>
      <c r="DN56" s="4" t="e">
        <v>#REF!</v>
      </c>
      <c r="DO56" s="4" t="e">
        <v>#REF!</v>
      </c>
      <c r="DP56" s="4" t="s">
        <v>1482</v>
      </c>
      <c r="DQ56" s="4" t="s">
        <v>354</v>
      </c>
      <c r="DR56" s="16">
        <v>1</v>
      </c>
      <c r="DS56" s="17">
        <v>44250</v>
      </c>
      <c r="DT56" s="1" t="s">
        <v>356</v>
      </c>
      <c r="DU56" s="1" t="s">
        <v>354</v>
      </c>
      <c r="DV56" s="1" t="str">
        <f>TabCadastro[[#This Row],[Cidade]]&amp;" - "&amp;TabCadastro[[#This Row],[UF]]</f>
        <v>Caculé - BA</v>
      </c>
      <c r="DW56" s="18" t="str">
        <f>TabCadastro[[#This Row],[Nome completo do responsável]]&amp;" / "&amp;TabCadastro[[#This Row],[Endereço de e-mail2]]&amp;" / "&amp;TabCadastro[[#This Row],[Telefone]]</f>
        <v>Suzana Alves Neres / casafraterna2016@gmail.com / (77) 98118-9870</v>
      </c>
      <c r="DX56" s="18" t="str">
        <f>TabCadastro[[#This Row],[Nome do Presidente]]&amp;" / "&amp;TabCadastro[[#This Row],[Email do Presidente]]&amp;" / "&amp;TabCadastro[[#This Row],[Telefone do Presidente]]</f>
        <v>Suzana Neres / suzneri@gmail.com / (77) 98118-9870</v>
      </c>
      <c r="DY56" s="18" t="e">
        <f>VLOOKUP(TabCadastro[[#This Row],[Regional]],#REF!,2,FALSE)</f>
        <v>#REF!</v>
      </c>
      <c r="DZ56" s="1" t="e">
        <f>IF(TabCadastro[[#This Row],[Regional]]=#REF!,TabCadastro[[#This Row],[Conc_Cidade_UF]],"")</f>
        <v>#REF!</v>
      </c>
      <c r="EA56" s="18" t="str">
        <f>TabCadastro[[#This Row],[Endereço]]&amp;" - "&amp;TabCadastro[[#This Row],[Bairro]]&amp;" - "&amp;"CEP "&amp;TabCadastro[[#This Row],[CEP]]</f>
        <v>Sem endereço físico no momento - Na - CEP 46300-000</v>
      </c>
      <c r="EB56" s="1" t="e">
        <f>IF(TabCadastro[[#This Row],[Regional]]=#REF!,TabCadastro[[#This Row],[Ordem (manual)]],"")</f>
        <v>#REF!</v>
      </c>
      <c r="EC56" s="1" t="e">
        <f>IF(TabCadastro[[#This Row],[Regional_Selec]]="","",_xlfn.RANK.EQ(TabCadastro[[#This Row],[Regional_Selec]],TabCadastro[Regional_Selec],1))</f>
        <v>#REF!</v>
      </c>
      <c r="ED56" s="1" t="str">
        <f>TabCadastro[[#This Row],[Domingo]]&amp;TabCadastro[[#This Row],[Segunda]]&amp;TabCadastro[[#This Row],[Terça]]&amp;TabCadastro[[#This Row],[Quarta]]&amp;TabCadastro[[#This Row],[Quinta]]&amp;TabCadastro[[#This Row],[Sexta]]&amp;TabCadastro[[#This Row],[Sábado]]</f>
        <v>--19h30----</v>
      </c>
      <c r="EE56" s="1">
        <f>LEN(TabCadastro[[#This Row],[Conc_AE]])-LEN(SUBSTITUTE(TabCadastro[[#This Row],[Conc_AE]],"h",""))</f>
        <v>1</v>
      </c>
      <c r="EF56" s="1">
        <f>LEN(TabCadastro[[#This Row],[Dias e Horários do CURSO BÁSICO]])-LEN(SUBSTITUTE(TabCadastro[[#This Row],[Dias e Horários do CURSO BÁSICO]],"h",""))</f>
        <v>0</v>
      </c>
      <c r="EG56" s="1">
        <f>LEN(TabCadastro[[#This Row],[Dias e Horários da EAE]])-LEN(SUBSTITUTE(TabCadastro[[#This Row],[Dias e Horários da EAE]],"h",""))</f>
        <v>1</v>
      </c>
      <c r="EH56" s="1">
        <f>LEN(TabCadastro[[#This Row],[Dias e Horários EVANGELIZAÇÃO INFANTIL]])-LEN(SUBSTITUTE(TabCadastro[[#This Row],[Dias e Horários EVANGELIZAÇÃO INFANTIL]],"h",""))</f>
        <v>0</v>
      </c>
      <c r="EI56" s="1">
        <f>LEN(TabCadastro[[#This Row],[Dias e Horários PRÉ-MOCIDADE]])-LEN(SUBSTITUTE(TabCadastro[[#This Row],[Dias e Horários PRÉ-MOCIDADE]],"h",""))</f>
        <v>0</v>
      </c>
      <c r="EJ56" s="1">
        <f>LEN(TabCadastro[[#This Row],[Dias e Horários MOCIDADE]])-LEN(SUBSTITUTE(TabCadastro[[#This Row],[Dias e Horários MOCIDADE]],"h",""))</f>
        <v>1</v>
      </c>
      <c r="EK56" s="1">
        <f>LEN(TabCadastro[[#This Row],[Dias e Horários do CURSO DE MÉDIUNS]])-LEN(SUBSTITUTE(TabCadastro[[#This Row],[Dias e Horários do CURSO DE MÉDIUNS]],"h",""))</f>
        <v>0</v>
      </c>
      <c r="EL56" s="1">
        <f>LEN(TabCadastro[[#This Row],[Dias e Horários - FALANDO AO CORAÇÃO]])-LEN(SUBSTITUTE(TabCadastro[[#This Row],[Dias e Horários - FALANDO AO CORAÇÃO]],"h",""))</f>
        <v>0</v>
      </c>
      <c r="EM56" s="1">
        <f>LEN(TabCadastro[[#This Row],[Dias e Horários - PROJETO ANDRÉ LUIZ]])-LEN(SUBSTITUTE(TabCadastro[[#This Row],[Dias e Horários - PROJETO ANDRÉ LUIZ]],"h",""))</f>
        <v>0</v>
      </c>
      <c r="EN56" s="1">
        <f>LEN(TabCadastro[[#This Row],[Dias e Horários - PROJETO PAULO DE TARSO]])-LEN(SUBSTITUTE(TabCadastro[[#This Row],[Dias e Horários - PROJETO PAULO DE TARSO]],"h",""))</f>
        <v>0</v>
      </c>
    </row>
    <row r="57" spans="1:144" x14ac:dyDescent="0.3">
      <c r="A57" s="2">
        <v>44181.52263146991</v>
      </c>
      <c r="B57" s="19" t="s">
        <v>1411</v>
      </c>
      <c r="C57" s="3" t="s">
        <v>1483</v>
      </c>
      <c r="D57" s="3" t="s">
        <v>533</v>
      </c>
      <c r="E57" s="3" t="s">
        <v>1484</v>
      </c>
      <c r="F57" s="3" t="s">
        <v>1485</v>
      </c>
      <c r="G57" s="4" t="s">
        <v>1486</v>
      </c>
      <c r="H57" s="5" t="s">
        <v>1395</v>
      </c>
      <c r="I57" s="3" t="s">
        <v>1442</v>
      </c>
      <c r="J57" s="3" t="s">
        <v>1419</v>
      </c>
      <c r="K57" s="3" t="s">
        <v>1443</v>
      </c>
      <c r="L57" s="3" t="s">
        <v>790</v>
      </c>
      <c r="M57" s="13">
        <v>36023</v>
      </c>
      <c r="N57" s="3" t="s">
        <v>1487</v>
      </c>
      <c r="O57" s="5" t="s">
        <v>1488</v>
      </c>
      <c r="P57" s="21" t="s">
        <v>1489</v>
      </c>
      <c r="Q57" s="4" t="s">
        <v>1490</v>
      </c>
      <c r="S57" s="3" t="s">
        <v>158</v>
      </c>
      <c r="T57" s="3" t="s">
        <v>159</v>
      </c>
      <c r="U57" s="3" t="s">
        <v>159</v>
      </c>
      <c r="V57" s="3" t="s">
        <v>159</v>
      </c>
      <c r="W57" s="3" t="s">
        <v>159</v>
      </c>
      <c r="X57" s="3" t="s">
        <v>159</v>
      </c>
      <c r="Y57" s="3" t="s">
        <v>159</v>
      </c>
      <c r="Z57" s="4" t="s">
        <v>1491</v>
      </c>
      <c r="AA57" s="4" t="s">
        <v>161</v>
      </c>
      <c r="AB57" s="4" t="s">
        <v>161</v>
      </c>
      <c r="AC57" s="4" t="s">
        <v>161</v>
      </c>
      <c r="AD57" s="4" t="s">
        <v>161</v>
      </c>
      <c r="AE57" s="4" t="s">
        <v>159</v>
      </c>
      <c r="AG57" s="3" t="s">
        <v>161</v>
      </c>
      <c r="AH57" s="3" t="s">
        <v>196</v>
      </c>
      <c r="AI57" s="3" t="s">
        <v>161</v>
      </c>
      <c r="AJ57" s="3" t="s">
        <v>162</v>
      </c>
      <c r="AK57" s="3" t="s">
        <v>161</v>
      </c>
      <c r="AL57" s="3" t="s">
        <v>161</v>
      </c>
      <c r="AM57" s="3" t="s">
        <v>161</v>
      </c>
      <c r="AN57" s="5">
        <v>80</v>
      </c>
      <c r="AO57" s="5">
        <v>30</v>
      </c>
      <c r="AP57" s="5">
        <v>10</v>
      </c>
      <c r="AQ57" s="5">
        <v>4</v>
      </c>
      <c r="AR57" s="5" t="s">
        <v>161</v>
      </c>
      <c r="AS57" s="5">
        <v>0</v>
      </c>
      <c r="AT57" s="5" t="s">
        <v>1492</v>
      </c>
      <c r="AU57" s="5" t="s">
        <v>601</v>
      </c>
      <c r="AV57" s="5">
        <v>20</v>
      </c>
      <c r="AW57" s="5">
        <v>5</v>
      </c>
      <c r="AX57" s="5">
        <v>0</v>
      </c>
      <c r="AY57" s="5">
        <v>4</v>
      </c>
      <c r="AZ57" s="5" t="s">
        <v>161</v>
      </c>
      <c r="BA57" s="5">
        <v>15</v>
      </c>
      <c r="BB57" s="5">
        <v>5</v>
      </c>
      <c r="BC57" s="5">
        <v>5</v>
      </c>
      <c r="BD57" s="5">
        <v>0</v>
      </c>
      <c r="BE57" s="5" t="s">
        <v>470</v>
      </c>
      <c r="BF57" s="5">
        <v>12</v>
      </c>
      <c r="BG57" s="5">
        <v>0</v>
      </c>
      <c r="BH57" s="5">
        <v>3</v>
      </c>
      <c r="BI57" s="5">
        <v>0</v>
      </c>
      <c r="BJ57" s="5">
        <v>0</v>
      </c>
      <c r="BK57" s="5">
        <v>0</v>
      </c>
      <c r="BL57" s="5">
        <v>0</v>
      </c>
      <c r="BM57" s="5">
        <v>0</v>
      </c>
      <c r="BN57" s="5">
        <v>0</v>
      </c>
      <c r="BO57" s="5">
        <v>0</v>
      </c>
      <c r="BP57" s="5">
        <v>0</v>
      </c>
      <c r="BQ57" s="5" t="s">
        <v>163</v>
      </c>
      <c r="BR57" s="5" t="s">
        <v>470</v>
      </c>
      <c r="BS57" s="5">
        <v>0</v>
      </c>
      <c r="BT57" s="5">
        <v>0</v>
      </c>
      <c r="BU57" s="5">
        <v>0</v>
      </c>
      <c r="BV57" s="5" t="s">
        <v>253</v>
      </c>
      <c r="BW57" s="5" t="s">
        <v>161</v>
      </c>
      <c r="BX57" s="5">
        <v>8</v>
      </c>
      <c r="BY57" s="5">
        <v>3</v>
      </c>
      <c r="BZ57" s="5">
        <v>0</v>
      </c>
      <c r="CA57" s="5">
        <v>0</v>
      </c>
      <c r="CB57" s="5">
        <v>5</v>
      </c>
      <c r="CC57" s="5">
        <v>10</v>
      </c>
      <c r="CD57" s="5" t="s">
        <v>1452</v>
      </c>
      <c r="CE57" s="5" t="s">
        <v>161</v>
      </c>
      <c r="CF57" s="5" t="s">
        <v>161</v>
      </c>
      <c r="CG57" s="5" t="s">
        <v>158</v>
      </c>
      <c r="CH57" s="5" t="s">
        <v>158</v>
      </c>
      <c r="CI57" s="5">
        <v>0</v>
      </c>
      <c r="CJ57" s="5">
        <v>0</v>
      </c>
      <c r="CK57" s="5" t="s">
        <v>158</v>
      </c>
      <c r="CL57" s="5" t="s">
        <v>158</v>
      </c>
      <c r="CM57" s="5">
        <v>0</v>
      </c>
      <c r="CN57" s="5">
        <v>0</v>
      </c>
      <c r="CO57" s="5" t="s">
        <v>199</v>
      </c>
      <c r="CQ57" s="5" t="s">
        <v>347</v>
      </c>
      <c r="CS57" s="5" t="s">
        <v>169</v>
      </c>
      <c r="CT57" s="5" t="s">
        <v>158</v>
      </c>
      <c r="CU57" s="5" t="s">
        <v>1488</v>
      </c>
      <c r="CX57" s="5" t="s">
        <v>1488</v>
      </c>
      <c r="CY57" s="4" t="s">
        <v>951</v>
      </c>
      <c r="CZ57" s="5" t="s">
        <v>229</v>
      </c>
      <c r="DA57" s="5" t="s">
        <v>230</v>
      </c>
      <c r="DD57" t="s">
        <v>1493</v>
      </c>
      <c r="DE57" s="14" t="s">
        <v>176</v>
      </c>
      <c r="DF57" s="4">
        <v>56</v>
      </c>
      <c r="DG57" s="15" t="s">
        <v>177</v>
      </c>
      <c r="DH57" s="15" t="s">
        <v>354</v>
      </c>
      <c r="DI57" s="4" t="e">
        <v>#REF!</v>
      </c>
      <c r="DJ57" s="4" t="e">
        <v>#REF!</v>
      </c>
      <c r="DK57" s="4" t="e">
        <v>#REF!</v>
      </c>
      <c r="DL57" s="4" t="e">
        <v>#REF!</v>
      </c>
      <c r="DM57" s="4" t="e">
        <v>#REF!</v>
      </c>
      <c r="DN57" s="4" t="e">
        <v>#REF!</v>
      </c>
      <c r="DO57" s="4" t="e">
        <v>#REF!</v>
      </c>
      <c r="DP57" s="4" t="s">
        <v>1494</v>
      </c>
      <c r="DQ57" s="4" t="s">
        <v>354</v>
      </c>
      <c r="DR57" s="16">
        <v>1</v>
      </c>
      <c r="DS57" s="17">
        <v>44250</v>
      </c>
      <c r="DT57" s="1" t="s">
        <v>356</v>
      </c>
      <c r="DU57" s="1" t="s">
        <v>354</v>
      </c>
      <c r="DV57" s="1" t="str">
        <f>TabCadastro[[#This Row],[Cidade]]&amp;" - "&amp;TabCadastro[[#This Row],[UF]]</f>
        <v>Juazeiro - BA</v>
      </c>
      <c r="DW57" s="18" t="str">
        <f>TabCadastro[[#This Row],[Nome completo do responsável]]&amp;" / "&amp;TabCadastro[[#This Row],[Endereço de e-mail2]]&amp;" / "&amp;TabCadastro[[#This Row],[Telefone]]</f>
        <v>Maria De Lourdes Magalhaes / lourdinhamagalhaes744@gmail.com / (74) 98818-8817</v>
      </c>
      <c r="DX57" s="18" t="str">
        <f>TabCadastro[[#This Row],[Nome do Presidente]]&amp;" / "&amp;TabCadastro[[#This Row],[Email do Presidente]]&amp;" / "&amp;TabCadastro[[#This Row],[Telefone do Presidente]]</f>
        <v>Lourdinha Magalhaes / lourdinhamagalhaes744@gmail.com / (73) 98818-8817</v>
      </c>
      <c r="DY57" s="18" t="e">
        <f>VLOOKUP(TabCadastro[[#This Row],[Regional]],#REF!,2,FALSE)</f>
        <v>#REF!</v>
      </c>
      <c r="DZ57" s="1" t="e">
        <f>IF(TabCadastro[[#This Row],[Regional]]=#REF!,TabCadastro[[#This Row],[Conc_Cidade_UF]],"")</f>
        <v>#REF!</v>
      </c>
      <c r="EA57" s="18" t="str">
        <f>TabCadastro[[#This Row],[Endereço]]&amp;" - "&amp;TabCadastro[[#This Row],[Bairro]]&amp;" - "&amp;"CEP "&amp;TabCadastro[[#This Row],[CEP]]</f>
        <v>Rua Esperanto 80 - Centro - CEP sem CEP</v>
      </c>
      <c r="EB57" s="1" t="e">
        <f>IF(TabCadastro[[#This Row],[Regional]]=#REF!,TabCadastro[[#This Row],[Ordem (manual)]],"")</f>
        <v>#REF!</v>
      </c>
      <c r="EC57" s="1" t="e">
        <f>IF(TabCadastro[[#This Row],[Regional_Selec]]="","",_xlfn.RANK.EQ(TabCadastro[[#This Row],[Regional_Selec]],TabCadastro[Regional_Selec],1))</f>
        <v>#REF!</v>
      </c>
      <c r="ED57" s="1" t="str">
        <f>TabCadastro[[#This Row],[Domingo]]&amp;TabCadastro[[#This Row],[Segunda]]&amp;TabCadastro[[#This Row],[Terça]]&amp;TabCadastro[[#This Row],[Quarta]]&amp;TabCadastro[[#This Row],[Quinta]]&amp;TabCadastro[[#This Row],[Sexta]]&amp;TabCadastro[[#This Row],[Sábado]]</f>
        <v>-18h-19h30---</v>
      </c>
      <c r="EE57" s="1">
        <f>LEN(TabCadastro[[#This Row],[Conc_AE]])-LEN(SUBSTITUTE(TabCadastro[[#This Row],[Conc_AE]],"h",""))</f>
        <v>2</v>
      </c>
      <c r="EF57" s="1">
        <f>LEN(TabCadastro[[#This Row],[Dias e Horários do CURSO BÁSICO]])-LEN(SUBSTITUTE(TabCadastro[[#This Row],[Dias e Horários do CURSO BÁSICO]],"h",""))</f>
        <v>0</v>
      </c>
      <c r="EG57" s="1">
        <f>LEN(TabCadastro[[#This Row],[Dias e Horários da EAE]])-LEN(SUBSTITUTE(TabCadastro[[#This Row],[Dias e Horários da EAE]],"h",""))</f>
        <v>2</v>
      </c>
      <c r="EH57" s="1">
        <f>LEN(TabCadastro[[#This Row],[Dias e Horários EVANGELIZAÇÃO INFANTIL]])-LEN(SUBSTITUTE(TabCadastro[[#This Row],[Dias e Horários EVANGELIZAÇÃO INFANTIL]],"h",""))</f>
        <v>1</v>
      </c>
      <c r="EI57" s="1">
        <f>LEN(TabCadastro[[#This Row],[Dias e Horários PRÉ-MOCIDADE]])-LEN(SUBSTITUTE(TabCadastro[[#This Row],[Dias e Horários PRÉ-MOCIDADE]],"h",""))</f>
        <v>1</v>
      </c>
      <c r="EJ57" s="1">
        <f>LEN(TabCadastro[[#This Row],[Dias e Horários MOCIDADE]])-LEN(SUBSTITUTE(TabCadastro[[#This Row],[Dias e Horários MOCIDADE]],"h",""))</f>
        <v>0</v>
      </c>
      <c r="EK57" s="1">
        <f>LEN(TabCadastro[[#This Row],[Dias e Horários do CURSO DE MÉDIUNS]])-LEN(SUBSTITUTE(TabCadastro[[#This Row],[Dias e Horários do CURSO DE MÉDIUNS]],"h",""))</f>
        <v>0</v>
      </c>
      <c r="EL57" s="1">
        <f>LEN(TabCadastro[[#This Row],[Dias e Horários - FALANDO AO CORAÇÃO]])-LEN(SUBSTITUTE(TabCadastro[[#This Row],[Dias e Horários - FALANDO AO CORAÇÃO]],"h",""))</f>
        <v>1</v>
      </c>
      <c r="EM57" s="1">
        <f>LEN(TabCadastro[[#This Row],[Dias e Horários - PROJETO ANDRÉ LUIZ]])-LEN(SUBSTITUTE(TabCadastro[[#This Row],[Dias e Horários - PROJETO ANDRÉ LUIZ]],"h",""))</f>
        <v>0</v>
      </c>
      <c r="EN57" s="1">
        <f>LEN(TabCadastro[[#This Row],[Dias e Horários - PROJETO PAULO DE TARSO]])-LEN(SUBSTITUTE(TabCadastro[[#This Row],[Dias e Horários - PROJETO PAULO DE TARSO]],"h",""))</f>
        <v>0</v>
      </c>
    </row>
    <row r="58" spans="1:144" x14ac:dyDescent="0.3">
      <c r="A58" s="2">
        <v>44185.785284201389</v>
      </c>
      <c r="B58" s="19" t="s">
        <v>1411</v>
      </c>
      <c r="C58" s="3" t="s">
        <v>1495</v>
      </c>
      <c r="D58" s="3" t="s">
        <v>1496</v>
      </c>
      <c r="E58" s="3" t="s">
        <v>1497</v>
      </c>
      <c r="F58" s="3" t="s">
        <v>1498</v>
      </c>
      <c r="G58" s="4" t="s">
        <v>1499</v>
      </c>
      <c r="H58" s="5" t="s">
        <v>1500</v>
      </c>
      <c r="I58" s="3" t="s">
        <v>1501</v>
      </c>
      <c r="J58" s="3" t="s">
        <v>1419</v>
      </c>
      <c r="K58" s="3" t="s">
        <v>1502</v>
      </c>
      <c r="L58" s="3" t="s">
        <v>1503</v>
      </c>
      <c r="M58" s="13">
        <v>32935</v>
      </c>
      <c r="N58" s="3" t="s">
        <v>1504</v>
      </c>
      <c r="O58" s="5" t="s">
        <v>1505</v>
      </c>
      <c r="P58" s="5" t="s">
        <v>1506</v>
      </c>
      <c r="Q58" s="4" t="s">
        <v>1507</v>
      </c>
      <c r="R58" s="4" t="s">
        <v>1508</v>
      </c>
      <c r="S58" s="3" t="s">
        <v>159</v>
      </c>
      <c r="T58" s="3" t="s">
        <v>158</v>
      </c>
      <c r="U58" s="3" t="s">
        <v>158</v>
      </c>
      <c r="V58" s="3" t="s">
        <v>159</v>
      </c>
      <c r="W58" s="3" t="s">
        <v>159</v>
      </c>
      <c r="X58" s="3" t="s">
        <v>159</v>
      </c>
      <c r="Y58" s="3" t="s">
        <v>158</v>
      </c>
      <c r="Z58" s="4" t="s">
        <v>1509</v>
      </c>
      <c r="AA58" t="s">
        <v>1510</v>
      </c>
      <c r="AB58" s="4" t="s">
        <v>1511</v>
      </c>
      <c r="AC58" s="4" t="s">
        <v>1512</v>
      </c>
      <c r="AD58" s="4" t="s">
        <v>161</v>
      </c>
      <c r="AE58" s="4" t="s">
        <v>158</v>
      </c>
      <c r="AF58" s="4" t="s">
        <v>1513</v>
      </c>
      <c r="AG58" s="3" t="s">
        <v>161</v>
      </c>
      <c r="AH58" s="3" t="s">
        <v>161</v>
      </c>
      <c r="AI58" s="3" t="s">
        <v>161</v>
      </c>
      <c r="AJ58" s="3" t="s">
        <v>1514</v>
      </c>
      <c r="AK58" s="3" t="s">
        <v>221</v>
      </c>
      <c r="AL58" s="3" t="s">
        <v>161</v>
      </c>
      <c r="AM58" s="3" t="s">
        <v>1380</v>
      </c>
      <c r="AN58" s="5">
        <v>70</v>
      </c>
      <c r="AO58" s="5">
        <v>40</v>
      </c>
      <c r="AP58" s="5">
        <v>25</v>
      </c>
      <c r="AQ58" s="5">
        <v>8</v>
      </c>
      <c r="AR58" s="5" t="s">
        <v>161</v>
      </c>
      <c r="AS58" s="5">
        <v>0</v>
      </c>
      <c r="AT58" s="5" t="s">
        <v>1515</v>
      </c>
      <c r="AU58" s="5" t="s">
        <v>521</v>
      </c>
      <c r="AV58" s="5">
        <v>16</v>
      </c>
      <c r="AW58" s="5">
        <v>7</v>
      </c>
      <c r="AX58" s="5">
        <v>8</v>
      </c>
      <c r="AY58" s="5">
        <v>4</v>
      </c>
      <c r="AZ58" s="5" t="s">
        <v>1428</v>
      </c>
      <c r="BA58" s="5">
        <v>16</v>
      </c>
      <c r="BB58" s="5">
        <v>5</v>
      </c>
      <c r="BC58" s="5">
        <v>5</v>
      </c>
      <c r="BD58" s="5">
        <v>3</v>
      </c>
      <c r="BE58" s="5" t="s">
        <v>342</v>
      </c>
      <c r="BF58" s="5">
        <v>5</v>
      </c>
      <c r="BG58" s="5">
        <v>3</v>
      </c>
      <c r="BH58" s="5">
        <v>3</v>
      </c>
      <c r="BI58" s="5">
        <v>0</v>
      </c>
      <c r="BJ58" s="5">
        <v>0</v>
      </c>
      <c r="BK58" s="5">
        <v>0</v>
      </c>
      <c r="BL58" s="5">
        <v>0</v>
      </c>
      <c r="BM58" s="5">
        <v>0</v>
      </c>
      <c r="BN58" s="5">
        <v>0</v>
      </c>
      <c r="BO58" s="5">
        <v>0</v>
      </c>
      <c r="BP58" s="5">
        <v>3</v>
      </c>
      <c r="BQ58" s="5" t="s">
        <v>158</v>
      </c>
      <c r="BR58" s="5" t="s">
        <v>342</v>
      </c>
      <c r="BS58" s="5">
        <v>4</v>
      </c>
      <c r="BT58" s="5">
        <v>2</v>
      </c>
      <c r="BU58" s="5">
        <v>1</v>
      </c>
      <c r="BV58" s="5" t="s">
        <v>165</v>
      </c>
      <c r="BW58" s="5" t="s">
        <v>342</v>
      </c>
      <c r="BX58" s="5">
        <v>0</v>
      </c>
      <c r="BY58" s="5">
        <v>0</v>
      </c>
      <c r="BZ58" s="5">
        <v>0</v>
      </c>
      <c r="CA58" s="5">
        <v>2</v>
      </c>
      <c r="CB58" s="5">
        <v>3</v>
      </c>
      <c r="CC58" s="5">
        <v>0</v>
      </c>
      <c r="CD58" s="5" t="s">
        <v>161</v>
      </c>
      <c r="CE58" s="5" t="s">
        <v>424</v>
      </c>
      <c r="CF58" s="5" t="s">
        <v>161</v>
      </c>
      <c r="CG58" s="5" t="s">
        <v>158</v>
      </c>
      <c r="CH58" s="5" t="s">
        <v>158</v>
      </c>
      <c r="CI58" s="5">
        <v>0</v>
      </c>
      <c r="CJ58" s="5">
        <v>0</v>
      </c>
      <c r="CK58" s="5" t="s">
        <v>159</v>
      </c>
      <c r="CL58" s="5" t="s">
        <v>158</v>
      </c>
      <c r="CM58" s="5">
        <v>0</v>
      </c>
      <c r="CN58" s="5">
        <v>0</v>
      </c>
      <c r="CO58" s="5" t="s">
        <v>199</v>
      </c>
      <c r="CQ58" s="5" t="s">
        <v>168</v>
      </c>
      <c r="CR58" s="4" t="s">
        <v>1516</v>
      </c>
      <c r="CS58" s="5" t="s">
        <v>169</v>
      </c>
      <c r="CT58" s="5" t="s">
        <v>158</v>
      </c>
      <c r="CU58" s="5" t="s">
        <v>1517</v>
      </c>
      <c r="CV58" s="4" t="s">
        <v>1518</v>
      </c>
      <c r="CX58" s="5" t="s">
        <v>1519</v>
      </c>
      <c r="CY58" s="4" t="s">
        <v>1406</v>
      </c>
      <c r="CZ58" s="5" t="s">
        <v>171</v>
      </c>
      <c r="DA58" s="5" t="s">
        <v>172</v>
      </c>
      <c r="DB58" s="4" t="s">
        <v>1520</v>
      </c>
      <c r="DC58" s="4" t="s">
        <v>1521</v>
      </c>
      <c r="DD58" t="s">
        <v>1522</v>
      </c>
      <c r="DE58" s="14" t="s">
        <v>176</v>
      </c>
      <c r="DF58" s="4">
        <v>57</v>
      </c>
      <c r="DG58" s="15" t="s">
        <v>177</v>
      </c>
      <c r="DH58" s="15" t="s">
        <v>354</v>
      </c>
      <c r="DI58" s="4" t="e">
        <v>#REF!</v>
      </c>
      <c r="DJ58" s="4" t="e">
        <v>#REF!</v>
      </c>
      <c r="DK58" s="4" t="e">
        <v>#REF!</v>
      </c>
      <c r="DL58" s="4" t="e">
        <v>#REF!</v>
      </c>
      <c r="DM58" s="4" t="e">
        <v>#REF!</v>
      </c>
      <c r="DN58" s="4" t="e">
        <v>#REF!</v>
      </c>
      <c r="DO58" s="4" t="e">
        <v>#REF!</v>
      </c>
      <c r="DP58" s="4" t="s">
        <v>1523</v>
      </c>
      <c r="DQ58" s="4" t="s">
        <v>354</v>
      </c>
      <c r="DR58" s="16">
        <v>0.8</v>
      </c>
      <c r="DS58" s="17">
        <v>44250</v>
      </c>
      <c r="DT58" s="1" t="s">
        <v>356</v>
      </c>
      <c r="DU58" s="1" t="s">
        <v>354</v>
      </c>
      <c r="DV58" s="1" t="str">
        <f>TabCadastro[[#This Row],[Cidade]]&amp;" - "&amp;TabCadastro[[#This Row],[UF]]</f>
        <v>Salvador - BA</v>
      </c>
      <c r="DW58" s="18" t="str">
        <f>TabCadastro[[#This Row],[Nome completo do responsável]]&amp;" / "&amp;TabCadastro[[#This Row],[Endereço de e-mail2]]&amp;" / "&amp;TabCadastro[[#This Row],[Telefone]]</f>
        <v>Elvira Carvalho Curi Ramos / elvcarvalho@yahoo.com.br / (71) 98851-9196 / (71) 3367-9196</v>
      </c>
      <c r="DX58" s="18" t="str">
        <f>TabCadastro[[#This Row],[Nome do Presidente]]&amp;" / "&amp;TabCadastro[[#This Row],[Email do Presidente]]&amp;" / "&amp;TabCadastro[[#This Row],[Telefone do Presidente]]</f>
        <v>Ana Maria Curi Da Silva / ana_curi@yahoo.com.br / (71) 99165-0570</v>
      </c>
      <c r="DY58" s="18" t="e">
        <f>VLOOKUP(TabCadastro[[#This Row],[Regional]],#REF!,2,FALSE)</f>
        <v>#REF!</v>
      </c>
      <c r="DZ58" s="1" t="e">
        <f>IF(TabCadastro[[#This Row],[Regional]]=#REF!,TabCadastro[[#This Row],[Conc_Cidade_UF]],"")</f>
        <v>#REF!</v>
      </c>
      <c r="EA58" s="18" t="str">
        <f>TabCadastro[[#This Row],[Endereço]]&amp;" - "&amp;TabCadastro[[#This Row],[Bairro]]&amp;" - "&amp;"CEP "&amp;TabCadastro[[#This Row],[CEP]]</f>
        <v>Rua Manoel Lisboa, 86 - Itapuã - CEP 41635-840</v>
      </c>
      <c r="EB58" s="1" t="e">
        <f>IF(TabCadastro[[#This Row],[Regional]]=#REF!,TabCadastro[[#This Row],[Ordem (manual)]],"")</f>
        <v>#REF!</v>
      </c>
      <c r="EC58" s="1" t="e">
        <f>IF(TabCadastro[[#This Row],[Regional_Selec]]="","",_xlfn.RANK.EQ(TabCadastro[[#This Row],[Regional_Selec]],TabCadastro[Regional_Selec],1))</f>
        <v>#REF!</v>
      </c>
      <c r="ED58" s="1" t="str">
        <f>TabCadastro[[#This Row],[Domingo]]&amp;TabCadastro[[#This Row],[Segunda]]&amp;TabCadastro[[#This Row],[Terça]]&amp;TabCadastro[[#This Row],[Quarta]]&amp;TabCadastro[[#This Row],[Quinta]]&amp;TabCadastro[[#This Row],[Sexta]]&amp;TabCadastro[[#This Row],[Sábado]]</f>
        <v>---15h / 20h20h-9h</v>
      </c>
      <c r="EE58" s="1">
        <f>LEN(TabCadastro[[#This Row],[Conc_AE]])-LEN(SUBSTITUTE(TabCadastro[[#This Row],[Conc_AE]],"h",""))</f>
        <v>4</v>
      </c>
      <c r="EF58" s="1">
        <f>LEN(TabCadastro[[#This Row],[Dias e Horários do CURSO BÁSICO]])-LEN(SUBSTITUTE(TabCadastro[[#This Row],[Dias e Horários do CURSO BÁSICO]],"h",""))</f>
        <v>0</v>
      </c>
      <c r="EG58" s="1">
        <f>LEN(TabCadastro[[#This Row],[Dias e Horários da EAE]])-LEN(SUBSTITUTE(TabCadastro[[#This Row],[Dias e Horários da EAE]],"h",""))</f>
        <v>2</v>
      </c>
      <c r="EH58" s="1">
        <f>LEN(TabCadastro[[#This Row],[Dias e Horários EVANGELIZAÇÃO INFANTIL]])-LEN(SUBSTITUTE(TabCadastro[[#This Row],[Dias e Horários EVANGELIZAÇÃO INFANTIL]],"h",""))</f>
        <v>1</v>
      </c>
      <c r="EI58" s="1">
        <f>LEN(TabCadastro[[#This Row],[Dias e Horários PRÉ-MOCIDADE]])-LEN(SUBSTITUTE(TabCadastro[[#This Row],[Dias e Horários PRÉ-MOCIDADE]],"h",""))</f>
        <v>1</v>
      </c>
      <c r="EJ58" s="1">
        <f>LEN(TabCadastro[[#This Row],[Dias e Horários MOCIDADE]])-LEN(SUBSTITUTE(TabCadastro[[#This Row],[Dias e Horários MOCIDADE]],"h",""))</f>
        <v>1</v>
      </c>
      <c r="EK58" s="1">
        <f>LEN(TabCadastro[[#This Row],[Dias e Horários do CURSO DE MÉDIUNS]])-LEN(SUBSTITUTE(TabCadastro[[#This Row],[Dias e Horários do CURSO DE MÉDIUNS]],"h",""))</f>
        <v>1</v>
      </c>
      <c r="EL58" s="1">
        <f>LEN(TabCadastro[[#This Row],[Dias e Horários - FALANDO AO CORAÇÃO]])-LEN(SUBSTITUTE(TabCadastro[[#This Row],[Dias e Horários - FALANDO AO CORAÇÃO]],"h",""))</f>
        <v>0</v>
      </c>
      <c r="EM58" s="1">
        <f>LEN(TabCadastro[[#This Row],[Dias e Horários - PROJETO ANDRÉ LUIZ]])-LEN(SUBSTITUTE(TabCadastro[[#This Row],[Dias e Horários - PROJETO ANDRÉ LUIZ]],"h",""))</f>
        <v>1</v>
      </c>
      <c r="EN58" s="1">
        <f>LEN(TabCadastro[[#This Row],[Dias e Horários - PROJETO PAULO DE TARSO]])-LEN(SUBSTITUTE(TabCadastro[[#This Row],[Dias e Horários - PROJETO PAULO DE TARSO]],"h",""))</f>
        <v>0</v>
      </c>
    </row>
    <row r="59" spans="1:144" x14ac:dyDescent="0.3">
      <c r="A59" s="2">
        <v>44182.501697824075</v>
      </c>
      <c r="B59" s="3" t="s">
        <v>1411</v>
      </c>
      <c r="C59" s="3" t="s">
        <v>1524</v>
      </c>
      <c r="D59" s="3" t="s">
        <v>1525</v>
      </c>
      <c r="E59" s="3" t="s">
        <v>1526</v>
      </c>
      <c r="F59" s="3" t="s">
        <v>1527</v>
      </c>
      <c r="G59" s="4" t="s">
        <v>1528</v>
      </c>
      <c r="H59" s="5" t="s">
        <v>1395</v>
      </c>
      <c r="I59" s="3" t="s">
        <v>1529</v>
      </c>
      <c r="J59" s="3" t="s">
        <v>1419</v>
      </c>
      <c r="K59" s="3" t="s">
        <v>1443</v>
      </c>
      <c r="L59" s="3" t="s">
        <v>1530</v>
      </c>
      <c r="M59" s="13">
        <v>36533</v>
      </c>
      <c r="N59" s="3" t="s">
        <v>1531</v>
      </c>
      <c r="O59" s="5" t="s">
        <v>1532</v>
      </c>
      <c r="P59" s="5" t="s">
        <v>1527</v>
      </c>
      <c r="Q59" s="4" t="s">
        <v>163</v>
      </c>
      <c r="S59" s="3" t="s">
        <v>159</v>
      </c>
      <c r="T59" s="3" t="s">
        <v>159</v>
      </c>
      <c r="U59" s="3" t="s">
        <v>159</v>
      </c>
      <c r="V59" s="3" t="s">
        <v>159</v>
      </c>
      <c r="W59" s="3" t="s">
        <v>159</v>
      </c>
      <c r="X59" s="3" t="s">
        <v>159</v>
      </c>
      <c r="Y59" s="3" t="s">
        <v>159</v>
      </c>
      <c r="Z59" s="4">
        <v>0</v>
      </c>
      <c r="AA59" s="4" t="s">
        <v>161</v>
      </c>
      <c r="AB59" s="4" t="s">
        <v>161</v>
      </c>
      <c r="AC59" s="4" t="s">
        <v>161</v>
      </c>
      <c r="AD59" s="4" t="s">
        <v>161</v>
      </c>
      <c r="AE59" s="4" t="s">
        <v>158</v>
      </c>
      <c r="AG59" s="3" t="s">
        <v>161</v>
      </c>
      <c r="AH59" s="3" t="s">
        <v>161</v>
      </c>
      <c r="AI59" s="3" t="s">
        <v>161</v>
      </c>
      <c r="AJ59" s="3" t="s">
        <v>161</v>
      </c>
      <c r="AK59" s="3" t="s">
        <v>161</v>
      </c>
      <c r="AL59" s="3" t="s">
        <v>162</v>
      </c>
      <c r="AM59" s="3" t="s">
        <v>579</v>
      </c>
      <c r="AN59" s="5">
        <v>20</v>
      </c>
      <c r="AO59" s="5">
        <v>15</v>
      </c>
      <c r="AP59" s="5">
        <v>5</v>
      </c>
      <c r="AQ59" s="5">
        <v>0</v>
      </c>
      <c r="AR59" s="5" t="s">
        <v>161</v>
      </c>
      <c r="AS59" s="5">
        <v>0</v>
      </c>
      <c r="AT59" s="5" t="s">
        <v>1452</v>
      </c>
      <c r="AU59" s="5" t="s">
        <v>467</v>
      </c>
      <c r="AV59" s="5">
        <v>10</v>
      </c>
      <c r="AW59" s="5">
        <v>0</v>
      </c>
      <c r="AX59" s="5">
        <v>3</v>
      </c>
      <c r="AY59" s="5">
        <v>3</v>
      </c>
      <c r="AZ59" s="5" t="s">
        <v>161</v>
      </c>
      <c r="BA59" s="5">
        <v>7</v>
      </c>
      <c r="BB59" s="5">
        <v>5</v>
      </c>
      <c r="BC59" s="5">
        <v>0</v>
      </c>
      <c r="BD59" s="5">
        <v>0</v>
      </c>
      <c r="BE59" s="5" t="s">
        <v>345</v>
      </c>
      <c r="BF59" s="5">
        <v>25</v>
      </c>
      <c r="BG59" s="5">
        <v>0</v>
      </c>
      <c r="BH59" s="5">
        <v>3</v>
      </c>
      <c r="BI59" s="5">
        <v>0</v>
      </c>
      <c r="BJ59" s="5">
        <v>0</v>
      </c>
      <c r="BK59" s="5">
        <v>0</v>
      </c>
      <c r="BL59" s="5">
        <v>0</v>
      </c>
      <c r="BM59" s="5">
        <v>0</v>
      </c>
      <c r="BN59" s="5">
        <v>0</v>
      </c>
      <c r="BO59" s="5">
        <v>0</v>
      </c>
      <c r="BP59" s="5">
        <v>0</v>
      </c>
      <c r="BQ59" s="5" t="s">
        <v>163</v>
      </c>
      <c r="BR59" s="5" t="s">
        <v>470</v>
      </c>
      <c r="BS59" s="5">
        <v>0</v>
      </c>
      <c r="BT59" s="5">
        <v>0</v>
      </c>
      <c r="BU59" s="5">
        <v>0</v>
      </c>
      <c r="BV59" s="5" t="s">
        <v>163</v>
      </c>
      <c r="BW59" s="5" t="s">
        <v>161</v>
      </c>
      <c r="BX59" s="5">
        <v>6</v>
      </c>
      <c r="BY59" s="5">
        <v>3</v>
      </c>
      <c r="BZ59" s="5">
        <v>0</v>
      </c>
      <c r="CA59" s="5">
        <v>0</v>
      </c>
      <c r="CB59" s="5">
        <v>0</v>
      </c>
      <c r="CC59" s="5">
        <v>0</v>
      </c>
      <c r="CD59" s="5" t="s">
        <v>555</v>
      </c>
      <c r="CE59" s="5" t="s">
        <v>161</v>
      </c>
      <c r="CF59" s="5" t="s">
        <v>161</v>
      </c>
      <c r="CG59" s="5" t="s">
        <v>158</v>
      </c>
      <c r="CH59" s="5" t="s">
        <v>158</v>
      </c>
      <c r="CI59" s="5">
        <v>15</v>
      </c>
      <c r="CJ59" s="5">
        <v>0</v>
      </c>
      <c r="CK59" s="5" t="s">
        <v>158</v>
      </c>
      <c r="CL59" s="5" t="s">
        <v>158</v>
      </c>
      <c r="CM59" s="5">
        <v>0</v>
      </c>
      <c r="CN59" s="5">
        <v>0</v>
      </c>
      <c r="CO59" s="5" t="s">
        <v>199</v>
      </c>
      <c r="CQ59" s="5" t="s">
        <v>581</v>
      </c>
      <c r="CS59" s="5" t="s">
        <v>169</v>
      </c>
      <c r="CT59" s="5" t="s">
        <v>158</v>
      </c>
      <c r="CU59" s="5" t="s">
        <v>1532</v>
      </c>
      <c r="CX59" s="5" t="s">
        <v>1533</v>
      </c>
      <c r="CY59" s="1" t="s">
        <v>163</v>
      </c>
      <c r="CZ59" s="20" t="s">
        <v>163</v>
      </c>
      <c r="DA59" s="20" t="s">
        <v>163</v>
      </c>
      <c r="DD59" t="s">
        <v>1534</v>
      </c>
      <c r="DE59" s="14" t="s">
        <v>176</v>
      </c>
      <c r="DF59" s="4">
        <v>58</v>
      </c>
      <c r="DG59" s="15" t="s">
        <v>177</v>
      </c>
      <c r="DH59" s="15" t="s">
        <v>178</v>
      </c>
      <c r="DI59" s="4" t="e">
        <v>#REF!</v>
      </c>
      <c r="DJ59" s="4" t="e">
        <v>#REF!</v>
      </c>
      <c r="DK59" s="4" t="e">
        <v>#REF!</v>
      </c>
      <c r="DL59" s="4" t="e">
        <v>#REF!</v>
      </c>
      <c r="DM59" s="4" t="e">
        <v>#REF!</v>
      </c>
      <c r="DN59" s="4" t="e">
        <v>#REF!</v>
      </c>
      <c r="DO59" s="4" t="e">
        <v>#REF!</v>
      </c>
      <c r="DP59" s="4" t="s">
        <v>1535</v>
      </c>
      <c r="DQ59" s="4" t="s">
        <v>178</v>
      </c>
      <c r="DR59" s="16">
        <v>0.7</v>
      </c>
      <c r="DS59" s="17">
        <v>44250</v>
      </c>
      <c r="DU59" s="1" t="s">
        <v>178</v>
      </c>
      <c r="DV59" s="1" t="str">
        <f>TabCadastro[[#This Row],[Cidade]]&amp;" - "&amp;TabCadastro[[#This Row],[UF]]</f>
        <v>Curaçá - BA</v>
      </c>
      <c r="DW59" s="18" t="str">
        <f>TabCadastro[[#This Row],[Nome completo do responsável]]&amp;" / "&amp;TabCadastro[[#This Row],[Endereço de e-mail2]]&amp;" / "&amp;TabCadastro[[#This Row],[Telefone]]</f>
        <v>Railda Nunes / akipresente08@bol.com.br / (74) 99933-3638</v>
      </c>
      <c r="DX59" s="18" t="str">
        <f>TabCadastro[[#This Row],[Nome do Presidente]]&amp;" / "&amp;TabCadastro[[#This Row],[Email do Presidente]]&amp;" / "&amp;TabCadastro[[#This Row],[Telefone do Presidente]]</f>
        <v>Sofia Lima / nrailda6@gmail.com / (74) 99933-3638</v>
      </c>
      <c r="DY59" s="18" t="e">
        <f>VLOOKUP(TabCadastro[[#This Row],[Regional]],#REF!,2,FALSE)</f>
        <v>#REF!</v>
      </c>
      <c r="DZ59" s="1" t="e">
        <f>IF(TabCadastro[[#This Row],[Regional]]=#REF!,TabCadastro[[#This Row],[Conc_Cidade_UF]],"")</f>
        <v>#REF!</v>
      </c>
      <c r="EA59" s="18" t="str">
        <f>TabCadastro[[#This Row],[Endereço]]&amp;" - "&amp;TabCadastro[[#This Row],[Bairro]]&amp;" - "&amp;"CEP "&amp;TabCadastro[[#This Row],[CEP]]</f>
        <v>Av. Do Hospital, S/N - Centro - CEP sem CEP</v>
      </c>
      <c r="EB59" s="1" t="e">
        <f>IF(TabCadastro[[#This Row],[Regional]]=#REF!,TabCadastro[[#This Row],[Ordem (manual)]],"")</f>
        <v>#REF!</v>
      </c>
      <c r="EC59" s="1" t="e">
        <f>IF(TabCadastro[[#This Row],[Regional_Selec]]="","",_xlfn.RANK.EQ(TabCadastro[[#This Row],[Regional_Selec]],TabCadastro[Regional_Selec],1))</f>
        <v>#REF!</v>
      </c>
      <c r="ED59" s="1" t="str">
        <f>TabCadastro[[#This Row],[Domingo]]&amp;TabCadastro[[#This Row],[Segunda]]&amp;TabCadastro[[#This Row],[Terça]]&amp;TabCadastro[[#This Row],[Quarta]]&amp;TabCadastro[[#This Row],[Quinta]]&amp;TabCadastro[[#This Row],[Sexta]]&amp;TabCadastro[[#This Row],[Sábado]]</f>
        <v>-----19h3018h30</v>
      </c>
      <c r="EE59" s="1">
        <f>LEN(TabCadastro[[#This Row],[Conc_AE]])-LEN(SUBSTITUTE(TabCadastro[[#This Row],[Conc_AE]],"h",""))</f>
        <v>2</v>
      </c>
      <c r="EF59" s="1">
        <f>LEN(TabCadastro[[#This Row],[Dias e Horários do CURSO BÁSICO]])-LEN(SUBSTITUTE(TabCadastro[[#This Row],[Dias e Horários do CURSO BÁSICO]],"h",""))</f>
        <v>0</v>
      </c>
      <c r="EG59" s="1">
        <f>LEN(TabCadastro[[#This Row],[Dias e Horários da EAE]])-LEN(SUBSTITUTE(TabCadastro[[#This Row],[Dias e Horários da EAE]],"h",""))</f>
        <v>1</v>
      </c>
      <c r="EH59" s="1">
        <f>LEN(TabCadastro[[#This Row],[Dias e Horários EVANGELIZAÇÃO INFANTIL]])-LEN(SUBSTITUTE(TabCadastro[[#This Row],[Dias e Horários EVANGELIZAÇÃO INFANTIL]],"h",""))</f>
        <v>1</v>
      </c>
      <c r="EI59" s="1">
        <f>LEN(TabCadastro[[#This Row],[Dias e Horários PRÉ-MOCIDADE]])-LEN(SUBSTITUTE(TabCadastro[[#This Row],[Dias e Horários PRÉ-MOCIDADE]],"h",""))</f>
        <v>1</v>
      </c>
      <c r="EJ59" s="1">
        <f>LEN(TabCadastro[[#This Row],[Dias e Horários MOCIDADE]])-LEN(SUBSTITUTE(TabCadastro[[#This Row],[Dias e Horários MOCIDADE]],"h",""))</f>
        <v>0</v>
      </c>
      <c r="EK59" s="1">
        <f>LEN(TabCadastro[[#This Row],[Dias e Horários do CURSO DE MÉDIUNS]])-LEN(SUBSTITUTE(TabCadastro[[#This Row],[Dias e Horários do CURSO DE MÉDIUNS]],"h",""))</f>
        <v>0</v>
      </c>
      <c r="EL59" s="1">
        <f>LEN(TabCadastro[[#This Row],[Dias e Horários - FALANDO AO CORAÇÃO]])-LEN(SUBSTITUTE(TabCadastro[[#This Row],[Dias e Horários - FALANDO AO CORAÇÃO]],"h",""))</f>
        <v>1</v>
      </c>
      <c r="EM59" s="1">
        <f>LEN(TabCadastro[[#This Row],[Dias e Horários - PROJETO ANDRÉ LUIZ]])-LEN(SUBSTITUTE(TabCadastro[[#This Row],[Dias e Horários - PROJETO ANDRÉ LUIZ]],"h",""))</f>
        <v>0</v>
      </c>
      <c r="EN59" s="1">
        <f>LEN(TabCadastro[[#This Row],[Dias e Horários - PROJETO PAULO DE TARSO]])-LEN(SUBSTITUTE(TabCadastro[[#This Row],[Dias e Horários - PROJETO PAULO DE TARSO]],"h",""))</f>
        <v>0</v>
      </c>
    </row>
    <row r="60" spans="1:144" x14ac:dyDescent="0.3">
      <c r="A60" s="2">
        <v>44189.005307233798</v>
      </c>
      <c r="B60" s="19" t="s">
        <v>1411</v>
      </c>
      <c r="C60" s="3" t="s">
        <v>1536</v>
      </c>
      <c r="D60" s="3" t="s">
        <v>1537</v>
      </c>
      <c r="E60" s="3" t="s">
        <v>1538</v>
      </c>
      <c r="F60" s="3" t="s">
        <v>1539</v>
      </c>
      <c r="G60" s="4" t="s">
        <v>1540</v>
      </c>
      <c r="H60" s="5" t="s">
        <v>1541</v>
      </c>
      <c r="I60" s="3" t="s">
        <v>1542</v>
      </c>
      <c r="J60" s="3" t="s">
        <v>1419</v>
      </c>
      <c r="K60" s="3" t="s">
        <v>1543</v>
      </c>
      <c r="L60" s="3" t="s">
        <v>1544</v>
      </c>
      <c r="M60" s="13">
        <v>41390</v>
      </c>
      <c r="N60" s="3" t="s">
        <v>1538</v>
      </c>
      <c r="O60" s="5" t="s">
        <v>1545</v>
      </c>
      <c r="P60" s="5" t="s">
        <v>1539</v>
      </c>
      <c r="Q60" s="4" t="s">
        <v>163</v>
      </c>
      <c r="R60" s="4" t="s">
        <v>1546</v>
      </c>
      <c r="S60" s="3" t="s">
        <v>159</v>
      </c>
      <c r="T60" s="3" t="s">
        <v>158</v>
      </c>
      <c r="U60" s="3" t="s">
        <v>159</v>
      </c>
      <c r="V60" s="3" t="s">
        <v>159</v>
      </c>
      <c r="W60" s="3" t="s">
        <v>159</v>
      </c>
      <c r="X60" s="3" t="s">
        <v>159</v>
      </c>
      <c r="Y60" s="3" t="s">
        <v>158</v>
      </c>
      <c r="Z60" s="4" t="s">
        <v>1547</v>
      </c>
      <c r="AA60" t="s">
        <v>1548</v>
      </c>
      <c r="AB60" s="4" t="s">
        <v>1549</v>
      </c>
      <c r="AC60" s="4" t="s">
        <v>1550</v>
      </c>
      <c r="AD60" s="4" t="s">
        <v>161</v>
      </c>
      <c r="AE60" s="4" t="s">
        <v>158</v>
      </c>
      <c r="AF60" s="4" t="s">
        <v>1551</v>
      </c>
      <c r="AG60" s="3" t="s">
        <v>161</v>
      </c>
      <c r="AH60" s="3" t="s">
        <v>161</v>
      </c>
      <c r="AI60" s="3" t="s">
        <v>161</v>
      </c>
      <c r="AJ60" s="3" t="s">
        <v>161</v>
      </c>
      <c r="AK60" s="3" t="s">
        <v>161</v>
      </c>
      <c r="AL60" s="3" t="s">
        <v>161</v>
      </c>
      <c r="AM60" s="3" t="s">
        <v>374</v>
      </c>
      <c r="AN60" s="5">
        <v>6</v>
      </c>
      <c r="AO60" s="5">
        <v>6</v>
      </c>
      <c r="AP60" s="5">
        <v>4</v>
      </c>
      <c r="AQ60" s="5">
        <v>3</v>
      </c>
      <c r="AR60" s="5" t="s">
        <v>161</v>
      </c>
      <c r="AS60" s="5">
        <v>0</v>
      </c>
      <c r="AT60" s="5" t="s">
        <v>1552</v>
      </c>
      <c r="AU60" s="5" t="s">
        <v>1336</v>
      </c>
      <c r="AV60" s="5">
        <v>4</v>
      </c>
      <c r="AW60" s="5">
        <v>3</v>
      </c>
      <c r="AX60" s="5">
        <v>2</v>
      </c>
      <c r="AY60" s="5">
        <v>1</v>
      </c>
      <c r="AZ60" s="5" t="s">
        <v>1553</v>
      </c>
      <c r="BA60" s="5">
        <v>4</v>
      </c>
      <c r="BB60" s="5">
        <v>3</v>
      </c>
      <c r="BC60" s="5">
        <v>2</v>
      </c>
      <c r="BD60" s="5">
        <v>1</v>
      </c>
      <c r="BE60" s="5" t="s">
        <v>924</v>
      </c>
      <c r="BF60" s="5">
        <v>16</v>
      </c>
      <c r="BG60" s="5">
        <v>0</v>
      </c>
      <c r="BH60" s="5">
        <v>2</v>
      </c>
      <c r="BI60" s="5">
        <v>0</v>
      </c>
      <c r="BJ60" s="5">
        <v>1</v>
      </c>
      <c r="BK60" s="5">
        <v>0</v>
      </c>
      <c r="BL60" s="5">
        <v>1</v>
      </c>
      <c r="BM60" s="5">
        <v>0</v>
      </c>
      <c r="BN60" s="5">
        <v>0</v>
      </c>
      <c r="BO60" s="5">
        <v>2</v>
      </c>
      <c r="BP60" s="5">
        <v>2</v>
      </c>
      <c r="BQ60" s="5" t="s">
        <v>158</v>
      </c>
      <c r="BR60" s="5" t="s">
        <v>345</v>
      </c>
      <c r="BS60" s="5">
        <v>5</v>
      </c>
      <c r="BT60" s="5">
        <v>1</v>
      </c>
      <c r="BU60" s="5">
        <v>1</v>
      </c>
      <c r="BV60" s="5" t="s">
        <v>165</v>
      </c>
      <c r="BW60" s="5" t="s">
        <v>161</v>
      </c>
      <c r="BX60" s="5">
        <v>0</v>
      </c>
      <c r="BY60" s="5">
        <v>0</v>
      </c>
      <c r="BZ60" s="5">
        <v>0</v>
      </c>
      <c r="CA60" s="5">
        <v>0</v>
      </c>
      <c r="CB60" s="5">
        <v>0</v>
      </c>
      <c r="CC60" s="5">
        <v>0</v>
      </c>
      <c r="CD60" s="5" t="s">
        <v>161</v>
      </c>
      <c r="CE60" s="5" t="s">
        <v>1117</v>
      </c>
      <c r="CF60" s="5" t="s">
        <v>161</v>
      </c>
      <c r="CG60" s="5" t="s">
        <v>158</v>
      </c>
      <c r="CH60" s="5" t="s">
        <v>158</v>
      </c>
      <c r="CI60" s="5">
        <v>0</v>
      </c>
      <c r="CJ60" s="5">
        <v>0</v>
      </c>
      <c r="CK60" s="5" t="s">
        <v>159</v>
      </c>
      <c r="CL60" s="5" t="s">
        <v>158</v>
      </c>
      <c r="CM60" s="5">
        <v>0</v>
      </c>
      <c r="CN60" s="5">
        <v>0</v>
      </c>
      <c r="CO60" s="5" t="s">
        <v>199</v>
      </c>
      <c r="CQ60" s="5" t="s">
        <v>347</v>
      </c>
      <c r="CS60" s="5" t="s">
        <v>169</v>
      </c>
      <c r="CT60" s="5" t="s">
        <v>158</v>
      </c>
      <c r="CU60" s="5" t="s">
        <v>1554</v>
      </c>
      <c r="CV60" s="4" t="s">
        <v>1555</v>
      </c>
      <c r="CX60" s="5" t="s">
        <v>1554</v>
      </c>
      <c r="CY60" s="4" t="s">
        <v>1556</v>
      </c>
      <c r="CZ60" s="5" t="s">
        <v>171</v>
      </c>
      <c r="DA60" s="5" t="s">
        <v>230</v>
      </c>
      <c r="DB60" s="4" t="s">
        <v>1557</v>
      </c>
      <c r="DC60" s="4" t="s">
        <v>1558</v>
      </c>
      <c r="DD60" t="s">
        <v>1559</v>
      </c>
      <c r="DE60" s="14" t="s">
        <v>176</v>
      </c>
      <c r="DF60" s="4">
        <v>59</v>
      </c>
      <c r="DG60" s="15" t="s">
        <v>177</v>
      </c>
      <c r="DH60" s="15" t="s">
        <v>178</v>
      </c>
      <c r="DI60" s="4" t="e">
        <v>#REF!</v>
      </c>
      <c r="DJ60" s="4" t="e">
        <v>#REF!</v>
      </c>
      <c r="DK60" s="4" t="e">
        <v>#REF!</v>
      </c>
      <c r="DL60" s="4" t="e">
        <v>#REF!</v>
      </c>
      <c r="DM60" s="4" t="e">
        <v>#REF!</v>
      </c>
      <c r="DN60" s="4" t="e">
        <v>#REF!</v>
      </c>
      <c r="DO60" s="4" t="e">
        <v>#REF!</v>
      </c>
      <c r="DP60" s="4" t="s">
        <v>1560</v>
      </c>
      <c r="DQ60" s="4" t="s">
        <v>354</v>
      </c>
      <c r="DR60" s="16">
        <v>0.7</v>
      </c>
      <c r="DS60" s="17">
        <v>44250</v>
      </c>
      <c r="DT60" s="1" t="s">
        <v>356</v>
      </c>
      <c r="DU60" s="1" t="s">
        <v>354</v>
      </c>
      <c r="DV60" s="1" t="str">
        <f>TabCadastro[[#This Row],[Cidade]]&amp;" - "&amp;TabCadastro[[#This Row],[UF]]</f>
        <v>Lauro De Freitas - BA</v>
      </c>
      <c r="DW60" s="18" t="str">
        <f>TabCadastro[[#This Row],[Nome completo do responsável]]&amp;" / "&amp;TabCadastro[[#This Row],[Endereço de e-mail2]]&amp;" / "&amp;TabCadastro[[#This Row],[Telefone]]</f>
        <v>Laura Noronha De Freitas / fefafraternidade@gmail.com / (71) 99736-1073</v>
      </c>
      <c r="DX60" s="18" t="str">
        <f>TabCadastro[[#This Row],[Nome do Presidente]]&amp;" / "&amp;TabCadastro[[#This Row],[Email do Presidente]]&amp;" / "&amp;TabCadastro[[#This Row],[Telefone do Presidente]]</f>
        <v>Laura Noronha De Freitas / lauranoronhaf@gmail.com / (71) 99736-1073</v>
      </c>
      <c r="DY60" s="18" t="e">
        <f>VLOOKUP(TabCadastro[[#This Row],[Regional]],#REF!,2,FALSE)</f>
        <v>#REF!</v>
      </c>
      <c r="DZ60" s="1" t="e">
        <f>IF(TabCadastro[[#This Row],[Regional]]=#REF!,TabCadastro[[#This Row],[Conc_Cidade_UF]],"")</f>
        <v>#REF!</v>
      </c>
      <c r="EA60" s="18" t="str">
        <f>TabCadastro[[#This Row],[Endereço]]&amp;" - "&amp;TabCadastro[[#This Row],[Bairro]]&amp;" - "&amp;"CEP "&amp;TabCadastro[[#This Row],[CEP]]</f>
        <v>Av. Denize L De Oliveira, S/N - Itinga - CEP 42700-000</v>
      </c>
      <c r="EB60" s="1" t="e">
        <f>IF(TabCadastro[[#This Row],[Regional]]=#REF!,TabCadastro[[#This Row],[Ordem (manual)]],"")</f>
        <v>#REF!</v>
      </c>
      <c r="EC60" s="1" t="e">
        <f>IF(TabCadastro[[#This Row],[Regional_Selec]]="","",_xlfn.RANK.EQ(TabCadastro[[#This Row],[Regional_Selec]],TabCadastro[Regional_Selec],1))</f>
        <v>#REF!</v>
      </c>
      <c r="ED60" s="1" t="str">
        <f>TabCadastro[[#This Row],[Domingo]]&amp;TabCadastro[[#This Row],[Segunda]]&amp;TabCadastro[[#This Row],[Terça]]&amp;TabCadastro[[#This Row],[Quarta]]&amp;TabCadastro[[#This Row],[Quinta]]&amp;TabCadastro[[#This Row],[Sexta]]&amp;TabCadastro[[#This Row],[Sábado]]</f>
        <v>------17h</v>
      </c>
      <c r="EE60" s="1">
        <f>LEN(TabCadastro[[#This Row],[Conc_AE]])-LEN(SUBSTITUTE(TabCadastro[[#This Row],[Conc_AE]],"h",""))</f>
        <v>1</v>
      </c>
      <c r="EF60" s="1">
        <f>LEN(TabCadastro[[#This Row],[Dias e Horários do CURSO BÁSICO]])-LEN(SUBSTITUTE(TabCadastro[[#This Row],[Dias e Horários do CURSO BÁSICO]],"h",""))</f>
        <v>0</v>
      </c>
      <c r="EG60" s="1">
        <f>LEN(TabCadastro[[#This Row],[Dias e Horários da EAE]])-LEN(SUBSTITUTE(TabCadastro[[#This Row],[Dias e Horários da EAE]],"h",""))</f>
        <v>1</v>
      </c>
      <c r="EH60" s="1">
        <f>LEN(TabCadastro[[#This Row],[Dias e Horários EVANGELIZAÇÃO INFANTIL]])-LEN(SUBSTITUTE(TabCadastro[[#This Row],[Dias e Horários EVANGELIZAÇÃO INFANTIL]],"h",""))</f>
        <v>1</v>
      </c>
      <c r="EI60" s="1">
        <f>LEN(TabCadastro[[#This Row],[Dias e Horários PRÉ-MOCIDADE]])-LEN(SUBSTITUTE(TabCadastro[[#This Row],[Dias e Horários PRÉ-MOCIDADE]],"h",""))</f>
        <v>1</v>
      </c>
      <c r="EJ60" s="1">
        <f>LEN(TabCadastro[[#This Row],[Dias e Horários MOCIDADE]])-LEN(SUBSTITUTE(TabCadastro[[#This Row],[Dias e Horários MOCIDADE]],"h",""))</f>
        <v>0</v>
      </c>
      <c r="EK60" s="1">
        <f>LEN(TabCadastro[[#This Row],[Dias e Horários do CURSO DE MÉDIUNS]])-LEN(SUBSTITUTE(TabCadastro[[#This Row],[Dias e Horários do CURSO DE MÉDIUNS]],"h",""))</f>
        <v>1</v>
      </c>
      <c r="EL60" s="1">
        <f>LEN(TabCadastro[[#This Row],[Dias e Horários - FALANDO AO CORAÇÃO]])-LEN(SUBSTITUTE(TabCadastro[[#This Row],[Dias e Horários - FALANDO AO CORAÇÃO]],"h",""))</f>
        <v>0</v>
      </c>
      <c r="EM60" s="1">
        <f>LEN(TabCadastro[[#This Row],[Dias e Horários - PROJETO ANDRÉ LUIZ]])-LEN(SUBSTITUTE(TabCadastro[[#This Row],[Dias e Horários - PROJETO ANDRÉ LUIZ]],"h",""))</f>
        <v>1</v>
      </c>
      <c r="EN60" s="1">
        <f>LEN(TabCadastro[[#This Row],[Dias e Horários - PROJETO PAULO DE TARSO]])-LEN(SUBSTITUTE(TabCadastro[[#This Row],[Dias e Horários - PROJETO PAULO DE TARSO]],"h",""))</f>
        <v>0</v>
      </c>
    </row>
    <row r="61" spans="1:144" x14ac:dyDescent="0.3">
      <c r="A61" s="2">
        <v>44180.816510833334</v>
      </c>
      <c r="B61" s="19" t="s">
        <v>1411</v>
      </c>
      <c r="C61" s="3" t="s">
        <v>1561</v>
      </c>
      <c r="D61" s="3" t="s">
        <v>1562</v>
      </c>
      <c r="E61" s="3" t="s">
        <v>1563</v>
      </c>
      <c r="F61" s="3" t="s">
        <v>1564</v>
      </c>
      <c r="G61" s="4" t="s">
        <v>1565</v>
      </c>
      <c r="H61" s="5" t="s">
        <v>1395</v>
      </c>
      <c r="I61" s="3" t="s">
        <v>1566</v>
      </c>
      <c r="J61" s="3" t="s">
        <v>1419</v>
      </c>
      <c r="K61" s="3" t="s">
        <v>1567</v>
      </c>
      <c r="L61" s="3" t="s">
        <v>1568</v>
      </c>
      <c r="M61" s="13">
        <v>38497</v>
      </c>
      <c r="N61" s="3" t="s">
        <v>1569</v>
      </c>
      <c r="O61" s="5" t="s">
        <v>1570</v>
      </c>
      <c r="P61" s="5" t="s">
        <v>1571</v>
      </c>
      <c r="Q61" s="4" t="s">
        <v>163</v>
      </c>
      <c r="R61" s="4" t="s">
        <v>1572</v>
      </c>
      <c r="S61" s="3" t="s">
        <v>159</v>
      </c>
      <c r="T61" s="3" t="s">
        <v>159</v>
      </c>
      <c r="U61" s="3" t="s">
        <v>158</v>
      </c>
      <c r="V61" s="3" t="s">
        <v>159</v>
      </c>
      <c r="W61" s="3" t="s">
        <v>159</v>
      </c>
      <c r="X61" s="3" t="s">
        <v>159</v>
      </c>
      <c r="Y61" s="3" t="s">
        <v>158</v>
      </c>
      <c r="Z61" s="4" t="s">
        <v>1573</v>
      </c>
      <c r="AA61" s="4" t="s">
        <v>161</v>
      </c>
      <c r="AB61" s="4" t="s">
        <v>1574</v>
      </c>
      <c r="AC61" s="4" t="s">
        <v>161</v>
      </c>
      <c r="AD61" s="4" t="s">
        <v>161</v>
      </c>
      <c r="AE61" s="4" t="s">
        <v>158</v>
      </c>
      <c r="AF61" s="4" t="s">
        <v>1575</v>
      </c>
      <c r="AG61" s="3" t="s">
        <v>161</v>
      </c>
      <c r="AH61" s="3" t="s">
        <v>161</v>
      </c>
      <c r="AI61" s="3" t="s">
        <v>161</v>
      </c>
      <c r="AJ61" s="3" t="s">
        <v>161</v>
      </c>
      <c r="AK61" s="3" t="s">
        <v>161</v>
      </c>
      <c r="AL61" s="3" t="s">
        <v>162</v>
      </c>
      <c r="AM61" s="3" t="s">
        <v>161</v>
      </c>
      <c r="AN61" s="5">
        <v>10</v>
      </c>
      <c r="AO61" s="5">
        <v>5</v>
      </c>
      <c r="AP61" s="5">
        <v>6</v>
      </c>
      <c r="AQ61" s="5">
        <v>3</v>
      </c>
      <c r="AR61" s="5" t="s">
        <v>1576</v>
      </c>
      <c r="AS61" s="5">
        <v>10</v>
      </c>
      <c r="AT61" s="5" t="s">
        <v>310</v>
      </c>
      <c r="AU61" s="5" t="s">
        <v>656</v>
      </c>
      <c r="AV61" s="5">
        <v>15</v>
      </c>
      <c r="AW61" s="5">
        <v>5</v>
      </c>
      <c r="AX61" s="5">
        <v>4</v>
      </c>
      <c r="AY61" s="5">
        <v>3</v>
      </c>
      <c r="AZ61" s="5" t="s">
        <v>1577</v>
      </c>
      <c r="BA61" s="5">
        <v>12</v>
      </c>
      <c r="BB61" s="5">
        <v>4</v>
      </c>
      <c r="BC61" s="5">
        <v>1</v>
      </c>
      <c r="BD61" s="5">
        <v>1</v>
      </c>
      <c r="BE61" s="5" t="s">
        <v>470</v>
      </c>
      <c r="BF61" s="5">
        <v>10</v>
      </c>
      <c r="BG61" s="5">
        <v>0</v>
      </c>
      <c r="BH61" s="5">
        <v>3</v>
      </c>
      <c r="BI61" s="5">
        <v>0</v>
      </c>
      <c r="BJ61" s="5">
        <v>0</v>
      </c>
      <c r="BK61" s="5">
        <v>0</v>
      </c>
      <c r="BL61" s="5">
        <v>3</v>
      </c>
      <c r="BM61" s="5">
        <v>0</v>
      </c>
      <c r="BN61" s="5">
        <v>0</v>
      </c>
      <c r="BO61" s="5">
        <v>3</v>
      </c>
      <c r="BP61" s="5">
        <v>3</v>
      </c>
      <c r="BQ61" s="5" t="s">
        <v>158</v>
      </c>
      <c r="BR61" s="5" t="s">
        <v>161</v>
      </c>
      <c r="BS61" s="5">
        <v>0</v>
      </c>
      <c r="BT61" s="5">
        <v>0</v>
      </c>
      <c r="BU61" s="5">
        <v>0</v>
      </c>
      <c r="BV61" s="5" t="s">
        <v>165</v>
      </c>
      <c r="BW61" s="5" t="s">
        <v>161</v>
      </c>
      <c r="BX61" s="5">
        <v>0</v>
      </c>
      <c r="BY61" s="5">
        <v>0</v>
      </c>
      <c r="BZ61" s="5">
        <v>0</v>
      </c>
      <c r="CA61" s="5">
        <v>0</v>
      </c>
      <c r="CB61" s="5">
        <v>0</v>
      </c>
      <c r="CC61" s="5">
        <v>11</v>
      </c>
      <c r="CD61" s="5" t="s">
        <v>161</v>
      </c>
      <c r="CE61" s="5" t="s">
        <v>161</v>
      </c>
      <c r="CF61" s="5" t="s">
        <v>161</v>
      </c>
      <c r="CG61" s="5" t="s">
        <v>159</v>
      </c>
      <c r="CH61" s="5" t="s">
        <v>158</v>
      </c>
      <c r="CI61" s="5">
        <v>0</v>
      </c>
      <c r="CJ61" s="5">
        <v>0</v>
      </c>
      <c r="CK61" s="5" t="s">
        <v>159</v>
      </c>
      <c r="CL61" s="5" t="s">
        <v>158</v>
      </c>
      <c r="CM61" s="5">
        <v>0</v>
      </c>
      <c r="CN61" s="5">
        <v>0</v>
      </c>
      <c r="CO61" s="5" t="s">
        <v>199</v>
      </c>
      <c r="CQ61" s="5" t="s">
        <v>168</v>
      </c>
      <c r="CR61" s="4" t="s">
        <v>1578</v>
      </c>
      <c r="CS61" s="5" t="s">
        <v>169</v>
      </c>
      <c r="CT61" s="5" t="s">
        <v>158</v>
      </c>
      <c r="CU61" s="5" t="s">
        <v>1579</v>
      </c>
      <c r="CX61" s="5" t="s">
        <v>1580</v>
      </c>
      <c r="CY61" s="4" t="s">
        <v>1581</v>
      </c>
      <c r="CZ61" s="5" t="s">
        <v>171</v>
      </c>
      <c r="DA61" s="5" t="s">
        <v>230</v>
      </c>
      <c r="DB61" s="4" t="s">
        <v>1582</v>
      </c>
      <c r="DC61" s="4" t="s">
        <v>1583</v>
      </c>
      <c r="DD61" t="s">
        <v>1584</v>
      </c>
      <c r="DE61" s="14" t="s">
        <v>176</v>
      </c>
      <c r="DF61" s="4">
        <v>60</v>
      </c>
      <c r="DG61" s="15" t="s">
        <v>177</v>
      </c>
      <c r="DH61" s="15" t="s">
        <v>354</v>
      </c>
      <c r="DI61" s="4" t="e">
        <v>#REF!</v>
      </c>
      <c r="DJ61" s="4" t="e">
        <v>#REF!</v>
      </c>
      <c r="DK61" s="4" t="e">
        <v>#REF!</v>
      </c>
      <c r="DL61" s="4" t="e">
        <v>#REF!</v>
      </c>
      <c r="DM61" s="4" t="e">
        <v>#REF!</v>
      </c>
      <c r="DN61" s="4" t="e">
        <v>#REF!</v>
      </c>
      <c r="DO61" s="4" t="e">
        <v>#REF!</v>
      </c>
      <c r="DP61" s="4" t="s">
        <v>1585</v>
      </c>
      <c r="DQ61" s="4" t="s">
        <v>354</v>
      </c>
      <c r="DR61" s="16">
        <v>1</v>
      </c>
      <c r="DS61" s="17">
        <v>44250</v>
      </c>
      <c r="DT61" s="1" t="s">
        <v>356</v>
      </c>
      <c r="DU61" s="1" t="s">
        <v>354</v>
      </c>
      <c r="DV61" s="1" t="str">
        <f>TabCadastro[[#This Row],[Cidade]]&amp;" - "&amp;TabCadastro[[#This Row],[UF]]</f>
        <v>Xique Xique - BA</v>
      </c>
      <c r="DW61" s="18" t="str">
        <f>TabCadastro[[#This Row],[Nome completo do responsável]]&amp;" / "&amp;TabCadastro[[#This Row],[Endereço de e-mail2]]&amp;" / "&amp;TabCadastro[[#This Row],[Telefone]]</f>
        <v>Sônia Eleticia Castro De Jesus / soniaeleticiac@gmail.com / (74) 98873 4582</v>
      </c>
      <c r="DX61" s="18" t="str">
        <f>TabCadastro[[#This Row],[Nome do Presidente]]&amp;" / "&amp;TabCadastro[[#This Row],[Email do Presidente]]&amp;" / "&amp;TabCadastro[[#This Row],[Telefone do Presidente]]</f>
        <v>Maria Luiza Pires Ribeiro Miranda / marialuizaribeiro@hotmail.com / (74) 98853-8303</v>
      </c>
      <c r="DY61" s="18" t="e">
        <f>VLOOKUP(TabCadastro[[#This Row],[Regional]],#REF!,2,FALSE)</f>
        <v>#REF!</v>
      </c>
      <c r="DZ61" s="1" t="e">
        <f>IF(TabCadastro[[#This Row],[Regional]]=#REF!,TabCadastro[[#This Row],[Conc_Cidade_UF]],"")</f>
        <v>#REF!</v>
      </c>
      <c r="EA61" s="18" t="str">
        <f>TabCadastro[[#This Row],[Endereço]]&amp;" - "&amp;TabCadastro[[#This Row],[Bairro]]&amp;" - "&amp;"CEP "&amp;TabCadastro[[#This Row],[CEP]]</f>
        <v>Rua Goes Calmoes, 64 - Centro - CEP 47400-000</v>
      </c>
      <c r="EB61" s="1" t="e">
        <f>IF(TabCadastro[[#This Row],[Regional]]=#REF!,TabCadastro[[#This Row],[Ordem (manual)]],"")</f>
        <v>#REF!</v>
      </c>
      <c r="EC61" s="1" t="e">
        <f>IF(TabCadastro[[#This Row],[Regional_Selec]]="","",_xlfn.RANK.EQ(TabCadastro[[#This Row],[Regional_Selec]],TabCadastro[Regional_Selec],1))</f>
        <v>#REF!</v>
      </c>
      <c r="ED61" s="1" t="str">
        <f>TabCadastro[[#This Row],[Domingo]]&amp;TabCadastro[[#This Row],[Segunda]]&amp;TabCadastro[[#This Row],[Terça]]&amp;TabCadastro[[#This Row],[Quarta]]&amp;TabCadastro[[#This Row],[Quinta]]&amp;TabCadastro[[#This Row],[Sexta]]&amp;TabCadastro[[#This Row],[Sábado]]</f>
        <v>-----19h30-</v>
      </c>
      <c r="EE61" s="1">
        <f>LEN(TabCadastro[[#This Row],[Conc_AE]])-LEN(SUBSTITUTE(TabCadastro[[#This Row],[Conc_AE]],"h",""))</f>
        <v>1</v>
      </c>
      <c r="EF61" s="1">
        <f>LEN(TabCadastro[[#This Row],[Dias e Horários do CURSO BÁSICO]])-LEN(SUBSTITUTE(TabCadastro[[#This Row],[Dias e Horários do CURSO BÁSICO]],"h",""))</f>
        <v>1</v>
      </c>
      <c r="EG61" s="1">
        <f>LEN(TabCadastro[[#This Row],[Dias e Horários da EAE]])-LEN(SUBSTITUTE(TabCadastro[[#This Row],[Dias e Horários da EAE]],"h",""))</f>
        <v>1</v>
      </c>
      <c r="EH61" s="1">
        <f>LEN(TabCadastro[[#This Row],[Dias e Horários EVANGELIZAÇÃO INFANTIL]])-LEN(SUBSTITUTE(TabCadastro[[#This Row],[Dias e Horários EVANGELIZAÇÃO INFANTIL]],"h",""))</f>
        <v>1</v>
      </c>
      <c r="EI61" s="1">
        <f>LEN(TabCadastro[[#This Row],[Dias e Horários PRÉ-MOCIDADE]])-LEN(SUBSTITUTE(TabCadastro[[#This Row],[Dias e Horários PRÉ-MOCIDADE]],"h",""))</f>
        <v>0</v>
      </c>
      <c r="EJ61" s="1">
        <f>LEN(TabCadastro[[#This Row],[Dias e Horários MOCIDADE]])-LEN(SUBSTITUTE(TabCadastro[[#This Row],[Dias e Horários MOCIDADE]],"h",""))</f>
        <v>0</v>
      </c>
      <c r="EK61" s="1">
        <f>LEN(TabCadastro[[#This Row],[Dias e Horários do CURSO DE MÉDIUNS]])-LEN(SUBSTITUTE(TabCadastro[[#This Row],[Dias e Horários do CURSO DE MÉDIUNS]],"h",""))</f>
        <v>1</v>
      </c>
      <c r="EL61" s="1">
        <f>LEN(TabCadastro[[#This Row],[Dias e Horários - FALANDO AO CORAÇÃO]])-LEN(SUBSTITUTE(TabCadastro[[#This Row],[Dias e Horários - FALANDO AO CORAÇÃO]],"h",""))</f>
        <v>0</v>
      </c>
      <c r="EM61" s="1">
        <f>LEN(TabCadastro[[#This Row],[Dias e Horários - PROJETO ANDRÉ LUIZ]])-LEN(SUBSTITUTE(TabCadastro[[#This Row],[Dias e Horários - PROJETO ANDRÉ LUIZ]],"h",""))</f>
        <v>0</v>
      </c>
      <c r="EN61" s="1">
        <f>LEN(TabCadastro[[#This Row],[Dias e Horários - PROJETO PAULO DE TARSO]])-LEN(SUBSTITUTE(TabCadastro[[#This Row],[Dias e Horários - PROJETO PAULO DE TARSO]],"h",""))</f>
        <v>0</v>
      </c>
    </row>
    <row r="62" spans="1:144" x14ac:dyDescent="0.3">
      <c r="A62" s="2">
        <v>44182.878649652775</v>
      </c>
      <c r="B62" s="3" t="s">
        <v>1411</v>
      </c>
      <c r="C62" s="3" t="s">
        <v>1586</v>
      </c>
      <c r="D62" s="3" t="s">
        <v>1587</v>
      </c>
      <c r="E62" s="3" t="s">
        <v>1588</v>
      </c>
      <c r="F62" s="3" t="s">
        <v>1589</v>
      </c>
      <c r="G62" s="4" t="s">
        <v>1590</v>
      </c>
      <c r="H62" s="5" t="s">
        <v>1395</v>
      </c>
      <c r="I62" s="3" t="s">
        <v>1591</v>
      </c>
      <c r="J62" s="3" t="s">
        <v>1592</v>
      </c>
      <c r="K62" s="3" t="s">
        <v>1593</v>
      </c>
      <c r="L62" s="3" t="s">
        <v>790</v>
      </c>
      <c r="M62" s="13">
        <v>37987</v>
      </c>
      <c r="N62" s="3" t="s">
        <v>1594</v>
      </c>
      <c r="O62" s="5" t="s">
        <v>1595</v>
      </c>
      <c r="P62" s="5" t="s">
        <v>1596</v>
      </c>
      <c r="Q62" s="4" t="s">
        <v>1597</v>
      </c>
      <c r="R62" s="4" t="s">
        <v>1598</v>
      </c>
      <c r="S62" s="3" t="s">
        <v>159</v>
      </c>
      <c r="T62" s="3" t="s">
        <v>159</v>
      </c>
      <c r="U62" s="3" t="s">
        <v>158</v>
      </c>
      <c r="V62" s="3" t="s">
        <v>159</v>
      </c>
      <c r="W62" s="3" t="s">
        <v>159</v>
      </c>
      <c r="X62" s="3" t="s">
        <v>159</v>
      </c>
      <c r="Y62" s="3" t="s">
        <v>158</v>
      </c>
      <c r="Z62" s="4"/>
      <c r="AA62" s="4"/>
      <c r="AB62" s="4"/>
      <c r="AC62" s="4"/>
      <c r="AD62" s="4"/>
      <c r="AE62" s="4" t="s">
        <v>158</v>
      </c>
      <c r="AF62" s="4" t="s">
        <v>1599</v>
      </c>
      <c r="AG62" s="26" t="s">
        <v>196</v>
      </c>
      <c r="AH62" s="3" t="s">
        <v>161</v>
      </c>
      <c r="AI62" s="3" t="s">
        <v>161</v>
      </c>
      <c r="AJ62" s="3" t="s">
        <v>161</v>
      </c>
      <c r="AK62" s="3" t="s">
        <v>161</v>
      </c>
      <c r="AL62" s="3" t="s">
        <v>161</v>
      </c>
      <c r="AM62" s="3" t="s">
        <v>161</v>
      </c>
      <c r="AN62" s="5">
        <v>18</v>
      </c>
      <c r="AO62" s="5">
        <v>10</v>
      </c>
      <c r="AP62" s="5">
        <v>3</v>
      </c>
      <c r="AQ62" s="5">
        <v>2</v>
      </c>
      <c r="AR62" s="5" t="s">
        <v>161</v>
      </c>
      <c r="AS62" s="5">
        <v>0</v>
      </c>
      <c r="AT62" s="5" t="s">
        <v>312</v>
      </c>
      <c r="AU62" s="5" t="s">
        <v>656</v>
      </c>
      <c r="AV62" s="5">
        <v>12</v>
      </c>
      <c r="AW62" s="5">
        <v>3</v>
      </c>
      <c r="AX62" s="5">
        <v>2</v>
      </c>
      <c r="AY62" s="5">
        <v>2</v>
      </c>
      <c r="AZ62" s="5" t="s">
        <v>1600</v>
      </c>
      <c r="BA62" s="5">
        <v>6</v>
      </c>
      <c r="BB62" s="5">
        <v>3</v>
      </c>
      <c r="BC62" s="5">
        <v>2</v>
      </c>
      <c r="BD62" s="5">
        <v>2</v>
      </c>
      <c r="BE62" s="5" t="s">
        <v>470</v>
      </c>
      <c r="BF62" s="5">
        <v>15</v>
      </c>
      <c r="BG62" s="5">
        <v>0</v>
      </c>
      <c r="BH62" s="5">
        <v>4</v>
      </c>
      <c r="BI62" s="5">
        <v>0</v>
      </c>
      <c r="BJ62" s="5">
        <v>0</v>
      </c>
      <c r="BK62" s="5">
        <v>0</v>
      </c>
      <c r="BL62" s="5">
        <v>0</v>
      </c>
      <c r="BM62" s="5">
        <v>0</v>
      </c>
      <c r="BN62" s="5">
        <v>0</v>
      </c>
      <c r="BO62" s="5">
        <v>4</v>
      </c>
      <c r="BP62" s="5">
        <v>0</v>
      </c>
      <c r="BQ62" s="5" t="s">
        <v>158</v>
      </c>
      <c r="BR62" s="5" t="s">
        <v>161</v>
      </c>
      <c r="BS62" s="5">
        <v>0</v>
      </c>
      <c r="BT62" s="5">
        <v>0</v>
      </c>
      <c r="BU62" s="5">
        <v>2</v>
      </c>
      <c r="BV62" s="5" t="s">
        <v>165</v>
      </c>
      <c r="BW62" s="5" t="s">
        <v>161</v>
      </c>
      <c r="BX62" s="5">
        <v>0</v>
      </c>
      <c r="BY62" s="5">
        <v>0</v>
      </c>
      <c r="BZ62" s="5">
        <v>0</v>
      </c>
      <c r="CA62" s="5">
        <v>2</v>
      </c>
      <c r="CB62" s="5">
        <v>0</v>
      </c>
      <c r="CC62" s="5">
        <v>3</v>
      </c>
      <c r="CD62" s="5" t="s">
        <v>1181</v>
      </c>
      <c r="CE62" s="5" t="s">
        <v>161</v>
      </c>
      <c r="CF62" s="5" t="s">
        <v>161</v>
      </c>
      <c r="CG62" s="5" t="s">
        <v>158</v>
      </c>
      <c r="CH62" s="5" t="s">
        <v>158</v>
      </c>
      <c r="CI62" s="5">
        <v>0</v>
      </c>
      <c r="CJ62" s="5">
        <v>0</v>
      </c>
      <c r="CK62" s="5" t="s">
        <v>158</v>
      </c>
      <c r="CL62" s="5" t="s">
        <v>158</v>
      </c>
      <c r="CM62" s="5">
        <v>0</v>
      </c>
      <c r="CN62" s="5">
        <v>0</v>
      </c>
      <c r="CO62" s="5" t="s">
        <v>199</v>
      </c>
      <c r="CP62" s="4" t="s">
        <v>1601</v>
      </c>
      <c r="CQ62" s="5" t="s">
        <v>347</v>
      </c>
      <c r="CS62" s="5" t="s">
        <v>169</v>
      </c>
      <c r="CT62" s="5" t="s">
        <v>158</v>
      </c>
      <c r="CU62" s="5" t="s">
        <v>1602</v>
      </c>
      <c r="CX62" s="5" t="s">
        <v>1603</v>
      </c>
      <c r="CY62" s="4" t="s">
        <v>1604</v>
      </c>
      <c r="CZ62" s="5" t="s">
        <v>171</v>
      </c>
      <c r="DA62" s="5" t="s">
        <v>172</v>
      </c>
      <c r="DB62" s="4" t="s">
        <v>1605</v>
      </c>
      <c r="DC62" s="4" t="s">
        <v>1606</v>
      </c>
      <c r="DD62" t="s">
        <v>1607</v>
      </c>
      <c r="DE62" s="14" t="s">
        <v>176</v>
      </c>
      <c r="DF62" s="4">
        <v>61</v>
      </c>
      <c r="DG62" s="15" t="s">
        <v>177</v>
      </c>
      <c r="DH62" s="15" t="s">
        <v>178</v>
      </c>
      <c r="DI62" s="4" t="e">
        <v>#REF!</v>
      </c>
      <c r="DJ62" s="4" t="e">
        <v>#REF!</v>
      </c>
      <c r="DK62" s="4" t="e">
        <v>#REF!</v>
      </c>
      <c r="DL62" s="4" t="e">
        <v>#REF!</v>
      </c>
      <c r="DM62" s="4" t="e">
        <v>#REF!</v>
      </c>
      <c r="DN62" s="4" t="e">
        <v>#REF!</v>
      </c>
      <c r="DO62" s="4" t="e">
        <v>#REF!</v>
      </c>
      <c r="DP62" s="4" t="s">
        <v>1608</v>
      </c>
      <c r="DQ62" s="4" t="s">
        <v>178</v>
      </c>
      <c r="DR62" s="16">
        <v>1</v>
      </c>
      <c r="DS62" s="17">
        <v>44250</v>
      </c>
      <c r="DU62" s="1" t="s">
        <v>178</v>
      </c>
      <c r="DV62" s="1" t="str">
        <f>TabCadastro[[#This Row],[Cidade]]&amp;" - "&amp;TabCadastro[[#This Row],[UF]]</f>
        <v>Potengi - CE</v>
      </c>
      <c r="DW62" s="18" t="str">
        <f>TabCadastro[[#This Row],[Nome completo do responsável]]&amp;" / "&amp;TabCadastro[[#This Row],[Endereço de e-mail2]]&amp;" / "&amp;TabCadastro[[#This Row],[Telefone]]</f>
        <v>Ednaldo Da Silva Barbosa / fraternidadeluzscheilla@hotmail.com / (88) 99676-3542</v>
      </c>
      <c r="DX62" s="18" t="str">
        <f>TabCadastro[[#This Row],[Nome do Presidente]]&amp;" / "&amp;TabCadastro[[#This Row],[Email do Presidente]]&amp;" / "&amp;TabCadastro[[#This Row],[Telefone do Presidente]]</f>
        <v>Maria Erineide Alves De Moura / erineidemoura739@gmail.com / (88) 9948-82416</v>
      </c>
      <c r="DY62" s="18" t="e">
        <f>VLOOKUP(TabCadastro[[#This Row],[Regional]],#REF!,2,FALSE)</f>
        <v>#REF!</v>
      </c>
      <c r="DZ62" s="1" t="e">
        <f>IF(TabCadastro[[#This Row],[Regional]]=#REF!,TabCadastro[[#This Row],[Conc_Cidade_UF]],"")</f>
        <v>#REF!</v>
      </c>
      <c r="EA62" s="18" t="str">
        <f>TabCadastro[[#This Row],[Endereço]]&amp;" - "&amp;TabCadastro[[#This Row],[Bairro]]&amp;" - "&amp;"CEP "&amp;TabCadastro[[#This Row],[CEP]]</f>
        <v>Estrada Do Brejo, S/N - Centro - CEP 63160-000</v>
      </c>
      <c r="EB62" s="1" t="e">
        <f>IF(TabCadastro[[#This Row],[Regional]]=#REF!,TabCadastro[[#This Row],[Ordem (manual)]],"")</f>
        <v>#REF!</v>
      </c>
      <c r="EC62" s="1" t="e">
        <f>IF(TabCadastro[[#This Row],[Regional_Selec]]="","",_xlfn.RANK.EQ(TabCadastro[[#This Row],[Regional_Selec]],TabCadastro[Regional_Selec],1))</f>
        <v>#REF!</v>
      </c>
      <c r="ED62" s="1" t="str">
        <f>TabCadastro[[#This Row],[Domingo]]&amp;TabCadastro[[#This Row],[Segunda]]&amp;TabCadastro[[#This Row],[Terça]]&amp;TabCadastro[[#This Row],[Quarta]]&amp;TabCadastro[[#This Row],[Quinta]]&amp;TabCadastro[[#This Row],[Sexta]]&amp;TabCadastro[[#This Row],[Sábado]]</f>
        <v>18h------</v>
      </c>
      <c r="EE62" s="1">
        <f>LEN(TabCadastro[[#This Row],[Conc_AE]])-LEN(SUBSTITUTE(TabCadastro[[#This Row],[Conc_AE]],"h",""))</f>
        <v>1</v>
      </c>
      <c r="EF62" s="1">
        <f>LEN(TabCadastro[[#This Row],[Dias e Horários do CURSO BÁSICO]])-LEN(SUBSTITUTE(TabCadastro[[#This Row],[Dias e Horários do CURSO BÁSICO]],"h",""))</f>
        <v>0</v>
      </c>
      <c r="EG62" s="1">
        <f>LEN(TabCadastro[[#This Row],[Dias e Horários da EAE]])-LEN(SUBSTITUTE(TabCadastro[[#This Row],[Dias e Horários da EAE]],"h",""))</f>
        <v>1</v>
      </c>
      <c r="EH62" s="1">
        <f>LEN(TabCadastro[[#This Row],[Dias e Horários EVANGELIZAÇÃO INFANTIL]])-LEN(SUBSTITUTE(TabCadastro[[#This Row],[Dias e Horários EVANGELIZAÇÃO INFANTIL]],"h",""))</f>
        <v>1</v>
      </c>
      <c r="EI62" s="1">
        <f>LEN(TabCadastro[[#This Row],[Dias e Horários PRÉ-MOCIDADE]])-LEN(SUBSTITUTE(TabCadastro[[#This Row],[Dias e Horários PRÉ-MOCIDADE]],"h",""))</f>
        <v>0</v>
      </c>
      <c r="EJ62" s="1">
        <f>LEN(TabCadastro[[#This Row],[Dias e Horários MOCIDADE]])-LEN(SUBSTITUTE(TabCadastro[[#This Row],[Dias e Horários MOCIDADE]],"h",""))</f>
        <v>0</v>
      </c>
      <c r="EK62" s="1">
        <f>LEN(TabCadastro[[#This Row],[Dias e Horários do CURSO DE MÉDIUNS]])-LEN(SUBSTITUTE(TabCadastro[[#This Row],[Dias e Horários do CURSO DE MÉDIUNS]],"h",""))</f>
        <v>1</v>
      </c>
      <c r="EL62" s="1">
        <f>LEN(TabCadastro[[#This Row],[Dias e Horários - FALANDO AO CORAÇÃO]])-LEN(SUBSTITUTE(TabCadastro[[#This Row],[Dias e Horários - FALANDO AO CORAÇÃO]],"h",""))</f>
        <v>1</v>
      </c>
      <c r="EM62" s="1">
        <f>LEN(TabCadastro[[#This Row],[Dias e Horários - PROJETO ANDRÉ LUIZ]])-LEN(SUBSTITUTE(TabCadastro[[#This Row],[Dias e Horários - PROJETO ANDRÉ LUIZ]],"h",""))</f>
        <v>0</v>
      </c>
      <c r="EN62" s="1">
        <f>LEN(TabCadastro[[#This Row],[Dias e Horários - PROJETO PAULO DE TARSO]])-LEN(SUBSTITUTE(TabCadastro[[#This Row],[Dias e Horários - PROJETO PAULO DE TARSO]],"h",""))</f>
        <v>0</v>
      </c>
    </row>
    <row r="63" spans="1:144" x14ac:dyDescent="0.3">
      <c r="A63" s="2">
        <v>44191.377143888887</v>
      </c>
      <c r="B63" s="19" t="s">
        <v>1411</v>
      </c>
      <c r="C63" s="3" t="s">
        <v>1609</v>
      </c>
      <c r="D63" s="3" t="s">
        <v>1610</v>
      </c>
      <c r="E63" s="3" t="s">
        <v>1611</v>
      </c>
      <c r="F63" s="3" t="s">
        <v>1612</v>
      </c>
      <c r="G63" s="4" t="s">
        <v>1613</v>
      </c>
      <c r="H63" s="5" t="s">
        <v>1614</v>
      </c>
      <c r="I63" s="3" t="s">
        <v>1615</v>
      </c>
      <c r="J63" s="3" t="s">
        <v>1419</v>
      </c>
      <c r="K63" s="3" t="s">
        <v>1616</v>
      </c>
      <c r="L63" s="3" t="s">
        <v>790</v>
      </c>
      <c r="M63" s="3" t="s">
        <v>1444</v>
      </c>
      <c r="N63" s="3" t="s">
        <v>1611</v>
      </c>
      <c r="O63" s="5" t="s">
        <v>1617</v>
      </c>
      <c r="P63" s="5" t="s">
        <v>1612</v>
      </c>
      <c r="Q63" s="4" t="s">
        <v>1618</v>
      </c>
      <c r="R63" s="4" t="s">
        <v>1619</v>
      </c>
      <c r="S63" s="3" t="s">
        <v>158</v>
      </c>
      <c r="T63" s="3" t="s">
        <v>159</v>
      </c>
      <c r="U63" s="3" t="s">
        <v>158</v>
      </c>
      <c r="V63" s="3" t="s">
        <v>159</v>
      </c>
      <c r="W63" s="3" t="s">
        <v>159</v>
      </c>
      <c r="X63" s="3" t="s">
        <v>159</v>
      </c>
      <c r="Y63" s="3" t="s">
        <v>158</v>
      </c>
      <c r="Z63" s="4" t="s">
        <v>1620</v>
      </c>
      <c r="AA63" s="4" t="s">
        <v>161</v>
      </c>
      <c r="AB63" s="4" t="s">
        <v>1621</v>
      </c>
      <c r="AC63" s="4" t="s">
        <v>161</v>
      </c>
      <c r="AD63" s="4" t="s">
        <v>161</v>
      </c>
      <c r="AE63" s="4" t="s">
        <v>158</v>
      </c>
      <c r="AF63" s="4" t="s">
        <v>1622</v>
      </c>
      <c r="AG63" s="3" t="s">
        <v>161</v>
      </c>
      <c r="AH63" s="3" t="s">
        <v>161</v>
      </c>
      <c r="AI63" s="3" t="s">
        <v>161</v>
      </c>
      <c r="AJ63" s="3" t="s">
        <v>422</v>
      </c>
      <c r="AK63" s="3" t="s">
        <v>161</v>
      </c>
      <c r="AL63" s="3" t="s">
        <v>196</v>
      </c>
      <c r="AM63" s="3" t="s">
        <v>161</v>
      </c>
      <c r="AN63" s="5">
        <v>4</v>
      </c>
      <c r="AO63" s="5">
        <v>6</v>
      </c>
      <c r="AP63" s="5">
        <v>3</v>
      </c>
      <c r="AQ63" s="5">
        <v>3</v>
      </c>
      <c r="AR63" s="5" t="s">
        <v>161</v>
      </c>
      <c r="AS63" s="5">
        <v>0</v>
      </c>
      <c r="AT63" s="5" t="s">
        <v>1453</v>
      </c>
      <c r="AU63" s="5" t="s">
        <v>163</v>
      </c>
      <c r="AV63" s="5">
        <v>1</v>
      </c>
      <c r="AW63" s="5">
        <v>4</v>
      </c>
      <c r="AX63" s="5">
        <v>3</v>
      </c>
      <c r="AY63" s="5">
        <v>1</v>
      </c>
      <c r="AZ63" s="5" t="s">
        <v>161</v>
      </c>
      <c r="BA63" s="5">
        <v>0</v>
      </c>
      <c r="BB63" s="5">
        <v>2</v>
      </c>
      <c r="BC63" s="5">
        <v>2</v>
      </c>
      <c r="BD63" s="5">
        <v>0</v>
      </c>
      <c r="BE63" s="5" t="s">
        <v>161</v>
      </c>
      <c r="BF63" s="5">
        <v>0</v>
      </c>
      <c r="BG63" s="5">
        <v>0</v>
      </c>
      <c r="BH63" s="5">
        <v>0</v>
      </c>
      <c r="BI63" s="5">
        <v>0</v>
      </c>
      <c r="BJ63" s="5">
        <v>0</v>
      </c>
      <c r="BK63" s="5">
        <v>0</v>
      </c>
      <c r="BL63" s="5">
        <v>0</v>
      </c>
      <c r="BM63" s="5">
        <v>0</v>
      </c>
      <c r="BN63" s="5">
        <v>0</v>
      </c>
      <c r="BO63" s="5">
        <v>0</v>
      </c>
      <c r="BP63" s="5">
        <v>0</v>
      </c>
      <c r="BQ63" s="5" t="s">
        <v>163</v>
      </c>
      <c r="BR63" s="5" t="s">
        <v>161</v>
      </c>
      <c r="BS63" s="5">
        <v>0</v>
      </c>
      <c r="BT63" s="5">
        <v>0</v>
      </c>
      <c r="BU63" s="5">
        <v>0</v>
      </c>
      <c r="BV63" s="5" t="s">
        <v>344</v>
      </c>
      <c r="BW63" s="5" t="s">
        <v>161</v>
      </c>
      <c r="BX63" s="5">
        <v>0</v>
      </c>
      <c r="BY63" s="5">
        <v>0</v>
      </c>
      <c r="BZ63" s="5">
        <v>0</v>
      </c>
      <c r="CA63" s="5">
        <v>0</v>
      </c>
      <c r="CB63" s="5">
        <v>0</v>
      </c>
      <c r="CC63" s="5">
        <v>6</v>
      </c>
      <c r="CD63" s="5" t="s">
        <v>161</v>
      </c>
      <c r="CE63" s="5" t="s">
        <v>161</v>
      </c>
      <c r="CF63" s="5" t="s">
        <v>161</v>
      </c>
      <c r="CG63" s="5" t="s">
        <v>159</v>
      </c>
      <c r="CH63" s="5" t="s">
        <v>158</v>
      </c>
      <c r="CI63" s="5">
        <v>0</v>
      </c>
      <c r="CJ63" s="5">
        <v>1</v>
      </c>
      <c r="CK63" s="5" t="s">
        <v>159</v>
      </c>
      <c r="CL63" s="5" t="s">
        <v>158</v>
      </c>
      <c r="CM63" s="5">
        <v>0</v>
      </c>
      <c r="CN63" s="5">
        <v>1</v>
      </c>
      <c r="CO63" s="5" t="s">
        <v>199</v>
      </c>
      <c r="CP63" s="4" t="s">
        <v>1623</v>
      </c>
      <c r="CQ63" s="5" t="s">
        <v>168</v>
      </c>
      <c r="CR63" s="4" t="s">
        <v>1624</v>
      </c>
      <c r="CS63" s="5" t="s">
        <v>169</v>
      </c>
      <c r="CT63" s="5" t="s">
        <v>158</v>
      </c>
      <c r="CU63" s="5" t="s">
        <v>1617</v>
      </c>
      <c r="CX63" s="5" t="s">
        <v>1617</v>
      </c>
      <c r="CY63" s="4" t="s">
        <v>472</v>
      </c>
      <c r="CZ63" s="5" t="s">
        <v>171</v>
      </c>
      <c r="DA63" s="5" t="s">
        <v>230</v>
      </c>
      <c r="DB63" s="4" t="s">
        <v>1625</v>
      </c>
      <c r="DC63" s="4" t="s">
        <v>1626</v>
      </c>
      <c r="DD63" t="s">
        <v>1627</v>
      </c>
      <c r="DE63" s="14" t="s">
        <v>176</v>
      </c>
      <c r="DF63" s="4">
        <v>62</v>
      </c>
      <c r="DG63" s="15" t="s">
        <v>177</v>
      </c>
      <c r="DH63" s="15" t="s">
        <v>354</v>
      </c>
      <c r="DI63" s="4" t="e">
        <v>#REF!</v>
      </c>
      <c r="DJ63" s="4" t="e">
        <v>#REF!</v>
      </c>
      <c r="DK63" s="4" t="e">
        <v>#REF!</v>
      </c>
      <c r="DL63" s="4" t="e">
        <v>#REF!</v>
      </c>
      <c r="DM63" s="4" t="e">
        <v>#REF!</v>
      </c>
      <c r="DN63" s="4" t="e">
        <v>#REF!</v>
      </c>
      <c r="DO63" s="4" t="e">
        <v>#REF!</v>
      </c>
      <c r="DP63" s="4" t="s">
        <v>1628</v>
      </c>
      <c r="DQ63" s="4" t="s">
        <v>354</v>
      </c>
      <c r="DR63" s="16">
        <v>1</v>
      </c>
      <c r="DS63" s="17">
        <v>44250</v>
      </c>
      <c r="DT63" s="1" t="s">
        <v>356</v>
      </c>
      <c r="DU63" s="1" t="s">
        <v>354</v>
      </c>
      <c r="DV63" s="1" t="str">
        <f>TabCadastro[[#This Row],[Cidade]]&amp;" - "&amp;TabCadastro[[#This Row],[UF]]</f>
        <v>Casa Nova - BA</v>
      </c>
      <c r="DW63" s="18" t="str">
        <f>TabCadastro[[#This Row],[Nome completo do responsável]]&amp;" / "&amp;TabCadastro[[#This Row],[Endereço de e-mail2]]&amp;" / "&amp;TabCadastro[[#This Row],[Telefone]]</f>
        <v>Jussara Barbosa Pereira / quase3@hotmail.com / (74) 98103-4833</v>
      </c>
      <c r="DX63" s="18" t="str">
        <f>TabCadastro[[#This Row],[Nome do Presidente]]&amp;" / "&amp;TabCadastro[[#This Row],[Email do Presidente]]&amp;" / "&amp;TabCadastro[[#This Row],[Telefone do Presidente]]</f>
        <v>Jussara Barbosa Pereira / quase3@hotmail.com / (74) 98103-4833</v>
      </c>
      <c r="DY63" s="18" t="e">
        <f>VLOOKUP(TabCadastro[[#This Row],[Regional]],#REF!,2,FALSE)</f>
        <v>#REF!</v>
      </c>
      <c r="DZ63" s="1" t="e">
        <f>IF(TabCadastro[[#This Row],[Regional]]=#REF!,TabCadastro[[#This Row],[Conc_Cidade_UF]],"")</f>
        <v>#REF!</v>
      </c>
      <c r="EA63" s="18" t="str">
        <f>TabCadastro[[#This Row],[Endereço]]&amp;" - "&amp;TabCadastro[[#This Row],[Bairro]]&amp;" - "&amp;"CEP "&amp;TabCadastro[[#This Row],[CEP]]</f>
        <v>Quadra G, Lote 7 - Borges - CEP 47300-000</v>
      </c>
      <c r="EB63" s="1" t="e">
        <f>IF(TabCadastro[[#This Row],[Regional]]=#REF!,TabCadastro[[#This Row],[Ordem (manual)]],"")</f>
        <v>#REF!</v>
      </c>
      <c r="EC63" s="1" t="e">
        <f>IF(TabCadastro[[#This Row],[Regional_Selec]]="","",_xlfn.RANK.EQ(TabCadastro[[#This Row],[Regional_Selec]],TabCadastro[Regional_Selec],1))</f>
        <v>#REF!</v>
      </c>
      <c r="ED63" s="1" t="str">
        <f>TabCadastro[[#This Row],[Domingo]]&amp;TabCadastro[[#This Row],[Segunda]]&amp;TabCadastro[[#This Row],[Terça]]&amp;TabCadastro[[#This Row],[Quarta]]&amp;TabCadastro[[#This Row],[Quinta]]&amp;TabCadastro[[#This Row],[Sexta]]&amp;TabCadastro[[#This Row],[Sábado]]</f>
        <v>---19h-18h-</v>
      </c>
      <c r="EE63" s="1">
        <f>LEN(TabCadastro[[#This Row],[Conc_AE]])-LEN(SUBSTITUTE(TabCadastro[[#This Row],[Conc_AE]],"h",""))</f>
        <v>2</v>
      </c>
      <c r="EF63" s="1">
        <f>LEN(TabCadastro[[#This Row],[Dias e Horários do CURSO BÁSICO]])-LEN(SUBSTITUTE(TabCadastro[[#This Row],[Dias e Horários do CURSO BÁSICO]],"h",""))</f>
        <v>0</v>
      </c>
      <c r="EG63" s="1">
        <f>LEN(TabCadastro[[#This Row],[Dias e Horários da EAE]])-LEN(SUBSTITUTE(TabCadastro[[#This Row],[Dias e Horários da EAE]],"h",""))</f>
        <v>1</v>
      </c>
      <c r="EH63" s="1">
        <f>LEN(TabCadastro[[#This Row],[Dias e Horários EVANGELIZAÇÃO INFANTIL]])-LEN(SUBSTITUTE(TabCadastro[[#This Row],[Dias e Horários EVANGELIZAÇÃO INFANTIL]],"h",""))</f>
        <v>0</v>
      </c>
      <c r="EI63" s="1">
        <f>LEN(TabCadastro[[#This Row],[Dias e Horários PRÉ-MOCIDADE]])-LEN(SUBSTITUTE(TabCadastro[[#This Row],[Dias e Horários PRÉ-MOCIDADE]],"h",""))</f>
        <v>0</v>
      </c>
      <c r="EJ63" s="1">
        <f>LEN(TabCadastro[[#This Row],[Dias e Horários MOCIDADE]])-LEN(SUBSTITUTE(TabCadastro[[#This Row],[Dias e Horários MOCIDADE]],"h",""))</f>
        <v>0</v>
      </c>
      <c r="EK63" s="1">
        <f>LEN(TabCadastro[[#This Row],[Dias e Horários do CURSO DE MÉDIUNS]])-LEN(SUBSTITUTE(TabCadastro[[#This Row],[Dias e Horários do CURSO DE MÉDIUNS]],"h",""))</f>
        <v>0</v>
      </c>
      <c r="EL63" s="1">
        <f>LEN(TabCadastro[[#This Row],[Dias e Horários - FALANDO AO CORAÇÃO]])-LEN(SUBSTITUTE(TabCadastro[[#This Row],[Dias e Horários - FALANDO AO CORAÇÃO]],"h",""))</f>
        <v>0</v>
      </c>
      <c r="EM63" s="1">
        <f>LEN(TabCadastro[[#This Row],[Dias e Horários - PROJETO ANDRÉ LUIZ]])-LEN(SUBSTITUTE(TabCadastro[[#This Row],[Dias e Horários - PROJETO ANDRÉ LUIZ]],"h",""))</f>
        <v>0</v>
      </c>
      <c r="EN63" s="1">
        <f>LEN(TabCadastro[[#This Row],[Dias e Horários - PROJETO PAULO DE TARSO]])-LEN(SUBSTITUTE(TabCadastro[[#This Row],[Dias e Horários - PROJETO PAULO DE TARSO]],"h",""))</f>
        <v>0</v>
      </c>
    </row>
    <row r="64" spans="1:144" x14ac:dyDescent="0.3">
      <c r="A64" s="2">
        <v>44180.656389027776</v>
      </c>
      <c r="B64" s="19" t="s">
        <v>1411</v>
      </c>
      <c r="C64" s="3" t="s">
        <v>1629</v>
      </c>
      <c r="D64" s="3" t="s">
        <v>1630</v>
      </c>
      <c r="E64" s="3" t="s">
        <v>1631</v>
      </c>
      <c r="F64" s="3" t="s">
        <v>1632</v>
      </c>
      <c r="G64" s="4" t="s">
        <v>1633</v>
      </c>
      <c r="H64" s="5" t="s">
        <v>1634</v>
      </c>
      <c r="I64" s="3" t="s">
        <v>1635</v>
      </c>
      <c r="J64" s="3" t="s">
        <v>1419</v>
      </c>
      <c r="K64" s="3" t="s">
        <v>1636</v>
      </c>
      <c r="L64" s="3" t="s">
        <v>1637</v>
      </c>
      <c r="M64" s="13">
        <v>40299</v>
      </c>
      <c r="N64" s="3" t="s">
        <v>1631</v>
      </c>
      <c r="O64" s="5" t="s">
        <v>1638</v>
      </c>
      <c r="P64" s="5" t="s">
        <v>1632</v>
      </c>
      <c r="Q64" s="4" t="s">
        <v>1639</v>
      </c>
      <c r="R64" s="4" t="s">
        <v>1640</v>
      </c>
      <c r="S64" s="3" t="s">
        <v>159</v>
      </c>
      <c r="T64" s="3" t="s">
        <v>158</v>
      </c>
      <c r="U64" s="3" t="s">
        <v>158</v>
      </c>
      <c r="V64" s="3" t="s">
        <v>159</v>
      </c>
      <c r="W64" s="3" t="s">
        <v>159</v>
      </c>
      <c r="X64" s="3" t="s">
        <v>159</v>
      </c>
      <c r="Y64" s="3" t="s">
        <v>158</v>
      </c>
      <c r="Z64" s="4" t="s">
        <v>1641</v>
      </c>
      <c r="AA64" s="4" t="s">
        <v>161</v>
      </c>
      <c r="AB64" t="s">
        <v>1642</v>
      </c>
      <c r="AC64" s="4" t="s">
        <v>161</v>
      </c>
      <c r="AD64" s="4" t="s">
        <v>161</v>
      </c>
      <c r="AE64" s="4" t="s">
        <v>158</v>
      </c>
      <c r="AF64" s="4" t="s">
        <v>1643</v>
      </c>
      <c r="AG64" s="3" t="s">
        <v>161</v>
      </c>
      <c r="AH64" s="3" t="s">
        <v>161</v>
      </c>
      <c r="AI64" s="3" t="s">
        <v>161</v>
      </c>
      <c r="AJ64" s="3" t="s">
        <v>161</v>
      </c>
      <c r="AK64" s="3" t="s">
        <v>162</v>
      </c>
      <c r="AL64" s="3" t="s">
        <v>161</v>
      </c>
      <c r="AM64" s="3" t="s">
        <v>161</v>
      </c>
      <c r="AN64" s="5">
        <v>18</v>
      </c>
      <c r="AO64" s="5">
        <v>10</v>
      </c>
      <c r="AP64" s="5">
        <v>4</v>
      </c>
      <c r="AQ64" s="5">
        <v>2</v>
      </c>
      <c r="AR64" s="5" t="s">
        <v>1644</v>
      </c>
      <c r="AS64" s="5">
        <v>3</v>
      </c>
      <c r="AT64" s="5" t="s">
        <v>1645</v>
      </c>
      <c r="AU64" s="5" t="s">
        <v>656</v>
      </c>
      <c r="AV64" s="5">
        <v>3</v>
      </c>
      <c r="AW64" s="5">
        <v>3</v>
      </c>
      <c r="AX64" s="5">
        <v>3</v>
      </c>
      <c r="AY64" s="5">
        <v>2</v>
      </c>
      <c r="AZ64" s="5" t="s">
        <v>1646</v>
      </c>
      <c r="BA64" s="5">
        <v>5</v>
      </c>
      <c r="BB64" s="5">
        <v>3</v>
      </c>
      <c r="BC64" s="5">
        <v>2</v>
      </c>
      <c r="BD64" s="5">
        <v>2</v>
      </c>
      <c r="BE64" s="5" t="s">
        <v>1647</v>
      </c>
      <c r="BF64" s="5">
        <v>6</v>
      </c>
      <c r="BG64" s="5">
        <v>2</v>
      </c>
      <c r="BH64" s="5">
        <v>2</v>
      </c>
      <c r="BI64" s="5">
        <v>0</v>
      </c>
      <c r="BJ64" s="5">
        <v>1</v>
      </c>
      <c r="BK64" s="5">
        <v>1</v>
      </c>
      <c r="BL64" s="5">
        <v>0</v>
      </c>
      <c r="BM64" s="5">
        <v>2</v>
      </c>
      <c r="BN64" s="5">
        <v>1</v>
      </c>
      <c r="BO64" s="5">
        <v>2</v>
      </c>
      <c r="BP64" s="5">
        <v>2</v>
      </c>
      <c r="BQ64" s="5" t="s">
        <v>158</v>
      </c>
      <c r="BR64" s="5" t="s">
        <v>161</v>
      </c>
      <c r="BS64" s="5">
        <v>0</v>
      </c>
      <c r="BT64" s="5">
        <v>2</v>
      </c>
      <c r="BU64" s="5">
        <v>1</v>
      </c>
      <c r="BV64" s="5" t="s">
        <v>165</v>
      </c>
      <c r="BW64" s="5" t="s">
        <v>161</v>
      </c>
      <c r="BX64" s="5">
        <v>0</v>
      </c>
      <c r="BY64" s="5">
        <v>0</v>
      </c>
      <c r="BZ64" s="5">
        <v>0</v>
      </c>
      <c r="CA64" s="5">
        <v>0</v>
      </c>
      <c r="CB64" s="5">
        <v>0</v>
      </c>
      <c r="CC64" s="5">
        <v>6</v>
      </c>
      <c r="CD64" s="5" t="s">
        <v>470</v>
      </c>
      <c r="CE64" s="5" t="s">
        <v>161</v>
      </c>
      <c r="CF64" s="5" t="s">
        <v>161</v>
      </c>
      <c r="CG64" s="5" t="s">
        <v>158</v>
      </c>
      <c r="CH64" s="5" t="s">
        <v>158</v>
      </c>
      <c r="CI64" s="5">
        <v>1</v>
      </c>
      <c r="CJ64" s="5">
        <v>1</v>
      </c>
      <c r="CK64" s="5" t="s">
        <v>159</v>
      </c>
      <c r="CL64" s="5" t="s">
        <v>158</v>
      </c>
      <c r="CM64" s="5">
        <v>0</v>
      </c>
      <c r="CN64" s="5">
        <v>0</v>
      </c>
      <c r="CO64" s="5" t="s">
        <v>199</v>
      </c>
      <c r="CP64" s="4" t="s">
        <v>1648</v>
      </c>
      <c r="CQ64" s="5" t="s">
        <v>168</v>
      </c>
      <c r="CR64" s="4" t="s">
        <v>1649</v>
      </c>
      <c r="CS64" s="5" t="s">
        <v>169</v>
      </c>
      <c r="CT64" s="5" t="s">
        <v>158</v>
      </c>
      <c r="CU64" s="5" t="s">
        <v>1638</v>
      </c>
      <c r="CV64" s="4" t="s">
        <v>1650</v>
      </c>
      <c r="CX64" s="5" t="s">
        <v>1638</v>
      </c>
      <c r="CY64" s="4" t="s">
        <v>1651</v>
      </c>
      <c r="CZ64" s="5" t="s">
        <v>171</v>
      </c>
      <c r="DA64" s="5" t="s">
        <v>230</v>
      </c>
      <c r="DB64" s="4" t="s">
        <v>1652</v>
      </c>
      <c r="DC64" s="4" t="s">
        <v>1653</v>
      </c>
      <c r="DD64" t="s">
        <v>1654</v>
      </c>
      <c r="DE64" s="14" t="s">
        <v>176</v>
      </c>
      <c r="DF64" s="4">
        <v>63</v>
      </c>
      <c r="DG64" s="15" t="s">
        <v>177</v>
      </c>
      <c r="DH64" s="15" t="s">
        <v>178</v>
      </c>
      <c r="DI64" s="4" t="e">
        <v>#REF!</v>
      </c>
      <c r="DJ64" s="4" t="e">
        <v>#REF!</v>
      </c>
      <c r="DK64" s="4" t="e">
        <v>#REF!</v>
      </c>
      <c r="DL64" s="4" t="e">
        <v>#REF!</v>
      </c>
      <c r="DM64" s="4" t="e">
        <v>#REF!</v>
      </c>
      <c r="DN64" s="4" t="e">
        <v>#REF!</v>
      </c>
      <c r="DO64" s="4" t="e">
        <v>#REF!</v>
      </c>
      <c r="DP64" s="4" t="s">
        <v>1655</v>
      </c>
      <c r="DQ64" s="4" t="s">
        <v>354</v>
      </c>
      <c r="DR64" s="16">
        <v>0.7</v>
      </c>
      <c r="DS64" s="17">
        <v>44250</v>
      </c>
      <c r="DT64" s="1" t="s">
        <v>356</v>
      </c>
      <c r="DU64" s="1" t="s">
        <v>354</v>
      </c>
      <c r="DV64" s="1" t="str">
        <f>TabCadastro[[#This Row],[Cidade]]&amp;" - "&amp;TabCadastro[[#This Row],[UF]]</f>
        <v>Feira De Santana - BA</v>
      </c>
      <c r="DW64" s="18" t="str">
        <f>TabCadastro[[#This Row],[Nome completo do responsável]]&amp;" / "&amp;TabCadastro[[#This Row],[Endereço de e-mail2]]&amp;" / "&amp;TabCadastro[[#This Row],[Telefone]]</f>
        <v>Ana Regina Messias / aninamessias2010@hotmail.com / (75) 99263-1033</v>
      </c>
      <c r="DX64" s="18" t="str">
        <f>TabCadastro[[#This Row],[Nome do Presidente]]&amp;" / "&amp;TabCadastro[[#This Row],[Email do Presidente]]&amp;" / "&amp;TabCadastro[[#This Row],[Telefone do Presidente]]</f>
        <v>Ana Regina Messias / aninamessias2010@hotmail.com / (75) 99263-1033</v>
      </c>
      <c r="DY64" s="18" t="e">
        <f>VLOOKUP(TabCadastro[[#This Row],[Regional]],#REF!,2,FALSE)</f>
        <v>#REF!</v>
      </c>
      <c r="DZ64" s="1" t="e">
        <f>IF(TabCadastro[[#This Row],[Regional]]=#REF!,TabCadastro[[#This Row],[Conc_Cidade_UF]],"")</f>
        <v>#REF!</v>
      </c>
      <c r="EA64" s="18" t="str">
        <f>TabCadastro[[#This Row],[Endereço]]&amp;" - "&amp;TabCadastro[[#This Row],[Bairro]]&amp;" - "&amp;"CEP "&amp;TabCadastro[[#This Row],[CEP]]</f>
        <v>Rua Dr. Pedro Américo De Brito, 714 - Tomba - CEP 44090-364</v>
      </c>
      <c r="EB64" s="1" t="e">
        <f>IF(TabCadastro[[#This Row],[Regional]]=#REF!,TabCadastro[[#This Row],[Ordem (manual)]],"")</f>
        <v>#REF!</v>
      </c>
      <c r="EC64" s="1" t="e">
        <f>IF(TabCadastro[[#This Row],[Regional_Selec]]="","",_xlfn.RANK.EQ(TabCadastro[[#This Row],[Regional_Selec]],TabCadastro[Regional_Selec],1))</f>
        <v>#REF!</v>
      </c>
      <c r="ED64" s="1" t="str">
        <f>TabCadastro[[#This Row],[Domingo]]&amp;TabCadastro[[#This Row],[Segunda]]&amp;TabCadastro[[#This Row],[Terça]]&amp;TabCadastro[[#This Row],[Quarta]]&amp;TabCadastro[[#This Row],[Quinta]]&amp;TabCadastro[[#This Row],[Sexta]]&amp;TabCadastro[[#This Row],[Sábado]]</f>
        <v>----19h30--</v>
      </c>
      <c r="EE64" s="1">
        <f>LEN(TabCadastro[[#This Row],[Conc_AE]])-LEN(SUBSTITUTE(TabCadastro[[#This Row],[Conc_AE]],"h",""))</f>
        <v>1</v>
      </c>
      <c r="EF64" s="1">
        <f>LEN(TabCadastro[[#This Row],[Dias e Horários do CURSO BÁSICO]])-LEN(SUBSTITUTE(TabCadastro[[#This Row],[Dias e Horários do CURSO BÁSICO]],"h",""))</f>
        <v>1</v>
      </c>
      <c r="EG64" s="1">
        <f>LEN(TabCadastro[[#This Row],[Dias e Horários da EAE]])-LEN(SUBSTITUTE(TabCadastro[[#This Row],[Dias e Horários da EAE]],"h",""))</f>
        <v>2</v>
      </c>
      <c r="EH64" s="1">
        <f>LEN(TabCadastro[[#This Row],[Dias e Horários EVANGELIZAÇÃO INFANTIL]])-LEN(SUBSTITUTE(TabCadastro[[#This Row],[Dias e Horários EVANGELIZAÇÃO INFANTIL]],"h",""))</f>
        <v>0</v>
      </c>
      <c r="EI64" s="1">
        <f>LEN(TabCadastro[[#This Row],[Dias e Horários PRÉ-MOCIDADE]])-LEN(SUBSTITUTE(TabCadastro[[#This Row],[Dias e Horários PRÉ-MOCIDADE]],"h",""))</f>
        <v>0</v>
      </c>
      <c r="EJ64" s="1">
        <f>LEN(TabCadastro[[#This Row],[Dias e Horários MOCIDADE]])-LEN(SUBSTITUTE(TabCadastro[[#This Row],[Dias e Horários MOCIDADE]],"h",""))</f>
        <v>0</v>
      </c>
      <c r="EK64" s="1">
        <f>LEN(TabCadastro[[#This Row],[Dias e Horários do CURSO DE MÉDIUNS]])-LEN(SUBSTITUTE(TabCadastro[[#This Row],[Dias e Horários do CURSO DE MÉDIUNS]],"h",""))</f>
        <v>1</v>
      </c>
      <c r="EL64" s="1">
        <f>LEN(TabCadastro[[#This Row],[Dias e Horários - FALANDO AO CORAÇÃO]])-LEN(SUBSTITUTE(TabCadastro[[#This Row],[Dias e Horários - FALANDO AO CORAÇÃO]],"h",""))</f>
        <v>1</v>
      </c>
      <c r="EM64" s="1">
        <f>LEN(TabCadastro[[#This Row],[Dias e Horários - PROJETO ANDRÉ LUIZ]])-LEN(SUBSTITUTE(TabCadastro[[#This Row],[Dias e Horários - PROJETO ANDRÉ LUIZ]],"h",""))</f>
        <v>0</v>
      </c>
      <c r="EN64" s="1">
        <f>LEN(TabCadastro[[#This Row],[Dias e Horários - PROJETO PAULO DE TARSO]])-LEN(SUBSTITUTE(TabCadastro[[#This Row],[Dias e Horários - PROJETO PAULO DE TARSO]],"h",""))</f>
        <v>0</v>
      </c>
    </row>
    <row r="65" spans="1:144" x14ac:dyDescent="0.3">
      <c r="A65" s="2">
        <v>44190.692501331017</v>
      </c>
      <c r="B65" s="19" t="s">
        <v>1411</v>
      </c>
      <c r="C65" s="3" t="s">
        <v>1656</v>
      </c>
      <c r="D65" s="3" t="s">
        <v>1657</v>
      </c>
      <c r="E65" s="3" t="s">
        <v>1658</v>
      </c>
      <c r="F65" s="3" t="s">
        <v>1659</v>
      </c>
      <c r="G65" s="4" t="s">
        <v>1660</v>
      </c>
      <c r="H65" s="5" t="s">
        <v>1661</v>
      </c>
      <c r="I65" s="3" t="s">
        <v>1442</v>
      </c>
      <c r="J65" s="3" t="s">
        <v>1419</v>
      </c>
      <c r="K65" s="3" t="s">
        <v>1443</v>
      </c>
      <c r="L65" s="3" t="s">
        <v>790</v>
      </c>
      <c r="M65" s="13">
        <v>38576</v>
      </c>
      <c r="N65" s="3" t="s">
        <v>1662</v>
      </c>
      <c r="O65" s="5" t="s">
        <v>1663</v>
      </c>
      <c r="P65" s="5" t="s">
        <v>1664</v>
      </c>
      <c r="Q65" s="4" t="s">
        <v>1490</v>
      </c>
      <c r="S65" s="3" t="s">
        <v>159</v>
      </c>
      <c r="T65" s="3" t="s">
        <v>158</v>
      </c>
      <c r="U65" s="3" t="s">
        <v>159</v>
      </c>
      <c r="V65" s="3" t="s">
        <v>159</v>
      </c>
      <c r="W65" s="3" t="s">
        <v>158</v>
      </c>
      <c r="X65" s="3" t="s">
        <v>159</v>
      </c>
      <c r="Y65" s="3" t="s">
        <v>158</v>
      </c>
      <c r="Z65" s="4" t="s">
        <v>1665</v>
      </c>
      <c r="AA65" s="4" t="s">
        <v>893</v>
      </c>
      <c r="AB65" s="4" t="s">
        <v>346</v>
      </c>
      <c r="AC65" s="4"/>
      <c r="AD65" s="4" t="s">
        <v>161</v>
      </c>
      <c r="AE65" s="4" t="s">
        <v>158</v>
      </c>
      <c r="AF65" s="4" t="s">
        <v>1666</v>
      </c>
      <c r="AG65" s="3" t="s">
        <v>161</v>
      </c>
      <c r="AH65" s="3" t="s">
        <v>161</v>
      </c>
      <c r="AI65" s="3" t="s">
        <v>161</v>
      </c>
      <c r="AJ65" s="3" t="s">
        <v>422</v>
      </c>
      <c r="AK65" s="3" t="s">
        <v>161</v>
      </c>
      <c r="AL65" s="3" t="s">
        <v>161</v>
      </c>
      <c r="AM65" s="3" t="s">
        <v>161</v>
      </c>
      <c r="AN65" s="5">
        <v>10</v>
      </c>
      <c r="AO65" s="5">
        <v>10</v>
      </c>
      <c r="AP65" s="5">
        <v>3</v>
      </c>
      <c r="AQ65" s="5">
        <v>2</v>
      </c>
      <c r="AR65" s="5" t="s">
        <v>161</v>
      </c>
      <c r="AS65" s="5">
        <v>0</v>
      </c>
      <c r="AT65" s="5" t="s">
        <v>161</v>
      </c>
      <c r="AU65" s="5" t="s">
        <v>163</v>
      </c>
      <c r="AV65" s="5">
        <v>0</v>
      </c>
      <c r="AW65" s="5">
        <v>0</v>
      </c>
      <c r="AX65" s="5">
        <v>0</v>
      </c>
      <c r="AY65" s="5">
        <v>0</v>
      </c>
      <c r="AZ65" s="5" t="s">
        <v>161</v>
      </c>
      <c r="BA65" s="5">
        <v>0</v>
      </c>
      <c r="BB65" s="5">
        <v>0</v>
      </c>
      <c r="BC65" s="5">
        <v>0</v>
      </c>
      <c r="BD65" s="5">
        <v>0</v>
      </c>
      <c r="BE65" s="5" t="s">
        <v>161</v>
      </c>
      <c r="BF65" s="5">
        <v>0</v>
      </c>
      <c r="BG65" s="5">
        <v>0</v>
      </c>
      <c r="BH65" s="5">
        <v>0</v>
      </c>
      <c r="BI65" s="5">
        <v>0</v>
      </c>
      <c r="BJ65" s="5">
        <v>0</v>
      </c>
      <c r="BK65" s="5">
        <v>0</v>
      </c>
      <c r="BL65" s="5">
        <v>0</v>
      </c>
      <c r="BM65" s="5">
        <v>0</v>
      </c>
      <c r="BN65" s="5">
        <v>0</v>
      </c>
      <c r="BO65" s="5">
        <v>0</v>
      </c>
      <c r="BP65" s="5">
        <v>0</v>
      </c>
      <c r="BQ65" s="5" t="s">
        <v>163</v>
      </c>
      <c r="BR65" s="5" t="s">
        <v>161</v>
      </c>
      <c r="BS65" s="5">
        <v>0</v>
      </c>
      <c r="BT65" s="5">
        <v>0</v>
      </c>
      <c r="BU65" s="5">
        <v>0</v>
      </c>
      <c r="BV65" s="5" t="s">
        <v>163</v>
      </c>
      <c r="BW65" s="5" t="s">
        <v>161</v>
      </c>
      <c r="BX65" s="5">
        <v>0</v>
      </c>
      <c r="BY65" s="5">
        <v>0</v>
      </c>
      <c r="BZ65" s="5">
        <v>0</v>
      </c>
      <c r="CA65" s="5">
        <v>0</v>
      </c>
      <c r="CB65" s="5">
        <v>3</v>
      </c>
      <c r="CC65" s="5">
        <v>0</v>
      </c>
      <c r="CD65" s="5" t="s">
        <v>161</v>
      </c>
      <c r="CE65" s="5" t="s">
        <v>161</v>
      </c>
      <c r="CF65" s="5" t="s">
        <v>161</v>
      </c>
      <c r="CG65" s="5" t="s">
        <v>158</v>
      </c>
      <c r="CH65" s="5" t="s">
        <v>158</v>
      </c>
      <c r="CI65" s="5">
        <v>0</v>
      </c>
      <c r="CJ65" s="5">
        <v>0</v>
      </c>
      <c r="CK65" s="5" t="s">
        <v>158</v>
      </c>
      <c r="CL65" s="5" t="s">
        <v>158</v>
      </c>
      <c r="CM65" s="5">
        <v>0</v>
      </c>
      <c r="CN65" s="5">
        <v>0</v>
      </c>
      <c r="CO65" s="5" t="s">
        <v>199</v>
      </c>
      <c r="CQ65" s="5" t="s">
        <v>347</v>
      </c>
      <c r="CS65" s="5" t="s">
        <v>169</v>
      </c>
      <c r="CT65" s="5" t="s">
        <v>158</v>
      </c>
      <c r="CU65" s="5" t="s">
        <v>1667</v>
      </c>
      <c r="CX65" s="5" t="s">
        <v>1668</v>
      </c>
      <c r="CY65" s="4" t="s">
        <v>228</v>
      </c>
      <c r="CZ65" s="5" t="s">
        <v>171</v>
      </c>
      <c r="DA65" s="5" t="s">
        <v>230</v>
      </c>
      <c r="DB65" s="4" t="s">
        <v>1669</v>
      </c>
      <c r="DD65" t="s">
        <v>1670</v>
      </c>
      <c r="DE65" s="14" t="s">
        <v>176</v>
      </c>
      <c r="DF65" s="4">
        <v>64</v>
      </c>
      <c r="DG65" s="15" t="s">
        <v>177</v>
      </c>
      <c r="DH65" s="15" t="s">
        <v>178</v>
      </c>
      <c r="DI65" s="4" t="e">
        <v>#REF!</v>
      </c>
      <c r="DJ65" s="4" t="e">
        <v>#REF!</v>
      </c>
      <c r="DK65" s="4" t="e">
        <v>#REF!</v>
      </c>
      <c r="DL65" s="4" t="e">
        <v>#REF!</v>
      </c>
      <c r="DM65" s="4" t="e">
        <v>#REF!</v>
      </c>
      <c r="DN65" s="4" t="e">
        <v>#REF!</v>
      </c>
      <c r="DO65" s="4" t="e">
        <v>#REF!</v>
      </c>
      <c r="DP65" s="4" t="s">
        <v>1671</v>
      </c>
      <c r="DQ65" s="4" t="s">
        <v>178</v>
      </c>
      <c r="DR65" s="16">
        <v>1</v>
      </c>
      <c r="DS65" s="17">
        <v>44250</v>
      </c>
      <c r="DU65" s="1" t="s">
        <v>178</v>
      </c>
      <c r="DV65" s="1" t="str">
        <f>TabCadastro[[#This Row],[Cidade]]&amp;" - "&amp;TabCadastro[[#This Row],[UF]]</f>
        <v>Juazeiro - BA</v>
      </c>
      <c r="DW65" s="18" t="str">
        <f>TabCadastro[[#This Row],[Nome completo do responsável]]&amp;" / "&amp;TabCadastro[[#This Row],[Endereço de e-mail2]]&amp;" / "&amp;TabCadastro[[#This Row],[Telefone]]</f>
        <v>Lidia Da Conceição Brito / lidiabritto777@gmail.com / (11) 98657-1275</v>
      </c>
      <c r="DX65" s="18" t="str">
        <f>TabCadastro[[#This Row],[Nome do Presidente]]&amp;" / "&amp;TabCadastro[[#This Row],[Email do Presidente]]&amp;" / "&amp;TabCadastro[[#This Row],[Telefone do Presidente]]</f>
        <v>Gilda  Maria Dos Santos / gilmaria83@hotmail.com / (74) 98822-0568</v>
      </c>
      <c r="DY65" s="18" t="e">
        <f>VLOOKUP(TabCadastro[[#This Row],[Regional]],#REF!,2,FALSE)</f>
        <v>#REF!</v>
      </c>
      <c r="DZ65" s="1" t="e">
        <f>IF(TabCadastro[[#This Row],[Regional]]=#REF!,TabCadastro[[#This Row],[Conc_Cidade_UF]],"")</f>
        <v>#REF!</v>
      </c>
      <c r="EA65" s="18" t="str">
        <f>TabCadastro[[#This Row],[Endereço]]&amp;" - "&amp;TabCadastro[[#This Row],[Bairro]]&amp;" - "&amp;"CEP "&amp;TabCadastro[[#This Row],[CEP]]</f>
        <v>Quadra Q, Lote 12, 6 - João Paulo Ii - CEP sem CEP</v>
      </c>
      <c r="EB65" s="1" t="e">
        <f>IF(TabCadastro[[#This Row],[Regional]]=#REF!,TabCadastro[[#This Row],[Ordem (manual)]],"")</f>
        <v>#REF!</v>
      </c>
      <c r="EC65" s="1" t="e">
        <f>IF(TabCadastro[[#This Row],[Regional_Selec]]="","",_xlfn.RANK.EQ(TabCadastro[[#This Row],[Regional_Selec]],TabCadastro[Regional_Selec],1))</f>
        <v>#REF!</v>
      </c>
      <c r="ED65" s="1" t="str">
        <f>TabCadastro[[#This Row],[Domingo]]&amp;TabCadastro[[#This Row],[Segunda]]&amp;TabCadastro[[#This Row],[Terça]]&amp;TabCadastro[[#This Row],[Quarta]]&amp;TabCadastro[[#This Row],[Quinta]]&amp;TabCadastro[[#This Row],[Sexta]]&amp;TabCadastro[[#This Row],[Sábado]]</f>
        <v>---19h---</v>
      </c>
      <c r="EE65" s="1">
        <f>LEN(TabCadastro[[#This Row],[Conc_AE]])-LEN(SUBSTITUTE(TabCadastro[[#This Row],[Conc_AE]],"h",""))</f>
        <v>1</v>
      </c>
      <c r="EF65" s="1">
        <f>LEN(TabCadastro[[#This Row],[Dias e Horários do CURSO BÁSICO]])-LEN(SUBSTITUTE(TabCadastro[[#This Row],[Dias e Horários do CURSO BÁSICO]],"h",""))</f>
        <v>0</v>
      </c>
      <c r="EG65" s="1">
        <f>LEN(TabCadastro[[#This Row],[Dias e Horários da EAE]])-LEN(SUBSTITUTE(TabCadastro[[#This Row],[Dias e Horários da EAE]],"h",""))</f>
        <v>0</v>
      </c>
      <c r="EH65" s="1">
        <f>LEN(TabCadastro[[#This Row],[Dias e Horários EVANGELIZAÇÃO INFANTIL]])-LEN(SUBSTITUTE(TabCadastro[[#This Row],[Dias e Horários EVANGELIZAÇÃO INFANTIL]],"h",""))</f>
        <v>0</v>
      </c>
      <c r="EI65" s="1">
        <f>LEN(TabCadastro[[#This Row],[Dias e Horários PRÉ-MOCIDADE]])-LEN(SUBSTITUTE(TabCadastro[[#This Row],[Dias e Horários PRÉ-MOCIDADE]],"h",""))</f>
        <v>0</v>
      </c>
      <c r="EJ65" s="1">
        <f>LEN(TabCadastro[[#This Row],[Dias e Horários MOCIDADE]])-LEN(SUBSTITUTE(TabCadastro[[#This Row],[Dias e Horários MOCIDADE]],"h",""))</f>
        <v>0</v>
      </c>
      <c r="EK65" s="1">
        <f>LEN(TabCadastro[[#This Row],[Dias e Horários do CURSO DE MÉDIUNS]])-LEN(SUBSTITUTE(TabCadastro[[#This Row],[Dias e Horários do CURSO DE MÉDIUNS]],"h",""))</f>
        <v>0</v>
      </c>
      <c r="EL65" s="1">
        <f>LEN(TabCadastro[[#This Row],[Dias e Horários - FALANDO AO CORAÇÃO]])-LEN(SUBSTITUTE(TabCadastro[[#This Row],[Dias e Horários - FALANDO AO CORAÇÃO]],"h",""))</f>
        <v>0</v>
      </c>
      <c r="EM65" s="1">
        <f>LEN(TabCadastro[[#This Row],[Dias e Horários - PROJETO ANDRÉ LUIZ]])-LEN(SUBSTITUTE(TabCadastro[[#This Row],[Dias e Horários - PROJETO ANDRÉ LUIZ]],"h",""))</f>
        <v>0</v>
      </c>
      <c r="EN65" s="1">
        <f>LEN(TabCadastro[[#This Row],[Dias e Horários - PROJETO PAULO DE TARSO]])-LEN(SUBSTITUTE(TabCadastro[[#This Row],[Dias e Horários - PROJETO PAULO DE TARSO]],"h",""))</f>
        <v>0</v>
      </c>
    </row>
    <row r="66" spans="1:144" x14ac:dyDescent="0.3">
      <c r="A66" s="2">
        <v>44184.754269050929</v>
      </c>
      <c r="B66" s="19" t="s">
        <v>1411</v>
      </c>
      <c r="C66" s="3" t="s">
        <v>1672</v>
      </c>
      <c r="D66" s="3" t="s">
        <v>1673</v>
      </c>
      <c r="E66" s="3" t="s">
        <v>1674</v>
      </c>
      <c r="F66" s="3" t="s">
        <v>1675</v>
      </c>
      <c r="G66" s="4" t="s">
        <v>1676</v>
      </c>
      <c r="H66" s="5" t="s">
        <v>1677</v>
      </c>
      <c r="I66" s="3" t="s">
        <v>1678</v>
      </c>
      <c r="J66" s="3" t="s">
        <v>1592</v>
      </c>
      <c r="K66" s="3" t="s">
        <v>1679</v>
      </c>
      <c r="L66" s="3" t="s">
        <v>1680</v>
      </c>
      <c r="M66" s="3" t="s">
        <v>1444</v>
      </c>
      <c r="N66" s="3" t="s">
        <v>1681</v>
      </c>
      <c r="O66" s="5" t="s">
        <v>1682</v>
      </c>
      <c r="P66" s="5" t="s">
        <v>1683</v>
      </c>
      <c r="Q66" s="4" t="s">
        <v>1684</v>
      </c>
      <c r="S66" s="3" t="s">
        <v>158</v>
      </c>
      <c r="T66" s="3" t="s">
        <v>158</v>
      </c>
      <c r="U66" s="3" t="s">
        <v>158</v>
      </c>
      <c r="V66" s="3" t="s">
        <v>159</v>
      </c>
      <c r="W66" s="3" t="s">
        <v>159</v>
      </c>
      <c r="X66" s="3" t="s">
        <v>159</v>
      </c>
      <c r="Y66" s="3" t="s">
        <v>158</v>
      </c>
      <c r="AA66" t="s">
        <v>1685</v>
      </c>
      <c r="AB66" t="s">
        <v>1686</v>
      </c>
      <c r="AC66" s="4" t="s">
        <v>1687</v>
      </c>
      <c r="AD66" s="4" t="s">
        <v>1688</v>
      </c>
      <c r="AE66" s="4" t="s">
        <v>159</v>
      </c>
      <c r="AG66" s="3" t="s">
        <v>466</v>
      </c>
      <c r="AH66" s="3" t="s">
        <v>162</v>
      </c>
      <c r="AI66" s="3" t="s">
        <v>221</v>
      </c>
      <c r="AJ66" s="3" t="s">
        <v>162</v>
      </c>
      <c r="AK66" s="3" t="s">
        <v>162</v>
      </c>
      <c r="AL66" s="3" t="s">
        <v>221</v>
      </c>
      <c r="AM66" s="3" t="s">
        <v>422</v>
      </c>
      <c r="AN66" s="5">
        <v>150</v>
      </c>
      <c r="AO66" s="5">
        <v>50</v>
      </c>
      <c r="AP66" s="5">
        <v>5</v>
      </c>
      <c r="AQ66" s="5">
        <v>10</v>
      </c>
      <c r="AR66" s="5" t="s">
        <v>161</v>
      </c>
      <c r="AS66" s="5">
        <v>25</v>
      </c>
      <c r="AT66" s="5" t="s">
        <v>1689</v>
      </c>
      <c r="AU66" s="5" t="s">
        <v>250</v>
      </c>
      <c r="AV66" s="5">
        <v>50</v>
      </c>
      <c r="AW66" s="5">
        <v>8</v>
      </c>
      <c r="AX66" s="5">
        <v>5</v>
      </c>
      <c r="AY66" s="5">
        <v>4</v>
      </c>
      <c r="AZ66" s="5" t="s">
        <v>161</v>
      </c>
      <c r="BA66" s="5">
        <v>10</v>
      </c>
      <c r="BB66" s="5">
        <v>5</v>
      </c>
      <c r="BC66" s="5">
        <v>2</v>
      </c>
      <c r="BD66" s="5">
        <v>2</v>
      </c>
      <c r="BE66" s="5" t="s">
        <v>164</v>
      </c>
      <c r="BF66" s="5">
        <v>20</v>
      </c>
      <c r="BG66" s="5">
        <v>10</v>
      </c>
      <c r="BH66" s="5">
        <v>4</v>
      </c>
      <c r="BI66" s="5">
        <v>0</v>
      </c>
      <c r="BJ66" s="5">
        <v>0</v>
      </c>
      <c r="BK66" s="5">
        <v>4</v>
      </c>
      <c r="BL66" s="5">
        <v>0</v>
      </c>
      <c r="BM66" s="5">
        <v>2</v>
      </c>
      <c r="BN66" s="5">
        <v>0</v>
      </c>
      <c r="BO66" s="5">
        <v>2</v>
      </c>
      <c r="BP66" s="5">
        <v>2</v>
      </c>
      <c r="BQ66" s="5" t="s">
        <v>158</v>
      </c>
      <c r="BR66" s="5" t="s">
        <v>161</v>
      </c>
      <c r="BS66" s="5">
        <v>0</v>
      </c>
      <c r="BT66" s="5">
        <v>0</v>
      </c>
      <c r="BU66" s="5">
        <v>0</v>
      </c>
      <c r="BV66" s="5" t="s">
        <v>253</v>
      </c>
      <c r="BW66" s="5" t="s">
        <v>1428</v>
      </c>
      <c r="BX66" s="5">
        <v>6</v>
      </c>
      <c r="BY66" s="5">
        <v>2</v>
      </c>
      <c r="BZ66" s="5">
        <v>1</v>
      </c>
      <c r="CA66" s="5">
        <v>2</v>
      </c>
      <c r="CB66" s="5">
        <v>0</v>
      </c>
      <c r="CC66" s="5">
        <v>0</v>
      </c>
      <c r="CD66" s="5" t="s">
        <v>161</v>
      </c>
      <c r="CE66" s="5" t="s">
        <v>161</v>
      </c>
      <c r="CF66" s="5" t="s">
        <v>161</v>
      </c>
      <c r="CG66" s="5" t="s">
        <v>158</v>
      </c>
      <c r="CH66" s="5" t="s">
        <v>158</v>
      </c>
      <c r="CI66" s="5">
        <v>1</v>
      </c>
      <c r="CJ66" s="5">
        <v>1</v>
      </c>
      <c r="CK66" s="5" t="s">
        <v>159</v>
      </c>
      <c r="CL66" s="5" t="s">
        <v>158</v>
      </c>
      <c r="CM66" s="5">
        <v>0</v>
      </c>
      <c r="CN66" s="5">
        <v>0</v>
      </c>
      <c r="CO66" s="5" t="s">
        <v>199</v>
      </c>
      <c r="CP66" s="4" t="s">
        <v>1690</v>
      </c>
      <c r="CQ66" s="5" t="s">
        <v>168</v>
      </c>
      <c r="CR66" s="4" t="s">
        <v>1691</v>
      </c>
      <c r="CS66" s="5" t="s">
        <v>169</v>
      </c>
      <c r="CT66" s="5" t="s">
        <v>158</v>
      </c>
      <c r="CU66" s="5" t="s">
        <v>1692</v>
      </c>
      <c r="CV66" s="4" t="s">
        <v>1693</v>
      </c>
      <c r="CX66" s="5" t="s">
        <v>1694</v>
      </c>
      <c r="CY66" s="4" t="s">
        <v>1695</v>
      </c>
      <c r="CZ66" s="5" t="s">
        <v>171</v>
      </c>
      <c r="DA66" s="5" t="s">
        <v>172</v>
      </c>
      <c r="DB66" s="4" t="s">
        <v>1696</v>
      </c>
      <c r="DC66" s="4" t="s">
        <v>1697</v>
      </c>
      <c r="DD66" t="s">
        <v>1698</v>
      </c>
      <c r="DE66" s="14" t="s">
        <v>176</v>
      </c>
      <c r="DF66" s="4">
        <v>65</v>
      </c>
      <c r="DG66" s="15" t="s">
        <v>177</v>
      </c>
      <c r="DH66" s="15" t="s">
        <v>354</v>
      </c>
      <c r="DI66" s="4" t="e">
        <v>#REF!</v>
      </c>
      <c r="DJ66" s="4" t="e">
        <v>#REF!</v>
      </c>
      <c r="DK66" s="4" t="e">
        <v>#REF!</v>
      </c>
      <c r="DL66" s="4" t="e">
        <v>#REF!</v>
      </c>
      <c r="DM66" s="4" t="e">
        <v>#REF!</v>
      </c>
      <c r="DN66" s="4" t="e">
        <v>#REF!</v>
      </c>
      <c r="DO66" s="4" t="e">
        <v>#REF!</v>
      </c>
      <c r="DP66" s="4" t="s">
        <v>1699</v>
      </c>
      <c r="DQ66" s="4" t="s">
        <v>354</v>
      </c>
      <c r="DR66" s="16">
        <v>0.8</v>
      </c>
      <c r="DS66" s="17">
        <v>44250</v>
      </c>
      <c r="DT66" s="1" t="s">
        <v>356</v>
      </c>
      <c r="DU66" s="1" t="s">
        <v>354</v>
      </c>
      <c r="DV66" s="1" t="str">
        <f>TabCadastro[[#This Row],[Cidade]]&amp;" - "&amp;TabCadastro[[#This Row],[UF]]</f>
        <v>Fortaleza - CE</v>
      </c>
      <c r="DW66" s="18" t="str">
        <f>TabCadastro[[#This Row],[Nome completo do responsável]]&amp;" / "&amp;TabCadastro[[#This Row],[Endereço de e-mail2]]&amp;" / "&amp;TabCadastro[[#This Row],[Telefone]]</f>
        <v>Orlando Floriano De Oliveira / casademiramez@gmail.com / (85) 99224-0276</v>
      </c>
      <c r="DX66" s="18" t="str">
        <f>TabCadastro[[#This Row],[Nome do Presidente]]&amp;" / "&amp;TabCadastro[[#This Row],[Email do Presidente]]&amp;" / "&amp;TabCadastro[[#This Row],[Telefone do Presidente]]</f>
        <v>Carlos Airton / carlosairton.br@gmail.com / (85) 99994-2935</v>
      </c>
      <c r="DY66" s="18" t="e">
        <f>VLOOKUP(TabCadastro[[#This Row],[Regional]],#REF!,2,FALSE)</f>
        <v>#REF!</v>
      </c>
      <c r="DZ66" s="1" t="e">
        <f>IF(TabCadastro[[#This Row],[Regional]]=#REF!,TabCadastro[[#This Row],[Conc_Cidade_UF]],"")</f>
        <v>#REF!</v>
      </c>
      <c r="EA66" s="18" t="str">
        <f>TabCadastro[[#This Row],[Endereço]]&amp;" - "&amp;TabCadastro[[#This Row],[Bairro]]&amp;" - "&amp;"CEP "&amp;TabCadastro[[#This Row],[CEP]]</f>
        <v>Rua Hermínio Barroso, 3887 - São João Do Tauape - CEP 60120-270</v>
      </c>
      <c r="EB66" s="1" t="e">
        <f>IF(TabCadastro[[#This Row],[Regional]]=#REF!,TabCadastro[[#This Row],[Ordem (manual)]],"")</f>
        <v>#REF!</v>
      </c>
      <c r="EC66" s="1" t="e">
        <f>IF(TabCadastro[[#This Row],[Regional_Selec]]="","",_xlfn.RANK.EQ(TabCadastro[[#This Row],[Regional_Selec]],TabCadastro[Regional_Selec],1))</f>
        <v>#REF!</v>
      </c>
      <c r="ED66" s="1" t="str">
        <f>TabCadastro[[#This Row],[Domingo]]&amp;TabCadastro[[#This Row],[Segunda]]&amp;TabCadastro[[#This Row],[Terça]]&amp;TabCadastro[[#This Row],[Quarta]]&amp;TabCadastro[[#This Row],[Quinta]]&amp;TabCadastro[[#This Row],[Sexta]]&amp;TabCadastro[[#This Row],[Sábado]]</f>
        <v>16h19h3020h19h3019h3020h19h</v>
      </c>
      <c r="EE66" s="1">
        <f>LEN(TabCadastro[[#This Row],[Conc_AE]])-LEN(SUBSTITUTE(TabCadastro[[#This Row],[Conc_AE]],"h",""))</f>
        <v>7</v>
      </c>
      <c r="EF66" s="1">
        <f>LEN(TabCadastro[[#This Row],[Dias e Horários do CURSO BÁSICO]])-LEN(SUBSTITUTE(TabCadastro[[#This Row],[Dias e Horários do CURSO BÁSICO]],"h",""))</f>
        <v>0</v>
      </c>
      <c r="EG66" s="1">
        <f>LEN(TabCadastro[[#This Row],[Dias e Horários da EAE]])-LEN(SUBSTITUTE(TabCadastro[[#This Row],[Dias e Horários da EAE]],"h",""))</f>
        <v>3</v>
      </c>
      <c r="EH66" s="1">
        <f>LEN(TabCadastro[[#This Row],[Dias e Horários EVANGELIZAÇÃO INFANTIL]])-LEN(SUBSTITUTE(TabCadastro[[#This Row],[Dias e Horários EVANGELIZAÇÃO INFANTIL]],"h",""))</f>
        <v>1</v>
      </c>
      <c r="EI66" s="1">
        <f>LEN(TabCadastro[[#This Row],[Dias e Horários PRÉ-MOCIDADE]])-LEN(SUBSTITUTE(TabCadastro[[#This Row],[Dias e Horários PRÉ-MOCIDADE]],"h",""))</f>
        <v>0</v>
      </c>
      <c r="EJ66" s="1">
        <f>LEN(TabCadastro[[#This Row],[Dias e Horários MOCIDADE]])-LEN(SUBSTITUTE(TabCadastro[[#This Row],[Dias e Horários MOCIDADE]],"h",""))</f>
        <v>1</v>
      </c>
      <c r="EK66" s="1">
        <f>LEN(TabCadastro[[#This Row],[Dias e Horários do CURSO DE MÉDIUNS]])-LEN(SUBSTITUTE(TabCadastro[[#This Row],[Dias e Horários do CURSO DE MÉDIUNS]],"h",""))</f>
        <v>0</v>
      </c>
      <c r="EL66" s="1">
        <f>LEN(TabCadastro[[#This Row],[Dias e Horários - FALANDO AO CORAÇÃO]])-LEN(SUBSTITUTE(TabCadastro[[#This Row],[Dias e Horários - FALANDO AO CORAÇÃO]],"h",""))</f>
        <v>0</v>
      </c>
      <c r="EM66" s="1">
        <f>LEN(TabCadastro[[#This Row],[Dias e Horários - PROJETO ANDRÉ LUIZ]])-LEN(SUBSTITUTE(TabCadastro[[#This Row],[Dias e Horários - PROJETO ANDRÉ LUIZ]],"h",""))</f>
        <v>0</v>
      </c>
      <c r="EN66" s="1">
        <f>LEN(TabCadastro[[#This Row],[Dias e Horários - PROJETO PAULO DE TARSO]])-LEN(SUBSTITUTE(TabCadastro[[#This Row],[Dias e Horários - PROJETO PAULO DE TARSO]],"h",""))</f>
        <v>0</v>
      </c>
    </row>
    <row r="67" spans="1:144" x14ac:dyDescent="0.3">
      <c r="A67" s="2">
        <v>44180.749779328704</v>
      </c>
      <c r="B67" s="19" t="s">
        <v>1411</v>
      </c>
      <c r="C67" s="3" t="s">
        <v>956</v>
      </c>
      <c r="D67" s="3" t="s">
        <v>1700</v>
      </c>
      <c r="E67" s="3" t="s">
        <v>1701</v>
      </c>
      <c r="F67" s="3" t="s">
        <v>1702</v>
      </c>
      <c r="G67" s="4" t="s">
        <v>1703</v>
      </c>
      <c r="H67" s="5" t="s">
        <v>1395</v>
      </c>
      <c r="I67" s="3" t="s">
        <v>1704</v>
      </c>
      <c r="J67" s="3" t="s">
        <v>1419</v>
      </c>
      <c r="K67" s="3" t="s">
        <v>1705</v>
      </c>
      <c r="L67" s="3" t="s">
        <v>1706</v>
      </c>
      <c r="M67" s="13">
        <v>40936</v>
      </c>
      <c r="N67" s="3" t="s">
        <v>1701</v>
      </c>
      <c r="O67" s="5" t="s">
        <v>1707</v>
      </c>
      <c r="P67" s="5" t="s">
        <v>1702</v>
      </c>
      <c r="Q67" s="4" t="s">
        <v>1708</v>
      </c>
      <c r="R67" s="4" t="s">
        <v>1709</v>
      </c>
      <c r="S67" s="3" t="s">
        <v>158</v>
      </c>
      <c r="T67" s="3" t="s">
        <v>158</v>
      </c>
      <c r="U67" s="3" t="s">
        <v>158</v>
      </c>
      <c r="V67" s="3" t="s">
        <v>159</v>
      </c>
      <c r="W67" s="3" t="s">
        <v>159</v>
      </c>
      <c r="X67" s="3" t="s">
        <v>159</v>
      </c>
      <c r="Y67" s="3" t="s">
        <v>158</v>
      </c>
      <c r="Z67" s="4" t="s">
        <v>1710</v>
      </c>
      <c r="AA67" s="4" t="s">
        <v>161</v>
      </c>
      <c r="AB67" s="4" t="s">
        <v>161</v>
      </c>
      <c r="AC67" s="4" t="s">
        <v>161</v>
      </c>
      <c r="AD67" s="4" t="s">
        <v>1711</v>
      </c>
      <c r="AE67" s="4" t="s">
        <v>158</v>
      </c>
      <c r="AF67" s="4" t="s">
        <v>1712</v>
      </c>
      <c r="AG67" s="3" t="s">
        <v>1380</v>
      </c>
      <c r="AH67" s="3" t="s">
        <v>161</v>
      </c>
      <c r="AI67" s="3" t="s">
        <v>161</v>
      </c>
      <c r="AJ67" s="3" t="s">
        <v>161</v>
      </c>
      <c r="AK67" s="3" t="s">
        <v>161</v>
      </c>
      <c r="AL67" s="3" t="s">
        <v>161</v>
      </c>
      <c r="AM67" s="3" t="s">
        <v>161</v>
      </c>
      <c r="AN67" s="5">
        <v>30</v>
      </c>
      <c r="AO67" s="5">
        <v>25</v>
      </c>
      <c r="AP67" s="5">
        <v>7</v>
      </c>
      <c r="AQ67" s="5">
        <v>3</v>
      </c>
      <c r="AR67" s="5" t="s">
        <v>1117</v>
      </c>
      <c r="AS67" s="5">
        <v>25</v>
      </c>
      <c r="AT67" s="5" t="s">
        <v>1713</v>
      </c>
      <c r="AU67" s="5" t="s">
        <v>399</v>
      </c>
      <c r="AV67" s="5">
        <v>20</v>
      </c>
      <c r="AW67" s="5">
        <v>7</v>
      </c>
      <c r="AX67" s="5">
        <v>3</v>
      </c>
      <c r="AY67" s="5">
        <v>3</v>
      </c>
      <c r="AZ67" s="5" t="s">
        <v>1714</v>
      </c>
      <c r="BA67" s="5">
        <v>12</v>
      </c>
      <c r="BB67" s="5">
        <v>3</v>
      </c>
      <c r="BC67" s="5">
        <v>2</v>
      </c>
      <c r="BD67" s="5">
        <v>2</v>
      </c>
      <c r="BE67" s="5" t="s">
        <v>469</v>
      </c>
      <c r="BF67" s="5">
        <v>30</v>
      </c>
      <c r="BG67" s="5">
        <v>0</v>
      </c>
      <c r="BH67" s="5">
        <v>5</v>
      </c>
      <c r="BI67" s="5">
        <v>1</v>
      </c>
      <c r="BJ67" s="5">
        <v>1</v>
      </c>
      <c r="BK67" s="5">
        <v>1</v>
      </c>
      <c r="BL67" s="5">
        <v>1</v>
      </c>
      <c r="BM67" s="5">
        <v>0</v>
      </c>
      <c r="BN67" s="5">
        <v>0</v>
      </c>
      <c r="BO67" s="5">
        <v>5</v>
      </c>
      <c r="BP67" s="5">
        <v>4</v>
      </c>
      <c r="BQ67" s="5" t="s">
        <v>158</v>
      </c>
      <c r="BR67" s="5" t="s">
        <v>469</v>
      </c>
      <c r="BS67" s="5">
        <v>10</v>
      </c>
      <c r="BT67" s="5">
        <v>1</v>
      </c>
      <c r="BU67" s="5">
        <v>2</v>
      </c>
      <c r="BV67" s="5" t="s">
        <v>165</v>
      </c>
      <c r="BW67" s="5" t="s">
        <v>469</v>
      </c>
      <c r="BX67" s="5">
        <v>10</v>
      </c>
      <c r="BY67" s="5">
        <v>2</v>
      </c>
      <c r="BZ67" s="5">
        <v>1</v>
      </c>
      <c r="CA67" s="5">
        <v>2</v>
      </c>
      <c r="CB67" s="5">
        <v>0</v>
      </c>
      <c r="CC67" s="5">
        <v>6</v>
      </c>
      <c r="CD67" s="5" t="s">
        <v>161</v>
      </c>
      <c r="CE67" s="5" t="s">
        <v>161</v>
      </c>
      <c r="CF67" s="5" t="s">
        <v>161</v>
      </c>
      <c r="CG67" s="5" t="s">
        <v>159</v>
      </c>
      <c r="CH67" s="5" t="s">
        <v>159</v>
      </c>
      <c r="CI67" s="5">
        <v>0</v>
      </c>
      <c r="CJ67" s="5">
        <v>0</v>
      </c>
      <c r="CK67" s="5" t="s">
        <v>159</v>
      </c>
      <c r="CL67" s="5" t="s">
        <v>159</v>
      </c>
      <c r="CM67" s="5">
        <v>0</v>
      </c>
      <c r="CN67" s="5">
        <v>0</v>
      </c>
      <c r="CO67" s="5" t="s">
        <v>1454</v>
      </c>
      <c r="CQ67" s="5" t="s">
        <v>347</v>
      </c>
      <c r="CR67" s="4" t="s">
        <v>1715</v>
      </c>
      <c r="CS67" s="5" t="s">
        <v>169</v>
      </c>
      <c r="CT67" s="5" t="s">
        <v>159</v>
      </c>
      <c r="CU67" s="5" t="s">
        <v>1707</v>
      </c>
      <c r="CX67" s="5" t="s">
        <v>1716</v>
      </c>
      <c r="CY67" s="4" t="s">
        <v>256</v>
      </c>
      <c r="CZ67" s="5" t="s">
        <v>171</v>
      </c>
      <c r="DA67" s="5" t="s">
        <v>172</v>
      </c>
      <c r="DB67" s="4" t="s">
        <v>1717</v>
      </c>
      <c r="DC67" s="4" t="s">
        <v>1718</v>
      </c>
      <c r="DD67" t="s">
        <v>1719</v>
      </c>
      <c r="DE67" s="14" t="s">
        <v>176</v>
      </c>
      <c r="DF67" s="4">
        <v>67</v>
      </c>
      <c r="DG67" s="15" t="s">
        <v>177</v>
      </c>
      <c r="DH67" s="15" t="s">
        <v>354</v>
      </c>
      <c r="DI67" s="4" t="e">
        <v>#REF!</v>
      </c>
      <c r="DJ67" s="4" t="e">
        <v>#REF!</v>
      </c>
      <c r="DK67" s="4" t="e">
        <v>#REF!</v>
      </c>
      <c r="DL67" s="4" t="e">
        <v>#REF!</v>
      </c>
      <c r="DM67" s="4" t="e">
        <v>#REF!</v>
      </c>
      <c r="DN67" s="4" t="e">
        <v>#REF!</v>
      </c>
      <c r="DO67" s="4" t="e">
        <v>#REF!</v>
      </c>
      <c r="DP67" s="4" t="s">
        <v>1720</v>
      </c>
      <c r="DQ67" s="4" t="s">
        <v>354</v>
      </c>
      <c r="DR67" s="16">
        <v>1</v>
      </c>
      <c r="DS67" s="17">
        <v>44250</v>
      </c>
      <c r="DT67" s="1" t="s">
        <v>356</v>
      </c>
      <c r="DU67" s="1" t="s">
        <v>354</v>
      </c>
      <c r="DV67" s="1" t="str">
        <f>TabCadastro[[#This Row],[Cidade]]&amp;" - "&amp;TabCadastro[[#This Row],[UF]]</f>
        <v>Remanso - BA</v>
      </c>
      <c r="DW67" s="18" t="str">
        <f>TabCadastro[[#This Row],[Nome completo do responsável]]&amp;" / "&amp;TabCadastro[[#This Row],[Endereço de e-mail2]]&amp;" / "&amp;TabCadastro[[#This Row],[Telefone]]</f>
        <v>Edileuce Barros Correia De Souza / jl.lopes@yahoo.com.br / (74) 99969-0013</v>
      </c>
      <c r="DX67" s="18" t="str">
        <f>TabCadastro[[#This Row],[Nome do Presidente]]&amp;" / "&amp;TabCadastro[[#This Row],[Email do Presidente]]&amp;" / "&amp;TabCadastro[[#This Row],[Telefone do Presidente]]</f>
        <v>Edileuce Barros Correia De Souza / edileuce@icloud.com / (74) 99969-0013</v>
      </c>
      <c r="DY67" s="18" t="e">
        <f>VLOOKUP(TabCadastro[[#This Row],[Regional]],#REF!,2,FALSE)</f>
        <v>#REF!</v>
      </c>
      <c r="DZ67" s="1" t="e">
        <f>IF(TabCadastro[[#This Row],[Regional]]=#REF!,TabCadastro[[#This Row],[Conc_Cidade_UF]],"")</f>
        <v>#REF!</v>
      </c>
      <c r="EA67" s="18" t="str">
        <f>TabCadastro[[#This Row],[Endereço]]&amp;" - "&amp;TabCadastro[[#This Row],[Bairro]]&amp;" - "&amp;"CEP "&amp;TabCadastro[[#This Row],[CEP]]</f>
        <v>Av. Adolfo Castelo Branco, 476 Quadra 10 - Centro - CEP 47200-000</v>
      </c>
      <c r="EB67" s="1" t="e">
        <f>IF(TabCadastro[[#This Row],[Regional]]=#REF!,TabCadastro[[#This Row],[Ordem (manual)]],"")</f>
        <v>#REF!</v>
      </c>
      <c r="EC67" s="1" t="e">
        <f>IF(TabCadastro[[#This Row],[Regional_Selec]]="","",_xlfn.RANK.EQ(TabCadastro[[#This Row],[Regional_Selec]],TabCadastro[Regional_Selec],1))</f>
        <v>#REF!</v>
      </c>
      <c r="ED67" s="1" t="str">
        <f>TabCadastro[[#This Row],[Domingo]]&amp;TabCadastro[[#This Row],[Segunda]]&amp;TabCadastro[[#This Row],[Terça]]&amp;TabCadastro[[#This Row],[Quarta]]&amp;TabCadastro[[#This Row],[Quinta]]&amp;TabCadastro[[#This Row],[Sexta]]&amp;TabCadastro[[#This Row],[Sábado]]</f>
        <v>9h------</v>
      </c>
      <c r="EE67" s="1">
        <f>LEN(TabCadastro[[#This Row],[Conc_AE]])-LEN(SUBSTITUTE(TabCadastro[[#This Row],[Conc_AE]],"h",""))</f>
        <v>1</v>
      </c>
      <c r="EF67" s="1">
        <f>LEN(TabCadastro[[#This Row],[Dias e Horários do CURSO BÁSICO]])-LEN(SUBSTITUTE(TabCadastro[[#This Row],[Dias e Horários do CURSO BÁSICO]],"h",""))</f>
        <v>1</v>
      </c>
      <c r="EG67" s="1">
        <f>LEN(TabCadastro[[#This Row],[Dias e Horários da EAE]])-LEN(SUBSTITUTE(TabCadastro[[#This Row],[Dias e Horários da EAE]],"h",""))</f>
        <v>2</v>
      </c>
      <c r="EH67" s="1">
        <f>LEN(TabCadastro[[#This Row],[Dias e Horários EVANGELIZAÇÃO INFANTIL]])-LEN(SUBSTITUTE(TabCadastro[[#This Row],[Dias e Horários EVANGELIZAÇÃO INFANTIL]],"h",""))</f>
        <v>1</v>
      </c>
      <c r="EI67" s="1">
        <f>LEN(TabCadastro[[#This Row],[Dias e Horários PRÉ-MOCIDADE]])-LEN(SUBSTITUTE(TabCadastro[[#This Row],[Dias e Horários PRÉ-MOCIDADE]],"h",""))</f>
        <v>1</v>
      </c>
      <c r="EJ67" s="1">
        <f>LEN(TabCadastro[[#This Row],[Dias e Horários MOCIDADE]])-LEN(SUBSTITUTE(TabCadastro[[#This Row],[Dias e Horários MOCIDADE]],"h",""))</f>
        <v>1</v>
      </c>
      <c r="EK67" s="1">
        <f>LEN(TabCadastro[[#This Row],[Dias e Horários do CURSO DE MÉDIUNS]])-LEN(SUBSTITUTE(TabCadastro[[#This Row],[Dias e Horários do CURSO DE MÉDIUNS]],"h",""))</f>
        <v>1</v>
      </c>
      <c r="EL67" s="1">
        <f>LEN(TabCadastro[[#This Row],[Dias e Horários - FALANDO AO CORAÇÃO]])-LEN(SUBSTITUTE(TabCadastro[[#This Row],[Dias e Horários - FALANDO AO CORAÇÃO]],"h",""))</f>
        <v>0</v>
      </c>
      <c r="EM67" s="1">
        <f>LEN(TabCadastro[[#This Row],[Dias e Horários - PROJETO ANDRÉ LUIZ]])-LEN(SUBSTITUTE(TabCadastro[[#This Row],[Dias e Horários - PROJETO ANDRÉ LUIZ]],"h",""))</f>
        <v>0</v>
      </c>
      <c r="EN67" s="1">
        <f>LEN(TabCadastro[[#This Row],[Dias e Horários - PROJETO PAULO DE TARSO]])-LEN(SUBSTITUTE(TabCadastro[[#This Row],[Dias e Horários - PROJETO PAULO DE TARSO]],"h",""))</f>
        <v>0</v>
      </c>
    </row>
    <row r="68" spans="1:144" x14ac:dyDescent="0.3">
      <c r="A68" s="2">
        <v>44193.873963414357</v>
      </c>
      <c r="B68" s="19" t="s">
        <v>1411</v>
      </c>
      <c r="C68" s="3" t="s">
        <v>1721</v>
      </c>
      <c r="D68" s="3" t="s">
        <v>1722</v>
      </c>
      <c r="E68" s="3" t="s">
        <v>1723</v>
      </c>
      <c r="F68" s="3" t="s">
        <v>1724</v>
      </c>
      <c r="G68" s="4" t="s">
        <v>1725</v>
      </c>
      <c r="H68" s="5" t="s">
        <v>1726</v>
      </c>
      <c r="I68" s="3" t="s">
        <v>1442</v>
      </c>
      <c r="J68" s="3" t="s">
        <v>1419</v>
      </c>
      <c r="K68" s="3" t="s">
        <v>1727</v>
      </c>
      <c r="L68" s="3" t="s">
        <v>1728</v>
      </c>
      <c r="M68" s="13">
        <v>36162</v>
      </c>
      <c r="N68" s="3" t="s">
        <v>1723</v>
      </c>
      <c r="O68" s="5" t="s">
        <v>1729</v>
      </c>
      <c r="P68" s="5" t="s">
        <v>1730</v>
      </c>
      <c r="Q68" s="4" t="s">
        <v>1731</v>
      </c>
      <c r="R68" s="4" t="s">
        <v>1732</v>
      </c>
      <c r="S68" s="3" t="s">
        <v>159</v>
      </c>
      <c r="T68" s="3" t="s">
        <v>158</v>
      </c>
      <c r="U68" s="3" t="s">
        <v>158</v>
      </c>
      <c r="V68" s="3" t="s">
        <v>159</v>
      </c>
      <c r="W68" s="3" t="s">
        <v>158</v>
      </c>
      <c r="X68" s="3" t="s">
        <v>159</v>
      </c>
      <c r="Y68" s="3" t="s">
        <v>158</v>
      </c>
      <c r="Z68" s="4" t="s">
        <v>1733</v>
      </c>
      <c r="AA68" s="4" t="s">
        <v>161</v>
      </c>
      <c r="AB68" s="4" t="s">
        <v>161</v>
      </c>
      <c r="AC68" s="4" t="s">
        <v>161</v>
      </c>
      <c r="AD68" s="4" t="s">
        <v>161</v>
      </c>
      <c r="AE68" s="4" t="s">
        <v>158</v>
      </c>
      <c r="AF68" s="4" t="s">
        <v>1734</v>
      </c>
      <c r="AG68" s="3" t="s">
        <v>1735</v>
      </c>
      <c r="AH68" s="3" t="s">
        <v>161</v>
      </c>
      <c r="AI68" s="3" t="s">
        <v>161</v>
      </c>
      <c r="AJ68" s="3" t="s">
        <v>161</v>
      </c>
      <c r="AK68" s="3" t="s">
        <v>422</v>
      </c>
      <c r="AL68" s="3" t="s">
        <v>161</v>
      </c>
      <c r="AM68" s="3" t="s">
        <v>161</v>
      </c>
      <c r="AN68" s="5">
        <v>10</v>
      </c>
      <c r="AO68" s="5">
        <v>60</v>
      </c>
      <c r="AP68" s="5">
        <v>6</v>
      </c>
      <c r="AQ68" s="5">
        <v>1</v>
      </c>
      <c r="AR68" s="5" t="s">
        <v>470</v>
      </c>
      <c r="AS68" s="5">
        <v>10</v>
      </c>
      <c r="AT68" s="5" t="s">
        <v>161</v>
      </c>
      <c r="AU68" s="5" t="s">
        <v>163</v>
      </c>
      <c r="AV68" s="20">
        <v>0</v>
      </c>
      <c r="AW68" s="5">
        <v>0</v>
      </c>
      <c r="AX68" s="5">
        <v>3</v>
      </c>
      <c r="AY68" s="5">
        <v>0</v>
      </c>
      <c r="AZ68" s="5" t="s">
        <v>470</v>
      </c>
      <c r="BA68" s="5">
        <v>0</v>
      </c>
      <c r="BB68" s="5">
        <v>0</v>
      </c>
      <c r="BC68" s="5">
        <v>0</v>
      </c>
      <c r="BD68" s="5">
        <v>0</v>
      </c>
      <c r="BE68" s="5" t="s">
        <v>1736</v>
      </c>
      <c r="BF68" s="5">
        <v>610</v>
      </c>
      <c r="BG68" s="5">
        <v>40</v>
      </c>
      <c r="BH68" s="5">
        <v>20</v>
      </c>
      <c r="BI68" s="5">
        <v>2</v>
      </c>
      <c r="BJ68" s="5">
        <v>2</v>
      </c>
      <c r="BK68" s="5">
        <v>3</v>
      </c>
      <c r="BL68" s="5">
        <v>3</v>
      </c>
      <c r="BM68" s="5">
        <v>2</v>
      </c>
      <c r="BN68" s="5">
        <v>0</v>
      </c>
      <c r="BO68" s="5">
        <v>0</v>
      </c>
      <c r="BP68" s="5">
        <v>0</v>
      </c>
      <c r="BQ68" s="5" t="s">
        <v>158</v>
      </c>
      <c r="BR68" s="5" t="s">
        <v>1737</v>
      </c>
      <c r="BS68" s="5">
        <v>0</v>
      </c>
      <c r="BT68" s="5">
        <v>0</v>
      </c>
      <c r="BU68" s="5">
        <v>0</v>
      </c>
      <c r="BV68" s="5" t="s">
        <v>344</v>
      </c>
      <c r="BW68" s="5" t="s">
        <v>1237</v>
      </c>
      <c r="BX68" s="5">
        <v>15</v>
      </c>
      <c r="BY68" s="5">
        <v>10</v>
      </c>
      <c r="BZ68" s="5">
        <v>0</v>
      </c>
      <c r="CA68" s="5">
        <v>0</v>
      </c>
      <c r="CB68" s="5">
        <v>0</v>
      </c>
      <c r="CC68" s="5">
        <v>0</v>
      </c>
      <c r="CD68" s="5" t="s">
        <v>161</v>
      </c>
      <c r="CE68" s="5" t="s">
        <v>161</v>
      </c>
      <c r="CF68" s="5" t="s">
        <v>161</v>
      </c>
      <c r="CG68" s="5" t="s">
        <v>158</v>
      </c>
      <c r="CH68" s="5" t="s">
        <v>159</v>
      </c>
      <c r="CI68" s="5">
        <v>0</v>
      </c>
      <c r="CJ68" s="5">
        <v>0</v>
      </c>
      <c r="CK68" s="5" t="s">
        <v>159</v>
      </c>
      <c r="CL68" s="5" t="s">
        <v>159</v>
      </c>
      <c r="CM68" s="5">
        <v>0</v>
      </c>
      <c r="CN68" s="5">
        <v>0</v>
      </c>
      <c r="CO68" s="5" t="s">
        <v>199</v>
      </c>
      <c r="CQ68" s="5" t="s">
        <v>168</v>
      </c>
      <c r="CR68" s="4" t="s">
        <v>1738</v>
      </c>
      <c r="CS68" s="5" t="s">
        <v>169</v>
      </c>
      <c r="CT68" s="5" t="s">
        <v>158</v>
      </c>
      <c r="CU68" s="5" t="s">
        <v>1739</v>
      </c>
      <c r="CV68" s="4" t="s">
        <v>1740</v>
      </c>
      <c r="CX68" s="5" t="s">
        <v>1741</v>
      </c>
      <c r="CZ68" s="5" t="s">
        <v>229</v>
      </c>
      <c r="DA68" s="5" t="s">
        <v>172</v>
      </c>
      <c r="DB68" s="4" t="s">
        <v>1742</v>
      </c>
      <c r="DC68" s="4" t="s">
        <v>1743</v>
      </c>
      <c r="DD68" t="s">
        <v>1744</v>
      </c>
      <c r="DE68" s="14" t="s">
        <v>176</v>
      </c>
      <c r="DF68" s="4">
        <v>68</v>
      </c>
      <c r="DG68" s="15" t="s">
        <v>177</v>
      </c>
      <c r="DH68" s="15" t="s">
        <v>178</v>
      </c>
      <c r="DI68" s="4" t="e">
        <v>#REF!</v>
      </c>
      <c r="DJ68" s="4" t="e">
        <v>#REF!</v>
      </c>
      <c r="DK68" s="4" t="e">
        <v>#REF!</v>
      </c>
      <c r="DL68" s="4" t="e">
        <v>#REF!</v>
      </c>
      <c r="DM68" s="4" t="e">
        <v>#REF!</v>
      </c>
      <c r="DN68" s="4" t="e">
        <v>#REF!</v>
      </c>
      <c r="DO68" s="4" t="e">
        <v>#REF!</v>
      </c>
      <c r="DP68" s="4" t="s">
        <v>1745</v>
      </c>
      <c r="DQ68" s="4" t="s">
        <v>178</v>
      </c>
      <c r="DR68" s="16">
        <v>1</v>
      </c>
      <c r="DS68" s="17">
        <v>44250</v>
      </c>
      <c r="DU68" s="1" t="s">
        <v>178</v>
      </c>
      <c r="DV68" s="1" t="str">
        <f>TabCadastro[[#This Row],[Cidade]]&amp;" - "&amp;TabCadastro[[#This Row],[UF]]</f>
        <v>Juazeiro - BA</v>
      </c>
      <c r="DW68" s="18" t="str">
        <f>TabCadastro[[#This Row],[Nome completo do responsável]]&amp;" / "&amp;TabCadastro[[#This Row],[Endereço de e-mail2]]&amp;" / "&amp;TabCadastro[[#This Row],[Telefone]]</f>
        <v>Maria Da Ressureição S Barbosa / martawpl@hotmail.com / (74) 99113-5986</v>
      </c>
      <c r="DX68" s="18" t="str">
        <f>TabCadastro[[#This Row],[Nome do Presidente]]&amp;" / "&amp;TabCadastro[[#This Row],[Email do Presidente]]&amp;" / "&amp;TabCadastro[[#This Row],[Telefone do Presidente]]</f>
        <v>Maria Da Ressureição S Barbosa / ressubarbosa@gmail.com / (74) 98808-7053</v>
      </c>
      <c r="DY68" s="18" t="e">
        <f>VLOOKUP(TabCadastro[[#This Row],[Regional]],#REF!,2,FALSE)</f>
        <v>#REF!</v>
      </c>
      <c r="DZ68" s="1" t="e">
        <f>IF(TabCadastro[[#This Row],[Regional]]=#REF!,TabCadastro[[#This Row],[Conc_Cidade_UF]],"")</f>
        <v>#REF!</v>
      </c>
      <c r="EA68" s="18" t="str">
        <f>TabCadastro[[#This Row],[Endereço]]&amp;" - "&amp;TabCadastro[[#This Row],[Bairro]]&amp;" - "&amp;"CEP "&amp;TabCadastro[[#This Row],[CEP]]</f>
        <v>Av. Malhada Da Areia, 84 - Malhada Da Areia - CEP 48909-424</v>
      </c>
      <c r="EB68" s="1" t="e">
        <f>IF(TabCadastro[[#This Row],[Regional]]=#REF!,TabCadastro[[#This Row],[Ordem (manual)]],"")</f>
        <v>#REF!</v>
      </c>
      <c r="EC68" s="1" t="e">
        <f>IF(TabCadastro[[#This Row],[Regional_Selec]]="","",_xlfn.RANK.EQ(TabCadastro[[#This Row],[Regional_Selec]],TabCadastro[Regional_Selec],1))</f>
        <v>#REF!</v>
      </c>
      <c r="ED68" s="1" t="str">
        <f>TabCadastro[[#This Row],[Domingo]]&amp;TabCadastro[[#This Row],[Segunda]]&amp;TabCadastro[[#This Row],[Terça]]&amp;TabCadastro[[#This Row],[Quarta]]&amp;TabCadastro[[#This Row],[Quinta]]&amp;TabCadastro[[#This Row],[Sexta]]&amp;TabCadastro[[#This Row],[Sábado]]</f>
        <v>8h---19h--</v>
      </c>
      <c r="EE68" s="1">
        <f>LEN(TabCadastro[[#This Row],[Conc_AE]])-LEN(SUBSTITUTE(TabCadastro[[#This Row],[Conc_AE]],"h",""))</f>
        <v>2</v>
      </c>
      <c r="EF68" s="1">
        <f>LEN(TabCadastro[[#This Row],[Dias e Horários do CURSO BÁSICO]])-LEN(SUBSTITUTE(TabCadastro[[#This Row],[Dias e Horários do CURSO BÁSICO]],"h",""))</f>
        <v>1</v>
      </c>
      <c r="EG68" s="1">
        <f>LEN(TabCadastro[[#This Row],[Dias e Horários da EAE]])-LEN(SUBSTITUTE(TabCadastro[[#This Row],[Dias e Horários da EAE]],"h",""))</f>
        <v>0</v>
      </c>
      <c r="EH68" s="1">
        <f>LEN(TabCadastro[[#This Row],[Dias e Horários EVANGELIZAÇÃO INFANTIL]])-LEN(SUBSTITUTE(TabCadastro[[#This Row],[Dias e Horários EVANGELIZAÇÃO INFANTIL]],"h",""))</f>
        <v>6</v>
      </c>
      <c r="EI68" s="1">
        <f>LEN(TabCadastro[[#This Row],[Dias e Horários PRÉ-MOCIDADE]])-LEN(SUBSTITUTE(TabCadastro[[#This Row],[Dias e Horários PRÉ-MOCIDADE]],"h",""))</f>
        <v>3</v>
      </c>
      <c r="EJ68" s="1">
        <f>LEN(TabCadastro[[#This Row],[Dias e Horários MOCIDADE]])-LEN(SUBSTITUTE(TabCadastro[[#This Row],[Dias e Horários MOCIDADE]],"h",""))</f>
        <v>1</v>
      </c>
      <c r="EK68" s="1">
        <f>LEN(TabCadastro[[#This Row],[Dias e Horários do CURSO DE MÉDIUNS]])-LEN(SUBSTITUTE(TabCadastro[[#This Row],[Dias e Horários do CURSO DE MÉDIUNS]],"h",""))</f>
        <v>1</v>
      </c>
      <c r="EL68" s="1">
        <f>LEN(TabCadastro[[#This Row],[Dias e Horários - FALANDO AO CORAÇÃO]])-LEN(SUBSTITUTE(TabCadastro[[#This Row],[Dias e Horários - FALANDO AO CORAÇÃO]],"h",""))</f>
        <v>0</v>
      </c>
      <c r="EM68" s="1">
        <f>LEN(TabCadastro[[#This Row],[Dias e Horários - PROJETO ANDRÉ LUIZ]])-LEN(SUBSTITUTE(TabCadastro[[#This Row],[Dias e Horários - PROJETO ANDRÉ LUIZ]],"h",""))</f>
        <v>0</v>
      </c>
      <c r="EN68" s="1">
        <f>LEN(TabCadastro[[#This Row],[Dias e Horários - PROJETO PAULO DE TARSO]])-LEN(SUBSTITUTE(TabCadastro[[#This Row],[Dias e Horários - PROJETO PAULO DE TARSO]],"h",""))</f>
        <v>0</v>
      </c>
    </row>
    <row r="69" spans="1:144" x14ac:dyDescent="0.3">
      <c r="A69" s="2">
        <v>44194.879613437501</v>
      </c>
      <c r="B69" s="19" t="s">
        <v>1746</v>
      </c>
      <c r="C69" s="3" t="s">
        <v>1747</v>
      </c>
      <c r="D69" s="3" t="s">
        <v>1748</v>
      </c>
      <c r="E69" s="3" t="s">
        <v>1749</v>
      </c>
      <c r="F69" s="3" t="s">
        <v>1750</v>
      </c>
      <c r="G69" s="4" t="s">
        <v>1751</v>
      </c>
      <c r="H69" s="5" t="s">
        <v>1752</v>
      </c>
      <c r="I69" s="3" t="s">
        <v>1753</v>
      </c>
      <c r="J69" s="3" t="s">
        <v>1754</v>
      </c>
      <c r="K69" s="3" t="s">
        <v>1755</v>
      </c>
      <c r="L69" s="3" t="s">
        <v>1756</v>
      </c>
      <c r="M69" s="13">
        <v>31970</v>
      </c>
      <c r="N69" s="3" t="s">
        <v>1757</v>
      </c>
      <c r="O69" s="5" t="s">
        <v>1758</v>
      </c>
      <c r="P69" s="5" t="s">
        <v>1759</v>
      </c>
      <c r="Q69" s="4" t="s">
        <v>1760</v>
      </c>
      <c r="R69" s="4" t="s">
        <v>1761</v>
      </c>
      <c r="S69" s="3" t="s">
        <v>158</v>
      </c>
      <c r="T69" s="3" t="s">
        <v>158</v>
      </c>
      <c r="U69" s="3" t="s">
        <v>158</v>
      </c>
      <c r="V69" s="3" t="s">
        <v>159</v>
      </c>
      <c r="W69" s="3" t="s">
        <v>158</v>
      </c>
      <c r="X69" s="3" t="s">
        <v>159</v>
      </c>
      <c r="Y69" s="3" t="s">
        <v>158</v>
      </c>
      <c r="Z69" s="4" t="s">
        <v>1762</v>
      </c>
      <c r="AA69" s="4" t="s">
        <v>161</v>
      </c>
      <c r="AB69" s="4" t="s">
        <v>1763</v>
      </c>
      <c r="AC69" s="4" t="s">
        <v>161</v>
      </c>
      <c r="AD69" s="4" t="s">
        <v>161</v>
      </c>
      <c r="AE69" s="4" t="s">
        <v>158</v>
      </c>
      <c r="AF69" s="4" t="s">
        <v>1764</v>
      </c>
      <c r="AG69" s="3" t="s">
        <v>654</v>
      </c>
      <c r="AH69" s="3" t="s">
        <v>161</v>
      </c>
      <c r="AI69" s="3" t="s">
        <v>654</v>
      </c>
      <c r="AJ69" s="3" t="s">
        <v>161</v>
      </c>
      <c r="AK69" s="3" t="s">
        <v>1765</v>
      </c>
      <c r="AL69" s="3" t="s">
        <v>161</v>
      </c>
      <c r="AM69" s="3" t="s">
        <v>161</v>
      </c>
      <c r="AN69" s="5">
        <v>60</v>
      </c>
      <c r="AO69" s="5">
        <v>5</v>
      </c>
      <c r="AP69" s="5">
        <v>20</v>
      </c>
      <c r="AQ69" s="5">
        <v>5</v>
      </c>
      <c r="AR69" s="5" t="s">
        <v>625</v>
      </c>
      <c r="AS69" s="5">
        <v>40</v>
      </c>
      <c r="AT69" s="5" t="s">
        <v>1766</v>
      </c>
      <c r="AU69" s="5" t="s">
        <v>1355</v>
      </c>
      <c r="AV69" s="5">
        <v>50</v>
      </c>
      <c r="AW69" s="5">
        <v>20</v>
      </c>
      <c r="AX69" s="5">
        <v>20</v>
      </c>
      <c r="AY69" s="5">
        <v>15</v>
      </c>
      <c r="AZ69" s="5" t="s">
        <v>342</v>
      </c>
      <c r="BA69" s="5">
        <v>20</v>
      </c>
      <c r="BB69" s="5">
        <v>10</v>
      </c>
      <c r="BC69" s="5">
        <v>8</v>
      </c>
      <c r="BD69" s="5">
        <v>3</v>
      </c>
      <c r="BE69" s="5" t="s">
        <v>224</v>
      </c>
      <c r="BF69" s="5">
        <v>20</v>
      </c>
      <c r="BG69" s="5">
        <v>30</v>
      </c>
      <c r="BH69" s="5">
        <v>10</v>
      </c>
      <c r="BI69" s="5">
        <v>2</v>
      </c>
      <c r="BJ69" s="5">
        <v>2</v>
      </c>
      <c r="BK69" s="5">
        <v>2</v>
      </c>
      <c r="BL69" s="5">
        <v>2</v>
      </c>
      <c r="BM69" s="5">
        <v>2</v>
      </c>
      <c r="BN69" s="21">
        <v>2</v>
      </c>
      <c r="BO69" s="5">
        <v>4</v>
      </c>
      <c r="BP69" s="5">
        <v>0</v>
      </c>
      <c r="BQ69" s="5" t="s">
        <v>158</v>
      </c>
      <c r="BR69" s="5" t="s">
        <v>224</v>
      </c>
      <c r="BS69" s="5">
        <v>12</v>
      </c>
      <c r="BT69" s="5">
        <v>20</v>
      </c>
      <c r="BU69" s="5">
        <v>12</v>
      </c>
      <c r="BV69" s="5" t="s">
        <v>344</v>
      </c>
      <c r="BW69" s="5" t="s">
        <v>224</v>
      </c>
      <c r="BX69" s="5">
        <v>15</v>
      </c>
      <c r="BY69" s="5">
        <v>5</v>
      </c>
      <c r="BZ69" s="5">
        <v>5</v>
      </c>
      <c r="CA69" s="5">
        <v>5</v>
      </c>
      <c r="CB69" s="5">
        <v>0</v>
      </c>
      <c r="CC69" s="5">
        <v>47</v>
      </c>
      <c r="CD69" s="5" t="s">
        <v>1767</v>
      </c>
      <c r="CE69" s="5" t="s">
        <v>625</v>
      </c>
      <c r="CF69" s="5" t="s">
        <v>1237</v>
      </c>
      <c r="CG69" s="5" t="s">
        <v>158</v>
      </c>
      <c r="CH69" s="5" t="s">
        <v>158</v>
      </c>
      <c r="CI69" s="5">
        <v>0</v>
      </c>
      <c r="CJ69" s="5">
        <v>0</v>
      </c>
      <c r="CK69" s="5" t="s">
        <v>158</v>
      </c>
      <c r="CL69" s="5" t="s">
        <v>158</v>
      </c>
      <c r="CM69" s="5">
        <v>0</v>
      </c>
      <c r="CN69" s="5">
        <v>0</v>
      </c>
      <c r="CO69" s="5" t="s">
        <v>199</v>
      </c>
      <c r="CP69" s="4" t="s">
        <v>1768</v>
      </c>
      <c r="CQ69" s="5" t="s">
        <v>168</v>
      </c>
      <c r="CR69" s="4" t="s">
        <v>1516</v>
      </c>
      <c r="CS69" s="5" t="s">
        <v>169</v>
      </c>
      <c r="CT69" s="5" t="s">
        <v>158</v>
      </c>
      <c r="CU69" s="5" t="s">
        <v>1758</v>
      </c>
      <c r="CV69" s="4" t="s">
        <v>1769</v>
      </c>
      <c r="CX69" s="5" t="s">
        <v>1758</v>
      </c>
      <c r="CY69" s="4" t="s">
        <v>1770</v>
      </c>
      <c r="CZ69" s="5" t="s">
        <v>171</v>
      </c>
      <c r="DA69" s="5" t="s">
        <v>172</v>
      </c>
      <c r="DB69" s="4" t="s">
        <v>1771</v>
      </c>
      <c r="DC69" s="4" t="s">
        <v>1772</v>
      </c>
      <c r="DD69" t="s">
        <v>1773</v>
      </c>
      <c r="DE69" s="14" t="s">
        <v>176</v>
      </c>
      <c r="DF69" s="4">
        <v>69</v>
      </c>
      <c r="DG69" s="15" t="s">
        <v>177</v>
      </c>
      <c r="DH69" s="15" t="s">
        <v>354</v>
      </c>
      <c r="DI69" s="4" t="e">
        <v>#REF!</v>
      </c>
      <c r="DJ69" s="4" t="e">
        <v>#REF!</v>
      </c>
      <c r="DK69" s="4" t="e">
        <v>#REF!</v>
      </c>
      <c r="DL69" s="4" t="e">
        <v>#REF!</v>
      </c>
      <c r="DM69" s="4" t="e">
        <v>#REF!</v>
      </c>
      <c r="DN69" s="4" t="e">
        <v>#REF!</v>
      </c>
      <c r="DO69" s="4" t="e">
        <v>#REF!</v>
      </c>
      <c r="DP69" s="4" t="s">
        <v>1774</v>
      </c>
      <c r="DQ69" s="4" t="s">
        <v>354</v>
      </c>
      <c r="DR69" s="16">
        <v>0.8</v>
      </c>
      <c r="DS69" s="17">
        <v>44226</v>
      </c>
      <c r="DT69" s="1" t="s">
        <v>356</v>
      </c>
      <c r="DU69" s="1" t="s">
        <v>354</v>
      </c>
      <c r="DV69" s="1" t="str">
        <f>TabCadastro[[#This Row],[Cidade]]&amp;" - "&amp;TabCadastro[[#This Row],[UF]]</f>
        <v>Abreu e Lima - PE</v>
      </c>
      <c r="DW69" s="18" t="str">
        <f>TabCadastro[[#This Row],[Nome completo do responsável]]&amp;" / "&amp;TabCadastro[[#This Row],[Endereço de e-mail2]]&amp;" / "&amp;TabCadastro[[#This Row],[Telefone]]</f>
        <v>Isnaldo De Oliveira Onofre Salvador / isnaldooosalvador@gmail.com / (81) 99780-9346</v>
      </c>
      <c r="DX69" s="18" t="str">
        <f>TabCadastro[[#This Row],[Nome do Presidente]]&amp;" / "&amp;TabCadastro[[#This Row],[Email do Presidente]]&amp;" / "&amp;TabCadastro[[#This Row],[Telefone do Presidente]]</f>
        <v>Joseane Ferreira Da Silva / isnaldooosalvador@gmail.com / (81) 99780-3946</v>
      </c>
      <c r="DY69" s="18" t="e">
        <f>VLOOKUP(TabCadastro[[#This Row],[Regional]],#REF!,2,FALSE)</f>
        <v>#REF!</v>
      </c>
      <c r="DZ69" s="1" t="e">
        <f>IF(TabCadastro[[#This Row],[Regional]]=#REF!,TabCadastro[[#This Row],[Conc_Cidade_UF]],"")</f>
        <v>#REF!</v>
      </c>
      <c r="EA69" s="18" t="str">
        <f>TabCadastro[[#This Row],[Endereço]]&amp;" - "&amp;TabCadastro[[#This Row],[Bairro]]&amp;" - "&amp;"CEP "&amp;TabCadastro[[#This Row],[CEP]]</f>
        <v>Rua 31 De Março, 120 - Timbó - CEP 53520-580</v>
      </c>
      <c r="EB69" s="1" t="e">
        <f>IF(TabCadastro[[#This Row],[Regional]]=#REF!,TabCadastro[[#This Row],[Ordem (manual)]],"")</f>
        <v>#REF!</v>
      </c>
      <c r="EC69" s="1" t="e">
        <f>IF(TabCadastro[[#This Row],[Regional_Selec]]="","",_xlfn.RANK.EQ(TabCadastro[[#This Row],[Regional_Selec]],TabCadastro[Regional_Selec],1))</f>
        <v>#REF!</v>
      </c>
      <c r="ED69" s="1" t="str">
        <f>TabCadastro[[#This Row],[Domingo]]&amp;TabCadastro[[#This Row],[Segunda]]&amp;TabCadastro[[#This Row],[Terça]]&amp;TabCadastro[[#This Row],[Quarta]]&amp;TabCadastro[[#This Row],[Quinta]]&amp;TabCadastro[[#This Row],[Sexta]]&amp;TabCadastro[[#This Row],[Sábado]]</f>
        <v>14h-14h-9h / 14h--</v>
      </c>
      <c r="EE69" s="1">
        <f>LEN(TabCadastro[[#This Row],[Conc_AE]])-LEN(SUBSTITUTE(TabCadastro[[#This Row],[Conc_AE]],"h",""))</f>
        <v>4</v>
      </c>
      <c r="EF69" s="1">
        <f>LEN(TabCadastro[[#This Row],[Dias e Horários do CURSO BÁSICO]])-LEN(SUBSTITUTE(TabCadastro[[#This Row],[Dias e Horários do CURSO BÁSICO]],"h",""))</f>
        <v>1</v>
      </c>
      <c r="EG69" s="1">
        <f>LEN(TabCadastro[[#This Row],[Dias e Horários da EAE]])-LEN(SUBSTITUTE(TabCadastro[[#This Row],[Dias e Horários da EAE]],"h",""))</f>
        <v>1</v>
      </c>
      <c r="EH69" s="1">
        <f>LEN(TabCadastro[[#This Row],[Dias e Horários EVANGELIZAÇÃO INFANTIL]])-LEN(SUBSTITUTE(TabCadastro[[#This Row],[Dias e Horários EVANGELIZAÇÃO INFANTIL]],"h",""))</f>
        <v>1</v>
      </c>
      <c r="EI69" s="1">
        <f>LEN(TabCadastro[[#This Row],[Dias e Horários PRÉ-MOCIDADE]])-LEN(SUBSTITUTE(TabCadastro[[#This Row],[Dias e Horários PRÉ-MOCIDADE]],"h",""))</f>
        <v>1</v>
      </c>
      <c r="EJ69" s="1">
        <f>LEN(TabCadastro[[#This Row],[Dias e Horários MOCIDADE]])-LEN(SUBSTITUTE(TabCadastro[[#This Row],[Dias e Horários MOCIDADE]],"h",""))</f>
        <v>1</v>
      </c>
      <c r="EK69" s="1">
        <f>LEN(TabCadastro[[#This Row],[Dias e Horários do CURSO DE MÉDIUNS]])-LEN(SUBSTITUTE(TabCadastro[[#This Row],[Dias e Horários do CURSO DE MÉDIUNS]],"h",""))</f>
        <v>1</v>
      </c>
      <c r="EL69" s="1">
        <f>LEN(TabCadastro[[#This Row],[Dias e Horários - FALANDO AO CORAÇÃO]])-LEN(SUBSTITUTE(TabCadastro[[#This Row],[Dias e Horários - FALANDO AO CORAÇÃO]],"h",""))</f>
        <v>1</v>
      </c>
      <c r="EM69" s="1">
        <f>LEN(TabCadastro[[#This Row],[Dias e Horários - PROJETO ANDRÉ LUIZ]])-LEN(SUBSTITUTE(TabCadastro[[#This Row],[Dias e Horários - PROJETO ANDRÉ LUIZ]],"h",""))</f>
        <v>1</v>
      </c>
      <c r="EN69" s="1">
        <f>LEN(TabCadastro[[#This Row],[Dias e Horários - PROJETO PAULO DE TARSO]])-LEN(SUBSTITUTE(TabCadastro[[#This Row],[Dias e Horários - PROJETO PAULO DE TARSO]],"h",""))</f>
        <v>1</v>
      </c>
    </row>
    <row r="70" spans="1:144" x14ac:dyDescent="0.3">
      <c r="A70" s="2">
        <v>44201.896872476849</v>
      </c>
      <c r="B70" s="19" t="s">
        <v>1746</v>
      </c>
      <c r="C70" s="3" t="s">
        <v>1775</v>
      </c>
      <c r="D70" s="3" t="s">
        <v>1776</v>
      </c>
      <c r="E70" s="3" t="s">
        <v>1777</v>
      </c>
      <c r="F70" s="3" t="s">
        <v>1778</v>
      </c>
      <c r="G70" s="4" t="s">
        <v>1779</v>
      </c>
      <c r="H70" s="5" t="s">
        <v>1780</v>
      </c>
      <c r="I70" s="3" t="s">
        <v>1781</v>
      </c>
      <c r="J70" s="3" t="s">
        <v>152</v>
      </c>
      <c r="K70" s="3" t="s">
        <v>1782</v>
      </c>
      <c r="L70" s="3" t="s">
        <v>1783</v>
      </c>
      <c r="M70" s="13">
        <v>34438</v>
      </c>
      <c r="N70" s="3" t="s">
        <v>1784</v>
      </c>
      <c r="O70" s="5" t="s">
        <v>1785</v>
      </c>
      <c r="P70" s="5" t="s">
        <v>1786</v>
      </c>
      <c r="Q70" s="4" t="s">
        <v>1787</v>
      </c>
      <c r="R70" s="4" t="s">
        <v>1788</v>
      </c>
      <c r="S70" s="3" t="s">
        <v>158</v>
      </c>
      <c r="T70" s="3" t="s">
        <v>158</v>
      </c>
      <c r="U70" s="3" t="s">
        <v>158</v>
      </c>
      <c r="V70" s="3" t="s">
        <v>159</v>
      </c>
      <c r="W70" s="3" t="s">
        <v>159</v>
      </c>
      <c r="X70" s="3" t="s">
        <v>159</v>
      </c>
      <c r="Y70" s="3" t="s">
        <v>158</v>
      </c>
      <c r="Z70" s="4" t="s">
        <v>1789</v>
      </c>
      <c r="AA70" s="4" t="s">
        <v>161</v>
      </c>
      <c r="AB70" s="4" t="s">
        <v>161</v>
      </c>
      <c r="AC70" s="4" t="s">
        <v>161</v>
      </c>
      <c r="AD70" s="4" t="s">
        <v>161</v>
      </c>
      <c r="AE70" s="4" t="s">
        <v>159</v>
      </c>
      <c r="AG70" s="3" t="s">
        <v>161</v>
      </c>
      <c r="AH70" s="3" t="s">
        <v>162</v>
      </c>
      <c r="AI70" s="3" t="s">
        <v>161</v>
      </c>
      <c r="AJ70" s="3" t="s">
        <v>161</v>
      </c>
      <c r="AK70" s="3" t="s">
        <v>161</v>
      </c>
      <c r="AL70" s="3" t="s">
        <v>161</v>
      </c>
      <c r="AM70" s="3" t="s">
        <v>1790</v>
      </c>
      <c r="AN70" s="5">
        <v>60</v>
      </c>
      <c r="AO70" s="5">
        <v>45</v>
      </c>
      <c r="AP70" s="5">
        <v>37</v>
      </c>
      <c r="AQ70" s="5">
        <v>25</v>
      </c>
      <c r="AR70" s="5" t="s">
        <v>161</v>
      </c>
      <c r="AS70" s="5">
        <v>0</v>
      </c>
      <c r="AT70" s="5" t="s">
        <v>1714</v>
      </c>
      <c r="AU70" s="5" t="s">
        <v>521</v>
      </c>
      <c r="AV70" s="5">
        <v>21</v>
      </c>
      <c r="AW70" s="5">
        <v>8</v>
      </c>
      <c r="AX70" s="5">
        <v>6</v>
      </c>
      <c r="AY70" s="5">
        <v>2</v>
      </c>
      <c r="AZ70" s="5" t="s">
        <v>166</v>
      </c>
      <c r="BA70" s="5">
        <v>30</v>
      </c>
      <c r="BB70" s="5">
        <v>6</v>
      </c>
      <c r="BC70" s="5">
        <v>3</v>
      </c>
      <c r="BD70" s="5">
        <v>2</v>
      </c>
      <c r="BE70" s="5" t="s">
        <v>164</v>
      </c>
      <c r="BF70" s="5">
        <v>25</v>
      </c>
      <c r="BG70" s="5">
        <v>8</v>
      </c>
      <c r="BH70" s="5">
        <v>12</v>
      </c>
      <c r="BI70" s="5">
        <v>1</v>
      </c>
      <c r="BJ70" s="5">
        <v>1</v>
      </c>
      <c r="BK70" s="5">
        <v>1</v>
      </c>
      <c r="BL70" s="5">
        <v>1</v>
      </c>
      <c r="BM70" s="5">
        <v>2</v>
      </c>
      <c r="BN70" s="5">
        <v>0</v>
      </c>
      <c r="BO70" s="5">
        <v>12</v>
      </c>
      <c r="BP70" s="5">
        <v>12</v>
      </c>
      <c r="BQ70" s="5" t="s">
        <v>158</v>
      </c>
      <c r="BR70" s="5" t="s">
        <v>164</v>
      </c>
      <c r="BS70" s="5">
        <v>4</v>
      </c>
      <c r="BT70" s="5">
        <v>1</v>
      </c>
      <c r="BU70" s="5">
        <v>2</v>
      </c>
      <c r="BV70" s="5" t="s">
        <v>253</v>
      </c>
      <c r="BW70" s="5" t="s">
        <v>164</v>
      </c>
      <c r="BX70" s="5">
        <v>6</v>
      </c>
      <c r="BY70" s="5">
        <v>6</v>
      </c>
      <c r="BZ70" s="5">
        <v>2</v>
      </c>
      <c r="CA70" s="5">
        <v>2</v>
      </c>
      <c r="CB70" s="5">
        <v>4</v>
      </c>
      <c r="CC70" s="5">
        <v>71</v>
      </c>
      <c r="CD70" s="5" t="s">
        <v>1237</v>
      </c>
      <c r="CE70" s="5" t="s">
        <v>312</v>
      </c>
      <c r="CF70" s="5" t="s">
        <v>312</v>
      </c>
      <c r="CG70" s="5" t="s">
        <v>158</v>
      </c>
      <c r="CH70" s="5" t="s">
        <v>158</v>
      </c>
      <c r="CI70" s="5">
        <v>0</v>
      </c>
      <c r="CJ70" s="5">
        <v>0</v>
      </c>
      <c r="CK70" s="5" t="s">
        <v>158</v>
      </c>
      <c r="CL70" s="5" t="s">
        <v>158</v>
      </c>
      <c r="CM70" s="5">
        <v>0</v>
      </c>
      <c r="CN70" s="5">
        <v>0</v>
      </c>
      <c r="CO70" s="5" t="s">
        <v>167</v>
      </c>
      <c r="CQ70" s="5" t="s">
        <v>168</v>
      </c>
      <c r="CS70" s="5" t="s">
        <v>169</v>
      </c>
      <c r="CT70" s="5" t="s">
        <v>158</v>
      </c>
      <c r="CU70" s="5" t="s">
        <v>1791</v>
      </c>
      <c r="CX70" s="5" t="s">
        <v>1792</v>
      </c>
      <c r="CY70" s="4" t="s">
        <v>1793</v>
      </c>
      <c r="CZ70" s="5" t="s">
        <v>171</v>
      </c>
      <c r="DA70" s="5" t="s">
        <v>230</v>
      </c>
      <c r="DB70" s="4" t="s">
        <v>1794</v>
      </c>
      <c r="DC70" s="4" t="s">
        <v>1795</v>
      </c>
      <c r="DD70" t="s">
        <v>1796</v>
      </c>
      <c r="DE70" s="14" t="s">
        <v>176</v>
      </c>
      <c r="DF70" s="4">
        <v>70</v>
      </c>
      <c r="DG70" s="15" t="s">
        <v>177</v>
      </c>
      <c r="DH70" s="15" t="s">
        <v>354</v>
      </c>
      <c r="DI70" s="4" t="e">
        <v>#REF!</v>
      </c>
      <c r="DJ70" s="4" t="e">
        <v>#REF!</v>
      </c>
      <c r="DK70" s="4" t="e">
        <v>#REF!</v>
      </c>
      <c r="DL70" s="4" t="e">
        <v>#REF!</v>
      </c>
      <c r="DM70" s="4" t="e">
        <v>#REF!</v>
      </c>
      <c r="DN70" s="4" t="e">
        <v>#REF!</v>
      </c>
      <c r="DO70" s="4" t="e">
        <v>#REF!</v>
      </c>
      <c r="DP70" s="4" t="s">
        <v>1797</v>
      </c>
      <c r="DQ70" s="4" t="s">
        <v>354</v>
      </c>
      <c r="DR70" s="16">
        <v>1</v>
      </c>
      <c r="DS70" s="17">
        <v>44226</v>
      </c>
      <c r="DT70" s="1" t="s">
        <v>356</v>
      </c>
      <c r="DU70" s="1" t="s">
        <v>354</v>
      </c>
      <c r="DV70" s="1" t="str">
        <f>TabCadastro[[#This Row],[Cidade]]&amp;" - "&amp;TabCadastro[[#This Row],[UF]]</f>
        <v>Cosmópolis - SP</v>
      </c>
      <c r="DW70" s="18" t="str">
        <f>TabCadastro[[#This Row],[Nome completo do responsável]]&amp;" / "&amp;TabCadastro[[#This Row],[Endereço de e-mail2]]&amp;" / "&amp;TabCadastro[[#This Row],[Telefone]]</f>
        <v>Marcus Paulo Rios Fávero / casalvoradacrista@gmail.com / (19) 99833-1743</v>
      </c>
      <c r="DX70" s="18" t="str">
        <f>TabCadastro[[#This Row],[Nome do Presidente]]&amp;" / "&amp;TabCadastro[[#This Row],[Email do Presidente]]&amp;" / "&amp;TabCadastro[[#This Row],[Telefone do Presidente]]</f>
        <v>Marlene Teixeira Siqueira / favero_vet@hotmail.com / (19) 99778-6797</v>
      </c>
      <c r="DY70" s="18" t="e">
        <f>VLOOKUP(TabCadastro[[#This Row],[Regional]],#REF!,2,FALSE)</f>
        <v>#REF!</v>
      </c>
      <c r="DZ70" s="1" t="e">
        <f>IF(TabCadastro[[#This Row],[Regional]]=#REF!,TabCadastro[[#This Row],[Conc_Cidade_UF]],"")</f>
        <v>#REF!</v>
      </c>
      <c r="EA70" s="18" t="str">
        <f>TabCadastro[[#This Row],[Endereço]]&amp;" - "&amp;TabCadastro[[#This Row],[Bairro]]&amp;" - "&amp;"CEP "&amp;TabCadastro[[#This Row],[CEP]]</f>
        <v>Av. Marginal, 687 - Vl. Guilhermina - CEP 13157-006</v>
      </c>
      <c r="EB70" s="1" t="e">
        <f>IF(TabCadastro[[#This Row],[Regional]]=#REF!,TabCadastro[[#This Row],[Ordem (manual)]],"")</f>
        <v>#REF!</v>
      </c>
      <c r="EC70" s="1" t="e">
        <f>IF(TabCadastro[[#This Row],[Regional_Selec]]="","",_xlfn.RANK.EQ(TabCadastro[[#This Row],[Regional_Selec]],TabCadastro[Regional_Selec],1))</f>
        <v>#REF!</v>
      </c>
      <c r="ED70" s="1" t="str">
        <f>TabCadastro[[#This Row],[Domingo]]&amp;TabCadastro[[#This Row],[Segunda]]&amp;TabCadastro[[#This Row],[Terça]]&amp;TabCadastro[[#This Row],[Quarta]]&amp;TabCadastro[[#This Row],[Quinta]]&amp;TabCadastro[[#This Row],[Sexta]]&amp;TabCadastro[[#This Row],[Sábado]]</f>
        <v>-19h30----17h15</v>
      </c>
      <c r="EE70" s="1">
        <f>LEN(TabCadastro[[#This Row],[Conc_AE]])-LEN(SUBSTITUTE(TabCadastro[[#This Row],[Conc_AE]],"h",""))</f>
        <v>2</v>
      </c>
      <c r="EF70" s="1">
        <f>LEN(TabCadastro[[#This Row],[Dias e Horários do CURSO BÁSICO]])-LEN(SUBSTITUTE(TabCadastro[[#This Row],[Dias e Horários do CURSO BÁSICO]],"h",""))</f>
        <v>0</v>
      </c>
      <c r="EG70" s="1">
        <f>LEN(TabCadastro[[#This Row],[Dias e Horários da EAE]])-LEN(SUBSTITUTE(TabCadastro[[#This Row],[Dias e Horários da EAE]],"h",""))</f>
        <v>1</v>
      </c>
      <c r="EH70" s="1">
        <f>LEN(TabCadastro[[#This Row],[Dias e Horários EVANGELIZAÇÃO INFANTIL]])-LEN(SUBSTITUTE(TabCadastro[[#This Row],[Dias e Horários EVANGELIZAÇÃO INFANTIL]],"h",""))</f>
        <v>1</v>
      </c>
      <c r="EI70" s="1">
        <f>LEN(TabCadastro[[#This Row],[Dias e Horários PRÉ-MOCIDADE]])-LEN(SUBSTITUTE(TabCadastro[[#This Row],[Dias e Horários PRÉ-MOCIDADE]],"h",""))</f>
        <v>1</v>
      </c>
      <c r="EJ70" s="1">
        <f>LEN(TabCadastro[[#This Row],[Dias e Horários MOCIDADE]])-LEN(SUBSTITUTE(TabCadastro[[#This Row],[Dias e Horários MOCIDADE]],"h",""))</f>
        <v>1</v>
      </c>
      <c r="EK70" s="1">
        <f>LEN(TabCadastro[[#This Row],[Dias e Horários do CURSO DE MÉDIUNS]])-LEN(SUBSTITUTE(TabCadastro[[#This Row],[Dias e Horários do CURSO DE MÉDIUNS]],"h",""))</f>
        <v>1</v>
      </c>
      <c r="EL70" s="1">
        <f>LEN(TabCadastro[[#This Row],[Dias e Horários - FALANDO AO CORAÇÃO]])-LEN(SUBSTITUTE(TabCadastro[[#This Row],[Dias e Horários - FALANDO AO CORAÇÃO]],"h",""))</f>
        <v>1</v>
      </c>
      <c r="EM70" s="1">
        <f>LEN(TabCadastro[[#This Row],[Dias e Horários - PROJETO ANDRÉ LUIZ]])-LEN(SUBSTITUTE(TabCadastro[[#This Row],[Dias e Horários - PROJETO ANDRÉ LUIZ]],"h",""))</f>
        <v>1</v>
      </c>
      <c r="EN70" s="1">
        <f>LEN(TabCadastro[[#This Row],[Dias e Horários - PROJETO PAULO DE TARSO]])-LEN(SUBSTITUTE(TabCadastro[[#This Row],[Dias e Horários - PROJETO PAULO DE TARSO]],"h",""))</f>
        <v>1</v>
      </c>
    </row>
    <row r="71" spans="1:144" x14ac:dyDescent="0.3">
      <c r="A71" s="2">
        <v>44203.780793391204</v>
      </c>
      <c r="B71" s="19" t="s">
        <v>1746</v>
      </c>
      <c r="C71" s="3" t="s">
        <v>1798</v>
      </c>
      <c r="D71" s="3" t="s">
        <v>1799</v>
      </c>
      <c r="E71" s="3" t="s">
        <v>1800</v>
      </c>
      <c r="F71" s="3" t="s">
        <v>1801</v>
      </c>
      <c r="G71" s="4" t="s">
        <v>1802</v>
      </c>
      <c r="H71" s="5" t="s">
        <v>1803</v>
      </c>
      <c r="I71" s="3" t="s">
        <v>1804</v>
      </c>
      <c r="J71" s="3" t="s">
        <v>152</v>
      </c>
      <c r="K71" s="3" t="s">
        <v>1805</v>
      </c>
      <c r="L71" s="3" t="s">
        <v>1806</v>
      </c>
      <c r="M71" s="24">
        <v>38703</v>
      </c>
      <c r="N71" s="3" t="s">
        <v>1807</v>
      </c>
      <c r="O71" s="5" t="s">
        <v>1808</v>
      </c>
      <c r="P71" s="5" t="s">
        <v>1809</v>
      </c>
      <c r="Q71" s="4" t="s">
        <v>1810</v>
      </c>
      <c r="R71" s="4" t="s">
        <v>1811</v>
      </c>
      <c r="S71" s="3" t="s">
        <v>158</v>
      </c>
      <c r="T71" s="3" t="s">
        <v>158</v>
      </c>
      <c r="U71" s="3" t="s">
        <v>158</v>
      </c>
      <c r="V71" s="3" t="s">
        <v>159</v>
      </c>
      <c r="W71" s="3" t="s">
        <v>159</v>
      </c>
      <c r="X71" s="3" t="s">
        <v>159</v>
      </c>
      <c r="Y71" s="3" t="s">
        <v>158</v>
      </c>
      <c r="Z71" s="4" t="s">
        <v>1812</v>
      </c>
      <c r="AA71" s="4" t="s">
        <v>161</v>
      </c>
      <c r="AB71" s="4" t="s">
        <v>1813</v>
      </c>
      <c r="AC71" s="4" t="s">
        <v>161</v>
      </c>
      <c r="AD71" s="4" t="s">
        <v>161</v>
      </c>
      <c r="AE71" s="4" t="s">
        <v>158</v>
      </c>
      <c r="AF71" s="4" t="s">
        <v>1814</v>
      </c>
      <c r="AG71" s="3" t="s">
        <v>549</v>
      </c>
      <c r="AH71" s="3" t="s">
        <v>161</v>
      </c>
      <c r="AI71" s="3" t="s">
        <v>161</v>
      </c>
      <c r="AJ71" s="3" t="s">
        <v>162</v>
      </c>
      <c r="AK71" s="3" t="s">
        <v>161</v>
      </c>
      <c r="AL71" s="3" t="s">
        <v>161</v>
      </c>
      <c r="AM71" s="3" t="s">
        <v>161</v>
      </c>
      <c r="AN71" s="5">
        <v>60</v>
      </c>
      <c r="AO71" s="5">
        <v>30</v>
      </c>
      <c r="AP71" s="5">
        <v>8</v>
      </c>
      <c r="AQ71" s="5">
        <v>6</v>
      </c>
      <c r="AR71" s="5" t="s">
        <v>1815</v>
      </c>
      <c r="AS71" s="5">
        <v>20</v>
      </c>
      <c r="AT71" s="5" t="s">
        <v>1816</v>
      </c>
      <c r="AU71" s="5" t="s">
        <v>1817</v>
      </c>
      <c r="AV71" s="5">
        <v>30</v>
      </c>
      <c r="AW71" s="5">
        <v>8</v>
      </c>
      <c r="AX71" s="5">
        <v>4</v>
      </c>
      <c r="AY71" s="5">
        <v>3</v>
      </c>
      <c r="AZ71" s="5" t="s">
        <v>312</v>
      </c>
      <c r="BA71" s="5">
        <v>15</v>
      </c>
      <c r="BB71" s="5">
        <v>8</v>
      </c>
      <c r="BC71" s="5">
        <v>2</v>
      </c>
      <c r="BD71" s="5">
        <v>1</v>
      </c>
      <c r="BE71" s="5" t="s">
        <v>164</v>
      </c>
      <c r="BF71" s="5">
        <v>28</v>
      </c>
      <c r="BG71" s="5">
        <v>8</v>
      </c>
      <c r="BH71" s="5">
        <v>7</v>
      </c>
      <c r="BI71" s="5">
        <v>1</v>
      </c>
      <c r="BJ71" s="5">
        <v>2</v>
      </c>
      <c r="BK71" s="5">
        <v>2</v>
      </c>
      <c r="BL71" s="5">
        <v>2</v>
      </c>
      <c r="BM71" s="5">
        <v>2</v>
      </c>
      <c r="BN71" s="5">
        <v>1</v>
      </c>
      <c r="BO71" s="5">
        <v>1</v>
      </c>
      <c r="BP71" s="5">
        <v>2</v>
      </c>
      <c r="BQ71" s="5" t="s">
        <v>158</v>
      </c>
      <c r="BR71" s="5" t="s">
        <v>1818</v>
      </c>
      <c r="BS71" s="5">
        <v>0</v>
      </c>
      <c r="BT71" s="5">
        <v>2</v>
      </c>
      <c r="BU71" s="5">
        <v>0</v>
      </c>
      <c r="BV71" s="5" t="s">
        <v>165</v>
      </c>
      <c r="BW71" s="5" t="s">
        <v>924</v>
      </c>
      <c r="BX71" s="5">
        <v>0</v>
      </c>
      <c r="BY71" s="5">
        <v>2</v>
      </c>
      <c r="BZ71" s="5">
        <v>1</v>
      </c>
      <c r="CA71" s="5">
        <v>0</v>
      </c>
      <c r="CB71" s="5">
        <v>0</v>
      </c>
      <c r="CC71" s="5">
        <v>50</v>
      </c>
      <c r="CD71" s="5" t="s">
        <v>973</v>
      </c>
      <c r="CE71" s="5" t="s">
        <v>625</v>
      </c>
      <c r="CF71" s="5" t="s">
        <v>161</v>
      </c>
      <c r="CG71" s="5" t="s">
        <v>158</v>
      </c>
      <c r="CH71" s="5" t="s">
        <v>158</v>
      </c>
      <c r="CI71" s="5">
        <v>1</v>
      </c>
      <c r="CJ71" s="5">
        <v>1</v>
      </c>
      <c r="CK71" s="5" t="s">
        <v>158</v>
      </c>
      <c r="CL71" s="5" t="s">
        <v>158</v>
      </c>
      <c r="CM71" s="5">
        <v>14</v>
      </c>
      <c r="CN71" s="5">
        <v>1</v>
      </c>
      <c r="CO71" s="5" t="s">
        <v>167</v>
      </c>
      <c r="CQ71" s="5" t="s">
        <v>347</v>
      </c>
      <c r="CR71" s="4" t="s">
        <v>1819</v>
      </c>
      <c r="CS71" s="5" t="s">
        <v>169</v>
      </c>
      <c r="CT71" s="5" t="s">
        <v>158</v>
      </c>
      <c r="CU71" s="5" t="s">
        <v>1820</v>
      </c>
      <c r="CV71" s="4" t="s">
        <v>1821</v>
      </c>
      <c r="CX71" s="5" t="s">
        <v>1820</v>
      </c>
      <c r="CY71" s="4" t="s">
        <v>1822</v>
      </c>
      <c r="CZ71" s="5" t="s">
        <v>171</v>
      </c>
      <c r="DA71" s="5" t="s">
        <v>172</v>
      </c>
      <c r="DB71" s="4" t="s">
        <v>1823</v>
      </c>
      <c r="DC71" s="4" t="s">
        <v>1824</v>
      </c>
      <c r="DD71" t="s">
        <v>1825</v>
      </c>
      <c r="DE71" s="14" t="s">
        <v>176</v>
      </c>
      <c r="DF71" s="4">
        <v>71</v>
      </c>
      <c r="DG71" s="15" t="s">
        <v>177</v>
      </c>
      <c r="DH71" s="15" t="s">
        <v>354</v>
      </c>
      <c r="DI71" s="4" t="e">
        <v>#REF!</v>
      </c>
      <c r="DJ71" s="4" t="e">
        <v>#REF!</v>
      </c>
      <c r="DK71" s="4" t="e">
        <v>#REF!</v>
      </c>
      <c r="DL71" s="4" t="e">
        <v>#REF!</v>
      </c>
      <c r="DM71" s="4" t="e">
        <v>#REF!</v>
      </c>
      <c r="DN71" s="4" t="e">
        <v>#REF!</v>
      </c>
      <c r="DO71" s="4" t="e">
        <v>#REF!</v>
      </c>
      <c r="DP71" s="4" t="s">
        <v>1826</v>
      </c>
      <c r="DQ71" s="4" t="s">
        <v>354</v>
      </c>
      <c r="DR71" s="16">
        <v>1</v>
      </c>
      <c r="DS71" s="17">
        <v>44226</v>
      </c>
      <c r="DT71" s="1" t="s">
        <v>356</v>
      </c>
      <c r="DU71" s="1" t="s">
        <v>354</v>
      </c>
      <c r="DV71" s="1" t="str">
        <f>TabCadastro[[#This Row],[Cidade]]&amp;" - "&amp;TabCadastro[[#This Row],[UF]]</f>
        <v>Indaiatuba - SP</v>
      </c>
      <c r="DW71" s="18" t="str">
        <f>TabCadastro[[#This Row],[Nome completo do responsável]]&amp;" / "&amp;TabCadastro[[#This Row],[Endereço de e-mail2]]&amp;" / "&amp;TabCadastro[[#This Row],[Telefone]]</f>
        <v>Regina Da Silva Kuga / reginaskuga@gmail.com / (19) 99177-7051</v>
      </c>
      <c r="DX71" s="18" t="str">
        <f>TabCadastro[[#This Row],[Nome do Presidente]]&amp;" / "&amp;TabCadastro[[#This Row],[Email do Presidente]]&amp;" / "&amp;TabCadastro[[#This Row],[Telefone do Presidente]]</f>
        <v>Helena Dias Duarte / helena_lilaz@hotmail.com / (19) 99456-5688</v>
      </c>
      <c r="DY71" s="18" t="e">
        <f>VLOOKUP(TabCadastro[[#This Row],[Regional]],#REF!,2,FALSE)</f>
        <v>#REF!</v>
      </c>
      <c r="DZ71" s="1" t="e">
        <f>IF(TabCadastro[[#This Row],[Regional]]=#REF!,TabCadastro[[#This Row],[Conc_Cidade_UF]],"")</f>
        <v>#REF!</v>
      </c>
      <c r="EA71" s="18" t="str">
        <f>TabCadastro[[#This Row],[Endereço]]&amp;" - "&amp;TabCadastro[[#This Row],[Bairro]]&amp;" - "&amp;"CEP "&amp;TabCadastro[[#This Row],[CEP]]</f>
        <v>Av. Eng. Fabio Roberto Barnabé, 6960 - Jd. Morada Do Sol - CEP 13348-575</v>
      </c>
      <c r="EB71" s="1" t="e">
        <f>IF(TabCadastro[[#This Row],[Regional]]=#REF!,TabCadastro[[#This Row],[Ordem (manual)]],"")</f>
        <v>#REF!</v>
      </c>
      <c r="EC71" s="1" t="e">
        <f>IF(TabCadastro[[#This Row],[Regional_Selec]]="","",_xlfn.RANK.EQ(TabCadastro[[#This Row],[Regional_Selec]],TabCadastro[Regional_Selec],1))</f>
        <v>#REF!</v>
      </c>
      <c r="ED71" s="1" t="str">
        <f>TabCadastro[[#This Row],[Domingo]]&amp;TabCadastro[[#This Row],[Segunda]]&amp;TabCadastro[[#This Row],[Terça]]&amp;TabCadastro[[#This Row],[Quarta]]&amp;TabCadastro[[#This Row],[Quinta]]&amp;TabCadastro[[#This Row],[Sexta]]&amp;TabCadastro[[#This Row],[Sábado]]</f>
        <v>8h30--19h30---</v>
      </c>
      <c r="EE71" s="1">
        <f>LEN(TabCadastro[[#This Row],[Conc_AE]])-LEN(SUBSTITUTE(TabCadastro[[#This Row],[Conc_AE]],"h",""))</f>
        <v>2</v>
      </c>
      <c r="EF71" s="1">
        <f>LEN(TabCadastro[[#This Row],[Dias e Horários do CURSO BÁSICO]])-LEN(SUBSTITUTE(TabCadastro[[#This Row],[Dias e Horários do CURSO BÁSICO]],"h",""))</f>
        <v>0</v>
      </c>
      <c r="EG71" s="1">
        <f>LEN(TabCadastro[[#This Row],[Dias e Horários da EAE]])-LEN(SUBSTITUTE(TabCadastro[[#This Row],[Dias e Horários da EAE]],"h",""))</f>
        <v>3</v>
      </c>
      <c r="EH71" s="1">
        <f>LEN(TabCadastro[[#This Row],[Dias e Horários EVANGELIZAÇÃO INFANTIL]])-LEN(SUBSTITUTE(TabCadastro[[#This Row],[Dias e Horários EVANGELIZAÇÃO INFANTIL]],"h",""))</f>
        <v>1</v>
      </c>
      <c r="EI71" s="1">
        <f>LEN(TabCadastro[[#This Row],[Dias e Horários PRÉ-MOCIDADE]])-LEN(SUBSTITUTE(TabCadastro[[#This Row],[Dias e Horários PRÉ-MOCIDADE]],"h",""))</f>
        <v>1</v>
      </c>
      <c r="EJ71" s="1">
        <f>LEN(TabCadastro[[#This Row],[Dias e Horários MOCIDADE]])-LEN(SUBSTITUTE(TabCadastro[[#This Row],[Dias e Horários MOCIDADE]],"h",""))</f>
        <v>1</v>
      </c>
      <c r="EK71" s="1">
        <f>LEN(TabCadastro[[#This Row],[Dias e Horários do CURSO DE MÉDIUNS]])-LEN(SUBSTITUTE(TabCadastro[[#This Row],[Dias e Horários do CURSO DE MÉDIUNS]],"h",""))</f>
        <v>1</v>
      </c>
      <c r="EL71" s="1">
        <f>LEN(TabCadastro[[#This Row],[Dias e Horários - FALANDO AO CORAÇÃO]])-LEN(SUBSTITUTE(TabCadastro[[#This Row],[Dias e Horários - FALANDO AO CORAÇÃO]],"h",""))</f>
        <v>0</v>
      </c>
      <c r="EM71" s="1">
        <f>LEN(TabCadastro[[#This Row],[Dias e Horários - PROJETO ANDRÉ LUIZ]])-LEN(SUBSTITUTE(TabCadastro[[#This Row],[Dias e Horários - PROJETO ANDRÉ LUIZ]],"h",""))</f>
        <v>1</v>
      </c>
      <c r="EN71" s="1">
        <f>LEN(TabCadastro[[#This Row],[Dias e Horários - PROJETO PAULO DE TARSO]])-LEN(SUBSTITUTE(TabCadastro[[#This Row],[Dias e Horários - PROJETO PAULO DE TARSO]],"h",""))</f>
        <v>0</v>
      </c>
    </row>
    <row r="72" spans="1:144" x14ac:dyDescent="0.3">
      <c r="A72" s="2">
        <v>44210.526911331021</v>
      </c>
      <c r="B72" s="19" t="s">
        <v>1746</v>
      </c>
      <c r="C72" s="3" t="s">
        <v>1827</v>
      </c>
      <c r="D72" s="3" t="s">
        <v>1828</v>
      </c>
      <c r="E72" s="3" t="s">
        <v>1829</v>
      </c>
      <c r="F72" s="3" t="s">
        <v>1830</v>
      </c>
      <c r="G72" s="4" t="s">
        <v>1831</v>
      </c>
      <c r="H72" s="5" t="s">
        <v>1832</v>
      </c>
      <c r="I72" s="3" t="s">
        <v>1833</v>
      </c>
      <c r="J72" s="3" t="s">
        <v>152</v>
      </c>
      <c r="K72" s="3" t="s">
        <v>1834</v>
      </c>
      <c r="L72" s="3" t="s">
        <v>1835</v>
      </c>
      <c r="M72" s="13">
        <v>39708</v>
      </c>
      <c r="N72" s="3" t="s">
        <v>1836</v>
      </c>
      <c r="O72" s="5" t="s">
        <v>1837</v>
      </c>
      <c r="P72" s="5" t="s">
        <v>1838</v>
      </c>
      <c r="Q72" s="4" t="s">
        <v>1839</v>
      </c>
      <c r="R72" s="4" t="s">
        <v>1840</v>
      </c>
      <c r="S72" s="3" t="s">
        <v>158</v>
      </c>
      <c r="T72" s="3" t="s">
        <v>158</v>
      </c>
      <c r="U72" s="3" t="s">
        <v>158</v>
      </c>
      <c r="V72" s="3" t="s">
        <v>159</v>
      </c>
      <c r="W72" s="3" t="s">
        <v>159</v>
      </c>
      <c r="X72" s="3" t="s">
        <v>159</v>
      </c>
      <c r="Y72" s="3" t="s">
        <v>158</v>
      </c>
      <c r="Z72" s="4" t="s">
        <v>1841</v>
      </c>
      <c r="AA72" s="4" t="s">
        <v>161</v>
      </c>
      <c r="AB72" s="4" t="s">
        <v>1842</v>
      </c>
      <c r="AC72" s="4" t="s">
        <v>1843</v>
      </c>
      <c r="AD72" s="4" t="s">
        <v>1844</v>
      </c>
      <c r="AE72" s="4" t="s">
        <v>158</v>
      </c>
      <c r="AF72" s="4" t="s">
        <v>1845</v>
      </c>
      <c r="AG72" s="3" t="s">
        <v>161</v>
      </c>
      <c r="AH72" s="3" t="s">
        <v>161</v>
      </c>
      <c r="AI72" s="3" t="s">
        <v>161</v>
      </c>
      <c r="AJ72" s="3" t="s">
        <v>221</v>
      </c>
      <c r="AK72" s="3" t="s">
        <v>161</v>
      </c>
      <c r="AL72" s="3" t="s">
        <v>161</v>
      </c>
      <c r="AM72" s="3" t="s">
        <v>161</v>
      </c>
      <c r="AN72" s="5">
        <v>20</v>
      </c>
      <c r="AO72" s="5">
        <v>10</v>
      </c>
      <c r="AP72" s="5">
        <v>11</v>
      </c>
      <c r="AQ72" s="5">
        <v>5</v>
      </c>
      <c r="AR72" s="5" t="s">
        <v>161</v>
      </c>
      <c r="AS72" s="5">
        <v>0</v>
      </c>
      <c r="AT72" s="5" t="s">
        <v>225</v>
      </c>
      <c r="AU72" s="5" t="s">
        <v>399</v>
      </c>
      <c r="AV72" s="5">
        <v>8</v>
      </c>
      <c r="AW72" s="5">
        <v>8</v>
      </c>
      <c r="AX72" s="5">
        <v>2</v>
      </c>
      <c r="AY72" s="5">
        <v>1</v>
      </c>
      <c r="AZ72" s="5" t="s">
        <v>161</v>
      </c>
      <c r="BA72" s="5">
        <v>0</v>
      </c>
      <c r="BB72" s="5">
        <v>2</v>
      </c>
      <c r="BC72" s="5">
        <v>1</v>
      </c>
      <c r="BD72" s="5">
        <v>0</v>
      </c>
      <c r="BE72" s="5" t="s">
        <v>164</v>
      </c>
      <c r="BF72" s="5">
        <v>0</v>
      </c>
      <c r="BG72" s="5">
        <v>0</v>
      </c>
      <c r="BH72" s="5">
        <v>3</v>
      </c>
      <c r="BI72" s="5">
        <v>1</v>
      </c>
      <c r="BJ72" s="5">
        <v>1</v>
      </c>
      <c r="BK72" s="5">
        <v>1</v>
      </c>
      <c r="BL72" s="5">
        <v>0</v>
      </c>
      <c r="BM72" s="5">
        <v>0</v>
      </c>
      <c r="BN72" s="5">
        <v>0</v>
      </c>
      <c r="BO72" s="5">
        <v>3</v>
      </c>
      <c r="BP72" s="5">
        <v>3</v>
      </c>
      <c r="BQ72" s="5" t="s">
        <v>158</v>
      </c>
      <c r="BR72" s="5" t="s">
        <v>164</v>
      </c>
      <c r="BS72" s="5">
        <v>0</v>
      </c>
      <c r="BT72" s="5">
        <v>1</v>
      </c>
      <c r="BU72" s="5">
        <v>0</v>
      </c>
      <c r="BV72" s="5" t="s">
        <v>165</v>
      </c>
      <c r="BW72" s="5" t="s">
        <v>164</v>
      </c>
      <c r="BX72" s="5">
        <v>0</v>
      </c>
      <c r="BY72" s="5">
        <v>0</v>
      </c>
      <c r="BZ72" s="5">
        <v>0</v>
      </c>
      <c r="CA72" s="5">
        <v>0</v>
      </c>
      <c r="CB72" s="5">
        <v>0</v>
      </c>
      <c r="CC72" s="5">
        <v>23</v>
      </c>
      <c r="CD72" s="5" t="s">
        <v>161</v>
      </c>
      <c r="CE72" s="5" t="s">
        <v>1117</v>
      </c>
      <c r="CF72" s="5" t="s">
        <v>161</v>
      </c>
      <c r="CG72" s="5" t="s">
        <v>158</v>
      </c>
      <c r="CH72" s="5" t="s">
        <v>159</v>
      </c>
      <c r="CI72" s="5">
        <v>0</v>
      </c>
      <c r="CJ72" s="5">
        <v>0</v>
      </c>
      <c r="CK72" s="5" t="s">
        <v>158</v>
      </c>
      <c r="CL72" s="5" t="s">
        <v>159</v>
      </c>
      <c r="CM72" s="5">
        <v>0</v>
      </c>
      <c r="CN72" s="5">
        <v>0</v>
      </c>
      <c r="CO72" s="5" t="s">
        <v>199</v>
      </c>
      <c r="CQ72" s="5" t="s">
        <v>347</v>
      </c>
      <c r="CS72" s="5" t="s">
        <v>169</v>
      </c>
      <c r="CT72" s="5" t="s">
        <v>158</v>
      </c>
      <c r="CU72" s="5" t="s">
        <v>1846</v>
      </c>
      <c r="CX72" s="5" t="s">
        <v>1846</v>
      </c>
      <c r="CY72" s="4" t="s">
        <v>228</v>
      </c>
      <c r="CZ72" s="5" t="s">
        <v>171</v>
      </c>
      <c r="DA72" s="5" t="s">
        <v>230</v>
      </c>
      <c r="DB72" s="4" t="s">
        <v>1847</v>
      </c>
      <c r="DC72" s="4" t="s">
        <v>1848</v>
      </c>
      <c r="DD72" t="s">
        <v>1849</v>
      </c>
      <c r="DE72" s="14" t="s">
        <v>176</v>
      </c>
      <c r="DF72" s="4">
        <v>73</v>
      </c>
      <c r="DG72" s="15" t="s">
        <v>177</v>
      </c>
      <c r="DH72" s="15" t="s">
        <v>178</v>
      </c>
      <c r="DI72" s="4" t="e">
        <v>#REF!</v>
      </c>
      <c r="DJ72" s="4" t="e">
        <v>#REF!</v>
      </c>
      <c r="DK72" s="4" t="e">
        <v>#REF!</v>
      </c>
      <c r="DL72" s="4" t="e">
        <v>#REF!</v>
      </c>
      <c r="DM72" s="4" t="e">
        <v>#REF!</v>
      </c>
      <c r="DN72" s="4" t="e">
        <v>#REF!</v>
      </c>
      <c r="DO72" s="4" t="e">
        <v>#REF!</v>
      </c>
      <c r="DP72" s="4" t="s">
        <v>1850</v>
      </c>
      <c r="DQ72" s="4" t="s">
        <v>178</v>
      </c>
      <c r="DR72" s="16">
        <v>0.5</v>
      </c>
      <c r="DS72" s="17">
        <v>44226</v>
      </c>
      <c r="DU72" s="1" t="s">
        <v>178</v>
      </c>
      <c r="DV72" s="1" t="str">
        <f>TabCadastro[[#This Row],[Cidade]]&amp;" - "&amp;TabCadastro[[#This Row],[UF]]</f>
        <v>Salto - SP</v>
      </c>
      <c r="DW72" s="18" t="str">
        <f>TabCadastro[[#This Row],[Nome completo do responsável]]&amp;" / "&amp;TabCadastro[[#This Row],[Endereço de e-mail2]]&amp;" / "&amp;TabCadastro[[#This Row],[Telefone]]</f>
        <v>Carlos Romeu S. Carvalho / romeu.peninha@gmail.com / (11) 99276-4746</v>
      </c>
      <c r="DX72" s="18" t="str">
        <f>TabCadastro[[#This Row],[Nome do Presidente]]&amp;" / "&amp;TabCadastro[[#This Row],[Email do Presidente]]&amp;" / "&amp;TabCadastro[[#This Row],[Telefone do Presidente]]</f>
        <v>Elza Maria De Souza Tonti / elzatonti@gmail.com / (11) 99944-4720</v>
      </c>
      <c r="DY72" s="18" t="e">
        <f>VLOOKUP(TabCadastro[[#This Row],[Regional]],#REF!,2,FALSE)</f>
        <v>#REF!</v>
      </c>
      <c r="DZ72" s="1" t="e">
        <f>IF(TabCadastro[[#This Row],[Regional]]=#REF!,TabCadastro[[#This Row],[Conc_Cidade_UF]],"")</f>
        <v>#REF!</v>
      </c>
      <c r="EA72" s="18" t="str">
        <f>TabCadastro[[#This Row],[Endereço]]&amp;" - "&amp;TabCadastro[[#This Row],[Bairro]]&amp;" - "&amp;"CEP "&amp;TabCadastro[[#This Row],[CEP]]</f>
        <v>Rua Santa Bernadete, 435 - Jd. Alvorada - CEP 13327-550</v>
      </c>
      <c r="EB72" s="1" t="e">
        <f>IF(TabCadastro[[#This Row],[Regional]]=#REF!,TabCadastro[[#This Row],[Ordem (manual)]],"")</f>
        <v>#REF!</v>
      </c>
      <c r="EC72" s="1" t="e">
        <f>IF(TabCadastro[[#This Row],[Regional_Selec]]="","",_xlfn.RANK.EQ(TabCadastro[[#This Row],[Regional_Selec]],TabCadastro[Regional_Selec],1))</f>
        <v>#REF!</v>
      </c>
      <c r="ED72" s="1" t="str">
        <f>TabCadastro[[#This Row],[Domingo]]&amp;TabCadastro[[#This Row],[Segunda]]&amp;TabCadastro[[#This Row],[Terça]]&amp;TabCadastro[[#This Row],[Quarta]]&amp;TabCadastro[[#This Row],[Quinta]]&amp;TabCadastro[[#This Row],[Sexta]]&amp;TabCadastro[[#This Row],[Sábado]]</f>
        <v>---20h---</v>
      </c>
      <c r="EE72" s="1">
        <f>LEN(TabCadastro[[#This Row],[Conc_AE]])-LEN(SUBSTITUTE(TabCadastro[[#This Row],[Conc_AE]],"h",""))</f>
        <v>1</v>
      </c>
      <c r="EF72" s="1">
        <f>LEN(TabCadastro[[#This Row],[Dias e Horários do CURSO BÁSICO]])-LEN(SUBSTITUTE(TabCadastro[[#This Row],[Dias e Horários do CURSO BÁSICO]],"h",""))</f>
        <v>0</v>
      </c>
      <c r="EG72" s="1">
        <f>LEN(TabCadastro[[#This Row],[Dias e Horários da EAE]])-LEN(SUBSTITUTE(TabCadastro[[#This Row],[Dias e Horários da EAE]],"h",""))</f>
        <v>1</v>
      </c>
      <c r="EH72" s="1">
        <f>LEN(TabCadastro[[#This Row],[Dias e Horários EVANGELIZAÇÃO INFANTIL]])-LEN(SUBSTITUTE(TabCadastro[[#This Row],[Dias e Horários EVANGELIZAÇÃO INFANTIL]],"h",""))</f>
        <v>1</v>
      </c>
      <c r="EI72" s="1">
        <f>LEN(TabCadastro[[#This Row],[Dias e Horários PRÉ-MOCIDADE]])-LEN(SUBSTITUTE(TabCadastro[[#This Row],[Dias e Horários PRÉ-MOCIDADE]],"h",""))</f>
        <v>1</v>
      </c>
      <c r="EJ72" s="1">
        <f>LEN(TabCadastro[[#This Row],[Dias e Horários MOCIDADE]])-LEN(SUBSTITUTE(TabCadastro[[#This Row],[Dias e Horários MOCIDADE]],"h",""))</f>
        <v>1</v>
      </c>
      <c r="EK72" s="1">
        <f>LEN(TabCadastro[[#This Row],[Dias e Horários do CURSO DE MÉDIUNS]])-LEN(SUBSTITUTE(TabCadastro[[#This Row],[Dias e Horários do CURSO DE MÉDIUNS]],"h",""))</f>
        <v>0</v>
      </c>
      <c r="EL72" s="1">
        <f>LEN(TabCadastro[[#This Row],[Dias e Horários - FALANDO AO CORAÇÃO]])-LEN(SUBSTITUTE(TabCadastro[[#This Row],[Dias e Horários - FALANDO AO CORAÇÃO]],"h",""))</f>
        <v>0</v>
      </c>
      <c r="EM72" s="1">
        <f>LEN(TabCadastro[[#This Row],[Dias e Horários - PROJETO ANDRÉ LUIZ]])-LEN(SUBSTITUTE(TabCadastro[[#This Row],[Dias e Horários - PROJETO ANDRÉ LUIZ]],"h",""))</f>
        <v>1</v>
      </c>
      <c r="EN72" s="1">
        <f>LEN(TabCadastro[[#This Row],[Dias e Horários - PROJETO PAULO DE TARSO]])-LEN(SUBSTITUTE(TabCadastro[[#This Row],[Dias e Horários - PROJETO PAULO DE TARSO]],"h",""))</f>
        <v>0</v>
      </c>
    </row>
    <row r="73" spans="1:144" x14ac:dyDescent="0.3">
      <c r="A73" s="2">
        <v>44224.775830937499</v>
      </c>
      <c r="B73" s="19" t="s">
        <v>1746</v>
      </c>
      <c r="C73" s="3" t="s">
        <v>1851</v>
      </c>
      <c r="D73" s="3" t="s">
        <v>1852</v>
      </c>
      <c r="E73" s="3" t="s">
        <v>1853</v>
      </c>
      <c r="F73" s="3" t="s">
        <v>1854</v>
      </c>
      <c r="G73" s="4" t="s">
        <v>1855</v>
      </c>
      <c r="H73" s="5" t="s">
        <v>1852</v>
      </c>
      <c r="I73" s="3" t="s">
        <v>1856</v>
      </c>
      <c r="J73" s="3" t="s">
        <v>152</v>
      </c>
      <c r="K73" s="3" t="s">
        <v>1857</v>
      </c>
      <c r="L73" s="3" t="s">
        <v>1858</v>
      </c>
      <c r="M73" s="13">
        <v>36725</v>
      </c>
      <c r="N73" s="3" t="s">
        <v>1859</v>
      </c>
      <c r="O73" s="5" t="s">
        <v>1860</v>
      </c>
      <c r="P73" s="5" t="s">
        <v>1861</v>
      </c>
      <c r="Q73" s="4" t="s">
        <v>1862</v>
      </c>
      <c r="R73" s="4" t="s">
        <v>1863</v>
      </c>
      <c r="S73" s="3" t="s">
        <v>158</v>
      </c>
      <c r="T73" s="3" t="s">
        <v>158</v>
      </c>
      <c r="U73" s="3" t="s">
        <v>158</v>
      </c>
      <c r="V73" s="3" t="s">
        <v>159</v>
      </c>
      <c r="W73" s="3" t="s">
        <v>159</v>
      </c>
      <c r="X73" s="3" t="s">
        <v>159</v>
      </c>
      <c r="Y73" s="3" t="s">
        <v>158</v>
      </c>
      <c r="Z73" s="4" t="s">
        <v>1864</v>
      </c>
      <c r="AA73" s="4" t="s">
        <v>161</v>
      </c>
      <c r="AB73" s="4" t="s">
        <v>161</v>
      </c>
      <c r="AC73" s="4" t="s">
        <v>161</v>
      </c>
      <c r="AD73" s="4" t="s">
        <v>161</v>
      </c>
      <c r="AE73" s="4" t="s">
        <v>158</v>
      </c>
      <c r="AF73" s="4" t="s">
        <v>1865</v>
      </c>
      <c r="AG73" s="3" t="s">
        <v>161</v>
      </c>
      <c r="AH73" s="3" t="s">
        <v>161</v>
      </c>
      <c r="AI73" s="3" t="s">
        <v>161</v>
      </c>
      <c r="AJ73" s="3" t="s">
        <v>221</v>
      </c>
      <c r="AK73" s="3" t="s">
        <v>161</v>
      </c>
      <c r="AL73" s="3" t="s">
        <v>161</v>
      </c>
      <c r="AM73" s="3" t="s">
        <v>161</v>
      </c>
      <c r="AN73" s="5">
        <v>47</v>
      </c>
      <c r="AO73" s="5">
        <v>25</v>
      </c>
      <c r="AP73" s="5">
        <v>10</v>
      </c>
      <c r="AQ73" s="5">
        <v>10</v>
      </c>
      <c r="AR73" s="5" t="s">
        <v>1866</v>
      </c>
      <c r="AS73" s="5">
        <v>115</v>
      </c>
      <c r="AT73" s="5" t="s">
        <v>1867</v>
      </c>
      <c r="AU73" s="5" t="s">
        <v>1868</v>
      </c>
      <c r="AV73" s="5">
        <v>77</v>
      </c>
      <c r="AW73" s="5">
        <v>10</v>
      </c>
      <c r="AX73" s="5">
        <v>8</v>
      </c>
      <c r="AY73" s="5">
        <v>4</v>
      </c>
      <c r="AZ73" s="5" t="s">
        <v>161</v>
      </c>
      <c r="BA73" s="5">
        <v>0</v>
      </c>
      <c r="BB73" s="5">
        <v>6</v>
      </c>
      <c r="BC73" s="5">
        <v>5</v>
      </c>
      <c r="BD73" s="5">
        <v>1</v>
      </c>
      <c r="BE73" s="5" t="s">
        <v>342</v>
      </c>
      <c r="BF73" s="5">
        <v>8</v>
      </c>
      <c r="BG73" s="5">
        <v>8</v>
      </c>
      <c r="BH73" s="5">
        <v>8</v>
      </c>
      <c r="BI73" s="5">
        <v>3</v>
      </c>
      <c r="BJ73" s="5">
        <v>3</v>
      </c>
      <c r="BK73" s="5">
        <v>3</v>
      </c>
      <c r="BL73" s="5">
        <v>3</v>
      </c>
      <c r="BM73" s="5">
        <v>2</v>
      </c>
      <c r="BN73" s="5">
        <v>0</v>
      </c>
      <c r="BO73" s="5">
        <v>2</v>
      </c>
      <c r="BP73" s="5">
        <v>7</v>
      </c>
      <c r="BQ73" s="5" t="s">
        <v>158</v>
      </c>
      <c r="BR73" s="5" t="s">
        <v>342</v>
      </c>
      <c r="BS73" s="5">
        <v>4</v>
      </c>
      <c r="BT73" s="5">
        <v>2</v>
      </c>
      <c r="BU73" s="5">
        <v>1</v>
      </c>
      <c r="BV73" s="5" t="s">
        <v>344</v>
      </c>
      <c r="BW73" s="5" t="s">
        <v>342</v>
      </c>
      <c r="BX73" s="5">
        <v>7</v>
      </c>
      <c r="BY73" s="5">
        <v>8</v>
      </c>
      <c r="BZ73" s="5">
        <v>2</v>
      </c>
      <c r="CA73" s="5">
        <v>1</v>
      </c>
      <c r="CB73" s="5">
        <v>0</v>
      </c>
      <c r="CC73" s="5">
        <v>58</v>
      </c>
      <c r="CD73" s="5" t="s">
        <v>470</v>
      </c>
      <c r="CE73" s="5" t="s">
        <v>1869</v>
      </c>
      <c r="CF73" s="5" t="s">
        <v>164</v>
      </c>
      <c r="CG73" s="5" t="s">
        <v>158</v>
      </c>
      <c r="CH73" s="5" t="s">
        <v>159</v>
      </c>
      <c r="CI73" s="5">
        <v>35</v>
      </c>
      <c r="CJ73" s="5">
        <v>7</v>
      </c>
      <c r="CK73" s="5" t="s">
        <v>158</v>
      </c>
      <c r="CL73" s="5" t="s">
        <v>159</v>
      </c>
      <c r="CM73" s="5">
        <v>0</v>
      </c>
      <c r="CN73" s="5">
        <v>0</v>
      </c>
      <c r="CO73" s="5" t="s">
        <v>199</v>
      </c>
      <c r="CP73" s="4" t="s">
        <v>1870</v>
      </c>
      <c r="CQ73" s="5" t="s">
        <v>581</v>
      </c>
      <c r="CR73" s="4" t="s">
        <v>1871</v>
      </c>
      <c r="CS73" s="5" t="s">
        <v>169</v>
      </c>
      <c r="CT73" s="5" t="s">
        <v>158</v>
      </c>
      <c r="CU73" s="5" t="s">
        <v>1872</v>
      </c>
      <c r="CV73" s="4" t="s">
        <v>1873</v>
      </c>
      <c r="CX73" s="5" t="s">
        <v>1872</v>
      </c>
      <c r="CY73" s="4" t="s">
        <v>1874</v>
      </c>
      <c r="CZ73" s="5" t="s">
        <v>171</v>
      </c>
      <c r="DA73" s="5" t="s">
        <v>172</v>
      </c>
      <c r="DB73" s="4" t="s">
        <v>1875</v>
      </c>
      <c r="DC73" s="4" t="s">
        <v>1876</v>
      </c>
      <c r="DD73" t="s">
        <v>1877</v>
      </c>
      <c r="DE73" s="14" t="s">
        <v>176</v>
      </c>
      <c r="DF73" s="4">
        <v>74</v>
      </c>
      <c r="DG73" s="15" t="s">
        <v>177</v>
      </c>
      <c r="DH73" s="15" t="s">
        <v>354</v>
      </c>
      <c r="DI73" s="4" t="e">
        <v>#REF!</v>
      </c>
      <c r="DJ73" s="4" t="e">
        <v>#REF!</v>
      </c>
      <c r="DK73" s="4" t="e">
        <v>#REF!</v>
      </c>
      <c r="DL73" s="4" t="e">
        <v>#REF!</v>
      </c>
      <c r="DM73" s="4" t="e">
        <v>#REF!</v>
      </c>
      <c r="DN73" s="4" t="e">
        <v>#REF!</v>
      </c>
      <c r="DO73" s="4" t="e">
        <v>#REF!</v>
      </c>
      <c r="DP73" s="4" t="s">
        <v>1878</v>
      </c>
      <c r="DQ73" s="4" t="s">
        <v>354</v>
      </c>
      <c r="DR73" s="16">
        <v>1</v>
      </c>
      <c r="DS73" s="17">
        <v>44226</v>
      </c>
      <c r="DT73" s="1" t="s">
        <v>356</v>
      </c>
      <c r="DU73" s="1" t="s">
        <v>354</v>
      </c>
      <c r="DV73" s="1" t="str">
        <f>TabCadastro[[#This Row],[Cidade]]&amp;" - "&amp;TabCadastro[[#This Row],[UF]]</f>
        <v>Campinas - SP</v>
      </c>
      <c r="DW73" s="18" t="str">
        <f>TabCadastro[[#This Row],[Nome completo do responsável]]&amp;" / "&amp;TabCadastro[[#This Row],[Endereço de e-mail2]]&amp;" / "&amp;TabCadastro[[#This Row],[Telefone]]</f>
        <v>Sônia Ternes / geaebarao@gmail.com / (19) 98139-3324</v>
      </c>
      <c r="DX73" s="18" t="str">
        <f>TabCadastro[[#This Row],[Nome do Presidente]]&amp;" / "&amp;TabCadastro[[#This Row],[Email do Presidente]]&amp;" / "&amp;TabCadastro[[#This Row],[Telefone do Presidente]]</f>
        <v>João Pedro Salgado Da Costa / jopescosta@gmail.com / (19) 99224-1288</v>
      </c>
      <c r="DY73" s="18" t="e">
        <f>VLOOKUP(TabCadastro[[#This Row],[Regional]],#REF!,2,FALSE)</f>
        <v>#REF!</v>
      </c>
      <c r="DZ73" s="1" t="e">
        <f>IF(TabCadastro[[#This Row],[Regional]]=#REF!,TabCadastro[[#This Row],[Conc_Cidade_UF]],"")</f>
        <v>#REF!</v>
      </c>
      <c r="EA73" s="18" t="str">
        <f>TabCadastro[[#This Row],[Endereço]]&amp;" - "&amp;TabCadastro[[#This Row],[Bairro]]&amp;" - "&amp;"CEP "&amp;TabCadastro[[#This Row],[CEP]]</f>
        <v>Rua Francisco Andreo Aledo, 245 - Barão Geraldo - CEP 13084-200</v>
      </c>
      <c r="EB73" s="1" t="e">
        <f>IF(TabCadastro[[#This Row],[Regional]]=#REF!,TabCadastro[[#This Row],[Ordem (manual)]],"")</f>
        <v>#REF!</v>
      </c>
      <c r="EC73" s="1" t="e">
        <f>IF(TabCadastro[[#This Row],[Regional_Selec]]="","",_xlfn.RANK.EQ(TabCadastro[[#This Row],[Regional_Selec]],TabCadastro[Regional_Selec],1))</f>
        <v>#REF!</v>
      </c>
      <c r="ED73" s="1" t="str">
        <f>TabCadastro[[#This Row],[Domingo]]&amp;TabCadastro[[#This Row],[Segunda]]&amp;TabCadastro[[#This Row],[Terça]]&amp;TabCadastro[[#This Row],[Quarta]]&amp;TabCadastro[[#This Row],[Quinta]]&amp;TabCadastro[[#This Row],[Sexta]]&amp;TabCadastro[[#This Row],[Sábado]]</f>
        <v>---20h---</v>
      </c>
      <c r="EE73" s="1">
        <f>LEN(TabCadastro[[#This Row],[Conc_AE]])-LEN(SUBSTITUTE(TabCadastro[[#This Row],[Conc_AE]],"h",""))</f>
        <v>1</v>
      </c>
      <c r="EF73" s="1">
        <f>LEN(TabCadastro[[#This Row],[Dias e Horários do CURSO BÁSICO]])-LEN(SUBSTITUTE(TabCadastro[[#This Row],[Dias e Horários do CURSO BÁSICO]],"h",""))</f>
        <v>2</v>
      </c>
      <c r="EG73" s="1">
        <f>LEN(TabCadastro[[#This Row],[Dias e Horários da EAE]])-LEN(SUBSTITUTE(TabCadastro[[#This Row],[Dias e Horários da EAE]],"h",""))</f>
        <v>4</v>
      </c>
      <c r="EH73" s="1">
        <f>LEN(TabCadastro[[#This Row],[Dias e Horários EVANGELIZAÇÃO INFANTIL]])-LEN(SUBSTITUTE(TabCadastro[[#This Row],[Dias e Horários EVANGELIZAÇÃO INFANTIL]],"h",""))</f>
        <v>1</v>
      </c>
      <c r="EI73" s="1">
        <f>LEN(TabCadastro[[#This Row],[Dias e Horários PRÉ-MOCIDADE]])-LEN(SUBSTITUTE(TabCadastro[[#This Row],[Dias e Horários PRÉ-MOCIDADE]],"h",""))</f>
        <v>1</v>
      </c>
      <c r="EJ73" s="1">
        <f>LEN(TabCadastro[[#This Row],[Dias e Horários MOCIDADE]])-LEN(SUBSTITUTE(TabCadastro[[#This Row],[Dias e Horários MOCIDADE]],"h",""))</f>
        <v>1</v>
      </c>
      <c r="EK73" s="1">
        <f>LEN(TabCadastro[[#This Row],[Dias e Horários do CURSO DE MÉDIUNS]])-LEN(SUBSTITUTE(TabCadastro[[#This Row],[Dias e Horários do CURSO DE MÉDIUNS]],"h",""))</f>
        <v>0</v>
      </c>
      <c r="EL73" s="1">
        <f>LEN(TabCadastro[[#This Row],[Dias e Horários - FALANDO AO CORAÇÃO]])-LEN(SUBSTITUTE(TabCadastro[[#This Row],[Dias e Horários - FALANDO AO CORAÇÃO]],"h",""))</f>
        <v>1</v>
      </c>
      <c r="EM73" s="1">
        <f>LEN(TabCadastro[[#This Row],[Dias e Horários - PROJETO ANDRÉ LUIZ]])-LEN(SUBSTITUTE(TabCadastro[[#This Row],[Dias e Horários - PROJETO ANDRÉ LUIZ]],"h",""))</f>
        <v>2</v>
      </c>
      <c r="EN73" s="1">
        <f>LEN(TabCadastro[[#This Row],[Dias e Horários - PROJETO PAULO DE TARSO]])-LEN(SUBSTITUTE(TabCadastro[[#This Row],[Dias e Horários - PROJETO PAULO DE TARSO]],"h",""))</f>
        <v>1</v>
      </c>
    </row>
    <row r="74" spans="1:144" x14ac:dyDescent="0.3">
      <c r="A74" s="2">
        <v>44201.696468333335</v>
      </c>
      <c r="B74" s="19" t="s">
        <v>1746</v>
      </c>
      <c r="C74" s="3" t="s">
        <v>1879</v>
      </c>
      <c r="D74" s="3" t="s">
        <v>1880</v>
      </c>
      <c r="E74" s="3" t="s">
        <v>1881</v>
      </c>
      <c r="F74" s="3" t="s">
        <v>1882</v>
      </c>
      <c r="G74" s="4" t="s">
        <v>1883</v>
      </c>
      <c r="H74" s="5" t="s">
        <v>1884</v>
      </c>
      <c r="I74" s="3" t="s">
        <v>1885</v>
      </c>
      <c r="J74" s="3" t="s">
        <v>152</v>
      </c>
      <c r="K74" s="3" t="s">
        <v>1886</v>
      </c>
      <c r="L74" s="3" t="s">
        <v>1887</v>
      </c>
      <c r="M74" s="24">
        <v>31393</v>
      </c>
      <c r="N74" s="3" t="s">
        <v>1888</v>
      </c>
      <c r="O74" s="5" t="s">
        <v>1889</v>
      </c>
      <c r="P74" s="5" t="s">
        <v>1890</v>
      </c>
      <c r="Q74" s="4" t="s">
        <v>1891</v>
      </c>
      <c r="R74" s="4" t="s">
        <v>1892</v>
      </c>
      <c r="S74" s="3" t="s">
        <v>158</v>
      </c>
      <c r="T74" s="3" t="s">
        <v>159</v>
      </c>
      <c r="U74" s="3" t="s">
        <v>158</v>
      </c>
      <c r="V74" s="3" t="s">
        <v>159</v>
      </c>
      <c r="W74" s="3" t="s">
        <v>159</v>
      </c>
      <c r="X74" s="3" t="s">
        <v>159</v>
      </c>
      <c r="Y74" s="3" t="s">
        <v>159</v>
      </c>
      <c r="Z74" s="4" t="s">
        <v>1893</v>
      </c>
      <c r="AA74" s="4" t="s">
        <v>161</v>
      </c>
      <c r="AB74" s="4" t="s">
        <v>1894</v>
      </c>
      <c r="AC74" s="4" t="s">
        <v>1895</v>
      </c>
      <c r="AD74" t="s">
        <v>1896</v>
      </c>
      <c r="AE74" s="4" t="s">
        <v>158</v>
      </c>
      <c r="AF74" s="4" t="s">
        <v>1897</v>
      </c>
      <c r="AG74" s="3" t="s">
        <v>161</v>
      </c>
      <c r="AH74" s="3" t="s">
        <v>221</v>
      </c>
      <c r="AI74" s="3" t="s">
        <v>398</v>
      </c>
      <c r="AJ74" s="3" t="s">
        <v>161</v>
      </c>
      <c r="AK74" s="3" t="s">
        <v>161</v>
      </c>
      <c r="AL74" s="3" t="s">
        <v>161</v>
      </c>
      <c r="AM74" s="3" t="s">
        <v>196</v>
      </c>
      <c r="AN74" s="5">
        <v>140</v>
      </c>
      <c r="AO74" s="5">
        <v>100</v>
      </c>
      <c r="AP74" s="5">
        <v>20</v>
      </c>
      <c r="AQ74" s="5">
        <v>20</v>
      </c>
      <c r="AR74" s="5" t="s">
        <v>1117</v>
      </c>
      <c r="AS74" s="5">
        <v>12</v>
      </c>
      <c r="AT74" s="5" t="s">
        <v>1898</v>
      </c>
      <c r="AU74" s="5" t="s">
        <v>1899</v>
      </c>
      <c r="AV74" s="5">
        <v>20</v>
      </c>
      <c r="AW74" s="5">
        <v>15</v>
      </c>
      <c r="AX74" s="5">
        <v>16</v>
      </c>
      <c r="AY74" s="5">
        <v>6</v>
      </c>
      <c r="AZ74" s="5" t="s">
        <v>251</v>
      </c>
      <c r="BA74" s="5">
        <v>35</v>
      </c>
      <c r="BB74" s="5">
        <v>10</v>
      </c>
      <c r="BC74" s="5">
        <v>3</v>
      </c>
      <c r="BD74" s="5">
        <v>3</v>
      </c>
      <c r="BE74" s="5" t="s">
        <v>342</v>
      </c>
      <c r="BF74" s="5">
        <v>20</v>
      </c>
      <c r="BG74" s="5">
        <v>10</v>
      </c>
      <c r="BH74" s="5">
        <v>3</v>
      </c>
      <c r="BI74" s="5">
        <v>0</v>
      </c>
      <c r="BJ74" s="5">
        <v>2</v>
      </c>
      <c r="BK74" s="5">
        <v>1</v>
      </c>
      <c r="BL74" s="5">
        <v>0</v>
      </c>
      <c r="BM74" s="5">
        <v>3</v>
      </c>
      <c r="BN74" s="5">
        <v>0</v>
      </c>
      <c r="BO74" s="5">
        <v>1</v>
      </c>
      <c r="BP74" s="5">
        <v>3</v>
      </c>
      <c r="BQ74" s="5" t="s">
        <v>158</v>
      </c>
      <c r="BR74" s="5" t="s">
        <v>342</v>
      </c>
      <c r="BS74" s="5">
        <v>5</v>
      </c>
      <c r="BT74" s="5">
        <v>2</v>
      </c>
      <c r="BU74" s="5">
        <v>2</v>
      </c>
      <c r="BV74" s="5" t="s">
        <v>344</v>
      </c>
      <c r="BW74" s="5" t="s">
        <v>378</v>
      </c>
      <c r="BX74" s="5">
        <v>10</v>
      </c>
      <c r="BY74" s="5">
        <v>6</v>
      </c>
      <c r="BZ74" s="5">
        <v>3</v>
      </c>
      <c r="CA74" s="5">
        <v>3</v>
      </c>
      <c r="CB74" s="5">
        <v>0</v>
      </c>
      <c r="CC74" s="5">
        <v>43</v>
      </c>
      <c r="CD74" s="5" t="s">
        <v>310</v>
      </c>
      <c r="CE74" s="5" t="s">
        <v>469</v>
      </c>
      <c r="CF74" s="5" t="s">
        <v>161</v>
      </c>
      <c r="CG74" s="5" t="s">
        <v>158</v>
      </c>
      <c r="CH74" s="5" t="s">
        <v>158</v>
      </c>
      <c r="CI74" s="5">
        <v>9</v>
      </c>
      <c r="CJ74" s="5">
        <v>3</v>
      </c>
      <c r="CK74" s="5" t="s">
        <v>158</v>
      </c>
      <c r="CL74" s="5" t="s">
        <v>158</v>
      </c>
      <c r="CM74" s="5">
        <v>12</v>
      </c>
      <c r="CN74" s="5">
        <v>3</v>
      </c>
      <c r="CO74" s="5" t="s">
        <v>167</v>
      </c>
      <c r="CP74" s="4" t="s">
        <v>1900</v>
      </c>
      <c r="CQ74" s="5" t="s">
        <v>168</v>
      </c>
      <c r="CS74" s="5" t="s">
        <v>169</v>
      </c>
      <c r="CT74" s="5" t="s">
        <v>158</v>
      </c>
      <c r="CU74" s="5" t="s">
        <v>1901</v>
      </c>
      <c r="CX74" s="5" t="s">
        <v>1897</v>
      </c>
      <c r="CY74" s="4" t="s">
        <v>1902</v>
      </c>
      <c r="CZ74" s="5" t="s">
        <v>171</v>
      </c>
      <c r="DA74" s="5" t="s">
        <v>928</v>
      </c>
      <c r="DB74" s="4" t="s">
        <v>1903</v>
      </c>
      <c r="DC74" s="4" t="s">
        <v>1904</v>
      </c>
      <c r="DD74" t="s">
        <v>1905</v>
      </c>
      <c r="DE74" s="14" t="s">
        <v>176</v>
      </c>
      <c r="DF74" s="4">
        <v>75</v>
      </c>
      <c r="DG74" s="15" t="s">
        <v>177</v>
      </c>
      <c r="DH74" s="15" t="s">
        <v>354</v>
      </c>
      <c r="DI74" s="4" t="e">
        <v>#REF!</v>
      </c>
      <c r="DJ74" s="4" t="e">
        <v>#REF!</v>
      </c>
      <c r="DK74" s="4" t="e">
        <v>#REF!</v>
      </c>
      <c r="DL74" s="4" t="e">
        <v>#REF!</v>
      </c>
      <c r="DM74" s="4" t="e">
        <v>#REF!</v>
      </c>
      <c r="DN74" s="4" t="e">
        <v>#REF!</v>
      </c>
      <c r="DO74" s="4" t="e">
        <v>#REF!</v>
      </c>
      <c r="DP74" s="4" t="s">
        <v>1906</v>
      </c>
      <c r="DQ74" s="4" t="s">
        <v>354</v>
      </c>
      <c r="DR74" s="16">
        <v>1</v>
      </c>
      <c r="DS74" s="17">
        <v>44226</v>
      </c>
      <c r="DT74" s="1" t="s">
        <v>356</v>
      </c>
      <c r="DU74" s="1" t="s">
        <v>354</v>
      </c>
      <c r="DV74" s="1" t="str">
        <f>TabCadastro[[#This Row],[Cidade]]&amp;" - "&amp;TabCadastro[[#This Row],[UF]]</f>
        <v>Americana - SP</v>
      </c>
      <c r="DW74" s="18" t="str">
        <f>TabCadastro[[#This Row],[Nome completo do responsável]]&amp;" / "&amp;TabCadastro[[#This Row],[Endereço de e-mail2]]&amp;" / "&amp;TabCadastro[[#This Row],[Telefone]]</f>
        <v>Silvia Helena C. De P. Gomes / cairbarschutel.alianca@gmail.com / (19) 99907-6143</v>
      </c>
      <c r="DX74" s="18" t="str">
        <f>TabCadastro[[#This Row],[Nome do Presidente]]&amp;" / "&amp;TabCadastro[[#This Row],[Email do Presidente]]&amp;" / "&amp;TabCadastro[[#This Row],[Telefone do Presidente]]</f>
        <v>Silvia Helena Colferai De Paiva Gomes / silviagomes25@hotmail.com / (19) 99907-6143 / (19) 3458-4081</v>
      </c>
      <c r="DY74" s="18" t="e">
        <f>VLOOKUP(TabCadastro[[#This Row],[Regional]],#REF!,2,FALSE)</f>
        <v>#REF!</v>
      </c>
      <c r="DZ74" s="1" t="e">
        <f>IF(TabCadastro[[#This Row],[Regional]]=#REF!,TabCadastro[[#This Row],[Conc_Cidade_UF]],"")</f>
        <v>#REF!</v>
      </c>
      <c r="EA74" s="18" t="str">
        <f>TabCadastro[[#This Row],[Endereço]]&amp;" - "&amp;TabCadastro[[#This Row],[Bairro]]&amp;" - "&amp;"CEP "&amp;TabCadastro[[#This Row],[CEP]]</f>
        <v>Rua Manoel Bandeira, 354 - Santa Inês - CEP 13469-040</v>
      </c>
      <c r="EB74" s="1" t="e">
        <f>IF(TabCadastro[[#This Row],[Regional]]=#REF!,TabCadastro[[#This Row],[Ordem (manual)]],"")</f>
        <v>#REF!</v>
      </c>
      <c r="EC74" s="1" t="e">
        <f>IF(TabCadastro[[#This Row],[Regional_Selec]]="","",_xlfn.RANK.EQ(TabCadastro[[#This Row],[Regional_Selec]],TabCadastro[Regional_Selec],1))</f>
        <v>#REF!</v>
      </c>
      <c r="ED74" s="1" t="str">
        <f>TabCadastro[[#This Row],[Domingo]]&amp;TabCadastro[[#This Row],[Segunda]]&amp;TabCadastro[[#This Row],[Terça]]&amp;TabCadastro[[#This Row],[Quarta]]&amp;TabCadastro[[#This Row],[Quinta]]&amp;TabCadastro[[#This Row],[Sexta]]&amp;TabCadastro[[#This Row],[Sábado]]</f>
        <v>-20h15h---18h</v>
      </c>
      <c r="EE74" s="1">
        <f>LEN(TabCadastro[[#This Row],[Conc_AE]])-LEN(SUBSTITUTE(TabCadastro[[#This Row],[Conc_AE]],"h",""))</f>
        <v>3</v>
      </c>
      <c r="EF74" s="1">
        <f>LEN(TabCadastro[[#This Row],[Dias e Horários do CURSO BÁSICO]])-LEN(SUBSTITUTE(TabCadastro[[#This Row],[Dias e Horários do CURSO BÁSICO]],"h",""))</f>
        <v>1</v>
      </c>
      <c r="EG74" s="1">
        <f>LEN(TabCadastro[[#This Row],[Dias e Horários da EAE]])-LEN(SUBSTITUTE(TabCadastro[[#This Row],[Dias e Horários da EAE]],"h",""))</f>
        <v>2</v>
      </c>
      <c r="EH74" s="1">
        <f>LEN(TabCadastro[[#This Row],[Dias e Horários EVANGELIZAÇÃO INFANTIL]])-LEN(SUBSTITUTE(TabCadastro[[#This Row],[Dias e Horários EVANGELIZAÇÃO INFANTIL]],"h",""))</f>
        <v>1</v>
      </c>
      <c r="EI74" s="1">
        <f>LEN(TabCadastro[[#This Row],[Dias e Horários PRÉ-MOCIDADE]])-LEN(SUBSTITUTE(TabCadastro[[#This Row],[Dias e Horários PRÉ-MOCIDADE]],"h",""))</f>
        <v>1</v>
      </c>
      <c r="EJ74" s="1">
        <f>LEN(TabCadastro[[#This Row],[Dias e Horários MOCIDADE]])-LEN(SUBSTITUTE(TabCadastro[[#This Row],[Dias e Horários MOCIDADE]],"h",""))</f>
        <v>1</v>
      </c>
      <c r="EK74" s="1">
        <f>LEN(TabCadastro[[#This Row],[Dias e Horários do CURSO DE MÉDIUNS]])-LEN(SUBSTITUTE(TabCadastro[[#This Row],[Dias e Horários do CURSO DE MÉDIUNS]],"h",""))</f>
        <v>1</v>
      </c>
      <c r="EL74" s="1">
        <f>LEN(TabCadastro[[#This Row],[Dias e Horários - FALANDO AO CORAÇÃO]])-LEN(SUBSTITUTE(TabCadastro[[#This Row],[Dias e Horários - FALANDO AO CORAÇÃO]],"h",""))</f>
        <v>1</v>
      </c>
      <c r="EM74" s="1">
        <f>LEN(TabCadastro[[#This Row],[Dias e Horários - PROJETO ANDRÉ LUIZ]])-LEN(SUBSTITUTE(TabCadastro[[#This Row],[Dias e Horários - PROJETO ANDRÉ LUIZ]],"h",""))</f>
        <v>1</v>
      </c>
      <c r="EN74" s="1">
        <f>LEN(TabCadastro[[#This Row],[Dias e Horários - PROJETO PAULO DE TARSO]])-LEN(SUBSTITUTE(TabCadastro[[#This Row],[Dias e Horários - PROJETO PAULO DE TARSO]],"h",""))</f>
        <v>0</v>
      </c>
    </row>
    <row r="75" spans="1:144" x14ac:dyDescent="0.3">
      <c r="A75" s="2">
        <v>44201.868448240741</v>
      </c>
      <c r="B75" s="19" t="s">
        <v>1746</v>
      </c>
      <c r="C75" s="3" t="s">
        <v>1907</v>
      </c>
      <c r="D75" s="3" t="s">
        <v>1908</v>
      </c>
      <c r="E75" s="3" t="s">
        <v>1909</v>
      </c>
      <c r="F75" s="3" t="s">
        <v>1910</v>
      </c>
      <c r="G75" s="4" t="s">
        <v>1911</v>
      </c>
      <c r="H75" s="5" t="s">
        <v>1912</v>
      </c>
      <c r="I75" s="3" t="s">
        <v>1913</v>
      </c>
      <c r="J75" s="3" t="s">
        <v>152</v>
      </c>
      <c r="K75" s="3" t="s">
        <v>1914</v>
      </c>
      <c r="L75" s="3" t="s">
        <v>1915</v>
      </c>
      <c r="M75" s="13">
        <v>36654</v>
      </c>
      <c r="N75" s="3" t="s">
        <v>1909</v>
      </c>
      <c r="O75" s="5" t="s">
        <v>1916</v>
      </c>
      <c r="P75" s="5" t="s">
        <v>1910</v>
      </c>
      <c r="Q75" s="4" t="s">
        <v>1490</v>
      </c>
      <c r="R75" s="4" t="s">
        <v>1917</v>
      </c>
      <c r="S75" s="3" t="s">
        <v>158</v>
      </c>
      <c r="T75" s="3" t="s">
        <v>158</v>
      </c>
      <c r="U75" s="3" t="s">
        <v>158</v>
      </c>
      <c r="V75" s="3" t="s">
        <v>159</v>
      </c>
      <c r="W75" s="3" t="s">
        <v>159</v>
      </c>
      <c r="X75" s="3" t="s">
        <v>159</v>
      </c>
      <c r="Y75" s="3" t="s">
        <v>158</v>
      </c>
      <c r="Z75" s="4" t="s">
        <v>1918</v>
      </c>
      <c r="AA75" s="4" t="s">
        <v>161</v>
      </c>
      <c r="AB75" s="4" t="s">
        <v>161</v>
      </c>
      <c r="AC75" s="4" t="s">
        <v>161</v>
      </c>
      <c r="AD75" s="4" t="s">
        <v>161</v>
      </c>
      <c r="AE75" s="4" t="s">
        <v>158</v>
      </c>
      <c r="AF75" s="4" t="s">
        <v>1919</v>
      </c>
      <c r="AG75" s="3" t="s">
        <v>161</v>
      </c>
      <c r="AH75" s="3" t="s">
        <v>162</v>
      </c>
      <c r="AI75" s="3" t="s">
        <v>161</v>
      </c>
      <c r="AJ75" s="3" t="s">
        <v>161</v>
      </c>
      <c r="AK75" s="3" t="s">
        <v>161</v>
      </c>
      <c r="AL75" s="3" t="s">
        <v>161</v>
      </c>
      <c r="AM75" s="3" t="s">
        <v>161</v>
      </c>
      <c r="AN75" s="5">
        <v>30</v>
      </c>
      <c r="AO75" s="5">
        <v>20</v>
      </c>
      <c r="AP75" s="5">
        <v>7</v>
      </c>
      <c r="AQ75" s="5">
        <v>9</v>
      </c>
      <c r="AR75" s="5" t="s">
        <v>225</v>
      </c>
      <c r="AS75" s="5">
        <v>0</v>
      </c>
      <c r="AT75" s="5" t="s">
        <v>1714</v>
      </c>
      <c r="AU75" s="5" t="s">
        <v>250</v>
      </c>
      <c r="AV75" s="5">
        <v>12</v>
      </c>
      <c r="AW75" s="5">
        <v>6</v>
      </c>
      <c r="AX75" s="5">
        <v>2</v>
      </c>
      <c r="AY75" s="5">
        <v>2</v>
      </c>
      <c r="AZ75" s="5" t="s">
        <v>161</v>
      </c>
      <c r="BA75" s="5">
        <v>0</v>
      </c>
      <c r="BB75" s="5">
        <v>3</v>
      </c>
      <c r="BC75" s="5">
        <v>2</v>
      </c>
      <c r="BD75" s="5">
        <v>0</v>
      </c>
      <c r="BE75" s="5" t="s">
        <v>161</v>
      </c>
      <c r="BF75" s="5">
        <v>0</v>
      </c>
      <c r="BG75" s="5">
        <v>0</v>
      </c>
      <c r="BH75" s="5">
        <v>3</v>
      </c>
      <c r="BI75" s="5">
        <v>0</v>
      </c>
      <c r="BJ75" s="5">
        <v>0</v>
      </c>
      <c r="BK75" s="5">
        <v>0</v>
      </c>
      <c r="BL75" s="5">
        <v>0</v>
      </c>
      <c r="BM75" s="5">
        <v>0</v>
      </c>
      <c r="BN75" s="5">
        <v>0</v>
      </c>
      <c r="BO75" s="5">
        <v>0</v>
      </c>
      <c r="BP75" s="5">
        <v>0</v>
      </c>
      <c r="BQ75" s="5" t="s">
        <v>158</v>
      </c>
      <c r="BR75" s="5" t="s">
        <v>161</v>
      </c>
      <c r="BS75" s="5">
        <v>0</v>
      </c>
      <c r="BT75" s="5">
        <v>0</v>
      </c>
      <c r="BU75" s="5">
        <v>0</v>
      </c>
      <c r="BV75" s="5" t="s">
        <v>163</v>
      </c>
      <c r="BW75" s="5" t="s">
        <v>161</v>
      </c>
      <c r="BX75" s="5">
        <v>0</v>
      </c>
      <c r="BY75" s="5">
        <v>0</v>
      </c>
      <c r="BZ75" s="5">
        <v>0</v>
      </c>
      <c r="CA75" s="5">
        <v>0</v>
      </c>
      <c r="CB75" s="5">
        <v>3</v>
      </c>
      <c r="CC75" s="5">
        <v>6</v>
      </c>
      <c r="CD75" s="5" t="s">
        <v>161</v>
      </c>
      <c r="CE75" s="5" t="s">
        <v>161</v>
      </c>
      <c r="CF75" s="5" t="s">
        <v>161</v>
      </c>
      <c r="CG75" s="5" t="s">
        <v>158</v>
      </c>
      <c r="CH75" s="5" t="s">
        <v>158</v>
      </c>
      <c r="CI75" s="5">
        <v>0</v>
      </c>
      <c r="CJ75" s="5">
        <v>0</v>
      </c>
      <c r="CK75" s="5" t="s">
        <v>159</v>
      </c>
      <c r="CL75" s="5" t="s">
        <v>159</v>
      </c>
      <c r="CM75" s="5">
        <v>0</v>
      </c>
      <c r="CN75" s="5">
        <v>0</v>
      </c>
      <c r="CO75" s="5" t="s">
        <v>199</v>
      </c>
      <c r="CP75" s="4" t="s">
        <v>1920</v>
      </c>
      <c r="CQ75" s="5" t="s">
        <v>347</v>
      </c>
      <c r="CR75" s="4" t="s">
        <v>1921</v>
      </c>
      <c r="CS75" s="5" t="s">
        <v>169</v>
      </c>
      <c r="CT75" s="5" t="s">
        <v>159</v>
      </c>
      <c r="CU75" s="5" t="s">
        <v>1916</v>
      </c>
      <c r="CX75" s="5" t="s">
        <v>1916</v>
      </c>
      <c r="CY75" s="4" t="s">
        <v>1922</v>
      </c>
      <c r="CZ75" s="5" t="s">
        <v>171</v>
      </c>
      <c r="DA75" s="5" t="s">
        <v>230</v>
      </c>
      <c r="DB75" s="4" t="s">
        <v>1923</v>
      </c>
      <c r="DC75" s="4" t="s">
        <v>1924</v>
      </c>
      <c r="DD75" t="s">
        <v>1925</v>
      </c>
      <c r="DE75" s="14" t="s">
        <v>176</v>
      </c>
      <c r="DF75" s="4">
        <v>76</v>
      </c>
      <c r="DG75" s="15" t="s">
        <v>177</v>
      </c>
      <c r="DH75" s="15" t="s">
        <v>178</v>
      </c>
      <c r="DI75" s="4" t="e">
        <v>#REF!</v>
      </c>
      <c r="DJ75" s="4" t="e">
        <v>#REF!</v>
      </c>
      <c r="DK75" s="4" t="e">
        <v>#REF!</v>
      </c>
      <c r="DL75" s="4" t="e">
        <v>#REF!</v>
      </c>
      <c r="DM75" s="4" t="e">
        <v>#REF!</v>
      </c>
      <c r="DN75" s="4" t="e">
        <v>#REF!</v>
      </c>
      <c r="DO75" s="4" t="e">
        <v>#REF!</v>
      </c>
      <c r="DP75" s="4" t="s">
        <v>1926</v>
      </c>
      <c r="DQ75" s="4" t="s">
        <v>178</v>
      </c>
      <c r="DR75" s="16">
        <v>1</v>
      </c>
      <c r="DS75" s="17">
        <v>44226</v>
      </c>
      <c r="DU75" s="1" t="s">
        <v>178</v>
      </c>
      <c r="DV75" s="1" t="str">
        <f>TabCadastro[[#This Row],[Cidade]]&amp;" - "&amp;TabCadastro[[#This Row],[UF]]</f>
        <v>Artur Nogueira - SP</v>
      </c>
      <c r="DW75" s="18" t="str">
        <f>TabCadastro[[#This Row],[Nome completo do responsável]]&amp;" / "&amp;TabCadastro[[#This Row],[Endereço de e-mail2]]&amp;" / "&amp;TabCadastro[[#This Row],[Telefone]]</f>
        <v>Jose Eduardo Ferreira Da Silva / eduardoferreirasilva1234@gmail.com / (19) 99710-2379</v>
      </c>
      <c r="DX75" s="18" t="str">
        <f>TabCadastro[[#This Row],[Nome do Presidente]]&amp;" / "&amp;TabCadastro[[#This Row],[Email do Presidente]]&amp;" / "&amp;TabCadastro[[#This Row],[Telefone do Presidente]]</f>
        <v>Jose Eduardo Ferreira Da Silva / eduardoferreirasilva1234@gmail.com / (19) 99710-2379</v>
      </c>
      <c r="DY75" s="18" t="e">
        <f>VLOOKUP(TabCadastro[[#This Row],[Regional]],#REF!,2,FALSE)</f>
        <v>#REF!</v>
      </c>
      <c r="DZ75" s="1" t="e">
        <f>IF(TabCadastro[[#This Row],[Regional]]=#REF!,TabCadastro[[#This Row],[Conc_Cidade_UF]],"")</f>
        <v>#REF!</v>
      </c>
      <c r="EA75" s="18" t="str">
        <f>TabCadastro[[#This Row],[Endereço]]&amp;" - "&amp;TabCadastro[[#This Row],[Bairro]]&amp;" - "&amp;"CEP "&amp;TabCadastro[[#This Row],[CEP]]</f>
        <v>Rua Jose Ruivo Evangelista Nº 420 - Itamaraty - CEP 13163-554</v>
      </c>
      <c r="EB75" s="1" t="e">
        <f>IF(TabCadastro[[#This Row],[Regional]]=#REF!,TabCadastro[[#This Row],[Ordem (manual)]],"")</f>
        <v>#REF!</v>
      </c>
      <c r="EC75" s="1" t="e">
        <f>IF(TabCadastro[[#This Row],[Regional_Selec]]="","",_xlfn.RANK.EQ(TabCadastro[[#This Row],[Regional_Selec]],TabCadastro[Regional_Selec],1))</f>
        <v>#REF!</v>
      </c>
      <c r="ED75" s="1" t="str">
        <f>TabCadastro[[#This Row],[Domingo]]&amp;TabCadastro[[#This Row],[Segunda]]&amp;TabCadastro[[#This Row],[Terça]]&amp;TabCadastro[[#This Row],[Quarta]]&amp;TabCadastro[[#This Row],[Quinta]]&amp;TabCadastro[[#This Row],[Sexta]]&amp;TabCadastro[[#This Row],[Sábado]]</f>
        <v>-19h30-----</v>
      </c>
      <c r="EE75" s="1">
        <f>LEN(TabCadastro[[#This Row],[Conc_AE]])-LEN(SUBSTITUTE(TabCadastro[[#This Row],[Conc_AE]],"h",""))</f>
        <v>1</v>
      </c>
      <c r="EF75" s="1">
        <f>LEN(TabCadastro[[#This Row],[Dias e Horários do CURSO BÁSICO]])-LEN(SUBSTITUTE(TabCadastro[[#This Row],[Dias e Horários do CURSO BÁSICO]],"h",""))</f>
        <v>1</v>
      </c>
      <c r="EG75" s="1">
        <f>LEN(TabCadastro[[#This Row],[Dias e Horários da EAE]])-LEN(SUBSTITUTE(TabCadastro[[#This Row],[Dias e Horários da EAE]],"h",""))</f>
        <v>1</v>
      </c>
      <c r="EH75" s="1">
        <f>LEN(TabCadastro[[#This Row],[Dias e Horários EVANGELIZAÇÃO INFANTIL]])-LEN(SUBSTITUTE(TabCadastro[[#This Row],[Dias e Horários EVANGELIZAÇÃO INFANTIL]],"h",""))</f>
        <v>0</v>
      </c>
      <c r="EI75" s="1">
        <f>LEN(TabCadastro[[#This Row],[Dias e Horários PRÉ-MOCIDADE]])-LEN(SUBSTITUTE(TabCadastro[[#This Row],[Dias e Horários PRÉ-MOCIDADE]],"h",""))</f>
        <v>0</v>
      </c>
      <c r="EJ75" s="1">
        <f>LEN(TabCadastro[[#This Row],[Dias e Horários MOCIDADE]])-LEN(SUBSTITUTE(TabCadastro[[#This Row],[Dias e Horários MOCIDADE]],"h",""))</f>
        <v>0</v>
      </c>
      <c r="EK75" s="1">
        <f>LEN(TabCadastro[[#This Row],[Dias e Horários do CURSO DE MÉDIUNS]])-LEN(SUBSTITUTE(TabCadastro[[#This Row],[Dias e Horários do CURSO DE MÉDIUNS]],"h",""))</f>
        <v>0</v>
      </c>
      <c r="EL75" s="1">
        <f>LEN(TabCadastro[[#This Row],[Dias e Horários - FALANDO AO CORAÇÃO]])-LEN(SUBSTITUTE(TabCadastro[[#This Row],[Dias e Horários - FALANDO AO CORAÇÃO]],"h",""))</f>
        <v>0</v>
      </c>
      <c r="EM75" s="1">
        <f>LEN(TabCadastro[[#This Row],[Dias e Horários - PROJETO ANDRÉ LUIZ]])-LEN(SUBSTITUTE(TabCadastro[[#This Row],[Dias e Horários - PROJETO ANDRÉ LUIZ]],"h",""))</f>
        <v>0</v>
      </c>
      <c r="EN75" s="1">
        <f>LEN(TabCadastro[[#This Row],[Dias e Horários - PROJETO PAULO DE TARSO]])-LEN(SUBSTITUTE(TabCadastro[[#This Row],[Dias e Horários - PROJETO PAULO DE TARSO]],"h",""))</f>
        <v>0</v>
      </c>
    </row>
    <row r="76" spans="1:144" x14ac:dyDescent="0.3">
      <c r="A76" s="2">
        <v>44203.720939131948</v>
      </c>
      <c r="B76" s="19" t="s">
        <v>1746</v>
      </c>
      <c r="C76" s="3" t="s">
        <v>1927</v>
      </c>
      <c r="D76" s="3" t="s">
        <v>387</v>
      </c>
      <c r="E76" s="3" t="s">
        <v>1928</v>
      </c>
      <c r="F76" s="3" t="s">
        <v>1929</v>
      </c>
      <c r="G76" s="4" t="s">
        <v>1930</v>
      </c>
      <c r="H76" s="5" t="s">
        <v>1931</v>
      </c>
      <c r="I76" s="3" t="s">
        <v>1932</v>
      </c>
      <c r="J76" s="3" t="s">
        <v>152</v>
      </c>
      <c r="K76" s="3" t="s">
        <v>1933</v>
      </c>
      <c r="L76" s="3" t="s">
        <v>1934</v>
      </c>
      <c r="M76" s="24">
        <v>36815</v>
      </c>
      <c r="N76" s="3" t="s">
        <v>1935</v>
      </c>
      <c r="O76" s="5" t="s">
        <v>1936</v>
      </c>
      <c r="P76" s="5" t="s">
        <v>1929</v>
      </c>
      <c r="Q76" s="4" t="s">
        <v>1937</v>
      </c>
      <c r="R76" s="4" t="s">
        <v>1938</v>
      </c>
      <c r="S76" s="3" t="s">
        <v>159</v>
      </c>
      <c r="T76" s="3" t="s">
        <v>158</v>
      </c>
      <c r="U76" s="3" t="s">
        <v>158</v>
      </c>
      <c r="V76" s="3" t="s">
        <v>159</v>
      </c>
      <c r="W76" s="3" t="s">
        <v>159</v>
      </c>
      <c r="X76" s="3" t="s">
        <v>159</v>
      </c>
      <c r="Y76" s="3" t="s">
        <v>158</v>
      </c>
      <c r="Z76" s="4" t="s">
        <v>1939</v>
      </c>
      <c r="AA76" s="4" t="s">
        <v>161</v>
      </c>
      <c r="AB76" s="4" t="s">
        <v>1940</v>
      </c>
      <c r="AC76" s="4" t="s">
        <v>161</v>
      </c>
      <c r="AD76" s="4" t="s">
        <v>161</v>
      </c>
      <c r="AE76" s="4" t="s">
        <v>158</v>
      </c>
      <c r="AF76" s="4" t="s">
        <v>1941</v>
      </c>
      <c r="AG76" s="3" t="s">
        <v>161</v>
      </c>
      <c r="AH76" s="3" t="s">
        <v>161</v>
      </c>
      <c r="AI76" s="3" t="s">
        <v>161</v>
      </c>
      <c r="AJ76" s="3" t="s">
        <v>221</v>
      </c>
      <c r="AK76" s="3" t="s">
        <v>161</v>
      </c>
      <c r="AL76" s="3" t="s">
        <v>161</v>
      </c>
      <c r="AM76" s="3" t="s">
        <v>161</v>
      </c>
      <c r="AN76" s="5">
        <v>50</v>
      </c>
      <c r="AO76" s="5">
        <v>15</v>
      </c>
      <c r="AP76" s="21">
        <v>6</v>
      </c>
      <c r="AQ76" s="5">
        <v>4</v>
      </c>
      <c r="AR76" s="5" t="s">
        <v>1942</v>
      </c>
      <c r="AS76" s="5">
        <v>3</v>
      </c>
      <c r="AT76" s="5" t="s">
        <v>225</v>
      </c>
      <c r="AU76" s="5" t="s">
        <v>1817</v>
      </c>
      <c r="AV76" s="5">
        <v>17</v>
      </c>
      <c r="AW76" s="5">
        <v>8</v>
      </c>
      <c r="AX76" s="5">
        <v>5</v>
      </c>
      <c r="AY76" s="5">
        <v>2</v>
      </c>
      <c r="AZ76" s="5" t="s">
        <v>225</v>
      </c>
      <c r="BA76" s="5">
        <v>10</v>
      </c>
      <c r="BB76" s="5">
        <v>5</v>
      </c>
      <c r="BC76" s="5">
        <v>2</v>
      </c>
      <c r="BD76" s="5">
        <v>6</v>
      </c>
      <c r="BE76" s="5" t="s">
        <v>378</v>
      </c>
      <c r="BF76" s="5">
        <v>15</v>
      </c>
      <c r="BG76" s="5">
        <v>3</v>
      </c>
      <c r="BH76" s="5">
        <v>6</v>
      </c>
      <c r="BI76" s="5">
        <v>0</v>
      </c>
      <c r="BJ76" s="5">
        <v>0</v>
      </c>
      <c r="BK76" s="5">
        <v>0</v>
      </c>
      <c r="BL76" s="5">
        <v>0</v>
      </c>
      <c r="BM76" s="5">
        <v>0</v>
      </c>
      <c r="BN76" s="5">
        <v>0</v>
      </c>
      <c r="BO76" s="5">
        <v>0</v>
      </c>
      <c r="BP76" s="5">
        <v>4</v>
      </c>
      <c r="BQ76" s="5" t="s">
        <v>158</v>
      </c>
      <c r="BR76" s="5" t="s">
        <v>161</v>
      </c>
      <c r="BS76" s="5">
        <v>0</v>
      </c>
      <c r="BT76" s="5">
        <v>0</v>
      </c>
      <c r="BU76" s="5">
        <v>2</v>
      </c>
      <c r="BV76" s="5" t="s">
        <v>163</v>
      </c>
      <c r="BW76" s="5" t="s">
        <v>923</v>
      </c>
      <c r="BX76" s="5">
        <v>0</v>
      </c>
      <c r="BY76" s="5">
        <v>4</v>
      </c>
      <c r="BZ76" s="5">
        <v>3</v>
      </c>
      <c r="CA76" s="5">
        <v>3</v>
      </c>
      <c r="CB76" s="5">
        <v>0</v>
      </c>
      <c r="CC76" s="5">
        <v>12</v>
      </c>
      <c r="CD76" s="5" t="s">
        <v>161</v>
      </c>
      <c r="CE76" s="5" t="s">
        <v>161</v>
      </c>
      <c r="CF76" s="5" t="s">
        <v>1714</v>
      </c>
      <c r="CG76" s="5" t="s">
        <v>158</v>
      </c>
      <c r="CH76" s="5" t="s">
        <v>159</v>
      </c>
      <c r="CI76" s="5">
        <v>1</v>
      </c>
      <c r="CJ76" s="5">
        <v>0</v>
      </c>
      <c r="CK76" s="5" t="s">
        <v>159</v>
      </c>
      <c r="CL76" s="5" t="s">
        <v>158</v>
      </c>
      <c r="CM76" s="5">
        <v>0</v>
      </c>
      <c r="CN76" s="5">
        <v>0</v>
      </c>
      <c r="CO76" s="5" t="s">
        <v>167</v>
      </c>
      <c r="CQ76" s="5" t="s">
        <v>168</v>
      </c>
      <c r="CS76" s="5" t="s">
        <v>169</v>
      </c>
      <c r="CT76" s="5" t="s">
        <v>159</v>
      </c>
      <c r="CU76" s="5" t="s">
        <v>1943</v>
      </c>
      <c r="CX76" s="5" t="s">
        <v>1936</v>
      </c>
      <c r="CY76" s="4" t="s">
        <v>1944</v>
      </c>
      <c r="CZ76" s="5" t="s">
        <v>171</v>
      </c>
      <c r="DA76" s="5" t="s">
        <v>172</v>
      </c>
      <c r="DB76" s="4" t="s">
        <v>1945</v>
      </c>
      <c r="DC76" s="4" t="s">
        <v>1946</v>
      </c>
      <c r="DD76" t="s">
        <v>1947</v>
      </c>
      <c r="DE76" s="14" t="s">
        <v>176</v>
      </c>
      <c r="DF76" s="4">
        <v>77</v>
      </c>
      <c r="DG76" s="15" t="s">
        <v>177</v>
      </c>
      <c r="DH76" s="15" t="s">
        <v>178</v>
      </c>
      <c r="DI76" s="4" t="e">
        <v>#REF!</v>
      </c>
      <c r="DJ76" s="4" t="e">
        <v>#REF!</v>
      </c>
      <c r="DK76" s="4" t="e">
        <v>#REF!</v>
      </c>
      <c r="DL76" s="4" t="e">
        <v>#REF!</v>
      </c>
      <c r="DM76" s="4" t="e">
        <v>#REF!</v>
      </c>
      <c r="DN76" s="4" t="e">
        <v>#REF!</v>
      </c>
      <c r="DO76" s="4" t="e">
        <v>#REF!</v>
      </c>
      <c r="DP76" s="4" t="s">
        <v>1948</v>
      </c>
      <c r="DQ76" s="4" t="s">
        <v>178</v>
      </c>
      <c r="DR76" s="16">
        <v>0.8</v>
      </c>
      <c r="DS76" s="17">
        <v>44226</v>
      </c>
      <c r="DU76" s="1" t="s">
        <v>178</v>
      </c>
      <c r="DV76" s="1" t="str">
        <f>TabCadastro[[#This Row],[Cidade]]&amp;" - "&amp;TabCadastro[[#This Row],[UF]]</f>
        <v>Monte Mor - SP</v>
      </c>
      <c r="DW76" s="18" t="str">
        <f>TabCadastro[[#This Row],[Nome completo do responsável]]&amp;" / "&amp;TabCadastro[[#This Row],[Endereço de e-mail2]]&amp;" / "&amp;TabCadastro[[#This Row],[Telefone]]</f>
        <v>Solange Martins Chinen / smchinen@yahoo.com.br / (19) 99159-9587</v>
      </c>
      <c r="DX76" s="18" t="str">
        <f>TabCadastro[[#This Row],[Nome do Presidente]]&amp;" / "&amp;TabCadastro[[#This Row],[Email do Presidente]]&amp;" / "&amp;TabCadastro[[#This Row],[Telefone do Presidente]]</f>
        <v>Solange Aparecida Martins Chinen / smchinen@yahoo.com.br / (19) 99159-9587</v>
      </c>
      <c r="DY76" s="18" t="e">
        <f>VLOOKUP(TabCadastro[[#This Row],[Regional]],#REF!,2,FALSE)</f>
        <v>#REF!</v>
      </c>
      <c r="DZ76" s="1" t="e">
        <f>IF(TabCadastro[[#This Row],[Regional]]=#REF!,TabCadastro[[#This Row],[Conc_Cidade_UF]],"")</f>
        <v>#REF!</v>
      </c>
      <c r="EA76" s="18" t="str">
        <f>TabCadastro[[#This Row],[Endereço]]&amp;" - "&amp;TabCadastro[[#This Row],[Bairro]]&amp;" - "&amp;"CEP "&amp;TabCadastro[[#This Row],[CEP]]</f>
        <v>Rua Jose Bueno de Oliveira 110 - Vista Alegre - CEP 13190-000</v>
      </c>
      <c r="EB76" s="1" t="e">
        <f>IF(TabCadastro[[#This Row],[Regional]]=#REF!,TabCadastro[[#This Row],[Ordem (manual)]],"")</f>
        <v>#REF!</v>
      </c>
      <c r="EC76" s="1" t="e">
        <f>IF(TabCadastro[[#This Row],[Regional_Selec]]="","",_xlfn.RANK.EQ(TabCadastro[[#This Row],[Regional_Selec]],TabCadastro[Regional_Selec],1))</f>
        <v>#REF!</v>
      </c>
      <c r="ED76" s="1" t="str">
        <f>TabCadastro[[#This Row],[Domingo]]&amp;TabCadastro[[#This Row],[Segunda]]&amp;TabCadastro[[#This Row],[Terça]]&amp;TabCadastro[[#This Row],[Quarta]]&amp;TabCadastro[[#This Row],[Quinta]]&amp;TabCadastro[[#This Row],[Sexta]]&amp;TabCadastro[[#This Row],[Sábado]]</f>
        <v>---20h---</v>
      </c>
      <c r="EE76" s="1">
        <f>LEN(TabCadastro[[#This Row],[Conc_AE]])-LEN(SUBSTITUTE(TabCadastro[[#This Row],[Conc_AE]],"h",""))</f>
        <v>1</v>
      </c>
      <c r="EF76" s="1">
        <f>LEN(TabCadastro[[#This Row],[Dias e Horários do CURSO BÁSICO]])-LEN(SUBSTITUTE(TabCadastro[[#This Row],[Dias e Horários do CURSO BÁSICO]],"h",""))</f>
        <v>1</v>
      </c>
      <c r="EG76" s="1">
        <f>LEN(TabCadastro[[#This Row],[Dias e Horários da EAE]])-LEN(SUBSTITUTE(TabCadastro[[#This Row],[Dias e Horários da EAE]],"h",""))</f>
        <v>1</v>
      </c>
      <c r="EH76" s="1">
        <f>LEN(TabCadastro[[#This Row],[Dias e Horários EVANGELIZAÇÃO INFANTIL]])-LEN(SUBSTITUTE(TabCadastro[[#This Row],[Dias e Horários EVANGELIZAÇÃO INFANTIL]],"h",""))</f>
        <v>1</v>
      </c>
      <c r="EI76" s="1">
        <f>LEN(TabCadastro[[#This Row],[Dias e Horários PRÉ-MOCIDADE]])-LEN(SUBSTITUTE(TabCadastro[[#This Row],[Dias e Horários PRÉ-MOCIDADE]],"h",""))</f>
        <v>0</v>
      </c>
      <c r="EJ76" s="1">
        <f>LEN(TabCadastro[[#This Row],[Dias e Horários MOCIDADE]])-LEN(SUBSTITUTE(TabCadastro[[#This Row],[Dias e Horários MOCIDADE]],"h",""))</f>
        <v>1</v>
      </c>
      <c r="EK76" s="1">
        <f>LEN(TabCadastro[[#This Row],[Dias e Horários do CURSO DE MÉDIUNS]])-LEN(SUBSTITUTE(TabCadastro[[#This Row],[Dias e Horários do CURSO DE MÉDIUNS]],"h",""))</f>
        <v>1</v>
      </c>
      <c r="EL76" s="1">
        <f>LEN(TabCadastro[[#This Row],[Dias e Horários - FALANDO AO CORAÇÃO]])-LEN(SUBSTITUTE(TabCadastro[[#This Row],[Dias e Horários - FALANDO AO CORAÇÃO]],"h",""))</f>
        <v>0</v>
      </c>
      <c r="EM76" s="1">
        <f>LEN(TabCadastro[[#This Row],[Dias e Horários - PROJETO ANDRÉ LUIZ]])-LEN(SUBSTITUTE(TabCadastro[[#This Row],[Dias e Horários - PROJETO ANDRÉ LUIZ]],"h",""))</f>
        <v>0</v>
      </c>
      <c r="EN76" s="1">
        <f>LEN(TabCadastro[[#This Row],[Dias e Horários - PROJETO PAULO DE TARSO]])-LEN(SUBSTITUTE(TabCadastro[[#This Row],[Dias e Horários - PROJETO PAULO DE TARSO]],"h",""))</f>
        <v>1</v>
      </c>
    </row>
    <row r="77" spans="1:144" x14ac:dyDescent="0.3">
      <c r="A77" s="2">
        <v>44201.945981342593</v>
      </c>
      <c r="B77" s="19" t="s">
        <v>1746</v>
      </c>
      <c r="C77" s="3" t="s">
        <v>1949</v>
      </c>
      <c r="D77" s="3" t="s">
        <v>1950</v>
      </c>
      <c r="E77" s="3" t="s">
        <v>1951</v>
      </c>
      <c r="F77" s="3" t="s">
        <v>1952</v>
      </c>
      <c r="G77" s="4" t="s">
        <v>1953</v>
      </c>
      <c r="H77" s="5" t="s">
        <v>1954</v>
      </c>
      <c r="I77" s="3" t="s">
        <v>1856</v>
      </c>
      <c r="J77" s="3" t="s">
        <v>152</v>
      </c>
      <c r="K77" s="3" t="s">
        <v>1955</v>
      </c>
      <c r="L77" s="3" t="s">
        <v>1956</v>
      </c>
      <c r="M77" s="13">
        <v>34962</v>
      </c>
      <c r="N77" s="3" t="s">
        <v>1957</v>
      </c>
      <c r="O77" s="5" t="s">
        <v>1958</v>
      </c>
      <c r="P77" s="5" t="s">
        <v>1959</v>
      </c>
      <c r="Q77" s="4" t="s">
        <v>1960</v>
      </c>
      <c r="R77" s="4" t="s">
        <v>1961</v>
      </c>
      <c r="S77" s="3" t="s">
        <v>158</v>
      </c>
      <c r="T77" s="3" t="s">
        <v>159</v>
      </c>
      <c r="U77" s="3" t="s">
        <v>158</v>
      </c>
      <c r="V77" s="3" t="s">
        <v>159</v>
      </c>
      <c r="W77" s="3" t="s">
        <v>159</v>
      </c>
      <c r="X77" s="3" t="s">
        <v>158</v>
      </c>
      <c r="Y77" s="3" t="s">
        <v>158</v>
      </c>
      <c r="Z77" s="4" t="s">
        <v>1962</v>
      </c>
      <c r="AA77" s="4" t="s">
        <v>1963</v>
      </c>
      <c r="AB77" s="4" t="s">
        <v>1964</v>
      </c>
      <c r="AC77" s="4" t="s">
        <v>1965</v>
      </c>
      <c r="AD77" s="4"/>
      <c r="AE77" s="4" t="s">
        <v>158</v>
      </c>
      <c r="AG77" s="3" t="s">
        <v>1966</v>
      </c>
      <c r="AH77" s="3" t="s">
        <v>161</v>
      </c>
      <c r="AI77" s="3" t="s">
        <v>221</v>
      </c>
      <c r="AJ77" s="3" t="s">
        <v>161</v>
      </c>
      <c r="AK77" s="3" t="s">
        <v>161</v>
      </c>
      <c r="AL77" s="3" t="s">
        <v>161</v>
      </c>
      <c r="AM77" s="3" t="s">
        <v>161</v>
      </c>
      <c r="AN77" s="5">
        <v>20</v>
      </c>
      <c r="AO77" s="5">
        <v>50</v>
      </c>
      <c r="AP77" s="5">
        <v>15</v>
      </c>
      <c r="AQ77" s="5">
        <v>8</v>
      </c>
      <c r="AR77" s="5" t="s">
        <v>1576</v>
      </c>
      <c r="AS77" s="5">
        <v>15</v>
      </c>
      <c r="AT77" s="5" t="s">
        <v>1967</v>
      </c>
      <c r="AU77" s="5" t="s">
        <v>1899</v>
      </c>
      <c r="AV77" s="5">
        <v>25</v>
      </c>
      <c r="AW77" s="5">
        <v>15</v>
      </c>
      <c r="AX77" s="5">
        <v>3</v>
      </c>
      <c r="AY77" s="5">
        <v>3</v>
      </c>
      <c r="AZ77" s="5" t="s">
        <v>312</v>
      </c>
      <c r="BA77" s="5">
        <v>25</v>
      </c>
      <c r="BB77" s="5">
        <v>4</v>
      </c>
      <c r="BC77" s="5">
        <v>2</v>
      </c>
      <c r="BD77" s="5">
        <v>2</v>
      </c>
      <c r="BE77" s="5" t="s">
        <v>224</v>
      </c>
      <c r="BF77" s="5">
        <v>16</v>
      </c>
      <c r="BG77" s="5">
        <v>8</v>
      </c>
      <c r="BH77" s="5">
        <v>6</v>
      </c>
      <c r="BI77" s="5">
        <v>1</v>
      </c>
      <c r="BJ77" s="5">
        <v>3</v>
      </c>
      <c r="BK77" s="5">
        <v>1</v>
      </c>
      <c r="BL77" s="5">
        <v>1</v>
      </c>
      <c r="BM77" s="5">
        <v>1</v>
      </c>
      <c r="BN77" s="5">
        <v>2</v>
      </c>
      <c r="BO77" s="5">
        <v>4</v>
      </c>
      <c r="BP77" s="5">
        <v>5</v>
      </c>
      <c r="BQ77" s="5" t="s">
        <v>158</v>
      </c>
      <c r="BR77" s="5" t="s">
        <v>224</v>
      </c>
      <c r="BS77" s="5">
        <v>4</v>
      </c>
      <c r="BT77" s="5">
        <v>1</v>
      </c>
      <c r="BU77" s="5">
        <v>1</v>
      </c>
      <c r="BV77" s="5" t="s">
        <v>253</v>
      </c>
      <c r="BW77" s="5" t="s">
        <v>627</v>
      </c>
      <c r="BX77" s="5">
        <v>12</v>
      </c>
      <c r="BY77" s="5">
        <v>6</v>
      </c>
      <c r="BZ77" s="5">
        <v>2</v>
      </c>
      <c r="CA77" s="5">
        <v>2</v>
      </c>
      <c r="CB77" s="5">
        <v>9</v>
      </c>
      <c r="CC77" s="5">
        <v>35</v>
      </c>
      <c r="CD77" s="5" t="s">
        <v>555</v>
      </c>
      <c r="CE77" s="5" t="s">
        <v>1968</v>
      </c>
      <c r="CF77" s="5" t="s">
        <v>225</v>
      </c>
      <c r="CG77" s="5" t="s">
        <v>158</v>
      </c>
      <c r="CH77" s="5" t="s">
        <v>158</v>
      </c>
      <c r="CI77" s="5">
        <v>3</v>
      </c>
      <c r="CJ77" s="5">
        <v>1</v>
      </c>
      <c r="CK77" s="5" t="s">
        <v>158</v>
      </c>
      <c r="CL77" s="5" t="s">
        <v>158</v>
      </c>
      <c r="CM77" s="5">
        <v>0</v>
      </c>
      <c r="CN77" s="5">
        <v>0</v>
      </c>
      <c r="CO77" s="5" t="s">
        <v>167</v>
      </c>
      <c r="CP77" s="4" t="s">
        <v>1969</v>
      </c>
      <c r="CQ77" s="5" t="s">
        <v>168</v>
      </c>
      <c r="CR77" s="4" t="s">
        <v>1970</v>
      </c>
      <c r="CS77" s="5" t="s">
        <v>169</v>
      </c>
      <c r="CT77" s="5" t="s">
        <v>158</v>
      </c>
      <c r="CU77" s="5" t="s">
        <v>1971</v>
      </c>
      <c r="CX77" s="5" t="s">
        <v>1958</v>
      </c>
      <c r="CY77" s="4" t="s">
        <v>1972</v>
      </c>
      <c r="CZ77" s="5" t="s">
        <v>171</v>
      </c>
      <c r="DA77" s="5" t="s">
        <v>928</v>
      </c>
      <c r="DB77" s="4" t="s">
        <v>1973</v>
      </c>
      <c r="DC77" s="4" t="s">
        <v>1974</v>
      </c>
      <c r="DD77" t="s">
        <v>1975</v>
      </c>
      <c r="DE77" s="14" t="s">
        <v>176</v>
      </c>
      <c r="DF77" s="4">
        <v>78</v>
      </c>
      <c r="DG77" s="15" t="s">
        <v>177</v>
      </c>
      <c r="DH77" s="15" t="s">
        <v>354</v>
      </c>
      <c r="DI77" s="4" t="e">
        <v>#REF!</v>
      </c>
      <c r="DJ77" s="4" t="e">
        <v>#REF!</v>
      </c>
      <c r="DK77" s="4" t="e">
        <v>#REF!</v>
      </c>
      <c r="DL77" s="4" t="e">
        <v>#REF!</v>
      </c>
      <c r="DM77" s="4" t="e">
        <v>#REF!</v>
      </c>
      <c r="DN77" s="4" t="e">
        <v>#REF!</v>
      </c>
      <c r="DO77" s="4" t="e">
        <v>#REF!</v>
      </c>
      <c r="DP77" s="4" t="s">
        <v>1976</v>
      </c>
      <c r="DQ77" s="4" t="s">
        <v>354</v>
      </c>
      <c r="DR77" s="16">
        <v>1</v>
      </c>
      <c r="DS77" s="17">
        <v>44226</v>
      </c>
      <c r="DT77" s="1" t="s">
        <v>356</v>
      </c>
      <c r="DU77" s="1" t="s">
        <v>354</v>
      </c>
      <c r="DV77" s="1" t="str">
        <f>TabCadastro[[#This Row],[Cidade]]&amp;" - "&amp;TabCadastro[[#This Row],[UF]]</f>
        <v>Campinas - SP</v>
      </c>
      <c r="DW77" s="18" t="str">
        <f>TabCadastro[[#This Row],[Nome completo do responsável]]&amp;" / "&amp;TabCadastro[[#This Row],[Endereço de e-mail2]]&amp;" / "&amp;TabCadastro[[#This Row],[Telefone]]</f>
        <v>Lisandra Tonetto / marcos.basquete7@gmail.com / (19) 99283-2083</v>
      </c>
      <c r="DX77" s="18" t="str">
        <f>TabCadastro[[#This Row],[Nome do Presidente]]&amp;" / "&amp;TabCadastro[[#This Row],[Email do Presidente]]&amp;" / "&amp;TabCadastro[[#This Row],[Telefone do Presidente]]</f>
        <v>Marcos Fernando Pinto / marcos.basquete7@gmail.com / (19) 99627-5054</v>
      </c>
      <c r="DY77" s="18" t="e">
        <f>VLOOKUP(TabCadastro[[#This Row],[Regional]],#REF!,2,FALSE)</f>
        <v>#REF!</v>
      </c>
      <c r="DZ77" s="1" t="e">
        <f>IF(TabCadastro[[#This Row],[Regional]]=#REF!,TabCadastro[[#This Row],[Conc_Cidade_UF]],"")</f>
        <v>#REF!</v>
      </c>
      <c r="EA77" s="18" t="str">
        <f>TabCadastro[[#This Row],[Endereço]]&amp;" - "&amp;TabCadastro[[#This Row],[Bairro]]&amp;" - "&amp;"CEP "&amp;TabCadastro[[#This Row],[CEP]]</f>
        <v>Rua Suzeley Norma Bove, 422 - Vl. Brandina - CEP 13092-542</v>
      </c>
      <c r="EB77" s="1" t="e">
        <f>IF(TabCadastro[[#This Row],[Regional]]=#REF!,TabCadastro[[#This Row],[Ordem (manual)]],"")</f>
        <v>#REF!</v>
      </c>
      <c r="EC77" s="1" t="e">
        <f>IF(TabCadastro[[#This Row],[Regional_Selec]]="","",_xlfn.RANK.EQ(TabCadastro[[#This Row],[Regional_Selec]],TabCadastro[Regional_Selec],1))</f>
        <v>#REF!</v>
      </c>
      <c r="ED77" s="1" t="str">
        <f>TabCadastro[[#This Row],[Domingo]]&amp;TabCadastro[[#This Row],[Segunda]]&amp;TabCadastro[[#This Row],[Terça]]&amp;TabCadastro[[#This Row],[Quarta]]&amp;TabCadastro[[#This Row],[Quinta]]&amp;TabCadastro[[#This Row],[Sexta]]&amp;TabCadastro[[#This Row],[Sábado]]</f>
        <v>9h30 / 16h-20h----</v>
      </c>
      <c r="EE77" s="1">
        <f>LEN(TabCadastro[[#This Row],[Conc_AE]])-LEN(SUBSTITUTE(TabCadastro[[#This Row],[Conc_AE]],"h",""))</f>
        <v>3</v>
      </c>
      <c r="EF77" s="1">
        <f>LEN(TabCadastro[[#This Row],[Dias e Horários do CURSO BÁSICO]])-LEN(SUBSTITUTE(TabCadastro[[#This Row],[Dias e Horários do CURSO BÁSICO]],"h",""))</f>
        <v>1</v>
      </c>
      <c r="EG77" s="1">
        <f>LEN(TabCadastro[[#This Row],[Dias e Horários da EAE]])-LEN(SUBSTITUTE(TabCadastro[[#This Row],[Dias e Horários da EAE]],"h",""))</f>
        <v>2</v>
      </c>
      <c r="EH77" s="1">
        <f>LEN(TabCadastro[[#This Row],[Dias e Horários EVANGELIZAÇÃO INFANTIL]])-LEN(SUBSTITUTE(TabCadastro[[#This Row],[Dias e Horários EVANGELIZAÇÃO INFANTIL]],"h",""))</f>
        <v>1</v>
      </c>
      <c r="EI77" s="1">
        <f>LEN(TabCadastro[[#This Row],[Dias e Horários PRÉ-MOCIDADE]])-LEN(SUBSTITUTE(TabCadastro[[#This Row],[Dias e Horários PRÉ-MOCIDADE]],"h",""))</f>
        <v>1</v>
      </c>
      <c r="EJ77" s="1">
        <f>LEN(TabCadastro[[#This Row],[Dias e Horários MOCIDADE]])-LEN(SUBSTITUTE(TabCadastro[[#This Row],[Dias e Horários MOCIDADE]],"h",""))</f>
        <v>1</v>
      </c>
      <c r="EK77" s="1">
        <f>LEN(TabCadastro[[#This Row],[Dias e Horários do CURSO DE MÉDIUNS]])-LEN(SUBSTITUTE(TabCadastro[[#This Row],[Dias e Horários do CURSO DE MÉDIUNS]],"h",""))</f>
        <v>1</v>
      </c>
      <c r="EL77" s="1">
        <f>LEN(TabCadastro[[#This Row],[Dias e Horários - FALANDO AO CORAÇÃO]])-LEN(SUBSTITUTE(TabCadastro[[#This Row],[Dias e Horários - FALANDO AO CORAÇÃO]],"h",""))</f>
        <v>1</v>
      </c>
      <c r="EM77" s="1">
        <f>LEN(TabCadastro[[#This Row],[Dias e Horários - PROJETO ANDRÉ LUIZ]])-LEN(SUBSTITUTE(TabCadastro[[#This Row],[Dias e Horários - PROJETO ANDRÉ LUIZ]],"h",""))</f>
        <v>1</v>
      </c>
      <c r="EN77" s="1">
        <f>LEN(TabCadastro[[#This Row],[Dias e Horários - PROJETO PAULO DE TARSO]])-LEN(SUBSTITUTE(TabCadastro[[#This Row],[Dias e Horários - PROJETO PAULO DE TARSO]],"h",""))</f>
        <v>1</v>
      </c>
    </row>
    <row r="78" spans="1:144" x14ac:dyDescent="0.3">
      <c r="A78" s="2">
        <v>44207.921604189818</v>
      </c>
      <c r="B78" s="19" t="s">
        <v>1746</v>
      </c>
      <c r="C78" s="3" t="s">
        <v>1977</v>
      </c>
      <c r="D78" s="3" t="s">
        <v>1978</v>
      </c>
      <c r="E78" s="3" t="s">
        <v>1979</v>
      </c>
      <c r="F78" s="3" t="s">
        <v>1980</v>
      </c>
      <c r="G78" s="4" t="s">
        <v>1981</v>
      </c>
      <c r="H78" s="5" t="s">
        <v>1982</v>
      </c>
      <c r="I78" s="3" t="s">
        <v>1983</v>
      </c>
      <c r="J78" s="3" t="s">
        <v>152</v>
      </c>
      <c r="K78" s="3" t="s">
        <v>1984</v>
      </c>
      <c r="L78" s="3" t="s">
        <v>1985</v>
      </c>
      <c r="M78" s="24">
        <v>42702</v>
      </c>
      <c r="N78" s="3" t="s">
        <v>1979</v>
      </c>
      <c r="O78" s="5" t="s">
        <v>1986</v>
      </c>
      <c r="P78" s="5" t="s">
        <v>1980</v>
      </c>
      <c r="Q78" s="4" t="s">
        <v>1987</v>
      </c>
      <c r="R78" s="4" t="s">
        <v>1988</v>
      </c>
      <c r="S78" s="3" t="s">
        <v>158</v>
      </c>
      <c r="T78" s="3" t="s">
        <v>158</v>
      </c>
      <c r="U78" s="3" t="s">
        <v>158</v>
      </c>
      <c r="V78" s="3" t="s">
        <v>159</v>
      </c>
      <c r="W78" s="3" t="s">
        <v>159</v>
      </c>
      <c r="X78" s="3" t="s">
        <v>159</v>
      </c>
      <c r="Y78" s="3" t="s">
        <v>158</v>
      </c>
      <c r="Z78" s="4" t="s">
        <v>1989</v>
      </c>
      <c r="AA78" s="4" t="s">
        <v>161</v>
      </c>
      <c r="AB78" t="s">
        <v>1990</v>
      </c>
      <c r="AC78" s="4" t="s">
        <v>1991</v>
      </c>
      <c r="AD78" s="4" t="s">
        <v>1992</v>
      </c>
      <c r="AE78" s="4" t="s">
        <v>158</v>
      </c>
      <c r="AF78" s="4" t="s">
        <v>1993</v>
      </c>
      <c r="AG78" s="3" t="s">
        <v>161</v>
      </c>
      <c r="AH78" s="3" t="s">
        <v>161</v>
      </c>
      <c r="AI78" s="3" t="s">
        <v>161</v>
      </c>
      <c r="AJ78" s="3" t="s">
        <v>162</v>
      </c>
      <c r="AK78" s="3" t="s">
        <v>161</v>
      </c>
      <c r="AL78" s="3" t="s">
        <v>161</v>
      </c>
      <c r="AM78" s="3" t="s">
        <v>161</v>
      </c>
      <c r="AN78" s="5">
        <v>6</v>
      </c>
      <c r="AO78" s="5">
        <v>5</v>
      </c>
      <c r="AP78" s="5">
        <v>6</v>
      </c>
      <c r="AQ78" s="5">
        <v>6</v>
      </c>
      <c r="AR78" s="5" t="s">
        <v>161</v>
      </c>
      <c r="AS78" s="5">
        <v>0</v>
      </c>
      <c r="AT78" s="5" t="s">
        <v>1714</v>
      </c>
      <c r="AU78" s="5" t="s">
        <v>1336</v>
      </c>
      <c r="AV78" s="5">
        <v>17</v>
      </c>
      <c r="AW78" s="5">
        <v>5</v>
      </c>
      <c r="AX78" s="5">
        <v>3</v>
      </c>
      <c r="AY78" s="5">
        <v>3</v>
      </c>
      <c r="AZ78" s="5" t="s">
        <v>1117</v>
      </c>
      <c r="BA78" s="5">
        <v>5</v>
      </c>
      <c r="BB78" s="5">
        <v>0</v>
      </c>
      <c r="BC78" s="5">
        <v>0</v>
      </c>
      <c r="BD78" s="5">
        <v>0</v>
      </c>
      <c r="BE78" s="5" t="s">
        <v>161</v>
      </c>
      <c r="BF78" s="5">
        <v>0</v>
      </c>
      <c r="BG78" s="5">
        <v>0</v>
      </c>
      <c r="BH78" s="5">
        <v>0</v>
      </c>
      <c r="BI78" s="5">
        <v>0</v>
      </c>
      <c r="BJ78" s="5">
        <v>0</v>
      </c>
      <c r="BK78" s="5">
        <v>0</v>
      </c>
      <c r="BL78" s="5">
        <v>0</v>
      </c>
      <c r="BM78" s="5">
        <v>0</v>
      </c>
      <c r="BN78" s="5">
        <v>0</v>
      </c>
      <c r="BO78" s="5">
        <v>0</v>
      </c>
      <c r="BP78" s="5">
        <v>0</v>
      </c>
      <c r="BQ78" s="5" t="s">
        <v>163</v>
      </c>
      <c r="BR78" s="5" t="s">
        <v>161</v>
      </c>
      <c r="BS78" s="5">
        <v>0</v>
      </c>
      <c r="BT78" s="5">
        <v>0</v>
      </c>
      <c r="BU78" s="5">
        <v>0</v>
      </c>
      <c r="BV78" s="5" t="s">
        <v>344</v>
      </c>
      <c r="BW78" s="5" t="s">
        <v>161</v>
      </c>
      <c r="BX78" s="5">
        <v>0</v>
      </c>
      <c r="BY78" s="5">
        <v>0</v>
      </c>
      <c r="BZ78" s="5">
        <v>0</v>
      </c>
      <c r="CA78" s="5">
        <v>0</v>
      </c>
      <c r="CB78" s="5">
        <v>0</v>
      </c>
      <c r="CC78" s="5">
        <v>10</v>
      </c>
      <c r="CD78" s="5" t="s">
        <v>161</v>
      </c>
      <c r="CE78" s="5" t="s">
        <v>496</v>
      </c>
      <c r="CF78" s="5" t="s">
        <v>161</v>
      </c>
      <c r="CG78" s="5" t="s">
        <v>158</v>
      </c>
      <c r="CH78" s="5" t="s">
        <v>158</v>
      </c>
      <c r="CI78" s="5">
        <v>0</v>
      </c>
      <c r="CJ78" s="5">
        <v>0</v>
      </c>
      <c r="CK78" s="5" t="s">
        <v>158</v>
      </c>
      <c r="CL78" s="5" t="s">
        <v>158</v>
      </c>
      <c r="CM78" s="5">
        <v>0</v>
      </c>
      <c r="CN78" s="5">
        <v>0</v>
      </c>
      <c r="CO78" s="5" t="s">
        <v>199</v>
      </c>
      <c r="CQ78" s="5" t="s">
        <v>168</v>
      </c>
      <c r="CR78" s="4" t="s">
        <v>1994</v>
      </c>
      <c r="CS78" s="5" t="s">
        <v>169</v>
      </c>
      <c r="CT78" s="5" t="s">
        <v>893</v>
      </c>
      <c r="CU78" s="5" t="s">
        <v>1995</v>
      </c>
      <c r="CV78" s="4" t="s">
        <v>1996</v>
      </c>
      <c r="CX78" s="5" t="s">
        <v>1997</v>
      </c>
      <c r="CY78" s="4" t="s">
        <v>256</v>
      </c>
      <c r="CZ78" s="5" t="s">
        <v>171</v>
      </c>
      <c r="DA78" s="5" t="s">
        <v>172</v>
      </c>
      <c r="DB78" s="4" t="s">
        <v>1998</v>
      </c>
      <c r="DC78" s="4" t="s">
        <v>1999</v>
      </c>
      <c r="DD78" t="s">
        <v>2000</v>
      </c>
      <c r="DE78" s="14" t="s">
        <v>176</v>
      </c>
      <c r="DF78" s="4">
        <v>79</v>
      </c>
      <c r="DG78" s="15" t="s">
        <v>177</v>
      </c>
      <c r="DH78" s="15" t="s">
        <v>178</v>
      </c>
      <c r="DI78" s="4" t="e">
        <v>#REF!</v>
      </c>
      <c r="DJ78" s="4" t="e">
        <v>#REF!</v>
      </c>
      <c r="DK78" s="4" t="e">
        <v>#REF!</v>
      </c>
      <c r="DL78" s="4" t="e">
        <v>#REF!</v>
      </c>
      <c r="DM78" s="4" t="e">
        <v>#REF!</v>
      </c>
      <c r="DN78" s="4" t="e">
        <v>#REF!</v>
      </c>
      <c r="DO78" s="4" t="e">
        <v>#REF!</v>
      </c>
      <c r="DP78" s="4" t="s">
        <v>2001</v>
      </c>
      <c r="DQ78" s="4" t="s">
        <v>178</v>
      </c>
      <c r="DR78" s="16">
        <v>1</v>
      </c>
      <c r="DS78" s="17">
        <v>44226</v>
      </c>
      <c r="DU78" s="1" t="s">
        <v>178</v>
      </c>
      <c r="DV78" s="1" t="str">
        <f>TabCadastro[[#This Row],[Cidade]]&amp;" - "&amp;TabCadastro[[#This Row],[UF]]</f>
        <v>Itatiba - SP</v>
      </c>
      <c r="DW78" s="18" t="str">
        <f>TabCadastro[[#This Row],[Nome completo do responsável]]&amp;" / "&amp;TabCadastro[[#This Row],[Endereço de e-mail2]]&amp;" / "&amp;TabCadastro[[#This Row],[Telefone]]</f>
        <v>Marcia Aparecida Branco / rabreson@gmail.com / (11) 99598-5698</v>
      </c>
      <c r="DX78" s="18" t="str">
        <f>TabCadastro[[#This Row],[Nome do Presidente]]&amp;" / "&amp;TabCadastro[[#This Row],[Email do Presidente]]&amp;" / "&amp;TabCadastro[[#This Row],[Telefone do Presidente]]</f>
        <v>Marcia Aparecida Branco / marciabranco.avela@gmail.com / (11) 99598-5698</v>
      </c>
      <c r="DY78" s="18" t="e">
        <f>VLOOKUP(TabCadastro[[#This Row],[Regional]],#REF!,2,FALSE)</f>
        <v>#REF!</v>
      </c>
      <c r="DZ78" s="1" t="e">
        <f>IF(TabCadastro[[#This Row],[Regional]]=#REF!,TabCadastro[[#This Row],[Conc_Cidade_UF]],"")</f>
        <v>#REF!</v>
      </c>
      <c r="EA78" s="18" t="str">
        <f>TabCadastro[[#This Row],[Endereço]]&amp;" - "&amp;TabCadastro[[#This Row],[Bairro]]&amp;" - "&amp;"CEP "&amp;TabCadastro[[#This Row],[CEP]]</f>
        <v>Rua Coronel Peroba Nº95 - Vl. Brasileira - CEP 13256-410</v>
      </c>
      <c r="EB78" s="1" t="e">
        <f>IF(TabCadastro[[#This Row],[Regional]]=#REF!,TabCadastro[[#This Row],[Ordem (manual)]],"")</f>
        <v>#REF!</v>
      </c>
      <c r="EC78" s="1" t="e">
        <f>IF(TabCadastro[[#This Row],[Regional_Selec]]="","",_xlfn.RANK.EQ(TabCadastro[[#This Row],[Regional_Selec]],TabCadastro[Regional_Selec],1))</f>
        <v>#REF!</v>
      </c>
      <c r="ED78" s="1" t="str">
        <f>TabCadastro[[#This Row],[Domingo]]&amp;TabCadastro[[#This Row],[Segunda]]&amp;TabCadastro[[#This Row],[Terça]]&amp;TabCadastro[[#This Row],[Quarta]]&amp;TabCadastro[[#This Row],[Quinta]]&amp;TabCadastro[[#This Row],[Sexta]]&amp;TabCadastro[[#This Row],[Sábado]]</f>
        <v>---19h30---</v>
      </c>
      <c r="EE78" s="1">
        <f>LEN(TabCadastro[[#This Row],[Conc_AE]])-LEN(SUBSTITUTE(TabCadastro[[#This Row],[Conc_AE]],"h",""))</f>
        <v>1</v>
      </c>
      <c r="EF78" s="1">
        <f>LEN(TabCadastro[[#This Row],[Dias e Horários do CURSO BÁSICO]])-LEN(SUBSTITUTE(TabCadastro[[#This Row],[Dias e Horários do CURSO BÁSICO]],"h",""))</f>
        <v>0</v>
      </c>
      <c r="EG78" s="1">
        <f>LEN(TabCadastro[[#This Row],[Dias e Horários da EAE]])-LEN(SUBSTITUTE(TabCadastro[[#This Row],[Dias e Horários da EAE]],"h",""))</f>
        <v>1</v>
      </c>
      <c r="EH78" s="1">
        <f>LEN(TabCadastro[[#This Row],[Dias e Horários EVANGELIZAÇÃO INFANTIL]])-LEN(SUBSTITUTE(TabCadastro[[#This Row],[Dias e Horários EVANGELIZAÇÃO INFANTIL]],"h",""))</f>
        <v>0</v>
      </c>
      <c r="EI78" s="1">
        <f>LEN(TabCadastro[[#This Row],[Dias e Horários PRÉ-MOCIDADE]])-LEN(SUBSTITUTE(TabCadastro[[#This Row],[Dias e Horários PRÉ-MOCIDADE]],"h",""))</f>
        <v>0</v>
      </c>
      <c r="EJ78" s="1">
        <f>LEN(TabCadastro[[#This Row],[Dias e Horários MOCIDADE]])-LEN(SUBSTITUTE(TabCadastro[[#This Row],[Dias e Horários MOCIDADE]],"h",""))</f>
        <v>0</v>
      </c>
      <c r="EK78" s="1">
        <f>LEN(TabCadastro[[#This Row],[Dias e Horários do CURSO DE MÉDIUNS]])-LEN(SUBSTITUTE(TabCadastro[[#This Row],[Dias e Horários do CURSO DE MÉDIUNS]],"h",""))</f>
        <v>1</v>
      </c>
      <c r="EL78" s="1">
        <f>LEN(TabCadastro[[#This Row],[Dias e Horários - FALANDO AO CORAÇÃO]])-LEN(SUBSTITUTE(TabCadastro[[#This Row],[Dias e Horários - FALANDO AO CORAÇÃO]],"h",""))</f>
        <v>0</v>
      </c>
      <c r="EM78" s="1">
        <f>LEN(TabCadastro[[#This Row],[Dias e Horários - PROJETO ANDRÉ LUIZ]])-LEN(SUBSTITUTE(TabCadastro[[#This Row],[Dias e Horários - PROJETO ANDRÉ LUIZ]],"h",""))</f>
        <v>1</v>
      </c>
      <c r="EN78" s="1">
        <f>LEN(TabCadastro[[#This Row],[Dias e Horários - PROJETO PAULO DE TARSO]])-LEN(SUBSTITUTE(TabCadastro[[#This Row],[Dias e Horários - PROJETO PAULO DE TARSO]],"h",""))</f>
        <v>0</v>
      </c>
    </row>
    <row r="79" spans="1:144" x14ac:dyDescent="0.3">
      <c r="A79" s="2">
        <v>44201.705163379629</v>
      </c>
      <c r="B79" s="3" t="s">
        <v>1746</v>
      </c>
      <c r="C79" s="3" t="s">
        <v>2002</v>
      </c>
      <c r="D79" s="3" t="s">
        <v>2003</v>
      </c>
      <c r="E79" s="3" t="s">
        <v>2004</v>
      </c>
      <c r="F79" s="3" t="s">
        <v>2005</v>
      </c>
      <c r="G79" s="4" t="s">
        <v>2006</v>
      </c>
      <c r="H79" s="5" t="s">
        <v>2007</v>
      </c>
      <c r="I79" s="3" t="s">
        <v>1856</v>
      </c>
      <c r="J79" s="3" t="s">
        <v>152</v>
      </c>
      <c r="K79" s="3" t="s">
        <v>2008</v>
      </c>
      <c r="L79" s="3" t="s">
        <v>2009</v>
      </c>
      <c r="M79" s="13">
        <v>40805</v>
      </c>
      <c r="N79" s="3" t="s">
        <v>2010</v>
      </c>
      <c r="O79" s="5" t="s">
        <v>2011</v>
      </c>
      <c r="P79" s="5" t="s">
        <v>2012</v>
      </c>
      <c r="Q79" s="4" t="s">
        <v>2013</v>
      </c>
      <c r="R79" s="4" t="s">
        <v>2014</v>
      </c>
      <c r="S79" s="3" t="s">
        <v>158</v>
      </c>
      <c r="T79" s="3" t="s">
        <v>159</v>
      </c>
      <c r="U79" s="3" t="s">
        <v>158</v>
      </c>
      <c r="V79" s="3" t="s">
        <v>159</v>
      </c>
      <c r="W79" s="3" t="s">
        <v>159</v>
      </c>
      <c r="X79" s="3" t="s">
        <v>159</v>
      </c>
      <c r="Y79" s="3" t="s">
        <v>158</v>
      </c>
      <c r="Z79" s="4" t="s">
        <v>2015</v>
      </c>
      <c r="AA79" s="4" t="s">
        <v>161</v>
      </c>
      <c r="AB79" s="4" t="s">
        <v>161</v>
      </c>
      <c r="AC79" s="4" t="s">
        <v>161</v>
      </c>
      <c r="AD79" s="4" t="s">
        <v>161</v>
      </c>
      <c r="AE79" s="4" t="s">
        <v>158</v>
      </c>
      <c r="AF79" s="4" t="s">
        <v>2016</v>
      </c>
      <c r="AG79" s="3" t="s">
        <v>161</v>
      </c>
      <c r="AH79" s="3" t="s">
        <v>161</v>
      </c>
      <c r="AI79" s="3" t="s">
        <v>161</v>
      </c>
      <c r="AJ79" s="3" t="s">
        <v>2017</v>
      </c>
      <c r="AK79" s="3" t="s">
        <v>161</v>
      </c>
      <c r="AL79" s="3" t="s">
        <v>161</v>
      </c>
      <c r="AM79" s="3" t="s">
        <v>161</v>
      </c>
      <c r="AN79" s="5">
        <v>15</v>
      </c>
      <c r="AO79" s="5">
        <v>15</v>
      </c>
      <c r="AP79" s="5">
        <v>12</v>
      </c>
      <c r="AQ79" s="5">
        <v>4</v>
      </c>
      <c r="AR79" s="5" t="s">
        <v>161</v>
      </c>
      <c r="AS79" s="5">
        <v>0</v>
      </c>
      <c r="AT79" s="5" t="s">
        <v>555</v>
      </c>
      <c r="AU79" s="5" t="s">
        <v>399</v>
      </c>
      <c r="AV79" s="5">
        <v>15</v>
      </c>
      <c r="AW79" s="5">
        <v>10</v>
      </c>
      <c r="AX79" s="5">
        <v>5</v>
      </c>
      <c r="AY79" s="5">
        <v>2</v>
      </c>
      <c r="AZ79" s="5" t="s">
        <v>312</v>
      </c>
      <c r="BA79" s="5">
        <v>18</v>
      </c>
      <c r="BB79" s="5">
        <v>10</v>
      </c>
      <c r="BC79" s="5">
        <v>7</v>
      </c>
      <c r="BD79" s="5">
        <v>1</v>
      </c>
      <c r="BE79" s="5" t="s">
        <v>164</v>
      </c>
      <c r="BF79" s="5">
        <v>30</v>
      </c>
      <c r="BG79" s="5">
        <v>6</v>
      </c>
      <c r="BH79" s="5">
        <v>6</v>
      </c>
      <c r="BI79" s="5">
        <v>1</v>
      </c>
      <c r="BJ79" s="5">
        <v>1</v>
      </c>
      <c r="BK79" s="5">
        <v>1</v>
      </c>
      <c r="BL79" s="5">
        <v>1</v>
      </c>
      <c r="BM79" s="5">
        <v>2</v>
      </c>
      <c r="BN79" s="5">
        <v>1</v>
      </c>
      <c r="BO79" s="5">
        <v>2</v>
      </c>
      <c r="BP79" s="5">
        <v>4</v>
      </c>
      <c r="BQ79" s="5" t="s">
        <v>158</v>
      </c>
      <c r="BR79" s="5" t="s">
        <v>164</v>
      </c>
      <c r="BS79" s="5">
        <v>8</v>
      </c>
      <c r="BT79" s="5">
        <v>1</v>
      </c>
      <c r="BU79" s="5">
        <v>1</v>
      </c>
      <c r="BV79" s="5" t="s">
        <v>165</v>
      </c>
      <c r="BW79" s="5" t="s">
        <v>164</v>
      </c>
      <c r="BX79" s="5">
        <v>6</v>
      </c>
      <c r="BY79" s="5">
        <v>2</v>
      </c>
      <c r="BZ79" s="5">
        <v>1</v>
      </c>
      <c r="CA79" s="5">
        <v>1</v>
      </c>
      <c r="CB79" s="5">
        <v>0</v>
      </c>
      <c r="CC79" s="5">
        <v>2</v>
      </c>
      <c r="CD79" s="5" t="s">
        <v>161</v>
      </c>
      <c r="CE79" s="5" t="s">
        <v>161</v>
      </c>
      <c r="CF79" s="5" t="s">
        <v>161</v>
      </c>
      <c r="CG79" s="5" t="s">
        <v>158</v>
      </c>
      <c r="CH79" s="5" t="s">
        <v>159</v>
      </c>
      <c r="CI79" s="5">
        <v>0</v>
      </c>
      <c r="CJ79" s="5">
        <v>0</v>
      </c>
      <c r="CK79" s="5" t="s">
        <v>158</v>
      </c>
      <c r="CL79" s="5" t="s">
        <v>159</v>
      </c>
      <c r="CM79" s="5">
        <v>0</v>
      </c>
      <c r="CN79" s="5">
        <v>0</v>
      </c>
      <c r="CO79" s="5" t="s">
        <v>199</v>
      </c>
      <c r="CQ79" s="5" t="s">
        <v>168</v>
      </c>
      <c r="CR79" s="4" t="s">
        <v>2018</v>
      </c>
      <c r="CS79" s="5" t="s">
        <v>169</v>
      </c>
      <c r="CT79" s="5" t="s">
        <v>158</v>
      </c>
      <c r="CU79" s="5" t="s">
        <v>2019</v>
      </c>
      <c r="CX79" s="5" t="s">
        <v>2020</v>
      </c>
      <c r="CY79" s="4" t="s">
        <v>2021</v>
      </c>
      <c r="CZ79" s="5" t="s">
        <v>171</v>
      </c>
      <c r="DA79" s="5" t="s">
        <v>172</v>
      </c>
      <c r="DB79" s="4" t="s">
        <v>2022</v>
      </c>
      <c r="DC79" s="4" t="s">
        <v>2023</v>
      </c>
      <c r="DD79" t="s">
        <v>2024</v>
      </c>
      <c r="DE79" s="14" t="s">
        <v>176</v>
      </c>
      <c r="DF79" s="4">
        <v>80</v>
      </c>
      <c r="DG79" s="15" t="s">
        <v>177</v>
      </c>
      <c r="DH79" s="15" t="s">
        <v>178</v>
      </c>
      <c r="DI79" s="4" t="e">
        <v>#REF!</v>
      </c>
      <c r="DJ79" s="4" t="e">
        <v>#REF!</v>
      </c>
      <c r="DK79" s="4" t="e">
        <v>#REF!</v>
      </c>
      <c r="DL79" s="4" t="e">
        <v>#REF!</v>
      </c>
      <c r="DM79" s="4" t="e">
        <v>#REF!</v>
      </c>
      <c r="DN79" s="4" t="e">
        <v>#REF!</v>
      </c>
      <c r="DO79" s="4" t="e">
        <v>#REF!</v>
      </c>
      <c r="DP79" s="4" t="s">
        <v>2025</v>
      </c>
      <c r="DQ79" s="4" t="s">
        <v>178</v>
      </c>
      <c r="DR79" s="16">
        <v>1</v>
      </c>
      <c r="DS79" s="17">
        <v>44226</v>
      </c>
      <c r="DU79" s="1" t="s">
        <v>178</v>
      </c>
      <c r="DV79" s="1" t="str">
        <f>TabCadastro[[#This Row],[Cidade]]&amp;" - "&amp;TabCadastro[[#This Row],[UF]]</f>
        <v>Campinas - SP</v>
      </c>
      <c r="DW79" s="18" t="str">
        <f>TabCadastro[[#This Row],[Nome completo do responsável]]&amp;" / "&amp;TabCadastro[[#This Row],[Endereço de e-mail2]]&amp;" / "&amp;TabCadastro[[#This Row],[Telefone]]</f>
        <v>Ismael De Souza / marisagcscastilho@gmail.com / (19) 99685-7707</v>
      </c>
      <c r="DX79" s="18" t="str">
        <f>TabCadastro[[#This Row],[Nome do Presidente]]&amp;" / "&amp;TabCadastro[[#This Row],[Email do Presidente]]&amp;" / "&amp;TabCadastro[[#This Row],[Telefone do Presidente]]</f>
        <v>Eustáquio Bispo Damasceno / edamasceno5508@gmail.com / (19) 97417-3534</v>
      </c>
      <c r="DY79" s="18" t="e">
        <f>VLOOKUP(TabCadastro[[#This Row],[Regional]],#REF!,2,FALSE)</f>
        <v>#REF!</v>
      </c>
      <c r="DZ79" s="1" t="e">
        <f>IF(TabCadastro[[#This Row],[Regional]]=#REF!,TabCadastro[[#This Row],[Conc_Cidade_UF]],"")</f>
        <v>#REF!</v>
      </c>
      <c r="EA79" s="18" t="str">
        <f>TabCadastro[[#This Row],[Endereço]]&amp;" - "&amp;TabCadastro[[#This Row],[Bairro]]&amp;" - "&amp;"CEP "&amp;TabCadastro[[#This Row],[CEP]]</f>
        <v>Rua Naudir Pereira De Souza, 285 - Cidade Singer Ii - CEP 13053-111</v>
      </c>
      <c r="EB79" s="1" t="e">
        <f>IF(TabCadastro[[#This Row],[Regional]]=#REF!,TabCadastro[[#This Row],[Ordem (manual)]],"")</f>
        <v>#REF!</v>
      </c>
      <c r="EC79" s="1" t="e">
        <f>IF(TabCadastro[[#This Row],[Regional_Selec]]="","",_xlfn.RANK.EQ(TabCadastro[[#This Row],[Regional_Selec]],TabCadastro[Regional_Selec],1))</f>
        <v>#REF!</v>
      </c>
      <c r="ED79" s="1" t="str">
        <f>TabCadastro[[#This Row],[Domingo]]&amp;TabCadastro[[#This Row],[Segunda]]&amp;TabCadastro[[#This Row],[Terça]]&amp;TabCadastro[[#This Row],[Quarta]]&amp;TabCadastro[[#This Row],[Quinta]]&amp;TabCadastro[[#This Row],[Sexta]]&amp;TabCadastro[[#This Row],[Sábado]]</f>
        <v>---20h15---</v>
      </c>
      <c r="EE79" s="1">
        <f>LEN(TabCadastro[[#This Row],[Conc_AE]])-LEN(SUBSTITUTE(TabCadastro[[#This Row],[Conc_AE]],"h",""))</f>
        <v>1</v>
      </c>
      <c r="EF79" s="1">
        <f>LEN(TabCadastro[[#This Row],[Dias e Horários do CURSO BÁSICO]])-LEN(SUBSTITUTE(TabCadastro[[#This Row],[Dias e Horários do CURSO BÁSICO]],"h",""))</f>
        <v>0</v>
      </c>
      <c r="EG79" s="1">
        <f>LEN(TabCadastro[[#This Row],[Dias e Horários da EAE]])-LEN(SUBSTITUTE(TabCadastro[[#This Row],[Dias e Horários da EAE]],"h",""))</f>
        <v>1</v>
      </c>
      <c r="EH79" s="1">
        <f>LEN(TabCadastro[[#This Row],[Dias e Horários EVANGELIZAÇÃO INFANTIL]])-LEN(SUBSTITUTE(TabCadastro[[#This Row],[Dias e Horários EVANGELIZAÇÃO INFANTIL]],"h",""))</f>
        <v>1</v>
      </c>
      <c r="EI79" s="1">
        <f>LEN(TabCadastro[[#This Row],[Dias e Horários PRÉ-MOCIDADE]])-LEN(SUBSTITUTE(TabCadastro[[#This Row],[Dias e Horários PRÉ-MOCIDADE]],"h",""))</f>
        <v>1</v>
      </c>
      <c r="EJ79" s="1">
        <f>LEN(TabCadastro[[#This Row],[Dias e Horários MOCIDADE]])-LEN(SUBSTITUTE(TabCadastro[[#This Row],[Dias e Horários MOCIDADE]],"h",""))</f>
        <v>1</v>
      </c>
      <c r="EK79" s="1">
        <f>LEN(TabCadastro[[#This Row],[Dias e Horários do CURSO DE MÉDIUNS]])-LEN(SUBSTITUTE(TabCadastro[[#This Row],[Dias e Horários do CURSO DE MÉDIUNS]],"h",""))</f>
        <v>1</v>
      </c>
      <c r="EL79" s="1">
        <f>LEN(TabCadastro[[#This Row],[Dias e Horários - FALANDO AO CORAÇÃO]])-LEN(SUBSTITUTE(TabCadastro[[#This Row],[Dias e Horários - FALANDO AO CORAÇÃO]],"h",""))</f>
        <v>0</v>
      </c>
      <c r="EM79" s="1">
        <f>LEN(TabCadastro[[#This Row],[Dias e Horários - PROJETO ANDRÉ LUIZ]])-LEN(SUBSTITUTE(TabCadastro[[#This Row],[Dias e Horários - PROJETO ANDRÉ LUIZ]],"h",""))</f>
        <v>0</v>
      </c>
      <c r="EN79" s="1">
        <f>LEN(TabCadastro[[#This Row],[Dias e Horários - PROJETO PAULO DE TARSO]])-LEN(SUBSTITUTE(TabCadastro[[#This Row],[Dias e Horários - PROJETO PAULO DE TARSO]],"h",""))</f>
        <v>0</v>
      </c>
    </row>
    <row r="80" spans="1:144" x14ac:dyDescent="0.3">
      <c r="A80" s="2">
        <v>44224.718185636579</v>
      </c>
      <c r="B80" s="19" t="s">
        <v>1746</v>
      </c>
      <c r="C80" s="3" t="s">
        <v>2026</v>
      </c>
      <c r="D80" s="3" t="s">
        <v>2027</v>
      </c>
      <c r="E80" s="3" t="s">
        <v>2028</v>
      </c>
      <c r="F80" s="3" t="s">
        <v>2029</v>
      </c>
      <c r="G80" s="4" t="s">
        <v>2030</v>
      </c>
      <c r="H80" s="5" t="s">
        <v>1105</v>
      </c>
      <c r="I80" s="3" t="s">
        <v>2031</v>
      </c>
      <c r="J80" s="3" t="s">
        <v>152</v>
      </c>
      <c r="K80" s="3" t="s">
        <v>2032</v>
      </c>
      <c r="L80" s="3" t="s">
        <v>2033</v>
      </c>
      <c r="M80" s="13">
        <v>41179</v>
      </c>
      <c r="N80" s="3" t="s">
        <v>2028</v>
      </c>
      <c r="O80" s="5" t="s">
        <v>2034</v>
      </c>
      <c r="P80" s="5" t="s">
        <v>2029</v>
      </c>
      <c r="Q80" s="4" t="s">
        <v>2035</v>
      </c>
      <c r="S80" s="3" t="s">
        <v>158</v>
      </c>
      <c r="T80" s="3" t="s">
        <v>158</v>
      </c>
      <c r="U80" s="3" t="s">
        <v>158</v>
      </c>
      <c r="V80" s="3" t="s">
        <v>159</v>
      </c>
      <c r="W80" s="3" t="s">
        <v>159</v>
      </c>
      <c r="X80" s="3" t="s">
        <v>159</v>
      </c>
      <c r="Y80" s="3" t="s">
        <v>158</v>
      </c>
      <c r="Z80" s="4" t="s">
        <v>2036</v>
      </c>
      <c r="AA80" s="4" t="s">
        <v>161</v>
      </c>
      <c r="AB80" s="4" t="s">
        <v>2037</v>
      </c>
      <c r="AC80" s="4" t="s">
        <v>161</v>
      </c>
      <c r="AD80" s="4" t="s">
        <v>161</v>
      </c>
      <c r="AE80" s="4" t="s">
        <v>158</v>
      </c>
      <c r="AF80" s="4" t="s">
        <v>2038</v>
      </c>
      <c r="AG80" s="3" t="s">
        <v>161</v>
      </c>
      <c r="AH80" s="3" t="s">
        <v>161</v>
      </c>
      <c r="AI80" s="3" t="s">
        <v>162</v>
      </c>
      <c r="AJ80" s="3" t="s">
        <v>161</v>
      </c>
      <c r="AK80" s="3" t="s">
        <v>161</v>
      </c>
      <c r="AL80" s="3" t="s">
        <v>161</v>
      </c>
      <c r="AM80" s="3" t="s">
        <v>161</v>
      </c>
      <c r="AN80" s="5">
        <v>30</v>
      </c>
      <c r="AO80" s="5">
        <v>12</v>
      </c>
      <c r="AP80" s="5">
        <v>10</v>
      </c>
      <c r="AQ80" s="5">
        <v>6</v>
      </c>
      <c r="AR80" s="5" t="s">
        <v>161</v>
      </c>
      <c r="AS80" s="5">
        <v>0</v>
      </c>
      <c r="AT80" s="5" t="s">
        <v>161</v>
      </c>
      <c r="AU80" s="5" t="s">
        <v>1336</v>
      </c>
      <c r="AV80" s="5">
        <v>0</v>
      </c>
      <c r="AW80" s="5">
        <v>7</v>
      </c>
      <c r="AX80" s="5">
        <v>5</v>
      </c>
      <c r="AY80" s="5">
        <v>0</v>
      </c>
      <c r="AZ80" s="5" t="s">
        <v>161</v>
      </c>
      <c r="BA80" s="5">
        <v>0</v>
      </c>
      <c r="BB80" s="5">
        <v>3</v>
      </c>
      <c r="BC80" s="5">
        <v>4</v>
      </c>
      <c r="BD80" s="5">
        <v>0</v>
      </c>
      <c r="BE80" s="5" t="s">
        <v>161</v>
      </c>
      <c r="BF80" s="5">
        <v>0</v>
      </c>
      <c r="BG80" s="5">
        <v>0</v>
      </c>
      <c r="BH80" s="5">
        <v>0</v>
      </c>
      <c r="BI80" s="5">
        <v>0</v>
      </c>
      <c r="BJ80" s="5">
        <v>0</v>
      </c>
      <c r="BK80" s="5">
        <v>0</v>
      </c>
      <c r="BL80" s="5">
        <v>0</v>
      </c>
      <c r="BM80" s="5">
        <v>0</v>
      </c>
      <c r="BN80" s="5">
        <v>0</v>
      </c>
      <c r="BO80" s="5">
        <v>0</v>
      </c>
      <c r="BP80" s="5">
        <v>0</v>
      </c>
      <c r="BQ80" s="5" t="s">
        <v>163</v>
      </c>
      <c r="BR80" s="5" t="s">
        <v>161</v>
      </c>
      <c r="BS80" s="5">
        <v>0</v>
      </c>
      <c r="BT80" s="5">
        <v>0</v>
      </c>
      <c r="BU80" s="5">
        <v>0</v>
      </c>
      <c r="BV80" s="5" t="s">
        <v>163</v>
      </c>
      <c r="BW80" s="5" t="s">
        <v>161</v>
      </c>
      <c r="BX80" s="5">
        <v>0</v>
      </c>
      <c r="BY80" s="5">
        <v>0</v>
      </c>
      <c r="BZ80" s="5">
        <v>0</v>
      </c>
      <c r="CA80" s="5">
        <v>0</v>
      </c>
      <c r="CB80" s="5">
        <v>2</v>
      </c>
      <c r="CC80" s="5">
        <v>23</v>
      </c>
      <c r="CD80" s="5" t="s">
        <v>1117</v>
      </c>
      <c r="CE80" s="5" t="s">
        <v>161</v>
      </c>
      <c r="CF80" s="5" t="s">
        <v>161</v>
      </c>
      <c r="CG80" s="5" t="s">
        <v>158</v>
      </c>
      <c r="CH80" s="5" t="s">
        <v>158</v>
      </c>
      <c r="CI80" s="5">
        <v>0</v>
      </c>
      <c r="CJ80" s="5">
        <v>0</v>
      </c>
      <c r="CK80" s="5" t="s">
        <v>159</v>
      </c>
      <c r="CL80" s="5" t="s">
        <v>158</v>
      </c>
      <c r="CM80" s="5">
        <v>0</v>
      </c>
      <c r="CN80" s="5">
        <v>0</v>
      </c>
      <c r="CO80" s="5" t="s">
        <v>199</v>
      </c>
      <c r="CQ80" s="5" t="s">
        <v>168</v>
      </c>
      <c r="CS80" s="5" t="s">
        <v>169</v>
      </c>
      <c r="CT80" s="5" t="s">
        <v>159</v>
      </c>
      <c r="CU80" s="5" t="s">
        <v>2039</v>
      </c>
      <c r="CX80" s="5" t="s">
        <v>2034</v>
      </c>
      <c r="CY80" s="4" t="s">
        <v>228</v>
      </c>
      <c r="CZ80" s="5" t="s">
        <v>171</v>
      </c>
      <c r="DA80" s="5" t="s">
        <v>230</v>
      </c>
      <c r="DD80" t="s">
        <v>2040</v>
      </c>
      <c r="DE80" s="14" t="s">
        <v>176</v>
      </c>
      <c r="DF80" s="4">
        <v>81</v>
      </c>
      <c r="DG80" s="15" t="s">
        <v>177</v>
      </c>
      <c r="DH80" s="15" t="s">
        <v>178</v>
      </c>
      <c r="DI80" s="4" t="e">
        <v>#REF!</v>
      </c>
      <c r="DJ80" s="4" t="e">
        <v>#REF!</v>
      </c>
      <c r="DK80" s="4" t="e">
        <v>#REF!</v>
      </c>
      <c r="DL80" s="4" t="e">
        <v>#REF!</v>
      </c>
      <c r="DM80" s="4" t="e">
        <v>#REF!</v>
      </c>
      <c r="DN80" s="4" t="e">
        <v>#REF!</v>
      </c>
      <c r="DO80" s="4" t="e">
        <v>#REF!</v>
      </c>
      <c r="DP80" s="4" t="s">
        <v>2041</v>
      </c>
      <c r="DQ80" s="4" t="s">
        <v>178</v>
      </c>
      <c r="DR80" s="16">
        <v>0.5</v>
      </c>
      <c r="DS80" s="17">
        <v>44226</v>
      </c>
      <c r="DU80" s="1" t="s">
        <v>178</v>
      </c>
      <c r="DV80" s="1" t="str">
        <f>TabCadastro[[#This Row],[Cidade]]&amp;" - "&amp;TabCadastro[[#This Row],[UF]]</f>
        <v>Mogi Mirim - SP</v>
      </c>
      <c r="DW80" s="18" t="str">
        <f>TabCadastro[[#This Row],[Nome completo do responsável]]&amp;" / "&amp;TabCadastro[[#This Row],[Endereço de e-mail2]]&amp;" / "&amp;TabCadastro[[#This Row],[Telefone]]</f>
        <v>Leandro José Mantellato / mantellato@estrela.com.br / (19) 99634-3970</v>
      </c>
      <c r="DX80" s="18" t="str">
        <f>TabCadastro[[#This Row],[Nome do Presidente]]&amp;" / "&amp;TabCadastro[[#This Row],[Email do Presidente]]&amp;" / "&amp;TabCadastro[[#This Row],[Telefone do Presidente]]</f>
        <v>Leandro José Mantellato / mantellato@estrela.com.br / (19) 99634-3970</v>
      </c>
      <c r="DY80" s="18" t="e">
        <f>VLOOKUP(TabCadastro[[#This Row],[Regional]],#REF!,2,FALSE)</f>
        <v>#REF!</v>
      </c>
      <c r="DZ80" s="1" t="e">
        <f>IF(TabCadastro[[#This Row],[Regional]]=#REF!,TabCadastro[[#This Row],[Conc_Cidade_UF]],"")</f>
        <v>#REF!</v>
      </c>
      <c r="EA80" s="18" t="str">
        <f>TabCadastro[[#This Row],[Endereço]]&amp;" - "&amp;TabCadastro[[#This Row],[Bairro]]&amp;" - "&amp;"CEP "&amp;TabCadastro[[#This Row],[CEP]]</f>
        <v>Rua Adolfo Morari , 101 , Sala 2 - Vl. São José - CEP 13801-371</v>
      </c>
      <c r="EB80" s="1" t="e">
        <f>IF(TabCadastro[[#This Row],[Regional]]=#REF!,TabCadastro[[#This Row],[Ordem (manual)]],"")</f>
        <v>#REF!</v>
      </c>
      <c r="EC80" s="1" t="e">
        <f>IF(TabCadastro[[#This Row],[Regional_Selec]]="","",_xlfn.RANK.EQ(TabCadastro[[#This Row],[Regional_Selec]],TabCadastro[Regional_Selec],1))</f>
        <v>#REF!</v>
      </c>
      <c r="ED80" s="1" t="str">
        <f>TabCadastro[[#This Row],[Domingo]]&amp;TabCadastro[[#This Row],[Segunda]]&amp;TabCadastro[[#This Row],[Terça]]&amp;TabCadastro[[#This Row],[Quarta]]&amp;TabCadastro[[#This Row],[Quinta]]&amp;TabCadastro[[#This Row],[Sexta]]&amp;TabCadastro[[#This Row],[Sábado]]</f>
        <v>--19h30----</v>
      </c>
      <c r="EE80" s="1">
        <f>LEN(TabCadastro[[#This Row],[Conc_AE]])-LEN(SUBSTITUTE(TabCadastro[[#This Row],[Conc_AE]],"h",""))</f>
        <v>1</v>
      </c>
      <c r="EF80" s="1">
        <f>LEN(TabCadastro[[#This Row],[Dias e Horários do CURSO BÁSICO]])-LEN(SUBSTITUTE(TabCadastro[[#This Row],[Dias e Horários do CURSO BÁSICO]],"h",""))</f>
        <v>0</v>
      </c>
      <c r="EG80" s="1">
        <f>LEN(TabCadastro[[#This Row],[Dias e Horários da EAE]])-LEN(SUBSTITUTE(TabCadastro[[#This Row],[Dias e Horários da EAE]],"h",""))</f>
        <v>0</v>
      </c>
      <c r="EH80" s="1">
        <f>LEN(TabCadastro[[#This Row],[Dias e Horários EVANGELIZAÇÃO INFANTIL]])-LEN(SUBSTITUTE(TabCadastro[[#This Row],[Dias e Horários EVANGELIZAÇÃO INFANTIL]],"h",""))</f>
        <v>0</v>
      </c>
      <c r="EI80" s="1">
        <f>LEN(TabCadastro[[#This Row],[Dias e Horários PRÉ-MOCIDADE]])-LEN(SUBSTITUTE(TabCadastro[[#This Row],[Dias e Horários PRÉ-MOCIDADE]],"h",""))</f>
        <v>0</v>
      </c>
      <c r="EJ80" s="1">
        <f>LEN(TabCadastro[[#This Row],[Dias e Horários MOCIDADE]])-LEN(SUBSTITUTE(TabCadastro[[#This Row],[Dias e Horários MOCIDADE]],"h",""))</f>
        <v>0</v>
      </c>
      <c r="EK80" s="1">
        <f>LEN(TabCadastro[[#This Row],[Dias e Horários do CURSO DE MÉDIUNS]])-LEN(SUBSTITUTE(TabCadastro[[#This Row],[Dias e Horários do CURSO DE MÉDIUNS]],"h",""))</f>
        <v>0</v>
      </c>
      <c r="EL80" s="1">
        <f>LEN(TabCadastro[[#This Row],[Dias e Horários - FALANDO AO CORAÇÃO]])-LEN(SUBSTITUTE(TabCadastro[[#This Row],[Dias e Horários - FALANDO AO CORAÇÃO]],"h",""))</f>
        <v>1</v>
      </c>
      <c r="EM80" s="1">
        <f>LEN(TabCadastro[[#This Row],[Dias e Horários - PROJETO ANDRÉ LUIZ]])-LEN(SUBSTITUTE(TabCadastro[[#This Row],[Dias e Horários - PROJETO ANDRÉ LUIZ]],"h",""))</f>
        <v>0</v>
      </c>
      <c r="EN80" s="1">
        <f>LEN(TabCadastro[[#This Row],[Dias e Horários - PROJETO PAULO DE TARSO]])-LEN(SUBSTITUTE(TabCadastro[[#This Row],[Dias e Horários - PROJETO PAULO DE TARSO]],"h",""))</f>
        <v>0</v>
      </c>
    </row>
    <row r="81" spans="1:144" x14ac:dyDescent="0.3">
      <c r="A81" s="2">
        <v>44210.694979594904</v>
      </c>
      <c r="B81" s="19" t="s">
        <v>1746</v>
      </c>
      <c r="C81" s="3" t="s">
        <v>2042</v>
      </c>
      <c r="D81" s="3" t="s">
        <v>2043</v>
      </c>
      <c r="E81" s="3" t="s">
        <v>2044</v>
      </c>
      <c r="F81" s="3" t="s">
        <v>2045</v>
      </c>
      <c r="G81" s="4" t="s">
        <v>2046</v>
      </c>
      <c r="H81" s="5" t="s">
        <v>2047</v>
      </c>
      <c r="I81" s="3" t="s">
        <v>2048</v>
      </c>
      <c r="J81" s="3" t="s">
        <v>152</v>
      </c>
      <c r="K81" s="3" t="s">
        <v>2049</v>
      </c>
      <c r="L81" s="3" t="s">
        <v>790</v>
      </c>
      <c r="M81" s="13">
        <v>35855</v>
      </c>
      <c r="N81" s="3" t="s">
        <v>2050</v>
      </c>
      <c r="O81" s="5" t="s">
        <v>2051</v>
      </c>
      <c r="P81" s="5" t="s">
        <v>2052</v>
      </c>
      <c r="Q81" s="4" t="s">
        <v>2053</v>
      </c>
      <c r="R81" s="4" t="s">
        <v>2054</v>
      </c>
      <c r="S81" s="3" t="s">
        <v>158</v>
      </c>
      <c r="T81" s="3" t="s">
        <v>159</v>
      </c>
      <c r="U81" s="3" t="s">
        <v>158</v>
      </c>
      <c r="V81" s="3" t="s">
        <v>159</v>
      </c>
      <c r="W81" s="3" t="s">
        <v>159</v>
      </c>
      <c r="X81" s="3" t="s">
        <v>159</v>
      </c>
      <c r="Y81" s="3" t="s">
        <v>159</v>
      </c>
      <c r="AA81" t="s">
        <v>2055</v>
      </c>
      <c r="AB81" s="4" t="s">
        <v>161</v>
      </c>
      <c r="AC81" s="4" t="s">
        <v>161</v>
      </c>
      <c r="AD81" s="4" t="s">
        <v>161</v>
      </c>
      <c r="AE81" s="4" t="s">
        <v>159</v>
      </c>
      <c r="AF81" s="4" t="s">
        <v>2056</v>
      </c>
      <c r="AG81" s="3" t="s">
        <v>161</v>
      </c>
      <c r="AH81" s="3" t="s">
        <v>161</v>
      </c>
      <c r="AI81" s="3" t="s">
        <v>161</v>
      </c>
      <c r="AJ81" s="3" t="s">
        <v>422</v>
      </c>
      <c r="AK81" s="3" t="s">
        <v>161</v>
      </c>
      <c r="AL81" s="3" t="s">
        <v>161</v>
      </c>
      <c r="AM81" s="3" t="s">
        <v>161</v>
      </c>
      <c r="AN81" s="5">
        <v>35</v>
      </c>
      <c r="AO81" s="5">
        <v>12</v>
      </c>
      <c r="AP81" s="5">
        <v>13</v>
      </c>
      <c r="AQ81" s="5">
        <v>6</v>
      </c>
      <c r="AR81" s="5" t="s">
        <v>312</v>
      </c>
      <c r="AS81" s="5">
        <v>20</v>
      </c>
      <c r="AT81" s="5" t="s">
        <v>225</v>
      </c>
      <c r="AU81" s="5" t="s">
        <v>827</v>
      </c>
      <c r="AV81" s="5">
        <v>12</v>
      </c>
      <c r="AW81" s="5">
        <v>13</v>
      </c>
      <c r="AX81" s="5">
        <v>6</v>
      </c>
      <c r="AY81" s="5">
        <v>2</v>
      </c>
      <c r="AZ81" s="5" t="s">
        <v>727</v>
      </c>
      <c r="BA81" s="5">
        <v>23</v>
      </c>
      <c r="BB81" s="5">
        <v>5</v>
      </c>
      <c r="BC81" s="5">
        <v>2</v>
      </c>
      <c r="BD81" s="5">
        <v>1</v>
      </c>
      <c r="BE81" s="5" t="s">
        <v>342</v>
      </c>
      <c r="BF81" s="5">
        <v>0</v>
      </c>
      <c r="BG81" s="5">
        <v>0</v>
      </c>
      <c r="BH81" s="5">
        <v>0</v>
      </c>
      <c r="BI81" s="5">
        <v>0</v>
      </c>
      <c r="BJ81" s="5">
        <v>0</v>
      </c>
      <c r="BK81" s="5">
        <v>0</v>
      </c>
      <c r="BL81" s="5">
        <v>0</v>
      </c>
      <c r="BM81" s="5">
        <v>0</v>
      </c>
      <c r="BN81" s="5">
        <v>0</v>
      </c>
      <c r="BO81" s="5">
        <v>0</v>
      </c>
      <c r="BP81" s="5">
        <v>2</v>
      </c>
      <c r="BQ81" s="5" t="s">
        <v>158</v>
      </c>
      <c r="BR81" s="5" t="s">
        <v>161</v>
      </c>
      <c r="BS81" s="5">
        <v>0</v>
      </c>
      <c r="BT81" s="5">
        <v>2</v>
      </c>
      <c r="BU81" s="5">
        <v>1</v>
      </c>
      <c r="BV81" s="5" t="s">
        <v>253</v>
      </c>
      <c r="BW81" s="5" t="s">
        <v>345</v>
      </c>
      <c r="BX81" s="5">
        <v>5</v>
      </c>
      <c r="BY81" s="5">
        <v>5</v>
      </c>
      <c r="BZ81" s="5">
        <v>2</v>
      </c>
      <c r="CA81" s="21">
        <v>1</v>
      </c>
      <c r="CB81" s="5">
        <v>0</v>
      </c>
      <c r="CC81" s="5">
        <v>40</v>
      </c>
      <c r="CD81" s="5" t="s">
        <v>555</v>
      </c>
      <c r="CE81" s="5" t="s">
        <v>161</v>
      </c>
      <c r="CF81" s="5" t="s">
        <v>161</v>
      </c>
      <c r="CG81" s="5" t="s">
        <v>158</v>
      </c>
      <c r="CH81" s="5" t="s">
        <v>159</v>
      </c>
      <c r="CI81" s="5">
        <v>0</v>
      </c>
      <c r="CJ81" s="5">
        <v>0</v>
      </c>
      <c r="CK81" s="5" t="s">
        <v>158</v>
      </c>
      <c r="CL81" s="5" t="s">
        <v>159</v>
      </c>
      <c r="CM81" s="5">
        <v>0</v>
      </c>
      <c r="CN81" s="5">
        <v>0</v>
      </c>
      <c r="CO81" s="5" t="s">
        <v>199</v>
      </c>
      <c r="CQ81" s="5" t="s">
        <v>347</v>
      </c>
      <c r="CS81" s="5" t="s">
        <v>169</v>
      </c>
      <c r="CT81" s="5" t="s">
        <v>159</v>
      </c>
      <c r="CU81" s="5" t="s">
        <v>2057</v>
      </c>
      <c r="CX81" s="5" t="s">
        <v>416</v>
      </c>
      <c r="CY81" s="4" t="s">
        <v>1922</v>
      </c>
      <c r="CZ81" s="5" t="s">
        <v>171</v>
      </c>
      <c r="DA81" s="5" t="s">
        <v>172</v>
      </c>
      <c r="DB81" s="4" t="s">
        <v>2058</v>
      </c>
      <c r="DC81" s="4" t="s">
        <v>2059</v>
      </c>
      <c r="DD81" t="s">
        <v>2060</v>
      </c>
      <c r="DE81" s="14" t="s">
        <v>176</v>
      </c>
      <c r="DF81" s="4">
        <v>82</v>
      </c>
      <c r="DG81" s="15" t="s">
        <v>177</v>
      </c>
      <c r="DH81" s="15" t="s">
        <v>178</v>
      </c>
      <c r="DI81" s="4" t="e">
        <v>#REF!</v>
      </c>
      <c r="DJ81" s="4" t="e">
        <v>#REF!</v>
      </c>
      <c r="DK81" s="4" t="e">
        <v>#REF!</v>
      </c>
      <c r="DL81" s="4" t="e">
        <v>#REF!</v>
      </c>
      <c r="DM81" s="4" t="e">
        <v>#REF!</v>
      </c>
      <c r="DN81" s="4" t="e">
        <v>#REF!</v>
      </c>
      <c r="DO81" s="4" t="e">
        <v>#REF!</v>
      </c>
      <c r="DP81" s="4" t="s">
        <v>2061</v>
      </c>
      <c r="DQ81" s="4" t="s">
        <v>178</v>
      </c>
      <c r="DR81" s="16">
        <v>1</v>
      </c>
      <c r="DS81" s="17">
        <v>44226</v>
      </c>
      <c r="DU81" s="1" t="s">
        <v>178</v>
      </c>
      <c r="DV81" s="1" t="str">
        <f>TabCadastro[[#This Row],[Cidade]]&amp;" - "&amp;TabCadastro[[#This Row],[UF]]</f>
        <v>Limeira - SP</v>
      </c>
      <c r="DW81" s="18" t="str">
        <f>TabCadastro[[#This Row],[Nome completo do responsável]]&amp;" / "&amp;TabCadastro[[#This Row],[Endereço de e-mail2]]&amp;" / "&amp;TabCadastro[[#This Row],[Telefone]]</f>
        <v>Márcia Bandini  / (sem email) / (19) 98871-1429</v>
      </c>
      <c r="DX81" s="18" t="str">
        <f>TabCadastro[[#This Row],[Nome do Presidente]]&amp;" / "&amp;TabCadastro[[#This Row],[Email do Presidente]]&amp;" / "&amp;TabCadastro[[#This Row],[Telefone do Presidente]]</f>
        <v>Jorge Pedro Zucareli / massita@terra.com.br / (19) 99787-6158</v>
      </c>
      <c r="DY81" s="18" t="e">
        <f>VLOOKUP(TabCadastro[[#This Row],[Regional]],#REF!,2,FALSE)</f>
        <v>#REF!</v>
      </c>
      <c r="DZ81" s="1" t="e">
        <f>IF(TabCadastro[[#This Row],[Regional]]=#REF!,TabCadastro[[#This Row],[Conc_Cidade_UF]],"")</f>
        <v>#REF!</v>
      </c>
      <c r="EA81" s="18" t="str">
        <f>TabCadastro[[#This Row],[Endereço]]&amp;" - "&amp;TabCadastro[[#This Row],[Bairro]]&amp;" - "&amp;"CEP "&amp;TabCadastro[[#This Row],[CEP]]</f>
        <v>Rua Pernambuco, 604 - Vl. São Cristóvão - CEP 13480-550</v>
      </c>
      <c r="EB81" s="1" t="e">
        <f>IF(TabCadastro[[#This Row],[Regional]]=#REF!,TabCadastro[[#This Row],[Ordem (manual)]],"")</f>
        <v>#REF!</v>
      </c>
      <c r="EC81" s="1" t="e">
        <f>IF(TabCadastro[[#This Row],[Regional_Selec]]="","",_xlfn.RANK.EQ(TabCadastro[[#This Row],[Regional_Selec]],TabCadastro[Regional_Selec],1))</f>
        <v>#REF!</v>
      </c>
      <c r="ED81" s="1" t="str">
        <f>TabCadastro[[#This Row],[Domingo]]&amp;TabCadastro[[#This Row],[Segunda]]&amp;TabCadastro[[#This Row],[Terça]]&amp;TabCadastro[[#This Row],[Quarta]]&amp;TabCadastro[[#This Row],[Quinta]]&amp;TabCadastro[[#This Row],[Sexta]]&amp;TabCadastro[[#This Row],[Sábado]]</f>
        <v>---19h---</v>
      </c>
      <c r="EE81" s="1">
        <f>LEN(TabCadastro[[#This Row],[Conc_AE]])-LEN(SUBSTITUTE(TabCadastro[[#This Row],[Conc_AE]],"h",""))</f>
        <v>1</v>
      </c>
      <c r="EF81" s="1">
        <f>LEN(TabCadastro[[#This Row],[Dias e Horários do CURSO BÁSICO]])-LEN(SUBSTITUTE(TabCadastro[[#This Row],[Dias e Horários do CURSO BÁSICO]],"h",""))</f>
        <v>1</v>
      </c>
      <c r="EG81" s="1">
        <f>LEN(TabCadastro[[#This Row],[Dias e Horários da EAE]])-LEN(SUBSTITUTE(TabCadastro[[#This Row],[Dias e Horários da EAE]],"h",""))</f>
        <v>1</v>
      </c>
      <c r="EH81" s="1">
        <f>LEN(TabCadastro[[#This Row],[Dias e Horários EVANGELIZAÇÃO INFANTIL]])-LEN(SUBSTITUTE(TabCadastro[[#This Row],[Dias e Horários EVANGELIZAÇÃO INFANTIL]],"h",""))</f>
        <v>1</v>
      </c>
      <c r="EI81" s="1">
        <f>LEN(TabCadastro[[#This Row],[Dias e Horários PRÉ-MOCIDADE]])-LEN(SUBSTITUTE(TabCadastro[[#This Row],[Dias e Horários PRÉ-MOCIDADE]],"h",""))</f>
        <v>0</v>
      </c>
      <c r="EJ81" s="1">
        <f>LEN(TabCadastro[[#This Row],[Dias e Horários MOCIDADE]])-LEN(SUBSTITUTE(TabCadastro[[#This Row],[Dias e Horários MOCIDADE]],"h",""))</f>
        <v>1</v>
      </c>
      <c r="EK81" s="1">
        <f>LEN(TabCadastro[[#This Row],[Dias e Horários do CURSO DE MÉDIUNS]])-LEN(SUBSTITUTE(TabCadastro[[#This Row],[Dias e Horários do CURSO DE MÉDIUNS]],"h",""))</f>
        <v>1</v>
      </c>
      <c r="EL81" s="1">
        <f>LEN(TabCadastro[[#This Row],[Dias e Horários - FALANDO AO CORAÇÃO]])-LEN(SUBSTITUTE(TabCadastro[[#This Row],[Dias e Horários - FALANDO AO CORAÇÃO]],"h",""))</f>
        <v>1</v>
      </c>
      <c r="EM81" s="1">
        <f>LEN(TabCadastro[[#This Row],[Dias e Horários - PROJETO ANDRÉ LUIZ]])-LEN(SUBSTITUTE(TabCadastro[[#This Row],[Dias e Horários - PROJETO ANDRÉ LUIZ]],"h",""))</f>
        <v>0</v>
      </c>
      <c r="EN81" s="1">
        <f>LEN(TabCadastro[[#This Row],[Dias e Horários - PROJETO PAULO DE TARSO]])-LEN(SUBSTITUTE(TabCadastro[[#This Row],[Dias e Horários - PROJETO PAULO DE TARSO]],"h",""))</f>
        <v>0</v>
      </c>
    </row>
    <row r="82" spans="1:144" x14ac:dyDescent="0.3">
      <c r="A82" s="2">
        <v>44220.004716122683</v>
      </c>
      <c r="B82" s="19" t="s">
        <v>1746</v>
      </c>
      <c r="C82" s="3" t="s">
        <v>2062</v>
      </c>
      <c r="D82" s="3" t="s">
        <v>2063</v>
      </c>
      <c r="E82" s="3" t="s">
        <v>2064</v>
      </c>
      <c r="F82" s="3" t="s">
        <v>2065</v>
      </c>
      <c r="G82" s="4" t="s">
        <v>2066</v>
      </c>
      <c r="H82" s="5" t="s">
        <v>240</v>
      </c>
      <c r="I82" s="3" t="s">
        <v>1983</v>
      </c>
      <c r="J82" s="3" t="s">
        <v>152</v>
      </c>
      <c r="K82" s="3" t="s">
        <v>2067</v>
      </c>
      <c r="L82" s="3" t="s">
        <v>2068</v>
      </c>
      <c r="M82" s="13">
        <v>35314</v>
      </c>
      <c r="N82" s="3" t="s">
        <v>2069</v>
      </c>
      <c r="O82" s="5" t="s">
        <v>2070</v>
      </c>
      <c r="P82" s="5" t="s">
        <v>2071</v>
      </c>
      <c r="Q82" s="4" t="s">
        <v>2072</v>
      </c>
      <c r="R82" s="4" t="s">
        <v>2064</v>
      </c>
      <c r="S82" s="3" t="s">
        <v>158</v>
      </c>
      <c r="T82" s="3" t="s">
        <v>158</v>
      </c>
      <c r="U82" s="3" t="s">
        <v>158</v>
      </c>
      <c r="V82" s="3" t="s">
        <v>159</v>
      </c>
      <c r="W82" s="3" t="s">
        <v>158</v>
      </c>
      <c r="X82" s="3" t="s">
        <v>159</v>
      </c>
      <c r="Y82" s="3" t="s">
        <v>158</v>
      </c>
      <c r="Z82" s="4" t="s">
        <v>2073</v>
      </c>
      <c r="AA82" t="s">
        <v>2074</v>
      </c>
      <c r="AB82" t="s">
        <v>2075</v>
      </c>
      <c r="AC82" t="s">
        <v>2076</v>
      </c>
      <c r="AD82" s="4" t="s">
        <v>161</v>
      </c>
      <c r="AE82" s="4" t="s">
        <v>158</v>
      </c>
      <c r="AF82" s="4" t="s">
        <v>2077</v>
      </c>
      <c r="AG82" s="3" t="s">
        <v>161</v>
      </c>
      <c r="AH82" s="3" t="s">
        <v>161</v>
      </c>
      <c r="AI82" s="3" t="s">
        <v>162</v>
      </c>
      <c r="AJ82" s="3" t="s">
        <v>161</v>
      </c>
      <c r="AK82" s="3" t="s">
        <v>161</v>
      </c>
      <c r="AL82" s="3" t="s">
        <v>161</v>
      </c>
      <c r="AM82" s="3" t="s">
        <v>549</v>
      </c>
      <c r="AN82" s="5">
        <v>35</v>
      </c>
      <c r="AO82" s="5">
        <v>50</v>
      </c>
      <c r="AP82" s="21">
        <v>9</v>
      </c>
      <c r="AQ82" s="5">
        <v>5</v>
      </c>
      <c r="AR82" s="5" t="s">
        <v>161</v>
      </c>
      <c r="AS82" s="5">
        <v>0</v>
      </c>
      <c r="AT82" s="5" t="s">
        <v>377</v>
      </c>
      <c r="AU82" s="5" t="s">
        <v>1355</v>
      </c>
      <c r="AV82" s="5">
        <v>35</v>
      </c>
      <c r="AW82" s="5">
        <v>6</v>
      </c>
      <c r="AX82" s="5">
        <v>4</v>
      </c>
      <c r="AY82" s="5">
        <v>2</v>
      </c>
      <c r="AZ82" s="5" t="s">
        <v>225</v>
      </c>
      <c r="BA82" s="5">
        <v>20</v>
      </c>
      <c r="BB82" s="5">
        <v>3</v>
      </c>
      <c r="BC82" s="5">
        <v>3</v>
      </c>
      <c r="BD82" s="5">
        <v>1</v>
      </c>
      <c r="BE82" s="5" t="s">
        <v>554</v>
      </c>
      <c r="BF82" s="5">
        <v>12</v>
      </c>
      <c r="BG82" s="5">
        <v>15</v>
      </c>
      <c r="BH82" s="5">
        <v>5</v>
      </c>
      <c r="BI82" s="5">
        <v>1</v>
      </c>
      <c r="BJ82" s="5">
        <v>2</v>
      </c>
      <c r="BK82" s="5">
        <v>2</v>
      </c>
      <c r="BL82" s="5">
        <v>1</v>
      </c>
      <c r="BM82" s="5">
        <v>3</v>
      </c>
      <c r="BN82" s="5">
        <v>0</v>
      </c>
      <c r="BO82" s="5">
        <v>3</v>
      </c>
      <c r="BP82" s="5">
        <v>3</v>
      </c>
      <c r="BQ82" s="5" t="s">
        <v>158</v>
      </c>
      <c r="BR82" s="5" t="s">
        <v>554</v>
      </c>
      <c r="BS82" s="5">
        <v>2</v>
      </c>
      <c r="BT82" s="5">
        <v>1</v>
      </c>
      <c r="BU82" s="5">
        <v>1</v>
      </c>
      <c r="BV82" s="5" t="s">
        <v>253</v>
      </c>
      <c r="BW82" s="5" t="s">
        <v>949</v>
      </c>
      <c r="BX82" s="5">
        <v>8</v>
      </c>
      <c r="BY82" s="5">
        <v>3</v>
      </c>
      <c r="BZ82" s="5">
        <v>2</v>
      </c>
      <c r="CA82" s="5">
        <v>2</v>
      </c>
      <c r="CB82" s="5">
        <v>0</v>
      </c>
      <c r="CC82" s="5">
        <v>50</v>
      </c>
      <c r="CD82" s="5" t="s">
        <v>161</v>
      </c>
      <c r="CE82" s="5" t="s">
        <v>161</v>
      </c>
      <c r="CF82" s="5" t="s">
        <v>161</v>
      </c>
      <c r="CG82" s="5" t="s">
        <v>158</v>
      </c>
      <c r="CH82" s="5" t="s">
        <v>158</v>
      </c>
      <c r="CI82" s="5">
        <v>2</v>
      </c>
      <c r="CJ82" s="5">
        <v>2</v>
      </c>
      <c r="CK82" s="5" t="s">
        <v>158</v>
      </c>
      <c r="CL82" s="5" t="s">
        <v>158</v>
      </c>
      <c r="CM82" s="5">
        <v>0</v>
      </c>
      <c r="CN82" s="5">
        <v>0</v>
      </c>
      <c r="CO82" s="5" t="s">
        <v>167</v>
      </c>
      <c r="CP82" s="4"/>
      <c r="CQ82" s="5" t="s">
        <v>168</v>
      </c>
      <c r="CR82" s="4" t="s">
        <v>2078</v>
      </c>
      <c r="CS82" s="5" t="s">
        <v>169</v>
      </c>
      <c r="CT82" s="5" t="s">
        <v>158</v>
      </c>
      <c r="CU82" s="5" t="s">
        <v>2079</v>
      </c>
      <c r="CV82" s="4" t="s">
        <v>2080</v>
      </c>
      <c r="CX82" s="5" t="s">
        <v>2079</v>
      </c>
      <c r="CY82" s="4" t="s">
        <v>1302</v>
      </c>
      <c r="CZ82" s="5" t="s">
        <v>171</v>
      </c>
      <c r="DA82" s="5" t="s">
        <v>172</v>
      </c>
      <c r="DB82" s="4" t="s">
        <v>2081</v>
      </c>
      <c r="DC82" s="4" t="s">
        <v>2082</v>
      </c>
      <c r="DD82" t="s">
        <v>2083</v>
      </c>
      <c r="DE82" s="14" t="s">
        <v>176</v>
      </c>
      <c r="DF82" s="4">
        <v>83</v>
      </c>
      <c r="DG82" s="15" t="s">
        <v>177</v>
      </c>
      <c r="DH82" s="15" t="s">
        <v>354</v>
      </c>
      <c r="DI82" s="4" t="e">
        <v>#REF!</v>
      </c>
      <c r="DJ82" s="4" t="e">
        <v>#REF!</v>
      </c>
      <c r="DK82" s="4" t="e">
        <v>#REF!</v>
      </c>
      <c r="DL82" s="4" t="e">
        <v>#REF!</v>
      </c>
      <c r="DM82" s="4" t="e">
        <v>#REF!</v>
      </c>
      <c r="DN82" s="4" t="e">
        <v>#REF!</v>
      </c>
      <c r="DO82" s="4" t="e">
        <v>#REF!</v>
      </c>
      <c r="DP82" s="4" t="s">
        <v>2084</v>
      </c>
      <c r="DQ82" s="4" t="s">
        <v>354</v>
      </c>
      <c r="DR82" s="16">
        <v>1</v>
      </c>
      <c r="DS82" s="17">
        <v>44226</v>
      </c>
      <c r="DT82" s="1" t="s">
        <v>356</v>
      </c>
      <c r="DU82" s="1" t="s">
        <v>354</v>
      </c>
      <c r="DV82" s="1" t="str">
        <f>TabCadastro[[#This Row],[Cidade]]&amp;" - "&amp;TabCadastro[[#This Row],[UF]]</f>
        <v>Itatiba - SP</v>
      </c>
      <c r="DW82" s="18" t="str">
        <f>TabCadastro[[#This Row],[Nome completo do responsável]]&amp;" / "&amp;TabCadastro[[#This Row],[Endereço de e-mail2]]&amp;" / "&amp;TabCadastro[[#This Row],[Telefone]]</f>
        <v>Antonio Fernando Pires De Toledo / ceiaitatiba@hotmail.com / (11) 99907-9719</v>
      </c>
      <c r="DX82" s="18" t="str">
        <f>TabCadastro[[#This Row],[Nome do Presidente]]&amp;" / "&amp;TabCadastro[[#This Row],[Email do Presidente]]&amp;" / "&amp;TabCadastro[[#This Row],[Telefone do Presidente]]</f>
        <v>Paulo Cesar Vilaça Louzada / pcv.louzada@gmail.com / (11) 99501-6626</v>
      </c>
      <c r="DY82" s="18" t="e">
        <f>VLOOKUP(TabCadastro[[#This Row],[Regional]],#REF!,2,FALSE)</f>
        <v>#REF!</v>
      </c>
      <c r="DZ82" s="1" t="e">
        <f>IF(TabCadastro[[#This Row],[Regional]]=#REF!,TabCadastro[[#This Row],[Conc_Cidade_UF]],"")</f>
        <v>#REF!</v>
      </c>
      <c r="EA82" s="18" t="str">
        <f>TabCadastro[[#This Row],[Endereço]]&amp;" - "&amp;TabCadastro[[#This Row],[Bairro]]&amp;" - "&amp;"CEP "&amp;TabCadastro[[#This Row],[CEP]]</f>
        <v>Rua Carlos Zeminiani, 205 - Pq. São Vicente - CEP 13253-060</v>
      </c>
      <c r="EB82" s="1" t="e">
        <f>IF(TabCadastro[[#This Row],[Regional]]=#REF!,TabCadastro[[#This Row],[Ordem (manual)]],"")</f>
        <v>#REF!</v>
      </c>
      <c r="EC82" s="1" t="e">
        <f>IF(TabCadastro[[#This Row],[Regional_Selec]]="","",_xlfn.RANK.EQ(TabCadastro[[#This Row],[Regional_Selec]],TabCadastro[Regional_Selec],1))</f>
        <v>#REF!</v>
      </c>
      <c r="ED82" s="1" t="str">
        <f>TabCadastro[[#This Row],[Domingo]]&amp;TabCadastro[[#This Row],[Segunda]]&amp;TabCadastro[[#This Row],[Terça]]&amp;TabCadastro[[#This Row],[Quarta]]&amp;TabCadastro[[#This Row],[Quinta]]&amp;TabCadastro[[#This Row],[Sexta]]&amp;TabCadastro[[#This Row],[Sábado]]</f>
        <v>--19h30---8h30</v>
      </c>
      <c r="EE82" s="1">
        <f>LEN(TabCadastro[[#This Row],[Conc_AE]])-LEN(SUBSTITUTE(TabCadastro[[#This Row],[Conc_AE]],"h",""))</f>
        <v>2</v>
      </c>
      <c r="EF82" s="1">
        <f>LEN(TabCadastro[[#This Row],[Dias e Horários do CURSO BÁSICO]])-LEN(SUBSTITUTE(TabCadastro[[#This Row],[Dias e Horários do CURSO BÁSICO]],"h",""))</f>
        <v>0</v>
      </c>
      <c r="EG82" s="1">
        <f>LEN(TabCadastro[[#This Row],[Dias e Horários da EAE]])-LEN(SUBSTITUTE(TabCadastro[[#This Row],[Dias e Horários da EAE]],"h",""))</f>
        <v>2</v>
      </c>
      <c r="EH82" s="1">
        <f>LEN(TabCadastro[[#This Row],[Dias e Horários EVANGELIZAÇÃO INFANTIL]])-LEN(SUBSTITUTE(TabCadastro[[#This Row],[Dias e Horários EVANGELIZAÇÃO INFANTIL]],"h",""))</f>
        <v>1</v>
      </c>
      <c r="EI82" s="1">
        <f>LEN(TabCadastro[[#This Row],[Dias e Horários PRÉ-MOCIDADE]])-LEN(SUBSTITUTE(TabCadastro[[#This Row],[Dias e Horários PRÉ-MOCIDADE]],"h",""))</f>
        <v>1</v>
      </c>
      <c r="EJ82" s="1">
        <f>LEN(TabCadastro[[#This Row],[Dias e Horários MOCIDADE]])-LEN(SUBSTITUTE(TabCadastro[[#This Row],[Dias e Horários MOCIDADE]],"h",""))</f>
        <v>2</v>
      </c>
      <c r="EK82" s="1">
        <f>LEN(TabCadastro[[#This Row],[Dias e Horários do CURSO DE MÉDIUNS]])-LEN(SUBSTITUTE(TabCadastro[[#This Row],[Dias e Horários do CURSO DE MÉDIUNS]],"h",""))</f>
        <v>1</v>
      </c>
      <c r="EL82" s="1">
        <f>LEN(TabCadastro[[#This Row],[Dias e Horários - FALANDO AO CORAÇÃO]])-LEN(SUBSTITUTE(TabCadastro[[#This Row],[Dias e Horários - FALANDO AO CORAÇÃO]],"h",""))</f>
        <v>0</v>
      </c>
      <c r="EM82" s="1">
        <f>LEN(TabCadastro[[#This Row],[Dias e Horários - PROJETO ANDRÉ LUIZ]])-LEN(SUBSTITUTE(TabCadastro[[#This Row],[Dias e Horários - PROJETO ANDRÉ LUIZ]],"h",""))</f>
        <v>0</v>
      </c>
      <c r="EN82" s="1">
        <f>LEN(TabCadastro[[#This Row],[Dias e Horários - PROJETO PAULO DE TARSO]])-LEN(SUBSTITUTE(TabCadastro[[#This Row],[Dias e Horários - PROJETO PAULO DE TARSO]],"h",""))</f>
        <v>0</v>
      </c>
    </row>
    <row r="83" spans="1:144" x14ac:dyDescent="0.3">
      <c r="A83" s="2">
        <v>44208.744748865742</v>
      </c>
      <c r="B83" s="19" t="s">
        <v>1746</v>
      </c>
      <c r="C83" s="3" t="s">
        <v>2085</v>
      </c>
      <c r="D83" s="3" t="s">
        <v>2086</v>
      </c>
      <c r="E83" s="3" t="s">
        <v>2087</v>
      </c>
      <c r="F83" s="3" t="s">
        <v>2088</v>
      </c>
      <c r="G83" s="4" t="s">
        <v>2089</v>
      </c>
      <c r="H83" s="5" t="s">
        <v>2090</v>
      </c>
      <c r="I83" s="3" t="s">
        <v>2091</v>
      </c>
      <c r="J83" s="3" t="s">
        <v>152</v>
      </c>
      <c r="K83" s="3" t="s">
        <v>2092</v>
      </c>
      <c r="L83" s="3" t="s">
        <v>2093</v>
      </c>
      <c r="M83" s="24">
        <v>38650</v>
      </c>
      <c r="N83" s="3" t="s">
        <v>2094</v>
      </c>
      <c r="O83" s="5" t="s">
        <v>2095</v>
      </c>
      <c r="P83" s="5" t="s">
        <v>2096</v>
      </c>
      <c r="Q83" s="4" t="s">
        <v>2097</v>
      </c>
      <c r="R83" s="4" t="s">
        <v>2098</v>
      </c>
      <c r="S83" s="3" t="s">
        <v>158</v>
      </c>
      <c r="T83" s="3" t="s">
        <v>158</v>
      </c>
      <c r="U83" s="3" t="s">
        <v>158</v>
      </c>
      <c r="V83" s="3" t="s">
        <v>158</v>
      </c>
      <c r="W83" s="3" t="s">
        <v>159</v>
      </c>
      <c r="X83" s="3" t="s">
        <v>159</v>
      </c>
      <c r="Y83" s="3" t="s">
        <v>158</v>
      </c>
      <c r="Z83" s="4" t="s">
        <v>2099</v>
      </c>
      <c r="AA83" s="4" t="s">
        <v>161</v>
      </c>
      <c r="AB83" s="4" t="s">
        <v>2100</v>
      </c>
      <c r="AC83" s="4" t="s">
        <v>161</v>
      </c>
      <c r="AD83" s="4" t="s">
        <v>2101</v>
      </c>
      <c r="AE83" s="4" t="s">
        <v>158</v>
      </c>
      <c r="AF83" s="4" t="s">
        <v>2102</v>
      </c>
      <c r="AG83" s="3" t="s">
        <v>161</v>
      </c>
      <c r="AH83" s="3" t="s">
        <v>161</v>
      </c>
      <c r="AI83" s="3" t="s">
        <v>161</v>
      </c>
      <c r="AJ83" s="3" t="s">
        <v>398</v>
      </c>
      <c r="AK83" s="3" t="s">
        <v>422</v>
      </c>
      <c r="AL83" s="3" t="s">
        <v>161</v>
      </c>
      <c r="AM83" s="3" t="s">
        <v>161</v>
      </c>
      <c r="AN83" s="5">
        <v>137</v>
      </c>
      <c r="AO83" s="5">
        <v>45</v>
      </c>
      <c r="AP83" s="5">
        <v>11</v>
      </c>
      <c r="AQ83" s="5">
        <v>3</v>
      </c>
      <c r="AR83" s="5" t="s">
        <v>161</v>
      </c>
      <c r="AS83" s="5">
        <v>56</v>
      </c>
      <c r="AT83" s="5" t="s">
        <v>1714</v>
      </c>
      <c r="AU83" s="5" t="s">
        <v>198</v>
      </c>
      <c r="AV83" s="5">
        <v>22</v>
      </c>
      <c r="AW83" s="5">
        <v>6</v>
      </c>
      <c r="AX83" s="5">
        <v>8</v>
      </c>
      <c r="AY83" s="5">
        <v>1</v>
      </c>
      <c r="AZ83" s="5" t="s">
        <v>1117</v>
      </c>
      <c r="BA83" s="5">
        <v>17</v>
      </c>
      <c r="BB83" s="5">
        <v>4</v>
      </c>
      <c r="BC83" s="5">
        <v>3</v>
      </c>
      <c r="BD83" s="5">
        <v>1</v>
      </c>
      <c r="BE83" s="5" t="s">
        <v>164</v>
      </c>
      <c r="BF83" s="5">
        <v>26</v>
      </c>
      <c r="BG83" s="5">
        <v>8</v>
      </c>
      <c r="BH83" s="5">
        <v>7</v>
      </c>
      <c r="BI83" s="5">
        <v>1</v>
      </c>
      <c r="BJ83" s="5">
        <v>1</v>
      </c>
      <c r="BK83" s="5">
        <v>2</v>
      </c>
      <c r="BL83" s="5">
        <v>2</v>
      </c>
      <c r="BM83" s="5">
        <v>2</v>
      </c>
      <c r="BN83" s="5">
        <v>2</v>
      </c>
      <c r="BO83" s="5">
        <v>5</v>
      </c>
      <c r="BP83" s="5">
        <v>5</v>
      </c>
      <c r="BQ83" s="5" t="s">
        <v>158</v>
      </c>
      <c r="BR83" s="5" t="s">
        <v>164</v>
      </c>
      <c r="BS83" s="5">
        <v>5</v>
      </c>
      <c r="BT83" s="5">
        <v>2</v>
      </c>
      <c r="BU83" s="5">
        <v>2</v>
      </c>
      <c r="BV83" s="5" t="s">
        <v>253</v>
      </c>
      <c r="BW83" s="5" t="s">
        <v>164</v>
      </c>
      <c r="BX83" s="5">
        <v>15</v>
      </c>
      <c r="BY83" s="5">
        <v>8</v>
      </c>
      <c r="BZ83" s="5">
        <v>5</v>
      </c>
      <c r="CA83" s="5">
        <v>5</v>
      </c>
      <c r="CB83" s="5">
        <v>0</v>
      </c>
      <c r="CC83" s="5">
        <v>65</v>
      </c>
      <c r="CD83" s="5" t="s">
        <v>161</v>
      </c>
      <c r="CE83" s="5" t="s">
        <v>161</v>
      </c>
      <c r="CF83" s="5" t="s">
        <v>161</v>
      </c>
      <c r="CG83" s="5" t="s">
        <v>158</v>
      </c>
      <c r="CH83" s="5" t="s">
        <v>158</v>
      </c>
      <c r="CI83" s="5">
        <v>3</v>
      </c>
      <c r="CJ83" s="5">
        <v>0</v>
      </c>
      <c r="CK83" s="5" t="s">
        <v>158</v>
      </c>
      <c r="CL83" s="5" t="s">
        <v>158</v>
      </c>
      <c r="CM83" s="5">
        <v>0</v>
      </c>
      <c r="CN83" s="5">
        <v>0</v>
      </c>
      <c r="CO83" s="5" t="s">
        <v>167</v>
      </c>
      <c r="CP83" s="4" t="s">
        <v>161</v>
      </c>
      <c r="CQ83" s="5" t="s">
        <v>168</v>
      </c>
      <c r="CR83" s="4" t="s">
        <v>2103</v>
      </c>
      <c r="CS83" s="5" t="s">
        <v>169</v>
      </c>
      <c r="CT83" s="5" t="s">
        <v>346</v>
      </c>
      <c r="CU83" s="5" t="s">
        <v>2102</v>
      </c>
      <c r="CV83" s="4" t="s">
        <v>2104</v>
      </c>
      <c r="CX83" s="5" t="s">
        <v>2102</v>
      </c>
      <c r="CY83" s="4" t="s">
        <v>561</v>
      </c>
      <c r="CZ83" s="5" t="s">
        <v>171</v>
      </c>
      <c r="DA83" s="5" t="s">
        <v>230</v>
      </c>
      <c r="DB83" s="4" t="s">
        <v>2105</v>
      </c>
      <c r="DC83" s="4" t="s">
        <v>2106</v>
      </c>
      <c r="DD83" t="s">
        <v>2107</v>
      </c>
      <c r="DE83" s="14" t="s">
        <v>176</v>
      </c>
      <c r="DF83" s="4">
        <v>84</v>
      </c>
      <c r="DG83" s="15" t="s">
        <v>177</v>
      </c>
      <c r="DH83" s="15" t="s">
        <v>354</v>
      </c>
      <c r="DI83" s="4" t="e">
        <v>#REF!</v>
      </c>
      <c r="DJ83" s="4" t="e">
        <v>#REF!</v>
      </c>
      <c r="DK83" s="4" t="e">
        <v>#REF!</v>
      </c>
      <c r="DL83" s="4" t="e">
        <v>#REF!</v>
      </c>
      <c r="DM83" s="4" t="e">
        <v>#REF!</v>
      </c>
      <c r="DN83" s="4" t="e">
        <v>#REF!</v>
      </c>
      <c r="DO83" s="4" t="e">
        <v>#REF!</v>
      </c>
      <c r="DP83" s="4" t="s">
        <v>2108</v>
      </c>
      <c r="DQ83" s="4" t="s">
        <v>354</v>
      </c>
      <c r="DR83" s="16">
        <v>1</v>
      </c>
      <c r="DS83" s="17">
        <v>44226</v>
      </c>
      <c r="DT83" s="1" t="s">
        <v>356</v>
      </c>
      <c r="DU83" s="1" t="s">
        <v>354</v>
      </c>
      <c r="DV83" s="1" t="str">
        <f>TabCadastro[[#This Row],[Cidade]]&amp;" - "&amp;TabCadastro[[#This Row],[UF]]</f>
        <v>Itupeva - SP</v>
      </c>
      <c r="DW83" s="18" t="str">
        <f>TabCadastro[[#This Row],[Nome completo do responsável]]&amp;" / "&amp;TabCadastro[[#This Row],[Endereço de e-mail2]]&amp;" / "&amp;TabCadastro[[#This Row],[Telefone]]</f>
        <v>Marilda Raposo Biagiolli Cruz / marildaraposo.bc@gmail.com / (11) 4592-3607 / (11) 99292-0906</v>
      </c>
      <c r="DX83" s="18" t="str">
        <f>TabCadastro[[#This Row],[Nome do Presidente]]&amp;" / "&amp;TabCadastro[[#This Row],[Email do Presidente]]&amp;" / "&amp;TabCadastro[[#This Row],[Telefone do Presidente]]</f>
        <v>Luiz Antonio Rodrigues / la-rodrigues1961@bol.com.br / (11) 4496-4114</v>
      </c>
      <c r="DY83" s="18" t="e">
        <f>VLOOKUP(TabCadastro[[#This Row],[Regional]],#REF!,2,FALSE)</f>
        <v>#REF!</v>
      </c>
      <c r="DZ83" s="1" t="e">
        <f>IF(TabCadastro[[#This Row],[Regional]]=#REF!,TabCadastro[[#This Row],[Conc_Cidade_UF]],"")</f>
        <v>#REF!</v>
      </c>
      <c r="EA83" s="18" t="str">
        <f>TabCadastro[[#This Row],[Endereço]]&amp;" - "&amp;TabCadastro[[#This Row],[Bairro]]&amp;" - "&amp;"CEP "&amp;TabCadastro[[#This Row],[CEP]]</f>
        <v>Via Estevão Poli, no. 111 - Bonfim - CEP 13295-000</v>
      </c>
      <c r="EB83" s="1" t="e">
        <f>IF(TabCadastro[[#This Row],[Regional]]=#REF!,TabCadastro[[#This Row],[Ordem (manual)]],"")</f>
        <v>#REF!</v>
      </c>
      <c r="EC83" s="1" t="e">
        <f>IF(TabCadastro[[#This Row],[Regional_Selec]]="","",_xlfn.RANK.EQ(TabCadastro[[#This Row],[Regional_Selec]],TabCadastro[Regional_Selec],1))</f>
        <v>#REF!</v>
      </c>
      <c r="ED83" s="1" t="str">
        <f>TabCadastro[[#This Row],[Domingo]]&amp;TabCadastro[[#This Row],[Segunda]]&amp;TabCadastro[[#This Row],[Terça]]&amp;TabCadastro[[#This Row],[Quarta]]&amp;TabCadastro[[#This Row],[Quinta]]&amp;TabCadastro[[#This Row],[Sexta]]&amp;TabCadastro[[#This Row],[Sábado]]</f>
        <v>---15h19h--</v>
      </c>
      <c r="EE83" s="1">
        <f>LEN(TabCadastro[[#This Row],[Conc_AE]])-LEN(SUBSTITUTE(TabCadastro[[#This Row],[Conc_AE]],"h",""))</f>
        <v>2</v>
      </c>
      <c r="EF83" s="1">
        <f>LEN(TabCadastro[[#This Row],[Dias e Horários do CURSO BÁSICO]])-LEN(SUBSTITUTE(TabCadastro[[#This Row],[Dias e Horários do CURSO BÁSICO]],"h",""))</f>
        <v>0</v>
      </c>
      <c r="EG83" s="1">
        <f>LEN(TabCadastro[[#This Row],[Dias e Horários da EAE]])-LEN(SUBSTITUTE(TabCadastro[[#This Row],[Dias e Horários da EAE]],"h",""))</f>
        <v>1</v>
      </c>
      <c r="EH83" s="1">
        <f>LEN(TabCadastro[[#This Row],[Dias e Horários EVANGELIZAÇÃO INFANTIL]])-LEN(SUBSTITUTE(TabCadastro[[#This Row],[Dias e Horários EVANGELIZAÇÃO INFANTIL]],"h",""))</f>
        <v>1</v>
      </c>
      <c r="EI83" s="1">
        <f>LEN(TabCadastro[[#This Row],[Dias e Horários PRÉ-MOCIDADE]])-LEN(SUBSTITUTE(TabCadastro[[#This Row],[Dias e Horários PRÉ-MOCIDADE]],"h",""))</f>
        <v>1</v>
      </c>
      <c r="EJ83" s="1">
        <f>LEN(TabCadastro[[#This Row],[Dias e Horários MOCIDADE]])-LEN(SUBSTITUTE(TabCadastro[[#This Row],[Dias e Horários MOCIDADE]],"h",""))</f>
        <v>1</v>
      </c>
      <c r="EK83" s="1">
        <f>LEN(TabCadastro[[#This Row],[Dias e Horários do CURSO DE MÉDIUNS]])-LEN(SUBSTITUTE(TabCadastro[[#This Row],[Dias e Horários do CURSO DE MÉDIUNS]],"h",""))</f>
        <v>1</v>
      </c>
      <c r="EL83" s="1">
        <f>LEN(TabCadastro[[#This Row],[Dias e Horários - FALANDO AO CORAÇÃO]])-LEN(SUBSTITUTE(TabCadastro[[#This Row],[Dias e Horários - FALANDO AO CORAÇÃO]],"h",""))</f>
        <v>0</v>
      </c>
      <c r="EM83" s="1">
        <f>LEN(TabCadastro[[#This Row],[Dias e Horários - PROJETO ANDRÉ LUIZ]])-LEN(SUBSTITUTE(TabCadastro[[#This Row],[Dias e Horários - PROJETO ANDRÉ LUIZ]],"h",""))</f>
        <v>0</v>
      </c>
      <c r="EN83" s="1">
        <f>LEN(TabCadastro[[#This Row],[Dias e Horários - PROJETO PAULO DE TARSO]])-LEN(SUBSTITUTE(TabCadastro[[#This Row],[Dias e Horários - PROJETO PAULO DE TARSO]],"h",""))</f>
        <v>0</v>
      </c>
    </row>
    <row r="84" spans="1:144" x14ac:dyDescent="0.3">
      <c r="A84" s="2">
        <v>44203.762718020836</v>
      </c>
      <c r="B84" s="3" t="s">
        <v>1746</v>
      </c>
      <c r="C84" s="3" t="s">
        <v>2109</v>
      </c>
      <c r="D84" s="3" t="s">
        <v>2110</v>
      </c>
      <c r="E84" s="3" t="s">
        <v>2111</v>
      </c>
      <c r="F84" s="3" t="s">
        <v>2112</v>
      </c>
      <c r="G84" s="4" t="s">
        <v>2113</v>
      </c>
      <c r="H84" s="5" t="s">
        <v>2114</v>
      </c>
      <c r="I84" s="3" t="s">
        <v>2115</v>
      </c>
      <c r="J84" s="3" t="s">
        <v>152</v>
      </c>
      <c r="K84" s="3" t="s">
        <v>2116</v>
      </c>
      <c r="L84" s="3" t="s">
        <v>2117</v>
      </c>
      <c r="M84" s="13">
        <v>35443</v>
      </c>
      <c r="N84" s="3" t="s">
        <v>2111</v>
      </c>
      <c r="O84" s="5" t="s">
        <v>2118</v>
      </c>
      <c r="P84" s="5" t="s">
        <v>2112</v>
      </c>
      <c r="Q84" s="4" t="s">
        <v>395</v>
      </c>
      <c r="R84" s="4" t="s">
        <v>2119</v>
      </c>
      <c r="S84" s="3" t="s">
        <v>158</v>
      </c>
      <c r="T84" s="3" t="s">
        <v>158</v>
      </c>
      <c r="U84" s="3" t="s">
        <v>158</v>
      </c>
      <c r="V84" s="3" t="s">
        <v>159</v>
      </c>
      <c r="W84" s="3" t="s">
        <v>159</v>
      </c>
      <c r="X84" s="3" t="s">
        <v>159</v>
      </c>
      <c r="Y84" s="3" t="s">
        <v>158</v>
      </c>
      <c r="Z84" s="4" t="s">
        <v>2120</v>
      </c>
      <c r="AA84" s="4" t="s">
        <v>161</v>
      </c>
      <c r="AB84" s="4" t="s">
        <v>2121</v>
      </c>
      <c r="AC84" s="4" t="s">
        <v>161</v>
      </c>
      <c r="AD84" s="4" t="s">
        <v>161</v>
      </c>
      <c r="AE84" s="4" t="s">
        <v>158</v>
      </c>
      <c r="AF84" s="4" t="s">
        <v>2122</v>
      </c>
      <c r="AG84" s="3" t="s">
        <v>161</v>
      </c>
      <c r="AH84" s="3" t="s">
        <v>161</v>
      </c>
      <c r="AI84" s="3" t="s">
        <v>161</v>
      </c>
      <c r="AJ84" s="3" t="s">
        <v>221</v>
      </c>
      <c r="AK84" s="3" t="s">
        <v>161</v>
      </c>
      <c r="AL84" s="3" t="s">
        <v>161</v>
      </c>
      <c r="AM84" s="3" t="s">
        <v>161</v>
      </c>
      <c r="AN84" s="5">
        <v>15</v>
      </c>
      <c r="AO84" s="5">
        <v>9</v>
      </c>
      <c r="AP84" s="5">
        <v>2</v>
      </c>
      <c r="AQ84" s="5">
        <v>1</v>
      </c>
      <c r="AR84" s="5" t="s">
        <v>252</v>
      </c>
      <c r="AS84" s="5">
        <v>0</v>
      </c>
      <c r="AT84" s="5" t="s">
        <v>252</v>
      </c>
      <c r="AU84" s="5" t="s">
        <v>1817</v>
      </c>
      <c r="AV84" s="5">
        <v>6</v>
      </c>
      <c r="AW84" s="5">
        <v>2</v>
      </c>
      <c r="AX84" s="5">
        <v>2</v>
      </c>
      <c r="AY84" s="5">
        <v>1</v>
      </c>
      <c r="AZ84" s="5" t="s">
        <v>312</v>
      </c>
      <c r="BA84" s="5">
        <v>7</v>
      </c>
      <c r="BB84" s="5">
        <v>2</v>
      </c>
      <c r="BC84" s="5">
        <v>0</v>
      </c>
      <c r="BD84" s="5">
        <v>0</v>
      </c>
      <c r="BE84" s="5" t="s">
        <v>161</v>
      </c>
      <c r="BF84" s="5">
        <v>0</v>
      </c>
      <c r="BG84" s="5">
        <v>0</v>
      </c>
      <c r="BH84" s="5">
        <v>0</v>
      </c>
      <c r="BI84" s="5">
        <v>0</v>
      </c>
      <c r="BJ84" s="5">
        <v>0</v>
      </c>
      <c r="BK84" s="5">
        <v>0</v>
      </c>
      <c r="BL84" s="5">
        <v>0</v>
      </c>
      <c r="BM84" s="5">
        <v>0</v>
      </c>
      <c r="BN84" s="5">
        <v>0</v>
      </c>
      <c r="BO84" s="5">
        <v>0</v>
      </c>
      <c r="BP84" s="5">
        <v>0</v>
      </c>
      <c r="BQ84" s="5" t="s">
        <v>163</v>
      </c>
      <c r="BR84" s="5" t="s">
        <v>161</v>
      </c>
      <c r="BS84" s="5">
        <v>0</v>
      </c>
      <c r="BT84" s="5">
        <v>0</v>
      </c>
      <c r="BU84" s="5">
        <v>0</v>
      </c>
      <c r="BV84" s="5" t="s">
        <v>344</v>
      </c>
      <c r="BW84" s="5" t="s">
        <v>161</v>
      </c>
      <c r="BX84" s="5">
        <v>0</v>
      </c>
      <c r="BY84" s="5">
        <v>0</v>
      </c>
      <c r="BZ84" s="5">
        <v>0</v>
      </c>
      <c r="CA84" s="5">
        <v>0</v>
      </c>
      <c r="CB84" s="5">
        <v>0</v>
      </c>
      <c r="CC84" s="5">
        <v>3</v>
      </c>
      <c r="CD84" s="5" t="s">
        <v>161</v>
      </c>
      <c r="CE84" s="5" t="s">
        <v>161</v>
      </c>
      <c r="CF84" s="5" t="s">
        <v>161</v>
      </c>
      <c r="CG84" s="5" t="s">
        <v>158</v>
      </c>
      <c r="CH84" s="5" t="s">
        <v>158</v>
      </c>
      <c r="CI84" s="5">
        <v>0</v>
      </c>
      <c r="CJ84" s="5">
        <v>0</v>
      </c>
      <c r="CK84" s="5" t="s">
        <v>159</v>
      </c>
      <c r="CL84" s="5" t="s">
        <v>158</v>
      </c>
      <c r="CM84" s="5">
        <v>0</v>
      </c>
      <c r="CN84" s="5">
        <v>0</v>
      </c>
      <c r="CO84" s="5" t="s">
        <v>199</v>
      </c>
      <c r="CQ84" s="5" t="s">
        <v>347</v>
      </c>
      <c r="CR84" s="4" t="s">
        <v>2123</v>
      </c>
      <c r="CS84" s="5" t="s">
        <v>169</v>
      </c>
      <c r="CT84" s="5" t="s">
        <v>158</v>
      </c>
      <c r="CU84" s="5" t="s">
        <v>2124</v>
      </c>
      <c r="CX84" s="5" t="s">
        <v>2125</v>
      </c>
      <c r="CY84" s="4" t="s">
        <v>2126</v>
      </c>
      <c r="CZ84" s="5" t="s">
        <v>171</v>
      </c>
      <c r="DA84" s="5" t="s">
        <v>928</v>
      </c>
      <c r="DB84" s="4" t="s">
        <v>2127</v>
      </c>
      <c r="DC84" s="4" t="s">
        <v>2128</v>
      </c>
      <c r="DD84" t="s">
        <v>2129</v>
      </c>
      <c r="DE84" s="14" t="s">
        <v>176</v>
      </c>
      <c r="DF84" s="4">
        <v>85</v>
      </c>
      <c r="DG84" s="15" t="s">
        <v>177</v>
      </c>
      <c r="DH84" s="15" t="s">
        <v>178</v>
      </c>
      <c r="DI84" s="4" t="e">
        <v>#REF!</v>
      </c>
      <c r="DJ84" s="4" t="e">
        <v>#REF!</v>
      </c>
      <c r="DK84" s="4" t="e">
        <v>#REF!</v>
      </c>
      <c r="DL84" s="4" t="e">
        <v>#REF!</v>
      </c>
      <c r="DM84" s="4" t="e">
        <v>#REF!</v>
      </c>
      <c r="DN84" s="4" t="e">
        <v>#REF!</v>
      </c>
      <c r="DO84" s="4" t="e">
        <v>#REF!</v>
      </c>
      <c r="DP84" s="4" t="s">
        <v>2130</v>
      </c>
      <c r="DQ84" s="4" t="s">
        <v>178</v>
      </c>
      <c r="DR84" s="16">
        <v>0.5</v>
      </c>
      <c r="DS84" s="17">
        <v>44226</v>
      </c>
      <c r="DU84" s="1" t="s">
        <v>178</v>
      </c>
      <c r="DV84" s="1" t="str">
        <f>TabCadastro[[#This Row],[Cidade]]&amp;" - "&amp;TabCadastro[[#This Row],[UF]]</f>
        <v>Elias Fausto - SP</v>
      </c>
      <c r="DW84" s="18" t="str">
        <f>TabCadastro[[#This Row],[Nome completo do responsável]]&amp;" / "&amp;TabCadastro[[#This Row],[Endereço de e-mail2]]&amp;" / "&amp;TabCadastro[[#This Row],[Telefone]]</f>
        <v>Vilma De Castro Ramos / andrezafarmac1@gmail.com / (19) 99325-8610</v>
      </c>
      <c r="DX84" s="18" t="str">
        <f>TabCadastro[[#This Row],[Nome do Presidente]]&amp;" / "&amp;TabCadastro[[#This Row],[Email do Presidente]]&amp;" / "&amp;TabCadastro[[#This Row],[Telefone do Presidente]]</f>
        <v>Vilma De Castro Ramos / vilmaramos47@gmail.com / (19) 99325-8610</v>
      </c>
      <c r="DY84" s="18" t="e">
        <f>VLOOKUP(TabCadastro[[#This Row],[Regional]],#REF!,2,FALSE)</f>
        <v>#REF!</v>
      </c>
      <c r="DZ84" s="1" t="e">
        <f>IF(TabCadastro[[#This Row],[Regional]]=#REF!,TabCadastro[[#This Row],[Conc_Cidade_UF]],"")</f>
        <v>#REF!</v>
      </c>
      <c r="EA84" s="18" t="str">
        <f>TabCadastro[[#This Row],[Endereço]]&amp;" - "&amp;TabCadastro[[#This Row],[Bairro]]&amp;" - "&amp;"CEP "&amp;TabCadastro[[#This Row],[CEP]]</f>
        <v>Rua João Carlos De Lima, 469 - Jd. Carimã - CEP 13350-000</v>
      </c>
      <c r="EB84" s="1" t="e">
        <f>IF(TabCadastro[[#This Row],[Regional]]=#REF!,TabCadastro[[#This Row],[Ordem (manual)]],"")</f>
        <v>#REF!</v>
      </c>
      <c r="EC84" s="1" t="e">
        <f>IF(TabCadastro[[#This Row],[Regional_Selec]]="","",_xlfn.RANK.EQ(TabCadastro[[#This Row],[Regional_Selec]],TabCadastro[Regional_Selec],1))</f>
        <v>#REF!</v>
      </c>
      <c r="ED84" s="1" t="str">
        <f>TabCadastro[[#This Row],[Domingo]]&amp;TabCadastro[[#This Row],[Segunda]]&amp;TabCadastro[[#This Row],[Terça]]&amp;TabCadastro[[#This Row],[Quarta]]&amp;TabCadastro[[#This Row],[Quinta]]&amp;TabCadastro[[#This Row],[Sexta]]&amp;TabCadastro[[#This Row],[Sábado]]</f>
        <v>---20h---</v>
      </c>
      <c r="EE84" s="1">
        <f>LEN(TabCadastro[[#This Row],[Conc_AE]])-LEN(SUBSTITUTE(TabCadastro[[#This Row],[Conc_AE]],"h",""))</f>
        <v>1</v>
      </c>
      <c r="EF84" s="1">
        <f>LEN(TabCadastro[[#This Row],[Dias e Horários do CURSO BÁSICO]])-LEN(SUBSTITUTE(TabCadastro[[#This Row],[Dias e Horários do CURSO BÁSICO]],"h",""))</f>
        <v>1</v>
      </c>
      <c r="EG84" s="1">
        <f>LEN(TabCadastro[[#This Row],[Dias e Horários da EAE]])-LEN(SUBSTITUTE(TabCadastro[[#This Row],[Dias e Horários da EAE]],"h",""))</f>
        <v>1</v>
      </c>
      <c r="EH84" s="1">
        <f>LEN(TabCadastro[[#This Row],[Dias e Horários EVANGELIZAÇÃO INFANTIL]])-LEN(SUBSTITUTE(TabCadastro[[#This Row],[Dias e Horários EVANGELIZAÇÃO INFANTIL]],"h",""))</f>
        <v>0</v>
      </c>
      <c r="EI84" s="1">
        <f>LEN(TabCadastro[[#This Row],[Dias e Horários PRÉ-MOCIDADE]])-LEN(SUBSTITUTE(TabCadastro[[#This Row],[Dias e Horários PRÉ-MOCIDADE]],"h",""))</f>
        <v>0</v>
      </c>
      <c r="EJ84" s="1">
        <f>LEN(TabCadastro[[#This Row],[Dias e Horários MOCIDADE]])-LEN(SUBSTITUTE(TabCadastro[[#This Row],[Dias e Horários MOCIDADE]],"h",""))</f>
        <v>0</v>
      </c>
      <c r="EK84" s="1">
        <f>LEN(TabCadastro[[#This Row],[Dias e Horários do CURSO DE MÉDIUNS]])-LEN(SUBSTITUTE(TabCadastro[[#This Row],[Dias e Horários do CURSO DE MÉDIUNS]],"h",""))</f>
        <v>1</v>
      </c>
      <c r="EL84" s="1">
        <f>LEN(TabCadastro[[#This Row],[Dias e Horários - FALANDO AO CORAÇÃO]])-LEN(SUBSTITUTE(TabCadastro[[#This Row],[Dias e Horários - FALANDO AO CORAÇÃO]],"h",""))</f>
        <v>0</v>
      </c>
      <c r="EM84" s="1">
        <f>LEN(TabCadastro[[#This Row],[Dias e Horários - PROJETO ANDRÉ LUIZ]])-LEN(SUBSTITUTE(TabCadastro[[#This Row],[Dias e Horários - PROJETO ANDRÉ LUIZ]],"h",""))</f>
        <v>0</v>
      </c>
      <c r="EN84" s="1">
        <f>LEN(TabCadastro[[#This Row],[Dias e Horários - PROJETO PAULO DE TARSO]])-LEN(SUBSTITUTE(TabCadastro[[#This Row],[Dias e Horários - PROJETO PAULO DE TARSO]],"h",""))</f>
        <v>0</v>
      </c>
    </row>
    <row r="85" spans="1:144" x14ac:dyDescent="0.3">
      <c r="A85" s="2">
        <v>44221.497263240744</v>
      </c>
      <c r="B85" s="3" t="s">
        <v>1746</v>
      </c>
      <c r="C85" s="3" t="s">
        <v>2131</v>
      </c>
      <c r="D85" s="3" t="s">
        <v>2132</v>
      </c>
      <c r="E85" s="3" t="s">
        <v>2133</v>
      </c>
      <c r="F85" s="3" t="s">
        <v>2134</v>
      </c>
      <c r="G85" s="4" t="s">
        <v>2135</v>
      </c>
      <c r="H85" s="5" t="s">
        <v>1395</v>
      </c>
      <c r="I85" s="3" t="s">
        <v>2136</v>
      </c>
      <c r="J85" s="3" t="s">
        <v>152</v>
      </c>
      <c r="K85" s="3" t="s">
        <v>2137</v>
      </c>
      <c r="L85" s="3" t="s">
        <v>790</v>
      </c>
      <c r="M85" s="24">
        <v>43057</v>
      </c>
      <c r="N85" s="3" t="s">
        <v>2133</v>
      </c>
      <c r="O85" s="5" t="s">
        <v>2138</v>
      </c>
      <c r="P85" s="5" t="s">
        <v>2134</v>
      </c>
      <c r="Q85" s="4" t="s">
        <v>2139</v>
      </c>
      <c r="R85" s="4" t="s">
        <v>2140</v>
      </c>
      <c r="S85" s="3" t="s">
        <v>159</v>
      </c>
      <c r="T85" s="3" t="s">
        <v>158</v>
      </c>
      <c r="U85" s="3" t="s">
        <v>158</v>
      </c>
      <c r="V85" s="3" t="s">
        <v>159</v>
      </c>
      <c r="W85" s="3" t="s">
        <v>159</v>
      </c>
      <c r="X85" s="3" t="s">
        <v>159</v>
      </c>
      <c r="Y85" s="3" t="s">
        <v>159</v>
      </c>
      <c r="Z85" s="4" t="s">
        <v>2141</v>
      </c>
      <c r="AA85" s="4" t="s">
        <v>161</v>
      </c>
      <c r="AB85" t="s">
        <v>2142</v>
      </c>
      <c r="AC85" s="4" t="s">
        <v>161</v>
      </c>
      <c r="AD85" s="4" t="s">
        <v>161</v>
      </c>
      <c r="AE85" s="4" t="s">
        <v>158</v>
      </c>
      <c r="AF85" s="4" t="s">
        <v>2143</v>
      </c>
      <c r="AG85" s="3" t="s">
        <v>161</v>
      </c>
      <c r="AH85" s="3" t="s">
        <v>161</v>
      </c>
      <c r="AI85" s="3" t="s">
        <v>161</v>
      </c>
      <c r="AJ85" s="3" t="s">
        <v>161</v>
      </c>
      <c r="AK85" s="3" t="s">
        <v>422</v>
      </c>
      <c r="AL85" s="3" t="s">
        <v>161</v>
      </c>
      <c r="AM85" s="3" t="s">
        <v>161</v>
      </c>
      <c r="AN85" s="5">
        <v>10</v>
      </c>
      <c r="AO85" s="5">
        <v>12</v>
      </c>
      <c r="AP85" s="5">
        <v>8</v>
      </c>
      <c r="AQ85" s="5">
        <v>5</v>
      </c>
      <c r="AR85" s="5" t="s">
        <v>161</v>
      </c>
      <c r="AS85" s="5">
        <v>0</v>
      </c>
      <c r="AT85" s="5" t="s">
        <v>2144</v>
      </c>
      <c r="AU85" s="5" t="s">
        <v>467</v>
      </c>
      <c r="AV85" s="5">
        <v>28</v>
      </c>
      <c r="AW85" s="5">
        <v>8</v>
      </c>
      <c r="AX85" s="5">
        <v>1</v>
      </c>
      <c r="AY85" s="5">
        <v>1</v>
      </c>
      <c r="AZ85" s="5" t="s">
        <v>161</v>
      </c>
      <c r="BA85" s="5">
        <v>0</v>
      </c>
      <c r="BB85" s="5">
        <v>0</v>
      </c>
      <c r="BC85" s="5">
        <v>0</v>
      </c>
      <c r="BD85" s="5">
        <v>0</v>
      </c>
      <c r="BE85" s="5" t="s">
        <v>161</v>
      </c>
      <c r="BF85" s="5">
        <v>0</v>
      </c>
      <c r="BG85" s="5">
        <v>0</v>
      </c>
      <c r="BH85" s="5">
        <v>0</v>
      </c>
      <c r="BI85" s="5">
        <v>0</v>
      </c>
      <c r="BJ85" s="5">
        <v>0</v>
      </c>
      <c r="BK85" s="5">
        <v>0</v>
      </c>
      <c r="BL85" s="5">
        <v>0</v>
      </c>
      <c r="BM85" s="5">
        <v>0</v>
      </c>
      <c r="BN85" s="5">
        <v>0</v>
      </c>
      <c r="BO85" s="5">
        <v>0</v>
      </c>
      <c r="BP85" s="5">
        <v>0</v>
      </c>
      <c r="BQ85" s="5" t="s">
        <v>163</v>
      </c>
      <c r="BR85" s="5" t="s">
        <v>161</v>
      </c>
      <c r="BS85" s="5">
        <v>0</v>
      </c>
      <c r="BT85" s="5">
        <v>0</v>
      </c>
      <c r="BU85" s="5">
        <v>0</v>
      </c>
      <c r="BV85" s="5" t="s">
        <v>163</v>
      </c>
      <c r="BW85" s="5" t="s">
        <v>1117</v>
      </c>
      <c r="BX85" s="5">
        <v>3</v>
      </c>
      <c r="BY85" s="5">
        <v>6</v>
      </c>
      <c r="BZ85" s="5">
        <v>2</v>
      </c>
      <c r="CA85" s="5">
        <v>2</v>
      </c>
      <c r="CB85" s="5">
        <v>0</v>
      </c>
      <c r="CC85" s="5">
        <v>5</v>
      </c>
      <c r="CD85" s="5" t="s">
        <v>161</v>
      </c>
      <c r="CE85" s="5" t="s">
        <v>2145</v>
      </c>
      <c r="CF85" s="5" t="s">
        <v>1714</v>
      </c>
      <c r="CG85" s="5" t="s">
        <v>158</v>
      </c>
      <c r="CH85" s="5" t="s">
        <v>158</v>
      </c>
      <c r="CI85" s="5">
        <v>17</v>
      </c>
      <c r="CJ85" s="5">
        <v>2</v>
      </c>
      <c r="CK85" s="5" t="s">
        <v>159</v>
      </c>
      <c r="CL85" s="5" t="s">
        <v>158</v>
      </c>
      <c r="CM85" s="5">
        <v>0</v>
      </c>
      <c r="CN85" s="5">
        <v>0</v>
      </c>
      <c r="CO85" s="5" t="s">
        <v>199</v>
      </c>
      <c r="CQ85" s="5" t="s">
        <v>347</v>
      </c>
      <c r="CR85" s="4" t="s">
        <v>2146</v>
      </c>
      <c r="CS85" s="5" t="s">
        <v>169</v>
      </c>
      <c r="CT85" s="5" t="s">
        <v>159</v>
      </c>
      <c r="CU85" s="5" t="s">
        <v>2147</v>
      </c>
      <c r="CX85" s="5" t="s">
        <v>2138</v>
      </c>
      <c r="CY85" s="4" t="s">
        <v>2148</v>
      </c>
      <c r="CZ85" s="5" t="s">
        <v>171</v>
      </c>
      <c r="DA85" s="5" t="s">
        <v>172</v>
      </c>
      <c r="DB85" s="4" t="s">
        <v>2149</v>
      </c>
      <c r="DC85" s="4" t="s">
        <v>2150</v>
      </c>
      <c r="DD85" t="s">
        <v>2151</v>
      </c>
      <c r="DE85" s="14" t="s">
        <v>176</v>
      </c>
      <c r="DF85" s="4">
        <v>86</v>
      </c>
      <c r="DG85" s="15" t="s">
        <v>177</v>
      </c>
      <c r="DH85" s="15" t="s">
        <v>178</v>
      </c>
      <c r="DI85" s="4" t="e">
        <v>#REF!</v>
      </c>
      <c r="DJ85" s="4" t="e">
        <v>#REF!</v>
      </c>
      <c r="DK85" s="4" t="e">
        <v>#REF!</v>
      </c>
      <c r="DL85" s="4" t="e">
        <v>#REF!</v>
      </c>
      <c r="DM85" s="4" t="e">
        <v>#REF!</v>
      </c>
      <c r="DN85" s="4" t="e">
        <v>#REF!</v>
      </c>
      <c r="DO85" s="4" t="e">
        <v>#REF!</v>
      </c>
      <c r="DP85" s="4" t="s">
        <v>2152</v>
      </c>
      <c r="DQ85" s="4" t="s">
        <v>178</v>
      </c>
      <c r="DR85" s="16">
        <v>0.5</v>
      </c>
      <c r="DS85" s="17">
        <v>44226</v>
      </c>
      <c r="DU85" s="1" t="s">
        <v>178</v>
      </c>
      <c r="DV85" s="1" t="str">
        <f>TabCadastro[[#This Row],[Cidade]]&amp;" - "&amp;TabCadastro[[#This Row],[UF]]</f>
        <v>Mogi Guaçu - SP</v>
      </c>
      <c r="DW85" s="18" t="str">
        <f>TabCadastro[[#This Row],[Nome completo do responsável]]&amp;" / "&amp;TabCadastro[[#This Row],[Endereço de e-mail2]]&amp;" / "&amp;TabCadastro[[#This Row],[Telefone]]</f>
        <v>Fernanda Marques Lima Vendramini / fernanda@artigiani.com.br / (19) 99701-5938</v>
      </c>
      <c r="DX85" s="18" t="str">
        <f>TabCadastro[[#This Row],[Nome do Presidente]]&amp;" / "&amp;TabCadastro[[#This Row],[Email do Presidente]]&amp;" / "&amp;TabCadastro[[#This Row],[Telefone do Presidente]]</f>
        <v>Fernanda Marques Lima Vendramini / fernanda@artigiani.com.br / (19) 99701-5938</v>
      </c>
      <c r="DY85" s="18" t="e">
        <f>VLOOKUP(TabCadastro[[#This Row],[Regional]],#REF!,2,FALSE)</f>
        <v>#REF!</v>
      </c>
      <c r="DZ85" s="1" t="e">
        <f>IF(TabCadastro[[#This Row],[Regional]]=#REF!,TabCadastro[[#This Row],[Conc_Cidade_UF]],"")</f>
        <v>#REF!</v>
      </c>
      <c r="EA85" s="18" t="str">
        <f>TabCadastro[[#This Row],[Endereço]]&amp;" - "&amp;TabCadastro[[#This Row],[Bairro]]&amp;" - "&amp;"CEP "&amp;TabCadastro[[#This Row],[CEP]]</f>
        <v>Rua Gastão Vidigal, 30 - Centro - CEP 13840-021</v>
      </c>
      <c r="EB85" s="1" t="e">
        <f>IF(TabCadastro[[#This Row],[Regional]]=#REF!,TabCadastro[[#This Row],[Ordem (manual)]],"")</f>
        <v>#REF!</v>
      </c>
      <c r="EC85" s="1" t="e">
        <f>IF(TabCadastro[[#This Row],[Regional_Selec]]="","",_xlfn.RANK.EQ(TabCadastro[[#This Row],[Regional_Selec]],TabCadastro[Regional_Selec],1))</f>
        <v>#REF!</v>
      </c>
      <c r="ED85" s="1" t="str">
        <f>TabCadastro[[#This Row],[Domingo]]&amp;TabCadastro[[#This Row],[Segunda]]&amp;TabCadastro[[#This Row],[Terça]]&amp;TabCadastro[[#This Row],[Quarta]]&amp;TabCadastro[[#This Row],[Quinta]]&amp;TabCadastro[[#This Row],[Sexta]]&amp;TabCadastro[[#This Row],[Sábado]]</f>
        <v>----19h--</v>
      </c>
      <c r="EE85" s="1">
        <f>LEN(TabCadastro[[#This Row],[Conc_AE]])-LEN(SUBSTITUTE(TabCadastro[[#This Row],[Conc_AE]],"h",""))</f>
        <v>1</v>
      </c>
      <c r="EF85" s="1">
        <f>LEN(TabCadastro[[#This Row],[Dias e Horários do CURSO BÁSICO]])-LEN(SUBSTITUTE(TabCadastro[[#This Row],[Dias e Horários do CURSO BÁSICO]],"h",""))</f>
        <v>0</v>
      </c>
      <c r="EG85" s="1">
        <f>LEN(TabCadastro[[#This Row],[Dias e Horários da EAE]])-LEN(SUBSTITUTE(TabCadastro[[#This Row],[Dias e Horários da EAE]],"h",""))</f>
        <v>1</v>
      </c>
      <c r="EH85" s="1">
        <f>LEN(TabCadastro[[#This Row],[Dias e Horários EVANGELIZAÇÃO INFANTIL]])-LEN(SUBSTITUTE(TabCadastro[[#This Row],[Dias e Horários EVANGELIZAÇÃO INFANTIL]],"h",""))</f>
        <v>0</v>
      </c>
      <c r="EI85" s="1">
        <f>LEN(TabCadastro[[#This Row],[Dias e Horários PRÉ-MOCIDADE]])-LEN(SUBSTITUTE(TabCadastro[[#This Row],[Dias e Horários PRÉ-MOCIDADE]],"h",""))</f>
        <v>0</v>
      </c>
      <c r="EJ85" s="1">
        <f>LEN(TabCadastro[[#This Row],[Dias e Horários MOCIDADE]])-LEN(SUBSTITUTE(TabCadastro[[#This Row],[Dias e Horários MOCIDADE]],"h",""))</f>
        <v>1</v>
      </c>
      <c r="EK85" s="1">
        <f>LEN(TabCadastro[[#This Row],[Dias e Horários do CURSO DE MÉDIUNS]])-LEN(SUBSTITUTE(TabCadastro[[#This Row],[Dias e Horários do CURSO DE MÉDIUNS]],"h",""))</f>
        <v>0</v>
      </c>
      <c r="EL85" s="1">
        <f>LEN(TabCadastro[[#This Row],[Dias e Horários - FALANDO AO CORAÇÃO]])-LEN(SUBSTITUTE(TabCadastro[[#This Row],[Dias e Horários - FALANDO AO CORAÇÃO]],"h",""))</f>
        <v>0</v>
      </c>
      <c r="EM85" s="1">
        <f>LEN(TabCadastro[[#This Row],[Dias e Horários - PROJETO ANDRÉ LUIZ]])-LEN(SUBSTITUTE(TabCadastro[[#This Row],[Dias e Horários - PROJETO ANDRÉ LUIZ]],"h",""))</f>
        <v>1</v>
      </c>
      <c r="EN85" s="1">
        <f>LEN(TabCadastro[[#This Row],[Dias e Horários - PROJETO PAULO DE TARSO]])-LEN(SUBSTITUTE(TabCadastro[[#This Row],[Dias e Horários - PROJETO PAULO DE TARSO]],"h",""))</f>
        <v>1</v>
      </c>
    </row>
    <row r="86" spans="1:144" x14ac:dyDescent="0.3">
      <c r="A86" s="2">
        <v>44213.45056232639</v>
      </c>
      <c r="B86" s="19" t="s">
        <v>1746</v>
      </c>
      <c r="C86" s="3" t="s">
        <v>2153</v>
      </c>
      <c r="D86" s="3" t="s">
        <v>784</v>
      </c>
      <c r="E86" s="3" t="s">
        <v>2154</v>
      </c>
      <c r="F86" s="3" t="s">
        <v>2155</v>
      </c>
      <c r="G86" s="4" t="s">
        <v>2156</v>
      </c>
      <c r="H86" s="5" t="s">
        <v>2157</v>
      </c>
      <c r="I86" s="3" t="s">
        <v>2158</v>
      </c>
      <c r="J86" s="3" t="s">
        <v>152</v>
      </c>
      <c r="K86" s="3" t="s">
        <v>2159</v>
      </c>
      <c r="L86" s="3" t="s">
        <v>2160</v>
      </c>
      <c r="M86" s="13">
        <v>38664</v>
      </c>
      <c r="N86" s="3" t="s">
        <v>2154</v>
      </c>
      <c r="O86" s="5" t="s">
        <v>2161</v>
      </c>
      <c r="P86" s="5" t="s">
        <v>2155</v>
      </c>
      <c r="Q86" s="4" t="s">
        <v>2162</v>
      </c>
      <c r="R86" s="4" t="s">
        <v>2163</v>
      </c>
      <c r="S86" s="3" t="s">
        <v>158</v>
      </c>
      <c r="T86" s="3" t="s">
        <v>159</v>
      </c>
      <c r="U86" s="3" t="s">
        <v>158</v>
      </c>
      <c r="V86" s="3" t="s">
        <v>159</v>
      </c>
      <c r="W86" s="3" t="s">
        <v>159</v>
      </c>
      <c r="X86" s="3" t="s">
        <v>159</v>
      </c>
      <c r="Y86" s="3" t="s">
        <v>158</v>
      </c>
      <c r="Z86" s="4" t="s">
        <v>2164</v>
      </c>
      <c r="AA86" s="4" t="s">
        <v>161</v>
      </c>
      <c r="AB86" t="s">
        <v>2165</v>
      </c>
      <c r="AC86" s="4" t="s">
        <v>161</v>
      </c>
      <c r="AD86" s="4" t="s">
        <v>161</v>
      </c>
      <c r="AE86" s="4" t="s">
        <v>158</v>
      </c>
      <c r="AF86" s="4" t="s">
        <v>2166</v>
      </c>
      <c r="AG86" s="3" t="s">
        <v>161</v>
      </c>
      <c r="AH86" s="3" t="s">
        <v>161</v>
      </c>
      <c r="AI86" s="3" t="s">
        <v>2167</v>
      </c>
      <c r="AJ86" s="3" t="s">
        <v>161</v>
      </c>
      <c r="AK86" s="3" t="s">
        <v>161</v>
      </c>
      <c r="AL86" s="3" t="s">
        <v>161</v>
      </c>
      <c r="AM86" s="3" t="s">
        <v>161</v>
      </c>
      <c r="AN86" s="5">
        <v>30</v>
      </c>
      <c r="AO86" s="5">
        <v>25</v>
      </c>
      <c r="AP86" s="5">
        <v>5</v>
      </c>
      <c r="AQ86" s="5">
        <v>8</v>
      </c>
      <c r="AR86" s="5" t="s">
        <v>161</v>
      </c>
      <c r="AS86" s="5">
        <v>0</v>
      </c>
      <c r="AT86" s="5" t="s">
        <v>225</v>
      </c>
      <c r="AU86" s="5" t="s">
        <v>198</v>
      </c>
      <c r="AV86" s="5">
        <v>15</v>
      </c>
      <c r="AW86" s="5">
        <v>5</v>
      </c>
      <c r="AX86" s="5">
        <v>5</v>
      </c>
      <c r="AY86" s="5">
        <v>1</v>
      </c>
      <c r="AZ86" s="5" t="s">
        <v>161</v>
      </c>
      <c r="BA86" s="5">
        <v>0</v>
      </c>
      <c r="BB86" s="5">
        <v>1</v>
      </c>
      <c r="BC86" s="5">
        <v>1</v>
      </c>
      <c r="BD86" s="5">
        <v>0</v>
      </c>
      <c r="BE86" s="5" t="s">
        <v>378</v>
      </c>
      <c r="BF86" s="5">
        <v>11</v>
      </c>
      <c r="BG86" s="5">
        <v>5</v>
      </c>
      <c r="BH86" s="5">
        <v>5</v>
      </c>
      <c r="BI86" s="5">
        <v>0</v>
      </c>
      <c r="BJ86" s="5">
        <v>2</v>
      </c>
      <c r="BK86" s="5">
        <v>2</v>
      </c>
      <c r="BL86" s="5">
        <v>0</v>
      </c>
      <c r="BM86" s="5">
        <v>1</v>
      </c>
      <c r="BN86" s="5">
        <v>0</v>
      </c>
      <c r="BO86" s="5">
        <v>5</v>
      </c>
      <c r="BP86" s="5">
        <v>5</v>
      </c>
      <c r="BQ86" s="5" t="s">
        <v>158</v>
      </c>
      <c r="BR86" s="5" t="s">
        <v>161</v>
      </c>
      <c r="BS86" s="5">
        <v>0</v>
      </c>
      <c r="BT86" s="5">
        <v>0</v>
      </c>
      <c r="BU86" s="5">
        <v>0</v>
      </c>
      <c r="BV86" s="5" t="s">
        <v>165</v>
      </c>
      <c r="BW86" s="5" t="s">
        <v>345</v>
      </c>
      <c r="BX86" s="5">
        <v>5</v>
      </c>
      <c r="BY86" s="5">
        <v>2</v>
      </c>
      <c r="BZ86" s="5">
        <v>2</v>
      </c>
      <c r="CA86" s="5">
        <v>2</v>
      </c>
      <c r="CB86" s="5">
        <v>0</v>
      </c>
      <c r="CC86" s="5">
        <v>20</v>
      </c>
      <c r="CD86" s="5" t="s">
        <v>161</v>
      </c>
      <c r="CE86" s="5" t="s">
        <v>161</v>
      </c>
      <c r="CF86" s="5" t="s">
        <v>161</v>
      </c>
      <c r="CG86" s="5" t="s">
        <v>158</v>
      </c>
      <c r="CH86" s="5" t="s">
        <v>159</v>
      </c>
      <c r="CI86" s="5">
        <v>0</v>
      </c>
      <c r="CJ86" s="5">
        <v>0</v>
      </c>
      <c r="CK86" s="5" t="s">
        <v>159</v>
      </c>
      <c r="CL86" s="5" t="s">
        <v>159</v>
      </c>
      <c r="CM86" s="5">
        <v>0</v>
      </c>
      <c r="CN86" s="5">
        <v>0</v>
      </c>
      <c r="CO86" s="5" t="s">
        <v>199</v>
      </c>
      <c r="CQ86" s="5" t="s">
        <v>168</v>
      </c>
      <c r="CR86" s="4" t="s">
        <v>2168</v>
      </c>
      <c r="CS86" s="5" t="s">
        <v>169</v>
      </c>
      <c r="CT86" s="5" t="s">
        <v>159</v>
      </c>
      <c r="CU86" s="5" t="s">
        <v>2169</v>
      </c>
      <c r="CX86" s="5" t="s">
        <v>2161</v>
      </c>
      <c r="CY86" s="4" t="s">
        <v>2170</v>
      </c>
      <c r="CZ86" s="5" t="s">
        <v>229</v>
      </c>
      <c r="DA86" s="5" t="s">
        <v>230</v>
      </c>
      <c r="DB86" s="4" t="s">
        <v>2171</v>
      </c>
      <c r="DC86" s="4" t="s">
        <v>2172</v>
      </c>
      <c r="DD86" t="s">
        <v>2173</v>
      </c>
      <c r="DE86" s="14" t="s">
        <v>176</v>
      </c>
      <c r="DF86" s="4">
        <v>87</v>
      </c>
      <c r="DG86" s="15" t="s">
        <v>177</v>
      </c>
      <c r="DH86" s="15" t="s">
        <v>354</v>
      </c>
      <c r="DI86" s="4" t="e">
        <v>#REF!</v>
      </c>
      <c r="DJ86" s="4" t="e">
        <v>#REF!</v>
      </c>
      <c r="DK86" s="4" t="e">
        <v>#REF!</v>
      </c>
      <c r="DL86" s="4" t="e">
        <v>#REF!</v>
      </c>
      <c r="DM86" s="4" t="e">
        <v>#REF!</v>
      </c>
      <c r="DN86" s="4" t="e">
        <v>#REF!</v>
      </c>
      <c r="DO86" s="4" t="e">
        <v>#REF!</v>
      </c>
      <c r="DP86" s="4" t="s">
        <v>2174</v>
      </c>
      <c r="DQ86" s="4" t="s">
        <v>354</v>
      </c>
      <c r="DR86" s="16">
        <v>0.8</v>
      </c>
      <c r="DS86" s="17">
        <v>44226</v>
      </c>
      <c r="DT86" s="1" t="s">
        <v>356</v>
      </c>
      <c r="DU86" s="1" t="s">
        <v>354</v>
      </c>
      <c r="DV86" s="1" t="str">
        <f>TabCadastro[[#This Row],[Cidade]]&amp;" - "&amp;TabCadastro[[#This Row],[UF]]</f>
        <v>Santa Bárbara D'Oeste - SP</v>
      </c>
      <c r="DW86" s="18" t="str">
        <f>TabCadastro[[#This Row],[Nome completo do responsável]]&amp;" / "&amp;TabCadastro[[#This Row],[Endereço de e-mail2]]&amp;" / "&amp;TabCadastro[[#This Row],[Telefone]]</f>
        <v>Nélio Ricardo Aguiar / nelio@ilhagrande.com.br / (19) 99181-8316</v>
      </c>
      <c r="DX86" s="18" t="str">
        <f>TabCadastro[[#This Row],[Nome do Presidente]]&amp;" / "&amp;TabCadastro[[#This Row],[Email do Presidente]]&amp;" / "&amp;TabCadastro[[#This Row],[Telefone do Presidente]]</f>
        <v>Nélio Ricardo Aguiar / nelio@ilhagrande.com.br / (19) 99181-8316</v>
      </c>
      <c r="DY86" s="18" t="e">
        <f>VLOOKUP(TabCadastro[[#This Row],[Regional]],#REF!,2,FALSE)</f>
        <v>#REF!</v>
      </c>
      <c r="DZ86" s="1" t="e">
        <f>IF(TabCadastro[[#This Row],[Regional]]=#REF!,TabCadastro[[#This Row],[Conc_Cidade_UF]],"")</f>
        <v>#REF!</v>
      </c>
      <c r="EA86" s="18" t="str">
        <f>TabCadastro[[#This Row],[Endereço]]&amp;" - "&amp;TabCadastro[[#This Row],[Bairro]]&amp;" - "&amp;"CEP "&amp;TabCadastro[[#This Row],[CEP]]</f>
        <v>Rua Do Cromo, 780 - Vl. Pantano - CEP 13456-704</v>
      </c>
      <c r="EB86" s="1" t="e">
        <f>IF(TabCadastro[[#This Row],[Regional]]=#REF!,TabCadastro[[#This Row],[Ordem (manual)]],"")</f>
        <v>#REF!</v>
      </c>
      <c r="EC86" s="1" t="e">
        <f>IF(TabCadastro[[#This Row],[Regional_Selec]]="","",_xlfn.RANK.EQ(TabCadastro[[#This Row],[Regional_Selec]],TabCadastro[Regional_Selec],1))</f>
        <v>#REF!</v>
      </c>
      <c r="ED86" s="1" t="str">
        <f>TabCadastro[[#This Row],[Domingo]]&amp;TabCadastro[[#This Row],[Segunda]]&amp;TabCadastro[[#This Row],[Terça]]&amp;TabCadastro[[#This Row],[Quarta]]&amp;TabCadastro[[#This Row],[Quinta]]&amp;TabCadastro[[#This Row],[Sexta]]&amp;TabCadastro[[#This Row],[Sábado]]</f>
        <v>--19h15----</v>
      </c>
      <c r="EE86" s="1">
        <f>LEN(TabCadastro[[#This Row],[Conc_AE]])-LEN(SUBSTITUTE(TabCadastro[[#This Row],[Conc_AE]],"h",""))</f>
        <v>1</v>
      </c>
      <c r="EF86" s="1">
        <f>LEN(TabCadastro[[#This Row],[Dias e Horários do CURSO BÁSICO]])-LEN(SUBSTITUTE(TabCadastro[[#This Row],[Dias e Horários do CURSO BÁSICO]],"h",""))</f>
        <v>0</v>
      </c>
      <c r="EG86" s="1">
        <f>LEN(TabCadastro[[#This Row],[Dias e Horários da EAE]])-LEN(SUBSTITUTE(TabCadastro[[#This Row],[Dias e Horários da EAE]],"h",""))</f>
        <v>1</v>
      </c>
      <c r="EH86" s="1">
        <f>LEN(TabCadastro[[#This Row],[Dias e Horários EVANGELIZAÇÃO INFANTIL]])-LEN(SUBSTITUTE(TabCadastro[[#This Row],[Dias e Horários EVANGELIZAÇÃO INFANTIL]],"h",""))</f>
        <v>1</v>
      </c>
      <c r="EI86" s="1">
        <f>LEN(TabCadastro[[#This Row],[Dias e Horários PRÉ-MOCIDADE]])-LEN(SUBSTITUTE(TabCadastro[[#This Row],[Dias e Horários PRÉ-MOCIDADE]],"h",""))</f>
        <v>0</v>
      </c>
      <c r="EJ86" s="1">
        <f>LEN(TabCadastro[[#This Row],[Dias e Horários MOCIDADE]])-LEN(SUBSTITUTE(TabCadastro[[#This Row],[Dias e Horários MOCIDADE]],"h",""))</f>
        <v>1</v>
      </c>
      <c r="EK86" s="1">
        <f>LEN(TabCadastro[[#This Row],[Dias e Horários do CURSO DE MÉDIUNS]])-LEN(SUBSTITUTE(TabCadastro[[#This Row],[Dias e Horários do CURSO DE MÉDIUNS]],"h",""))</f>
        <v>0</v>
      </c>
      <c r="EL86" s="1">
        <f>LEN(TabCadastro[[#This Row],[Dias e Horários - FALANDO AO CORAÇÃO]])-LEN(SUBSTITUTE(TabCadastro[[#This Row],[Dias e Horários - FALANDO AO CORAÇÃO]],"h",""))</f>
        <v>0</v>
      </c>
      <c r="EM86" s="1">
        <f>LEN(TabCadastro[[#This Row],[Dias e Horários - PROJETO ANDRÉ LUIZ]])-LEN(SUBSTITUTE(TabCadastro[[#This Row],[Dias e Horários - PROJETO ANDRÉ LUIZ]],"h",""))</f>
        <v>0</v>
      </c>
      <c r="EN86" s="1">
        <f>LEN(TabCadastro[[#This Row],[Dias e Horários - PROJETO PAULO DE TARSO]])-LEN(SUBSTITUTE(TabCadastro[[#This Row],[Dias e Horários - PROJETO PAULO DE TARSO]],"h",""))</f>
        <v>0</v>
      </c>
    </row>
    <row r="87" spans="1:144" x14ac:dyDescent="0.3">
      <c r="A87" s="2">
        <v>44221.90434385417</v>
      </c>
      <c r="B87" s="19" t="s">
        <v>1746</v>
      </c>
      <c r="C87" s="3" t="s">
        <v>2175</v>
      </c>
      <c r="D87" s="3" t="s">
        <v>2176</v>
      </c>
      <c r="E87" s="3" t="s">
        <v>2177</v>
      </c>
      <c r="F87" s="3" t="s">
        <v>2178</v>
      </c>
      <c r="G87" s="4" t="s">
        <v>2179</v>
      </c>
      <c r="H87" s="5" t="s">
        <v>2180</v>
      </c>
      <c r="I87" s="3" t="s">
        <v>1856</v>
      </c>
      <c r="J87" s="3" t="s">
        <v>152</v>
      </c>
      <c r="K87" s="3" t="s">
        <v>2181</v>
      </c>
      <c r="L87" s="3" t="s">
        <v>2182</v>
      </c>
      <c r="M87" s="13">
        <v>37325</v>
      </c>
      <c r="N87" s="3" t="s">
        <v>2183</v>
      </c>
      <c r="O87" s="5" t="s">
        <v>2184</v>
      </c>
      <c r="P87" s="5" t="s">
        <v>2185</v>
      </c>
      <c r="Q87" s="4" t="s">
        <v>2186</v>
      </c>
      <c r="S87" s="3" t="s">
        <v>158</v>
      </c>
      <c r="T87" s="3" t="s">
        <v>159</v>
      </c>
      <c r="U87" s="3" t="s">
        <v>158</v>
      </c>
      <c r="V87" s="3" t="s">
        <v>159</v>
      </c>
      <c r="W87" s="3" t="s">
        <v>158</v>
      </c>
      <c r="X87" s="3" t="s">
        <v>159</v>
      </c>
      <c r="Y87" s="3" t="s">
        <v>158</v>
      </c>
      <c r="Z87" s="4" t="s">
        <v>2187</v>
      </c>
      <c r="AA87" s="4" t="s">
        <v>161</v>
      </c>
      <c r="AB87" s="4" t="s">
        <v>161</v>
      </c>
      <c r="AC87" s="4" t="s">
        <v>161</v>
      </c>
      <c r="AD87" s="4" t="s">
        <v>161</v>
      </c>
      <c r="AE87" s="4" t="s">
        <v>158</v>
      </c>
      <c r="AF87" s="4" t="s">
        <v>2188</v>
      </c>
      <c r="AG87" s="3" t="s">
        <v>161</v>
      </c>
      <c r="AH87" s="3" t="s">
        <v>221</v>
      </c>
      <c r="AI87" s="3" t="s">
        <v>161</v>
      </c>
      <c r="AJ87" s="3" t="s">
        <v>161</v>
      </c>
      <c r="AK87" s="3" t="s">
        <v>161</v>
      </c>
      <c r="AL87" s="3" t="s">
        <v>221</v>
      </c>
      <c r="AM87" s="3" t="s">
        <v>161</v>
      </c>
      <c r="AN87" s="5">
        <v>30</v>
      </c>
      <c r="AO87" s="5">
        <v>30</v>
      </c>
      <c r="AP87" s="5">
        <v>5</v>
      </c>
      <c r="AQ87" s="5">
        <v>1</v>
      </c>
      <c r="AR87" s="5" t="s">
        <v>161</v>
      </c>
      <c r="AS87" s="5">
        <v>0</v>
      </c>
      <c r="AT87" s="5" t="s">
        <v>251</v>
      </c>
      <c r="AU87" s="5" t="s">
        <v>1336</v>
      </c>
      <c r="AV87" s="5">
        <v>10</v>
      </c>
      <c r="AW87" s="5">
        <v>0</v>
      </c>
      <c r="AX87" s="5">
        <v>0</v>
      </c>
      <c r="AY87" s="5">
        <v>0</v>
      </c>
      <c r="AZ87" s="5" t="s">
        <v>161</v>
      </c>
      <c r="BA87" s="5">
        <v>0</v>
      </c>
      <c r="BB87" s="5">
        <v>0</v>
      </c>
      <c r="BC87" s="5">
        <v>0</v>
      </c>
      <c r="BD87" s="5">
        <v>0</v>
      </c>
      <c r="BE87" s="5" t="s">
        <v>342</v>
      </c>
      <c r="BF87" s="5">
        <v>0</v>
      </c>
      <c r="BG87" s="5">
        <v>0</v>
      </c>
      <c r="BH87" s="5">
        <v>0</v>
      </c>
      <c r="BI87" s="5">
        <v>0</v>
      </c>
      <c r="BJ87" s="5">
        <v>0</v>
      </c>
      <c r="BK87" s="5">
        <v>0</v>
      </c>
      <c r="BL87" s="5">
        <v>0</v>
      </c>
      <c r="BM87" s="5">
        <v>0</v>
      </c>
      <c r="BN87" s="5">
        <v>0</v>
      </c>
      <c r="BO87" s="5">
        <v>0</v>
      </c>
      <c r="BP87" s="5">
        <v>0</v>
      </c>
      <c r="BQ87" s="5" t="s">
        <v>163</v>
      </c>
      <c r="BR87" s="5" t="s">
        <v>161</v>
      </c>
      <c r="BS87" s="5">
        <v>0</v>
      </c>
      <c r="BT87" s="5">
        <v>0</v>
      </c>
      <c r="BU87" s="5">
        <v>0</v>
      </c>
      <c r="BV87" s="5" t="s">
        <v>163</v>
      </c>
      <c r="BW87" s="5" t="s">
        <v>161</v>
      </c>
      <c r="BX87" s="5">
        <v>0</v>
      </c>
      <c r="BY87" s="5">
        <v>0</v>
      </c>
      <c r="BZ87" s="5">
        <v>0</v>
      </c>
      <c r="CA87" s="5">
        <v>0</v>
      </c>
      <c r="CB87" s="5">
        <v>0</v>
      </c>
      <c r="CC87" s="5">
        <v>0</v>
      </c>
      <c r="CD87" s="5" t="s">
        <v>161</v>
      </c>
      <c r="CE87" s="5" t="s">
        <v>161</v>
      </c>
      <c r="CF87" s="5" t="s">
        <v>161</v>
      </c>
      <c r="CG87" s="5" t="s">
        <v>158</v>
      </c>
      <c r="CH87" s="5" t="s">
        <v>158</v>
      </c>
      <c r="CI87" s="5">
        <v>0</v>
      </c>
      <c r="CJ87" s="5">
        <v>0</v>
      </c>
      <c r="CK87" s="5" t="s">
        <v>158</v>
      </c>
      <c r="CL87" s="5" t="s">
        <v>158</v>
      </c>
      <c r="CM87" s="5">
        <v>0</v>
      </c>
      <c r="CN87" s="5">
        <v>0</v>
      </c>
      <c r="CO87" s="5" t="s">
        <v>167</v>
      </c>
      <c r="CQ87" s="5" t="s">
        <v>347</v>
      </c>
      <c r="CS87" s="5" t="s">
        <v>169</v>
      </c>
      <c r="CT87" s="5" t="s">
        <v>159</v>
      </c>
      <c r="CU87" s="5" t="s">
        <v>2189</v>
      </c>
      <c r="CX87" s="5" t="s">
        <v>2184</v>
      </c>
      <c r="CY87" s="4" t="s">
        <v>228</v>
      </c>
      <c r="CZ87" s="5" t="s">
        <v>229</v>
      </c>
      <c r="DA87" s="5" t="s">
        <v>230</v>
      </c>
      <c r="DD87" t="s">
        <v>2190</v>
      </c>
      <c r="DE87" s="14" t="s">
        <v>176</v>
      </c>
      <c r="DF87" s="4">
        <v>88</v>
      </c>
      <c r="DG87" s="15" t="s">
        <v>177</v>
      </c>
      <c r="DH87" s="15" t="s">
        <v>178</v>
      </c>
      <c r="DI87" s="4" t="e">
        <v>#REF!</v>
      </c>
      <c r="DJ87" s="4" t="e">
        <v>#REF!</v>
      </c>
      <c r="DK87" s="4" t="e">
        <v>#REF!</v>
      </c>
      <c r="DL87" s="4" t="e">
        <v>#REF!</v>
      </c>
      <c r="DM87" s="4" t="e">
        <v>#REF!</v>
      </c>
      <c r="DN87" s="4" t="e">
        <v>#REF!</v>
      </c>
      <c r="DO87" s="4" t="e">
        <v>#REF!</v>
      </c>
      <c r="DP87" s="4" t="s">
        <v>2191</v>
      </c>
      <c r="DQ87" s="4" t="s">
        <v>178</v>
      </c>
      <c r="DR87" s="16">
        <v>0.8</v>
      </c>
      <c r="DS87" s="17">
        <v>44226</v>
      </c>
      <c r="DU87" s="1" t="s">
        <v>178</v>
      </c>
      <c r="DV87" s="1" t="str">
        <f>TabCadastro[[#This Row],[Cidade]]&amp;" - "&amp;TabCadastro[[#This Row],[UF]]</f>
        <v>Campinas - SP</v>
      </c>
      <c r="DW87" s="18" t="str">
        <f>TabCadastro[[#This Row],[Nome completo do responsável]]&amp;" / "&amp;TabCadastro[[#This Row],[Endereço de e-mail2]]&amp;" / "&amp;TabCadastro[[#This Row],[Telefone]]</f>
        <v>Sônia De Fátima Guedes Guimarães / soniagguimaraes@gmail.com / (19) 3229-5502 / (19) 98241-1261</v>
      </c>
      <c r="DX87" s="18" t="str">
        <f>TabCadastro[[#This Row],[Nome do Presidente]]&amp;" / "&amp;TabCadastro[[#This Row],[Email do Presidente]]&amp;" / "&amp;TabCadastro[[#This Row],[Telefone do Presidente]]</f>
        <v>Sonia De Fátima Guedes Guimarães / soniagguimaraes@gmail.com / (19) 98241-1261</v>
      </c>
      <c r="DY87" s="18" t="e">
        <f>VLOOKUP(TabCadastro[[#This Row],[Regional]],#REF!,2,FALSE)</f>
        <v>#REF!</v>
      </c>
      <c r="DZ87" s="1" t="e">
        <f>IF(TabCadastro[[#This Row],[Regional]]=#REF!,TabCadastro[[#This Row],[Conc_Cidade_UF]],"")</f>
        <v>#REF!</v>
      </c>
      <c r="EA87" s="18" t="str">
        <f>TabCadastro[[#This Row],[Endereço]]&amp;" - "&amp;TabCadastro[[#This Row],[Bairro]]&amp;" - "&amp;"CEP "&amp;TabCadastro[[#This Row],[CEP]]</f>
        <v>Rua Itaporanga Nr 45 -Fundos- Cidade Jardim - Cidade Jardim - CEP 13050-406</v>
      </c>
      <c r="EB87" s="1" t="e">
        <f>IF(TabCadastro[[#This Row],[Regional]]=#REF!,TabCadastro[[#This Row],[Ordem (manual)]],"")</f>
        <v>#REF!</v>
      </c>
      <c r="EC87" s="1" t="e">
        <f>IF(TabCadastro[[#This Row],[Regional_Selec]]="","",_xlfn.RANK.EQ(TabCadastro[[#This Row],[Regional_Selec]],TabCadastro[Regional_Selec],1))</f>
        <v>#REF!</v>
      </c>
      <c r="ED87" s="1" t="str">
        <f>TabCadastro[[#This Row],[Domingo]]&amp;TabCadastro[[#This Row],[Segunda]]&amp;TabCadastro[[#This Row],[Terça]]&amp;TabCadastro[[#This Row],[Quarta]]&amp;TabCadastro[[#This Row],[Quinta]]&amp;TabCadastro[[#This Row],[Sexta]]&amp;TabCadastro[[#This Row],[Sábado]]</f>
        <v>-20h---20h-</v>
      </c>
      <c r="EE87" s="1">
        <f>LEN(TabCadastro[[#This Row],[Conc_AE]])-LEN(SUBSTITUTE(TabCadastro[[#This Row],[Conc_AE]],"h",""))</f>
        <v>2</v>
      </c>
      <c r="EF87" s="1">
        <f>LEN(TabCadastro[[#This Row],[Dias e Horários do CURSO BÁSICO]])-LEN(SUBSTITUTE(TabCadastro[[#This Row],[Dias e Horários do CURSO BÁSICO]],"h",""))</f>
        <v>0</v>
      </c>
      <c r="EG87" s="1">
        <f>LEN(TabCadastro[[#This Row],[Dias e Horários da EAE]])-LEN(SUBSTITUTE(TabCadastro[[#This Row],[Dias e Horários da EAE]],"h",""))</f>
        <v>1</v>
      </c>
      <c r="EH87" s="1">
        <f>LEN(TabCadastro[[#This Row],[Dias e Horários EVANGELIZAÇÃO INFANTIL]])-LEN(SUBSTITUTE(TabCadastro[[#This Row],[Dias e Horários EVANGELIZAÇÃO INFANTIL]],"h",""))</f>
        <v>1</v>
      </c>
      <c r="EI87" s="1">
        <f>LEN(TabCadastro[[#This Row],[Dias e Horários PRÉ-MOCIDADE]])-LEN(SUBSTITUTE(TabCadastro[[#This Row],[Dias e Horários PRÉ-MOCIDADE]],"h",""))</f>
        <v>0</v>
      </c>
      <c r="EJ87" s="1">
        <f>LEN(TabCadastro[[#This Row],[Dias e Horários MOCIDADE]])-LEN(SUBSTITUTE(TabCadastro[[#This Row],[Dias e Horários MOCIDADE]],"h",""))</f>
        <v>0</v>
      </c>
      <c r="EK87" s="1">
        <f>LEN(TabCadastro[[#This Row],[Dias e Horários do CURSO DE MÉDIUNS]])-LEN(SUBSTITUTE(TabCadastro[[#This Row],[Dias e Horários do CURSO DE MÉDIUNS]],"h",""))</f>
        <v>0</v>
      </c>
      <c r="EL87" s="1">
        <f>LEN(TabCadastro[[#This Row],[Dias e Horários - FALANDO AO CORAÇÃO]])-LEN(SUBSTITUTE(TabCadastro[[#This Row],[Dias e Horários - FALANDO AO CORAÇÃO]],"h",""))</f>
        <v>0</v>
      </c>
      <c r="EM87" s="1">
        <f>LEN(TabCadastro[[#This Row],[Dias e Horários - PROJETO ANDRÉ LUIZ]])-LEN(SUBSTITUTE(TabCadastro[[#This Row],[Dias e Horários - PROJETO ANDRÉ LUIZ]],"h",""))</f>
        <v>0</v>
      </c>
      <c r="EN87" s="1">
        <f>LEN(TabCadastro[[#This Row],[Dias e Horários - PROJETO PAULO DE TARSO]])-LEN(SUBSTITUTE(TabCadastro[[#This Row],[Dias e Horários - PROJETO PAULO DE TARSO]],"h",""))</f>
        <v>0</v>
      </c>
    </row>
    <row r="88" spans="1:144" x14ac:dyDescent="0.3">
      <c r="A88" s="2">
        <v>44202.452279062505</v>
      </c>
      <c r="B88" s="19" t="s">
        <v>1746</v>
      </c>
      <c r="C88" s="3" t="s">
        <v>2192</v>
      </c>
      <c r="D88" s="3" t="s">
        <v>2193</v>
      </c>
      <c r="E88" s="3" t="s">
        <v>2194</v>
      </c>
      <c r="F88" s="3" t="s">
        <v>2195</v>
      </c>
      <c r="G88" s="4" t="s">
        <v>2196</v>
      </c>
      <c r="H88" s="5" t="s">
        <v>2197</v>
      </c>
      <c r="I88" s="3" t="s">
        <v>2198</v>
      </c>
      <c r="J88" s="3" t="s">
        <v>152</v>
      </c>
      <c r="K88" s="3" t="s">
        <v>2199</v>
      </c>
      <c r="L88" s="3" t="s">
        <v>2200</v>
      </c>
      <c r="M88" s="13">
        <v>36211</v>
      </c>
      <c r="N88" s="3" t="s">
        <v>2201</v>
      </c>
      <c r="O88" s="5" t="s">
        <v>2202</v>
      </c>
      <c r="P88" s="5" t="s">
        <v>2203</v>
      </c>
      <c r="Q88" s="4" t="s">
        <v>2204</v>
      </c>
      <c r="R88" s="4" t="s">
        <v>2194</v>
      </c>
      <c r="S88" s="3" t="s">
        <v>158</v>
      </c>
      <c r="T88" s="3" t="s">
        <v>158</v>
      </c>
      <c r="U88" s="3" t="s">
        <v>158</v>
      </c>
      <c r="V88" s="3" t="s">
        <v>159</v>
      </c>
      <c r="W88" s="3" t="s">
        <v>159</v>
      </c>
      <c r="X88" s="3" t="s">
        <v>159</v>
      </c>
      <c r="Y88" s="3" t="s">
        <v>158</v>
      </c>
      <c r="Z88" s="4" t="s">
        <v>2205</v>
      </c>
      <c r="AA88" s="4"/>
      <c r="AB88" s="4" t="s">
        <v>2193</v>
      </c>
      <c r="AC88" s="4" t="s">
        <v>161</v>
      </c>
      <c r="AD88" s="4" t="s">
        <v>161</v>
      </c>
      <c r="AE88" s="4" t="s">
        <v>158</v>
      </c>
      <c r="AF88" s="4" t="s">
        <v>2206</v>
      </c>
      <c r="AG88" s="3" t="s">
        <v>161</v>
      </c>
      <c r="AH88" s="3" t="s">
        <v>161</v>
      </c>
      <c r="AI88" s="3" t="s">
        <v>161</v>
      </c>
      <c r="AJ88" s="3" t="s">
        <v>550</v>
      </c>
      <c r="AK88" s="3" t="s">
        <v>196</v>
      </c>
      <c r="AL88" s="3" t="s">
        <v>161</v>
      </c>
      <c r="AM88" s="3" t="s">
        <v>579</v>
      </c>
      <c r="AN88" s="5">
        <v>200</v>
      </c>
      <c r="AO88" s="5">
        <v>82</v>
      </c>
      <c r="AP88" s="5">
        <v>25</v>
      </c>
      <c r="AQ88" s="5">
        <v>15</v>
      </c>
      <c r="AR88" s="5" t="s">
        <v>2207</v>
      </c>
      <c r="AS88" s="5">
        <v>0</v>
      </c>
      <c r="AT88" s="5" t="s">
        <v>1898</v>
      </c>
      <c r="AU88" s="5" t="s">
        <v>521</v>
      </c>
      <c r="AV88" s="5">
        <v>70</v>
      </c>
      <c r="AW88" s="5">
        <v>17</v>
      </c>
      <c r="AX88" s="5">
        <v>3</v>
      </c>
      <c r="AY88" s="5">
        <v>2</v>
      </c>
      <c r="AZ88" s="5" t="s">
        <v>555</v>
      </c>
      <c r="BA88" s="5">
        <v>35</v>
      </c>
      <c r="BB88" s="5">
        <v>13</v>
      </c>
      <c r="BC88" s="5">
        <v>3</v>
      </c>
      <c r="BD88" s="5">
        <v>1</v>
      </c>
      <c r="BE88" s="5" t="s">
        <v>378</v>
      </c>
      <c r="BF88" s="5">
        <v>20</v>
      </c>
      <c r="BG88" s="5">
        <v>10</v>
      </c>
      <c r="BH88" s="5">
        <v>8</v>
      </c>
      <c r="BI88" s="5">
        <v>2</v>
      </c>
      <c r="BJ88" s="5">
        <v>2</v>
      </c>
      <c r="BK88" s="5">
        <v>2</v>
      </c>
      <c r="BL88" s="5">
        <v>2</v>
      </c>
      <c r="BM88" s="5">
        <v>1</v>
      </c>
      <c r="BN88" s="5">
        <v>0</v>
      </c>
      <c r="BO88" s="5">
        <v>4</v>
      </c>
      <c r="BP88" s="5">
        <v>0</v>
      </c>
      <c r="BQ88" s="5" t="s">
        <v>158</v>
      </c>
      <c r="BR88" s="5" t="s">
        <v>2208</v>
      </c>
      <c r="BS88" s="5">
        <v>10</v>
      </c>
      <c r="BT88" s="5">
        <v>2</v>
      </c>
      <c r="BU88" s="5">
        <v>2</v>
      </c>
      <c r="BV88" s="5" t="s">
        <v>253</v>
      </c>
      <c r="BW88" s="5" t="s">
        <v>2208</v>
      </c>
      <c r="BX88" s="5">
        <v>10</v>
      </c>
      <c r="BY88" s="5">
        <v>8</v>
      </c>
      <c r="BZ88" s="5">
        <v>2</v>
      </c>
      <c r="CA88" s="5">
        <v>2</v>
      </c>
      <c r="CB88" s="5">
        <v>0</v>
      </c>
      <c r="CC88" s="5">
        <v>140</v>
      </c>
      <c r="CD88" s="5" t="s">
        <v>161</v>
      </c>
      <c r="CE88" s="5" t="s">
        <v>798</v>
      </c>
      <c r="CF88" s="5" t="s">
        <v>161</v>
      </c>
      <c r="CG88" s="5" t="s">
        <v>158</v>
      </c>
      <c r="CH88" s="5" t="s">
        <v>158</v>
      </c>
      <c r="CI88" s="5">
        <v>0</v>
      </c>
      <c r="CJ88" s="5">
        <v>0</v>
      </c>
      <c r="CK88" s="5" t="s">
        <v>158</v>
      </c>
      <c r="CL88" s="5" t="s">
        <v>158</v>
      </c>
      <c r="CM88" s="5">
        <v>0</v>
      </c>
      <c r="CN88" s="5">
        <v>0</v>
      </c>
      <c r="CO88" s="5" t="s">
        <v>167</v>
      </c>
      <c r="CQ88" s="5" t="s">
        <v>168</v>
      </c>
      <c r="CS88" s="5" t="s">
        <v>169</v>
      </c>
      <c r="CT88" s="5" t="s">
        <v>158</v>
      </c>
      <c r="CU88" s="5" t="s">
        <v>2209</v>
      </c>
      <c r="CX88" s="5" t="s">
        <v>2209</v>
      </c>
      <c r="CY88" s="4" t="s">
        <v>561</v>
      </c>
      <c r="CZ88" s="5" t="s">
        <v>229</v>
      </c>
      <c r="DA88" s="5" t="s">
        <v>230</v>
      </c>
      <c r="DB88" s="4" t="s">
        <v>2210</v>
      </c>
      <c r="DC88" s="4" t="s">
        <v>2211</v>
      </c>
      <c r="DD88" t="s">
        <v>2212</v>
      </c>
      <c r="DE88" s="14" t="s">
        <v>176</v>
      </c>
      <c r="DF88" s="4">
        <v>89</v>
      </c>
      <c r="DG88" s="15" t="s">
        <v>177</v>
      </c>
      <c r="DH88" s="15" t="s">
        <v>354</v>
      </c>
      <c r="DI88" s="4" t="e">
        <v>#REF!</v>
      </c>
      <c r="DJ88" s="4" t="e">
        <v>#REF!</v>
      </c>
      <c r="DK88" s="4" t="e">
        <v>#REF!</v>
      </c>
      <c r="DL88" s="4" t="e">
        <v>#REF!</v>
      </c>
      <c r="DM88" s="4" t="e">
        <v>#REF!</v>
      </c>
      <c r="DN88" s="4" t="e">
        <v>#REF!</v>
      </c>
      <c r="DO88" s="4" t="e">
        <v>#REF!</v>
      </c>
      <c r="DP88" s="4" t="s">
        <v>2213</v>
      </c>
      <c r="DQ88" s="4" t="s">
        <v>354</v>
      </c>
      <c r="DR88" s="16">
        <v>1</v>
      </c>
      <c r="DS88" s="17">
        <v>44226</v>
      </c>
      <c r="DT88" s="1" t="s">
        <v>356</v>
      </c>
      <c r="DU88" s="1" t="s">
        <v>354</v>
      </c>
      <c r="DV88" s="1" t="str">
        <f>TabCadastro[[#This Row],[Cidade]]&amp;" - "&amp;TabCadastro[[#This Row],[UF]]</f>
        <v>Itú - SP</v>
      </c>
      <c r="DW88" s="18" t="str">
        <f>TabCadastro[[#This Row],[Nome completo do responsável]]&amp;" / "&amp;TabCadastro[[#This Row],[Endereço de e-mail2]]&amp;" / "&amp;TabCadastro[[#This Row],[Telefone]]</f>
        <v>Denize Gibin  / denize.gibin@terra.com.br / (11) 99763-8827</v>
      </c>
      <c r="DX88" s="18" t="str">
        <f>TabCadastro[[#This Row],[Nome do Presidente]]&amp;" / "&amp;TabCadastro[[#This Row],[Email do Presidente]]&amp;" / "&amp;TabCadastro[[#This Row],[Telefone do Presidente]]</f>
        <v>Aparecida De Fátima Diampacci / diampacci@gmail.com / (11) 99823-0031</v>
      </c>
      <c r="DY88" s="18" t="e">
        <f>VLOOKUP(TabCadastro[[#This Row],[Regional]],#REF!,2,FALSE)</f>
        <v>#REF!</v>
      </c>
      <c r="DZ88" s="1" t="e">
        <f>IF(TabCadastro[[#This Row],[Regional]]=#REF!,TabCadastro[[#This Row],[Conc_Cidade_UF]],"")</f>
        <v>#REF!</v>
      </c>
      <c r="EA88" s="18" t="str">
        <f>TabCadastro[[#This Row],[Endereço]]&amp;" - "&amp;TabCadastro[[#This Row],[Bairro]]&amp;" - "&amp;"CEP "&amp;TabCadastro[[#This Row],[CEP]]</f>
        <v>Rua José Lira Filho, 50 - Altos Da Vl. Nova - CEP 13309-340</v>
      </c>
      <c r="EB88" s="1" t="e">
        <f>IF(TabCadastro[[#This Row],[Regional]]=#REF!,TabCadastro[[#This Row],[Ordem (manual)]],"")</f>
        <v>#REF!</v>
      </c>
      <c r="EC88" s="1" t="e">
        <f>IF(TabCadastro[[#This Row],[Regional_Selec]]="","",_xlfn.RANK.EQ(TabCadastro[[#This Row],[Regional_Selec]],TabCadastro[Regional_Selec],1))</f>
        <v>#REF!</v>
      </c>
      <c r="ED88" s="1" t="str">
        <f>TabCadastro[[#This Row],[Domingo]]&amp;TabCadastro[[#This Row],[Segunda]]&amp;TabCadastro[[#This Row],[Terça]]&amp;TabCadastro[[#This Row],[Quarta]]&amp;TabCadastro[[#This Row],[Quinta]]&amp;TabCadastro[[#This Row],[Sexta]]&amp;TabCadastro[[#This Row],[Sábado]]</f>
        <v>---13h18h-18h30</v>
      </c>
      <c r="EE88" s="1">
        <f>LEN(TabCadastro[[#This Row],[Conc_AE]])-LEN(SUBSTITUTE(TabCadastro[[#This Row],[Conc_AE]],"h",""))</f>
        <v>3</v>
      </c>
      <c r="EF88" s="1">
        <f>LEN(TabCadastro[[#This Row],[Dias e Horários do CURSO BÁSICO]])-LEN(SUBSTITUTE(TabCadastro[[#This Row],[Dias e Horários do CURSO BÁSICO]],"h",""))</f>
        <v>1</v>
      </c>
      <c r="EG88" s="1">
        <f>LEN(TabCadastro[[#This Row],[Dias e Horários da EAE]])-LEN(SUBSTITUTE(TabCadastro[[#This Row],[Dias e Horários da EAE]],"h",""))</f>
        <v>2</v>
      </c>
      <c r="EH88" s="1">
        <f>LEN(TabCadastro[[#This Row],[Dias e Horários EVANGELIZAÇÃO INFANTIL]])-LEN(SUBSTITUTE(TabCadastro[[#This Row],[Dias e Horários EVANGELIZAÇÃO INFANTIL]],"h",""))</f>
        <v>1</v>
      </c>
      <c r="EI88" s="1">
        <f>LEN(TabCadastro[[#This Row],[Dias e Horários PRÉ-MOCIDADE]])-LEN(SUBSTITUTE(TabCadastro[[#This Row],[Dias e Horários PRÉ-MOCIDADE]],"h",""))</f>
        <v>2</v>
      </c>
      <c r="EJ88" s="1">
        <f>LEN(TabCadastro[[#This Row],[Dias e Horários MOCIDADE]])-LEN(SUBSTITUTE(TabCadastro[[#This Row],[Dias e Horários MOCIDADE]],"h",""))</f>
        <v>2</v>
      </c>
      <c r="EK88" s="1">
        <f>LEN(TabCadastro[[#This Row],[Dias e Horários do CURSO DE MÉDIUNS]])-LEN(SUBSTITUTE(TabCadastro[[#This Row],[Dias e Horários do CURSO DE MÉDIUNS]],"h",""))</f>
        <v>1</v>
      </c>
      <c r="EL88" s="1">
        <f>LEN(TabCadastro[[#This Row],[Dias e Horários - FALANDO AO CORAÇÃO]])-LEN(SUBSTITUTE(TabCadastro[[#This Row],[Dias e Horários - FALANDO AO CORAÇÃO]],"h",""))</f>
        <v>0</v>
      </c>
      <c r="EM88" s="1">
        <f>LEN(TabCadastro[[#This Row],[Dias e Horários - PROJETO ANDRÉ LUIZ]])-LEN(SUBSTITUTE(TabCadastro[[#This Row],[Dias e Horários - PROJETO ANDRÉ LUIZ]],"h",""))</f>
        <v>1</v>
      </c>
      <c r="EN88" s="1">
        <f>LEN(TabCadastro[[#This Row],[Dias e Horários - PROJETO PAULO DE TARSO]])-LEN(SUBSTITUTE(TabCadastro[[#This Row],[Dias e Horários - PROJETO PAULO DE TARSO]],"h",""))</f>
        <v>0</v>
      </c>
    </row>
    <row r="89" spans="1:144" x14ac:dyDescent="0.3">
      <c r="A89" s="2">
        <v>44210.316000648148</v>
      </c>
      <c r="B89" s="19" t="s">
        <v>1746</v>
      </c>
      <c r="C89" s="3" t="s">
        <v>2214</v>
      </c>
      <c r="D89" s="3" t="s">
        <v>2215</v>
      </c>
      <c r="E89" s="3" t="s">
        <v>2216</v>
      </c>
      <c r="F89" s="3" t="s">
        <v>2217</v>
      </c>
      <c r="G89" s="4" t="s">
        <v>2218</v>
      </c>
      <c r="H89" s="5" t="s">
        <v>2219</v>
      </c>
      <c r="I89" s="3" t="s">
        <v>1804</v>
      </c>
      <c r="J89" s="3" t="s">
        <v>152</v>
      </c>
      <c r="K89" s="3" t="s">
        <v>2220</v>
      </c>
      <c r="L89" s="3" t="s">
        <v>2221</v>
      </c>
      <c r="M89" s="24">
        <v>31710</v>
      </c>
      <c r="N89" s="3" t="s">
        <v>2216</v>
      </c>
      <c r="O89" s="5" t="s">
        <v>2222</v>
      </c>
      <c r="P89" s="5" t="s">
        <v>2223</v>
      </c>
      <c r="Q89" s="4" t="s">
        <v>2224</v>
      </c>
      <c r="R89" s="4" t="s">
        <v>2225</v>
      </c>
      <c r="S89" s="3" t="s">
        <v>158</v>
      </c>
      <c r="T89" s="3" t="s">
        <v>159</v>
      </c>
      <c r="U89" s="3" t="s">
        <v>158</v>
      </c>
      <c r="V89" s="3" t="s">
        <v>159</v>
      </c>
      <c r="W89" s="3" t="s">
        <v>159</v>
      </c>
      <c r="X89" s="3" t="s">
        <v>159</v>
      </c>
      <c r="Y89" s="3" t="s">
        <v>158</v>
      </c>
      <c r="Z89" s="4" t="s">
        <v>2226</v>
      </c>
      <c r="AA89" s="4" t="s">
        <v>161</v>
      </c>
      <c r="AB89" s="4" t="s">
        <v>2227</v>
      </c>
      <c r="AC89" s="4" t="s">
        <v>161</v>
      </c>
      <c r="AD89" s="4" t="s">
        <v>161</v>
      </c>
      <c r="AE89" s="4" t="s">
        <v>159</v>
      </c>
      <c r="AG89" s="3" t="s">
        <v>161</v>
      </c>
      <c r="AH89" s="3" t="s">
        <v>161</v>
      </c>
      <c r="AI89" s="3" t="s">
        <v>222</v>
      </c>
      <c r="AJ89" s="3" t="s">
        <v>161</v>
      </c>
      <c r="AK89" s="3" t="s">
        <v>162</v>
      </c>
      <c r="AL89" s="3" t="s">
        <v>161</v>
      </c>
      <c r="AM89" s="3" t="s">
        <v>579</v>
      </c>
      <c r="AN89" s="5">
        <v>180</v>
      </c>
      <c r="AO89" s="5">
        <v>70</v>
      </c>
      <c r="AP89" s="5">
        <v>20</v>
      </c>
      <c r="AQ89" s="5">
        <v>9</v>
      </c>
      <c r="AR89" s="5" t="s">
        <v>251</v>
      </c>
      <c r="AS89" s="5">
        <v>17</v>
      </c>
      <c r="AT89" s="5" t="s">
        <v>1967</v>
      </c>
      <c r="AU89" s="5" t="s">
        <v>2228</v>
      </c>
      <c r="AV89" s="5">
        <v>28</v>
      </c>
      <c r="AW89" s="5">
        <v>18</v>
      </c>
      <c r="AX89" s="5">
        <v>12</v>
      </c>
      <c r="AY89" s="5">
        <v>3</v>
      </c>
      <c r="AZ89" s="5" t="s">
        <v>225</v>
      </c>
      <c r="BA89" s="5">
        <v>11</v>
      </c>
      <c r="BB89" s="5">
        <v>11</v>
      </c>
      <c r="BC89" s="5">
        <v>8</v>
      </c>
      <c r="BD89" s="5">
        <v>2</v>
      </c>
      <c r="BE89" s="5" t="s">
        <v>2229</v>
      </c>
      <c r="BF89" s="5">
        <v>15</v>
      </c>
      <c r="BG89" s="5">
        <v>8</v>
      </c>
      <c r="BH89" s="5">
        <v>7</v>
      </c>
      <c r="BI89" s="5">
        <v>2</v>
      </c>
      <c r="BJ89" s="5">
        <v>1</v>
      </c>
      <c r="BK89" s="5">
        <v>1</v>
      </c>
      <c r="BL89" s="5">
        <v>1</v>
      </c>
      <c r="BM89" s="5">
        <v>2</v>
      </c>
      <c r="BN89" s="5">
        <v>0</v>
      </c>
      <c r="BO89" s="5">
        <v>0</v>
      </c>
      <c r="BP89" s="5">
        <v>0</v>
      </c>
      <c r="BQ89" s="5" t="s">
        <v>158</v>
      </c>
      <c r="BR89" s="5" t="s">
        <v>2230</v>
      </c>
      <c r="BS89" s="5">
        <v>5</v>
      </c>
      <c r="BT89" s="5">
        <v>1</v>
      </c>
      <c r="BU89" s="5">
        <v>1</v>
      </c>
      <c r="BV89" s="5" t="s">
        <v>253</v>
      </c>
      <c r="BW89" s="5" t="s">
        <v>2230</v>
      </c>
      <c r="BX89" s="5">
        <v>14</v>
      </c>
      <c r="BY89" s="5">
        <v>5</v>
      </c>
      <c r="BZ89" s="5">
        <v>1</v>
      </c>
      <c r="CA89" s="5">
        <v>1</v>
      </c>
      <c r="CB89" s="5">
        <v>0</v>
      </c>
      <c r="CC89" s="5">
        <v>150</v>
      </c>
      <c r="CD89" s="5" t="s">
        <v>161</v>
      </c>
      <c r="CE89" s="5" t="s">
        <v>225</v>
      </c>
      <c r="CF89" s="5" t="s">
        <v>161</v>
      </c>
      <c r="CG89" s="5" t="s">
        <v>158</v>
      </c>
      <c r="CH89" s="5" t="s">
        <v>158</v>
      </c>
      <c r="CI89" s="5">
        <v>0</v>
      </c>
      <c r="CJ89" s="5">
        <v>0</v>
      </c>
      <c r="CK89" s="5" t="s">
        <v>158</v>
      </c>
      <c r="CL89" s="5" t="s">
        <v>158</v>
      </c>
      <c r="CM89" s="5">
        <v>0</v>
      </c>
      <c r="CN89" s="5">
        <v>0</v>
      </c>
      <c r="CO89" s="5" t="s">
        <v>167</v>
      </c>
      <c r="CQ89" s="5" t="s">
        <v>347</v>
      </c>
      <c r="CS89" s="5" t="s">
        <v>169</v>
      </c>
      <c r="CT89" s="5" t="s">
        <v>158</v>
      </c>
      <c r="CU89" s="5" t="s">
        <v>2222</v>
      </c>
      <c r="CX89" s="5" t="s">
        <v>2222</v>
      </c>
      <c r="CY89" s="4" t="s">
        <v>2231</v>
      </c>
      <c r="CZ89" s="5" t="s">
        <v>171</v>
      </c>
      <c r="DA89" s="5" t="s">
        <v>230</v>
      </c>
      <c r="DD89" t="s">
        <v>2232</v>
      </c>
      <c r="DE89" s="14" t="s">
        <v>176</v>
      </c>
      <c r="DF89" s="4">
        <v>90</v>
      </c>
      <c r="DG89" s="15" t="s">
        <v>177</v>
      </c>
      <c r="DH89" s="15" t="s">
        <v>354</v>
      </c>
      <c r="DI89" s="4" t="e">
        <v>#REF!</v>
      </c>
      <c r="DJ89" s="4" t="e">
        <v>#REF!</v>
      </c>
      <c r="DK89" s="4" t="e">
        <v>#REF!</v>
      </c>
      <c r="DL89" s="4" t="e">
        <v>#REF!</v>
      </c>
      <c r="DM89" s="4" t="e">
        <v>#REF!</v>
      </c>
      <c r="DN89" s="4" t="e">
        <v>#REF!</v>
      </c>
      <c r="DO89" s="4" t="e">
        <v>#REF!</v>
      </c>
      <c r="DP89" s="4" t="s">
        <v>2233</v>
      </c>
      <c r="DQ89" s="4" t="s">
        <v>354</v>
      </c>
      <c r="DR89" s="16">
        <v>0.8</v>
      </c>
      <c r="DS89" s="17">
        <v>44226</v>
      </c>
      <c r="DT89" s="1" t="s">
        <v>356</v>
      </c>
      <c r="DU89" s="1" t="s">
        <v>354</v>
      </c>
      <c r="DV89" s="1" t="str">
        <f>TabCadastro[[#This Row],[Cidade]]&amp;" - "&amp;TabCadastro[[#This Row],[UF]]</f>
        <v>Indaiatuba - SP</v>
      </c>
      <c r="DW89" s="18" t="str">
        <f>TabCadastro[[#This Row],[Nome completo do responsável]]&amp;" / "&amp;TabCadastro[[#This Row],[Endereço de e-mail2]]&amp;" / "&amp;TabCadastro[[#This Row],[Telefone]]</f>
        <v>Katia Zanetti Rizo / katiarizo@uol.com.br / (19) 99728-4935</v>
      </c>
      <c r="DX89" s="18" t="str">
        <f>TabCadastro[[#This Row],[Nome do Presidente]]&amp;" / "&amp;TabCadastro[[#This Row],[Email do Presidente]]&amp;" / "&amp;TabCadastro[[#This Row],[Telefone do Presidente]]</f>
        <v>Katia Zanetti Rizo / katiarizo@uol.com.br / (19) 3875-5161 / (19) 99728-4935</v>
      </c>
      <c r="DY89" s="18" t="e">
        <f>VLOOKUP(TabCadastro[[#This Row],[Regional]],#REF!,2,FALSE)</f>
        <v>#REF!</v>
      </c>
      <c r="DZ89" s="1" t="e">
        <f>IF(TabCadastro[[#This Row],[Regional]]=#REF!,TabCadastro[[#This Row],[Conc_Cidade_UF]],"")</f>
        <v>#REF!</v>
      </c>
      <c r="EA89" s="18" t="str">
        <f>TabCadastro[[#This Row],[Endereço]]&amp;" - "&amp;TabCadastro[[#This Row],[Bairro]]&amp;" - "&amp;"CEP "&amp;TabCadastro[[#This Row],[CEP]]</f>
        <v>Rua Corino Soliani, 468 - Jd. Tropical - CEP 13344-560</v>
      </c>
      <c r="EB89" s="1" t="e">
        <f>IF(TabCadastro[[#This Row],[Regional]]=#REF!,TabCadastro[[#This Row],[Ordem (manual)]],"")</f>
        <v>#REF!</v>
      </c>
      <c r="EC89" s="1" t="e">
        <f>IF(TabCadastro[[#This Row],[Regional_Selec]]="","",_xlfn.RANK.EQ(TabCadastro[[#This Row],[Regional_Selec]],TabCadastro[Regional_Selec],1))</f>
        <v>#REF!</v>
      </c>
      <c r="ED89" s="1" t="str">
        <f>TabCadastro[[#This Row],[Domingo]]&amp;TabCadastro[[#This Row],[Segunda]]&amp;TabCadastro[[#This Row],[Terça]]&amp;TabCadastro[[#This Row],[Quarta]]&amp;TabCadastro[[#This Row],[Quinta]]&amp;TabCadastro[[#This Row],[Sexta]]&amp;TabCadastro[[#This Row],[Sábado]]</f>
        <v>--14h30-19h30-18h30</v>
      </c>
      <c r="EE89" s="1">
        <f>LEN(TabCadastro[[#This Row],[Conc_AE]])-LEN(SUBSTITUTE(TabCadastro[[#This Row],[Conc_AE]],"h",""))</f>
        <v>3</v>
      </c>
      <c r="EF89" s="1">
        <f>LEN(TabCadastro[[#This Row],[Dias e Horários do CURSO BÁSICO]])-LEN(SUBSTITUTE(TabCadastro[[#This Row],[Dias e Horários do CURSO BÁSICO]],"h",""))</f>
        <v>1</v>
      </c>
      <c r="EG89" s="1">
        <f>LEN(TabCadastro[[#This Row],[Dias e Horários da EAE]])-LEN(SUBSTITUTE(TabCadastro[[#This Row],[Dias e Horários da EAE]],"h",""))</f>
        <v>2</v>
      </c>
      <c r="EH89" s="1">
        <f>LEN(TabCadastro[[#This Row],[Dias e Horários EVANGELIZAÇÃO INFANTIL]])-LEN(SUBSTITUTE(TabCadastro[[#This Row],[Dias e Horários EVANGELIZAÇÃO INFANTIL]],"h",""))</f>
        <v>1</v>
      </c>
      <c r="EI89" s="1">
        <f>LEN(TabCadastro[[#This Row],[Dias e Horários PRÉ-MOCIDADE]])-LEN(SUBSTITUTE(TabCadastro[[#This Row],[Dias e Horários PRÉ-MOCIDADE]],"h",""))</f>
        <v>1</v>
      </c>
      <c r="EJ89" s="1">
        <f>LEN(TabCadastro[[#This Row],[Dias e Horários MOCIDADE]])-LEN(SUBSTITUTE(TabCadastro[[#This Row],[Dias e Horários MOCIDADE]],"h",""))</f>
        <v>1</v>
      </c>
      <c r="EK89" s="1">
        <f>LEN(TabCadastro[[#This Row],[Dias e Horários do CURSO DE MÉDIUNS]])-LEN(SUBSTITUTE(TabCadastro[[#This Row],[Dias e Horários do CURSO DE MÉDIUNS]],"h",""))</f>
        <v>1</v>
      </c>
      <c r="EL89" s="1">
        <f>LEN(TabCadastro[[#This Row],[Dias e Horários - FALANDO AO CORAÇÃO]])-LEN(SUBSTITUTE(TabCadastro[[#This Row],[Dias e Horários - FALANDO AO CORAÇÃO]],"h",""))</f>
        <v>0</v>
      </c>
      <c r="EM89" s="1">
        <f>LEN(TabCadastro[[#This Row],[Dias e Horários - PROJETO ANDRÉ LUIZ]])-LEN(SUBSTITUTE(TabCadastro[[#This Row],[Dias e Horários - PROJETO ANDRÉ LUIZ]],"h",""))</f>
        <v>1</v>
      </c>
      <c r="EN89" s="1">
        <f>LEN(TabCadastro[[#This Row],[Dias e Horários - PROJETO PAULO DE TARSO]])-LEN(SUBSTITUTE(TabCadastro[[#This Row],[Dias e Horários - PROJETO PAULO DE TARSO]],"h",""))</f>
        <v>0</v>
      </c>
    </row>
    <row r="90" spans="1:144" x14ac:dyDescent="0.3">
      <c r="A90" s="2">
        <v>44217.500304837959</v>
      </c>
      <c r="B90" s="19" t="s">
        <v>2234</v>
      </c>
      <c r="C90" s="3" t="s">
        <v>2235</v>
      </c>
      <c r="D90" s="3" t="s">
        <v>2236</v>
      </c>
      <c r="E90" s="3" t="s">
        <v>2237</v>
      </c>
      <c r="F90" s="3" t="s">
        <v>2238</v>
      </c>
      <c r="G90" s="4" t="s">
        <v>2239</v>
      </c>
      <c r="H90" s="5" t="s">
        <v>2240</v>
      </c>
      <c r="I90" s="3" t="s">
        <v>2241</v>
      </c>
      <c r="J90" s="3" t="s">
        <v>2242</v>
      </c>
      <c r="K90" s="3" t="s">
        <v>2243</v>
      </c>
      <c r="L90" s="3" t="s">
        <v>2244</v>
      </c>
      <c r="M90" s="13">
        <v>34821</v>
      </c>
      <c r="N90" s="3" t="s">
        <v>2237</v>
      </c>
      <c r="O90" s="5" t="s">
        <v>2245</v>
      </c>
      <c r="P90" s="5" t="s">
        <v>2238</v>
      </c>
      <c r="Q90" s="4" t="s">
        <v>2246</v>
      </c>
      <c r="R90" s="4" t="s">
        <v>2247</v>
      </c>
      <c r="S90" s="3" t="s">
        <v>158</v>
      </c>
      <c r="T90" s="3" t="s">
        <v>158</v>
      </c>
      <c r="U90" s="3" t="s">
        <v>158</v>
      </c>
      <c r="V90" s="3" t="s">
        <v>159</v>
      </c>
      <c r="W90" s="3" t="s">
        <v>159</v>
      </c>
      <c r="X90" s="3" t="s">
        <v>159</v>
      </c>
      <c r="Y90" s="3" t="s">
        <v>158</v>
      </c>
      <c r="Z90" s="4" t="s">
        <v>2248</v>
      </c>
      <c r="AA90" s="4" t="s">
        <v>161</v>
      </c>
      <c r="AB90" s="4" t="s">
        <v>161</v>
      </c>
      <c r="AC90" s="4" t="s">
        <v>161</v>
      </c>
      <c r="AD90" s="4" t="s">
        <v>161</v>
      </c>
      <c r="AE90" s="4" t="s">
        <v>158</v>
      </c>
      <c r="AF90" s="4" t="s">
        <v>2249</v>
      </c>
      <c r="AG90" s="3" t="s">
        <v>161</v>
      </c>
      <c r="AH90" s="3" t="s">
        <v>161</v>
      </c>
      <c r="AI90" s="3" t="s">
        <v>161</v>
      </c>
      <c r="AJ90" s="3" t="s">
        <v>161</v>
      </c>
      <c r="AK90" s="3" t="s">
        <v>161</v>
      </c>
      <c r="AL90" s="3" t="s">
        <v>221</v>
      </c>
      <c r="AM90" s="3" t="s">
        <v>161</v>
      </c>
      <c r="AN90" s="5">
        <v>30</v>
      </c>
      <c r="AO90" s="5">
        <v>25</v>
      </c>
      <c r="AP90" s="5">
        <v>4</v>
      </c>
      <c r="AQ90" s="5">
        <v>4</v>
      </c>
      <c r="AR90" s="5" t="s">
        <v>1428</v>
      </c>
      <c r="AS90" s="5">
        <v>6</v>
      </c>
      <c r="AT90" s="5" t="s">
        <v>2250</v>
      </c>
      <c r="AU90" s="5" t="s">
        <v>1300</v>
      </c>
      <c r="AV90" s="5">
        <v>10</v>
      </c>
      <c r="AW90" s="5">
        <v>4</v>
      </c>
      <c r="AX90" s="5">
        <v>6</v>
      </c>
      <c r="AY90" s="5">
        <v>2</v>
      </c>
      <c r="AZ90" s="5" t="s">
        <v>424</v>
      </c>
      <c r="BA90" s="5">
        <v>4</v>
      </c>
      <c r="BB90" s="5">
        <v>2</v>
      </c>
      <c r="BC90" s="5">
        <v>4</v>
      </c>
      <c r="BD90" s="5">
        <v>2</v>
      </c>
      <c r="BE90" s="5" t="s">
        <v>469</v>
      </c>
      <c r="BF90" s="5">
        <v>25</v>
      </c>
      <c r="BG90" s="5">
        <v>0</v>
      </c>
      <c r="BH90" s="5">
        <v>6</v>
      </c>
      <c r="BI90" s="5">
        <v>2</v>
      </c>
      <c r="BJ90" s="5">
        <v>2</v>
      </c>
      <c r="BK90" s="5">
        <v>1</v>
      </c>
      <c r="BL90" s="5">
        <v>1</v>
      </c>
      <c r="BM90" s="5">
        <v>0</v>
      </c>
      <c r="BN90" s="5">
        <v>0</v>
      </c>
      <c r="BO90" s="5">
        <v>6</v>
      </c>
      <c r="BP90" s="5">
        <v>2</v>
      </c>
      <c r="BQ90" s="5" t="s">
        <v>158</v>
      </c>
      <c r="BR90" s="5" t="s">
        <v>161</v>
      </c>
      <c r="BS90" s="5">
        <v>0</v>
      </c>
      <c r="BT90" s="5">
        <v>0</v>
      </c>
      <c r="BU90" s="5">
        <v>0</v>
      </c>
      <c r="BV90" s="5" t="s">
        <v>163</v>
      </c>
      <c r="BW90" s="5" t="s">
        <v>161</v>
      </c>
      <c r="BX90" s="5">
        <v>0</v>
      </c>
      <c r="BY90" s="5">
        <v>0</v>
      </c>
      <c r="BZ90" s="5">
        <v>0</v>
      </c>
      <c r="CA90" s="5">
        <v>0</v>
      </c>
      <c r="CB90" s="5">
        <v>0</v>
      </c>
      <c r="CC90" s="5">
        <v>22</v>
      </c>
      <c r="CD90" s="5" t="s">
        <v>161</v>
      </c>
      <c r="CE90" s="5" t="s">
        <v>161</v>
      </c>
      <c r="CF90" s="5" t="s">
        <v>161</v>
      </c>
      <c r="CG90" s="5" t="s">
        <v>158</v>
      </c>
      <c r="CH90" s="5" t="s">
        <v>158</v>
      </c>
      <c r="CI90" s="5">
        <v>0</v>
      </c>
      <c r="CJ90" s="5">
        <v>0</v>
      </c>
      <c r="CK90" s="5" t="s">
        <v>159</v>
      </c>
      <c r="CL90" s="5" t="s">
        <v>158</v>
      </c>
      <c r="CM90" s="5">
        <v>0</v>
      </c>
      <c r="CN90" s="5">
        <v>0</v>
      </c>
      <c r="CO90" s="5" t="s">
        <v>199</v>
      </c>
      <c r="CQ90" s="5" t="s">
        <v>168</v>
      </c>
      <c r="CS90" s="5" t="s">
        <v>169</v>
      </c>
      <c r="CT90" s="5" t="s">
        <v>158</v>
      </c>
      <c r="CU90" s="5" t="s">
        <v>2245</v>
      </c>
      <c r="CX90" s="5" t="s">
        <v>2245</v>
      </c>
      <c r="CY90" s="4" t="s">
        <v>1406</v>
      </c>
      <c r="CZ90" s="5" t="s">
        <v>171</v>
      </c>
      <c r="DA90" s="5" t="s">
        <v>230</v>
      </c>
      <c r="DB90" s="4" t="s">
        <v>2251</v>
      </c>
      <c r="DC90" s="4" t="s">
        <v>2252</v>
      </c>
      <c r="DD90" t="s">
        <v>2253</v>
      </c>
      <c r="DE90" s="14" t="s">
        <v>176</v>
      </c>
      <c r="DF90" s="4">
        <v>91</v>
      </c>
      <c r="DG90" s="15" t="s">
        <v>177</v>
      </c>
      <c r="DH90" s="15" t="s">
        <v>354</v>
      </c>
      <c r="DI90" s="4" t="e">
        <v>#REF!</v>
      </c>
      <c r="DJ90" s="4" t="e">
        <v>#REF!</v>
      </c>
      <c r="DK90" s="4" t="e">
        <v>#REF!</v>
      </c>
      <c r="DL90" s="4" t="e">
        <v>#REF!</v>
      </c>
      <c r="DM90" s="4" t="e">
        <v>#REF!</v>
      </c>
      <c r="DN90" s="4" t="e">
        <v>#REF!</v>
      </c>
      <c r="DO90" s="4" t="e">
        <v>#REF!</v>
      </c>
      <c r="DP90" s="4" t="s">
        <v>2254</v>
      </c>
      <c r="DQ90" s="4" t="s">
        <v>354</v>
      </c>
      <c r="DR90" s="16">
        <v>0.8</v>
      </c>
      <c r="DS90" s="17">
        <v>44270</v>
      </c>
      <c r="DT90" s="1" t="s">
        <v>2255</v>
      </c>
      <c r="DU90" s="1" t="s">
        <v>178</v>
      </c>
      <c r="DV90" s="1" t="str">
        <f>TabCadastro[[#This Row],[Cidade]]&amp;" - "&amp;TabCadastro[[#This Row],[UF]]</f>
        <v>São José Do Rio Claro - MT</v>
      </c>
      <c r="DW90" s="18" t="str">
        <f>TabCadastro[[#This Row],[Nome completo do responsável]]&amp;" / "&amp;TabCadastro[[#This Row],[Endereço de e-mail2]]&amp;" / "&amp;TabCadastro[[#This Row],[Telefone]]</f>
        <v>Vera Lúcia Fontana / verafontana_fontana@hotmail.com / (66) 99964-8025</v>
      </c>
      <c r="DX90" s="18" t="str">
        <f>TabCadastro[[#This Row],[Nome do Presidente]]&amp;" / "&amp;TabCadastro[[#This Row],[Email do Presidente]]&amp;" / "&amp;TabCadastro[[#This Row],[Telefone do Presidente]]</f>
        <v>Vera Lúcia Fontana / verafontana_fontana@hotmail.com / (66) 99964-8025</v>
      </c>
      <c r="DY90" s="18" t="e">
        <f>VLOOKUP(TabCadastro[[#This Row],[Regional]],#REF!,2,FALSE)</f>
        <v>#REF!</v>
      </c>
      <c r="DZ90" s="1" t="e">
        <f>IF(TabCadastro[[#This Row],[Regional]]=#REF!,TabCadastro[[#This Row],[Conc_Cidade_UF]],"")</f>
        <v>#REF!</v>
      </c>
      <c r="EA90" s="18" t="str">
        <f>TabCadastro[[#This Row],[Endereço]]&amp;" - "&amp;TabCadastro[[#This Row],[Bairro]]&amp;" - "&amp;"CEP "&amp;TabCadastro[[#This Row],[CEP]]</f>
        <v>Rua Guanabara, 1106 - Progresso - CEP 78435-000</v>
      </c>
      <c r="EB90" s="1" t="e">
        <f>IF(TabCadastro[[#This Row],[Regional]]=#REF!,TabCadastro[[#This Row],[Ordem (manual)]],"")</f>
        <v>#REF!</v>
      </c>
      <c r="EC90" s="1" t="e">
        <f>IF(TabCadastro[[#This Row],[Regional_Selec]]="","",_xlfn.RANK.EQ(TabCadastro[[#This Row],[Regional_Selec]],TabCadastro[Regional_Selec],1))</f>
        <v>#REF!</v>
      </c>
      <c r="ED90" s="1" t="str">
        <f>TabCadastro[[#This Row],[Domingo]]&amp;TabCadastro[[#This Row],[Segunda]]&amp;TabCadastro[[#This Row],[Terça]]&amp;TabCadastro[[#This Row],[Quarta]]&amp;TabCadastro[[#This Row],[Quinta]]&amp;TabCadastro[[#This Row],[Sexta]]&amp;TabCadastro[[#This Row],[Sábado]]</f>
        <v>-----20h-</v>
      </c>
      <c r="EE90" s="1">
        <f>LEN(TabCadastro[[#This Row],[Conc_AE]])-LEN(SUBSTITUTE(TabCadastro[[#This Row],[Conc_AE]],"h",""))</f>
        <v>1</v>
      </c>
      <c r="EF90" s="1">
        <f>LEN(TabCadastro[[#This Row],[Dias e Horários do CURSO BÁSICO]])-LEN(SUBSTITUTE(TabCadastro[[#This Row],[Dias e Horários do CURSO BÁSICO]],"h",""))</f>
        <v>1</v>
      </c>
      <c r="EG90" s="1">
        <f>LEN(TabCadastro[[#This Row],[Dias e Horários da EAE]])-LEN(SUBSTITUTE(TabCadastro[[#This Row],[Dias e Horários da EAE]],"h",""))</f>
        <v>2</v>
      </c>
      <c r="EH90" s="1">
        <f>LEN(TabCadastro[[#This Row],[Dias e Horários EVANGELIZAÇÃO INFANTIL]])-LEN(SUBSTITUTE(TabCadastro[[#This Row],[Dias e Horários EVANGELIZAÇÃO INFANTIL]],"h",""))</f>
        <v>1</v>
      </c>
      <c r="EI90" s="1">
        <f>LEN(TabCadastro[[#This Row],[Dias e Horários PRÉ-MOCIDADE]])-LEN(SUBSTITUTE(TabCadastro[[#This Row],[Dias e Horários PRÉ-MOCIDADE]],"h",""))</f>
        <v>0</v>
      </c>
      <c r="EJ90" s="1">
        <f>LEN(TabCadastro[[#This Row],[Dias e Horários MOCIDADE]])-LEN(SUBSTITUTE(TabCadastro[[#This Row],[Dias e Horários MOCIDADE]],"h",""))</f>
        <v>0</v>
      </c>
      <c r="EK90" s="1">
        <f>LEN(TabCadastro[[#This Row],[Dias e Horários do CURSO DE MÉDIUNS]])-LEN(SUBSTITUTE(TabCadastro[[#This Row],[Dias e Horários do CURSO DE MÉDIUNS]],"h",""))</f>
        <v>1</v>
      </c>
      <c r="EL90" s="1">
        <f>LEN(TabCadastro[[#This Row],[Dias e Horários - FALANDO AO CORAÇÃO]])-LEN(SUBSTITUTE(TabCadastro[[#This Row],[Dias e Horários - FALANDO AO CORAÇÃO]],"h",""))</f>
        <v>0</v>
      </c>
      <c r="EM90" s="1">
        <f>LEN(TabCadastro[[#This Row],[Dias e Horários - PROJETO ANDRÉ LUIZ]])-LEN(SUBSTITUTE(TabCadastro[[#This Row],[Dias e Horários - PROJETO ANDRÉ LUIZ]],"h",""))</f>
        <v>0</v>
      </c>
      <c r="EN90" s="1">
        <f>LEN(TabCadastro[[#This Row],[Dias e Horários - PROJETO PAULO DE TARSO]])-LEN(SUBSTITUTE(TabCadastro[[#This Row],[Dias e Horários - PROJETO PAULO DE TARSO]],"h",""))</f>
        <v>0</v>
      </c>
    </row>
    <row r="91" spans="1:144" x14ac:dyDescent="0.3">
      <c r="A91" s="2">
        <v>44219.755273148148</v>
      </c>
      <c r="B91" s="19" t="s">
        <v>2234</v>
      </c>
      <c r="C91" s="3" t="s">
        <v>2256</v>
      </c>
      <c r="D91" s="3" t="s">
        <v>2257</v>
      </c>
      <c r="E91" s="3" t="s">
        <v>2258</v>
      </c>
      <c r="F91" s="3" t="s">
        <v>2259</v>
      </c>
      <c r="G91" s="4" t="s">
        <v>2260</v>
      </c>
      <c r="H91" s="5" t="s">
        <v>2261</v>
      </c>
      <c r="I91" s="3" t="s">
        <v>2262</v>
      </c>
      <c r="J91" s="3" t="s">
        <v>2242</v>
      </c>
      <c r="K91" s="3" t="s">
        <v>2263</v>
      </c>
      <c r="L91" s="3" t="s">
        <v>2264</v>
      </c>
      <c r="M91" s="24">
        <v>34667</v>
      </c>
      <c r="N91" s="3" t="s">
        <v>2258</v>
      </c>
      <c r="O91" s="5" t="s">
        <v>2265</v>
      </c>
      <c r="P91" s="5" t="s">
        <v>2259</v>
      </c>
      <c r="Q91" s="4" t="s">
        <v>1639</v>
      </c>
      <c r="R91" s="4" t="s">
        <v>2266</v>
      </c>
      <c r="S91" s="3" t="s">
        <v>158</v>
      </c>
      <c r="T91" s="3" t="s">
        <v>158</v>
      </c>
      <c r="U91" s="3" t="s">
        <v>159</v>
      </c>
      <c r="V91" s="3" t="s">
        <v>158</v>
      </c>
      <c r="W91" s="3" t="s">
        <v>159</v>
      </c>
      <c r="X91" s="3" t="s">
        <v>159</v>
      </c>
      <c r="Y91" s="3" t="s">
        <v>159</v>
      </c>
      <c r="Z91" s="4" t="s">
        <v>2267</v>
      </c>
      <c r="AA91" s="4" t="s">
        <v>2268</v>
      </c>
      <c r="AB91" s="4" t="s">
        <v>161</v>
      </c>
      <c r="AC91" s="4" t="s">
        <v>2269</v>
      </c>
      <c r="AD91" s="4" t="s">
        <v>161</v>
      </c>
      <c r="AE91" s="4" t="s">
        <v>158</v>
      </c>
      <c r="AF91" s="4" t="s">
        <v>2270</v>
      </c>
      <c r="AG91" s="3" t="s">
        <v>161</v>
      </c>
      <c r="AH91" s="3" t="s">
        <v>161</v>
      </c>
      <c r="AI91" s="3" t="s">
        <v>422</v>
      </c>
      <c r="AJ91" s="3" t="s">
        <v>161</v>
      </c>
      <c r="AK91" s="3" t="s">
        <v>161</v>
      </c>
      <c r="AL91" s="3" t="s">
        <v>161</v>
      </c>
      <c r="AM91" s="3" t="s">
        <v>161</v>
      </c>
      <c r="AN91" s="5">
        <v>100</v>
      </c>
      <c r="AO91" s="5">
        <v>50</v>
      </c>
      <c r="AP91" s="5">
        <v>20</v>
      </c>
      <c r="AQ91" s="5">
        <v>20</v>
      </c>
      <c r="AR91" s="5" t="s">
        <v>161</v>
      </c>
      <c r="AS91" s="5">
        <v>0</v>
      </c>
      <c r="AT91" s="5" t="s">
        <v>2271</v>
      </c>
      <c r="AU91" s="5" t="s">
        <v>163</v>
      </c>
      <c r="AV91" s="5">
        <v>40</v>
      </c>
      <c r="AW91" s="5">
        <v>20</v>
      </c>
      <c r="AX91" s="5">
        <v>15</v>
      </c>
      <c r="AY91" s="5">
        <v>2</v>
      </c>
      <c r="AZ91" s="5" t="s">
        <v>312</v>
      </c>
      <c r="BA91" s="5">
        <v>45</v>
      </c>
      <c r="BB91" s="5">
        <v>152</v>
      </c>
      <c r="BC91" s="5">
        <v>0</v>
      </c>
      <c r="BD91" s="5">
        <v>1</v>
      </c>
      <c r="BE91" s="5" t="s">
        <v>345</v>
      </c>
      <c r="BF91" s="5">
        <v>30</v>
      </c>
      <c r="BG91" s="5">
        <v>6</v>
      </c>
      <c r="BH91" s="5">
        <v>0</v>
      </c>
      <c r="BI91" s="5">
        <v>0</v>
      </c>
      <c r="BJ91" s="5">
        <v>0</v>
      </c>
      <c r="BK91" s="5">
        <v>0</v>
      </c>
      <c r="BL91" s="5">
        <v>0</v>
      </c>
      <c r="BM91" s="5">
        <v>0</v>
      </c>
      <c r="BN91" s="5">
        <v>0</v>
      </c>
      <c r="BO91" s="5">
        <v>0</v>
      </c>
      <c r="BP91" s="5">
        <v>0</v>
      </c>
      <c r="BQ91" s="5" t="s">
        <v>163</v>
      </c>
      <c r="BR91" s="5" t="s">
        <v>161</v>
      </c>
      <c r="BS91" s="5">
        <v>0</v>
      </c>
      <c r="BT91" s="5">
        <v>0</v>
      </c>
      <c r="BU91" s="5">
        <v>0</v>
      </c>
      <c r="BV91" s="5" t="s">
        <v>163</v>
      </c>
      <c r="BW91" s="5" t="s">
        <v>161</v>
      </c>
      <c r="BX91" s="5">
        <v>0</v>
      </c>
      <c r="BY91" s="5">
        <v>0</v>
      </c>
      <c r="BZ91" s="5">
        <v>0</v>
      </c>
      <c r="CA91" s="5">
        <v>0</v>
      </c>
      <c r="CB91" s="5">
        <v>8</v>
      </c>
      <c r="CC91" s="5">
        <v>0</v>
      </c>
      <c r="CD91" s="5" t="s">
        <v>161</v>
      </c>
      <c r="CE91" s="5" t="s">
        <v>161</v>
      </c>
      <c r="CF91" s="5" t="s">
        <v>161</v>
      </c>
      <c r="CG91" s="5" t="s">
        <v>158</v>
      </c>
      <c r="CH91" s="5" t="s">
        <v>158</v>
      </c>
      <c r="CI91" s="5">
        <v>0</v>
      </c>
      <c r="CJ91" s="5">
        <v>0</v>
      </c>
      <c r="CK91" s="5" t="s">
        <v>159</v>
      </c>
      <c r="CL91" s="5" t="s">
        <v>158</v>
      </c>
      <c r="CM91" s="5">
        <v>0</v>
      </c>
      <c r="CN91" s="5">
        <v>0</v>
      </c>
      <c r="CO91" s="5" t="s">
        <v>199</v>
      </c>
      <c r="CQ91" s="5" t="s">
        <v>168</v>
      </c>
      <c r="CR91" s="4" t="s">
        <v>688</v>
      </c>
      <c r="CS91" s="5" t="s">
        <v>169</v>
      </c>
      <c r="CT91" s="5" t="s">
        <v>158</v>
      </c>
      <c r="CU91" s="5" t="s">
        <v>2265</v>
      </c>
      <c r="CX91" s="5" t="s">
        <v>2265</v>
      </c>
      <c r="CY91" s="4" t="s">
        <v>2272</v>
      </c>
      <c r="CZ91" s="5" t="s">
        <v>171</v>
      </c>
      <c r="DA91" s="5" t="s">
        <v>172</v>
      </c>
      <c r="DB91" s="4" t="s">
        <v>2273</v>
      </c>
      <c r="DC91" s="4" t="s">
        <v>2274</v>
      </c>
      <c r="DD91" t="s">
        <v>2275</v>
      </c>
      <c r="DE91" s="14" t="s">
        <v>176</v>
      </c>
      <c r="DF91" s="4">
        <v>92</v>
      </c>
      <c r="DG91" s="15" t="s">
        <v>177</v>
      </c>
      <c r="DH91" s="15" t="s">
        <v>354</v>
      </c>
      <c r="DI91" s="4" t="e">
        <v>#REF!</v>
      </c>
      <c r="DJ91" s="4" t="e">
        <v>#REF!</v>
      </c>
      <c r="DK91" s="4" t="e">
        <v>#REF!</v>
      </c>
      <c r="DL91" s="4" t="e">
        <v>#REF!</v>
      </c>
      <c r="DM91" s="4" t="e">
        <v>#REF!</v>
      </c>
      <c r="DN91" s="4" t="e">
        <v>#REF!</v>
      </c>
      <c r="DO91" s="4" t="e">
        <v>#REF!</v>
      </c>
      <c r="DP91" s="4" t="s">
        <v>2276</v>
      </c>
      <c r="DQ91" s="4" t="s">
        <v>354</v>
      </c>
      <c r="DR91" s="16">
        <v>1</v>
      </c>
      <c r="DS91" s="17">
        <v>44270</v>
      </c>
      <c r="DT91" s="1" t="s">
        <v>356</v>
      </c>
      <c r="DU91" s="1" t="s">
        <v>354</v>
      </c>
      <c r="DV91" s="1" t="str">
        <f>TabCadastro[[#This Row],[Cidade]]&amp;" - "&amp;TabCadastro[[#This Row],[UF]]</f>
        <v>Cuiabá - MT</v>
      </c>
      <c r="DW91" s="18" t="str">
        <f>TabCadastro[[#This Row],[Nome completo do responsável]]&amp;" / "&amp;TabCadastro[[#This Row],[Endereço de e-mail2]]&amp;" / "&amp;TabCadastro[[#This Row],[Telefone]]</f>
        <v>Valdir Francisco De Oliveira / valdiroliveiraadv@gmail.com / (65) 99639-5029</v>
      </c>
      <c r="DX91" s="18" t="str">
        <f>TabCadastro[[#This Row],[Nome do Presidente]]&amp;" / "&amp;TabCadastro[[#This Row],[Email do Presidente]]&amp;" / "&amp;TabCadastro[[#This Row],[Telefone do Presidente]]</f>
        <v>Valdir Francisco De Oliveira / valdiroliveiraadv@gmail.com / (65) 99639-5029</v>
      </c>
      <c r="DY91" s="18" t="e">
        <f>VLOOKUP(TabCadastro[[#This Row],[Regional]],#REF!,2,FALSE)</f>
        <v>#REF!</v>
      </c>
      <c r="DZ91" s="1" t="e">
        <f>IF(TabCadastro[[#This Row],[Regional]]=#REF!,TabCadastro[[#This Row],[Conc_Cidade_UF]],"")</f>
        <v>#REF!</v>
      </c>
      <c r="EA91" s="18" t="str">
        <f>TabCadastro[[#This Row],[Endereço]]&amp;" - "&amp;TabCadastro[[#This Row],[Bairro]]&amp;" - "&amp;"CEP "&amp;TabCadastro[[#This Row],[CEP]]</f>
        <v>Rua Alberto Martins, nº 97 - Jd. Ubirajara - CEP 78049-502</v>
      </c>
      <c r="EB91" s="1" t="e">
        <f>IF(TabCadastro[[#This Row],[Regional]]=#REF!,TabCadastro[[#This Row],[Ordem (manual)]],"")</f>
        <v>#REF!</v>
      </c>
      <c r="EC91" s="1" t="e">
        <f>IF(TabCadastro[[#This Row],[Regional_Selec]]="","",_xlfn.RANK.EQ(TabCadastro[[#This Row],[Regional_Selec]],TabCadastro[Regional_Selec],1))</f>
        <v>#REF!</v>
      </c>
      <c r="ED91" s="1" t="str">
        <f>TabCadastro[[#This Row],[Domingo]]&amp;TabCadastro[[#This Row],[Segunda]]&amp;TabCadastro[[#This Row],[Terça]]&amp;TabCadastro[[#This Row],[Quarta]]&amp;TabCadastro[[#This Row],[Quinta]]&amp;TabCadastro[[#This Row],[Sexta]]&amp;TabCadastro[[#This Row],[Sábado]]</f>
        <v>--19h----</v>
      </c>
      <c r="EE91" s="1">
        <f>LEN(TabCadastro[[#This Row],[Conc_AE]])-LEN(SUBSTITUTE(TabCadastro[[#This Row],[Conc_AE]],"h",""))</f>
        <v>1</v>
      </c>
      <c r="EF91" s="1">
        <f>LEN(TabCadastro[[#This Row],[Dias e Horários do CURSO BÁSICO]])-LEN(SUBSTITUTE(TabCadastro[[#This Row],[Dias e Horários do CURSO BÁSICO]],"h",""))</f>
        <v>0</v>
      </c>
      <c r="EG91" s="1">
        <f>LEN(TabCadastro[[#This Row],[Dias e Horários da EAE]])-LEN(SUBSTITUTE(TabCadastro[[#This Row],[Dias e Horários da EAE]],"h",""))</f>
        <v>2</v>
      </c>
      <c r="EH91" s="1">
        <f>LEN(TabCadastro[[#This Row],[Dias e Horários EVANGELIZAÇÃO INFANTIL]])-LEN(SUBSTITUTE(TabCadastro[[#This Row],[Dias e Horários EVANGELIZAÇÃO INFANTIL]],"h",""))</f>
        <v>1</v>
      </c>
      <c r="EI91" s="1">
        <f>LEN(TabCadastro[[#This Row],[Dias e Horários PRÉ-MOCIDADE]])-LEN(SUBSTITUTE(TabCadastro[[#This Row],[Dias e Horários PRÉ-MOCIDADE]],"h",""))</f>
        <v>0</v>
      </c>
      <c r="EJ91" s="1">
        <f>LEN(TabCadastro[[#This Row],[Dias e Horários MOCIDADE]])-LEN(SUBSTITUTE(TabCadastro[[#This Row],[Dias e Horários MOCIDADE]],"h",""))</f>
        <v>0</v>
      </c>
      <c r="EK91" s="1">
        <f>LEN(TabCadastro[[#This Row],[Dias e Horários do CURSO DE MÉDIUNS]])-LEN(SUBSTITUTE(TabCadastro[[#This Row],[Dias e Horários do CURSO DE MÉDIUNS]],"h",""))</f>
        <v>1</v>
      </c>
      <c r="EL91" s="1">
        <f>LEN(TabCadastro[[#This Row],[Dias e Horários - FALANDO AO CORAÇÃO]])-LEN(SUBSTITUTE(TabCadastro[[#This Row],[Dias e Horários - FALANDO AO CORAÇÃO]],"h",""))</f>
        <v>0</v>
      </c>
      <c r="EM91" s="1">
        <f>LEN(TabCadastro[[#This Row],[Dias e Horários - PROJETO ANDRÉ LUIZ]])-LEN(SUBSTITUTE(TabCadastro[[#This Row],[Dias e Horários - PROJETO ANDRÉ LUIZ]],"h",""))</f>
        <v>0</v>
      </c>
      <c r="EN91" s="1">
        <f>LEN(TabCadastro[[#This Row],[Dias e Horários - PROJETO PAULO DE TARSO]])-LEN(SUBSTITUTE(TabCadastro[[#This Row],[Dias e Horários - PROJETO PAULO DE TARSO]],"h",""))</f>
        <v>0</v>
      </c>
    </row>
    <row r="92" spans="1:144" x14ac:dyDescent="0.3">
      <c r="A92" s="2">
        <v>44208.601636666666</v>
      </c>
      <c r="B92" s="19" t="s">
        <v>2234</v>
      </c>
      <c r="C92" s="3" t="s">
        <v>2277</v>
      </c>
      <c r="D92" s="3" t="s">
        <v>2278</v>
      </c>
      <c r="E92" s="3" t="s">
        <v>2279</v>
      </c>
      <c r="F92" s="3" t="s">
        <v>2280</v>
      </c>
      <c r="G92" s="4" t="s">
        <v>2281</v>
      </c>
      <c r="H92" s="5" t="s">
        <v>2282</v>
      </c>
      <c r="I92" s="3" t="s">
        <v>2283</v>
      </c>
      <c r="J92" s="3" t="s">
        <v>2242</v>
      </c>
      <c r="K92" s="3" t="s">
        <v>2284</v>
      </c>
      <c r="L92" s="3" t="s">
        <v>2285</v>
      </c>
      <c r="M92" s="13">
        <v>35917</v>
      </c>
      <c r="N92" s="3" t="s">
        <v>2279</v>
      </c>
      <c r="O92" s="5" t="s">
        <v>2286</v>
      </c>
      <c r="P92" s="5" t="s">
        <v>2280</v>
      </c>
      <c r="Q92" s="4" t="s">
        <v>1155</v>
      </c>
      <c r="R92" s="4" t="s">
        <v>2287</v>
      </c>
      <c r="S92" s="3" t="s">
        <v>158</v>
      </c>
      <c r="T92" s="3" t="s">
        <v>159</v>
      </c>
      <c r="U92" s="3" t="s">
        <v>158</v>
      </c>
      <c r="V92" s="3" t="s">
        <v>159</v>
      </c>
      <c r="W92" s="3" t="s">
        <v>159</v>
      </c>
      <c r="X92" s="3" t="s">
        <v>159</v>
      </c>
      <c r="Y92" s="3" t="s">
        <v>159</v>
      </c>
      <c r="Z92" s="4" t="s">
        <v>2288</v>
      </c>
      <c r="AA92" s="4" t="s">
        <v>161</v>
      </c>
      <c r="AB92" t="s">
        <v>2289</v>
      </c>
      <c r="AC92" s="4" t="s">
        <v>161</v>
      </c>
      <c r="AD92" s="4" t="s">
        <v>161</v>
      </c>
      <c r="AE92" s="4" t="s">
        <v>158</v>
      </c>
      <c r="AF92" s="4" t="s">
        <v>2290</v>
      </c>
      <c r="AG92" s="3" t="s">
        <v>161</v>
      </c>
      <c r="AH92" s="3" t="s">
        <v>221</v>
      </c>
      <c r="AI92" s="3" t="s">
        <v>161</v>
      </c>
      <c r="AJ92" s="3" t="s">
        <v>161</v>
      </c>
      <c r="AK92" s="3" t="s">
        <v>161</v>
      </c>
      <c r="AL92" s="3" t="s">
        <v>161</v>
      </c>
      <c r="AM92" s="3" t="s">
        <v>161</v>
      </c>
      <c r="AN92" s="5">
        <v>28</v>
      </c>
      <c r="AO92" s="5">
        <v>14</v>
      </c>
      <c r="AP92" s="5">
        <v>6</v>
      </c>
      <c r="AQ92" s="5">
        <v>6</v>
      </c>
      <c r="AR92" s="5" t="s">
        <v>161</v>
      </c>
      <c r="AS92" s="5">
        <v>0</v>
      </c>
      <c r="AT92" s="5" t="s">
        <v>308</v>
      </c>
      <c r="AU92" s="5" t="s">
        <v>601</v>
      </c>
      <c r="AV92" s="5">
        <v>4</v>
      </c>
      <c r="AW92" s="5">
        <v>4</v>
      </c>
      <c r="AX92" s="5">
        <v>4</v>
      </c>
      <c r="AY92" s="5">
        <v>4</v>
      </c>
      <c r="AZ92" s="5" t="s">
        <v>1354</v>
      </c>
      <c r="BA92" s="5">
        <v>5</v>
      </c>
      <c r="BB92" s="5">
        <v>4</v>
      </c>
      <c r="BC92" s="5">
        <v>4</v>
      </c>
      <c r="BD92" s="5">
        <v>2</v>
      </c>
      <c r="BE92" s="5" t="s">
        <v>225</v>
      </c>
      <c r="BF92" s="5">
        <v>12</v>
      </c>
      <c r="BG92" s="5">
        <v>0</v>
      </c>
      <c r="BH92" s="5">
        <v>3</v>
      </c>
      <c r="BI92" s="5">
        <v>0</v>
      </c>
      <c r="BJ92" s="5">
        <v>0</v>
      </c>
      <c r="BK92" s="5">
        <v>0</v>
      </c>
      <c r="BL92" s="5">
        <v>0</v>
      </c>
      <c r="BM92" s="5">
        <v>0</v>
      </c>
      <c r="BN92" s="5">
        <v>0</v>
      </c>
      <c r="BO92" s="5">
        <v>3</v>
      </c>
      <c r="BP92" s="5">
        <v>0</v>
      </c>
      <c r="BQ92" s="5" t="s">
        <v>158</v>
      </c>
      <c r="BR92" s="5" t="s">
        <v>161</v>
      </c>
      <c r="BS92" s="5">
        <v>0</v>
      </c>
      <c r="BT92" s="5">
        <v>0</v>
      </c>
      <c r="BU92" s="5">
        <v>0</v>
      </c>
      <c r="BV92" s="5" t="s">
        <v>165</v>
      </c>
      <c r="BW92" s="5" t="s">
        <v>342</v>
      </c>
      <c r="BX92" s="5">
        <v>4</v>
      </c>
      <c r="BY92" s="5">
        <v>2</v>
      </c>
      <c r="BZ92" s="5">
        <v>1</v>
      </c>
      <c r="CA92" s="5">
        <v>1</v>
      </c>
      <c r="CB92" s="5">
        <v>2</v>
      </c>
      <c r="CC92" s="5">
        <v>19</v>
      </c>
      <c r="CD92" s="5" t="s">
        <v>625</v>
      </c>
      <c r="CE92" s="5" t="s">
        <v>625</v>
      </c>
      <c r="CF92" s="5" t="s">
        <v>161</v>
      </c>
      <c r="CG92" s="5" t="s">
        <v>158</v>
      </c>
      <c r="CH92" s="5" t="s">
        <v>158</v>
      </c>
      <c r="CI92" s="5">
        <v>0</v>
      </c>
      <c r="CJ92" s="5">
        <v>0</v>
      </c>
      <c r="CK92" s="5" t="s">
        <v>158</v>
      </c>
      <c r="CL92" s="5" t="s">
        <v>158</v>
      </c>
      <c r="CM92" s="5">
        <v>0</v>
      </c>
      <c r="CN92" s="5">
        <v>0</v>
      </c>
      <c r="CO92" s="5" t="s">
        <v>167</v>
      </c>
      <c r="CQ92" s="5" t="s">
        <v>168</v>
      </c>
      <c r="CR92" s="4" t="s">
        <v>2291</v>
      </c>
      <c r="CS92" s="5" t="s">
        <v>169</v>
      </c>
      <c r="CT92" s="5" t="s">
        <v>158</v>
      </c>
      <c r="CU92" s="5" t="s">
        <v>2292</v>
      </c>
      <c r="CX92" s="5" t="s">
        <v>2286</v>
      </c>
      <c r="CY92" s="4" t="s">
        <v>1302</v>
      </c>
      <c r="CZ92" s="5" t="s">
        <v>229</v>
      </c>
      <c r="DA92" s="5" t="s">
        <v>172</v>
      </c>
      <c r="DB92" s="4" t="s">
        <v>2293</v>
      </c>
      <c r="DC92" s="4" t="s">
        <v>2294</v>
      </c>
      <c r="DD92" t="s">
        <v>2295</v>
      </c>
      <c r="DE92" s="14" t="s">
        <v>176</v>
      </c>
      <c r="DF92" s="4">
        <v>93</v>
      </c>
      <c r="DG92" s="15" t="s">
        <v>177</v>
      </c>
      <c r="DH92" s="15" t="s">
        <v>354</v>
      </c>
      <c r="DI92" s="4" t="e">
        <v>#REF!</v>
      </c>
      <c r="DJ92" s="4" t="e">
        <v>#REF!</v>
      </c>
      <c r="DK92" s="4" t="e">
        <v>#REF!</v>
      </c>
      <c r="DL92" s="4" t="e">
        <v>#REF!</v>
      </c>
      <c r="DM92" s="4" t="e">
        <v>#REF!</v>
      </c>
      <c r="DN92" s="4" t="e">
        <v>#REF!</v>
      </c>
      <c r="DO92" s="4" t="e">
        <v>#REF!</v>
      </c>
      <c r="DP92" s="4" t="s">
        <v>2296</v>
      </c>
      <c r="DQ92" s="4" t="s">
        <v>354</v>
      </c>
      <c r="DR92" s="16">
        <v>1</v>
      </c>
      <c r="DS92" s="17">
        <v>44270</v>
      </c>
      <c r="DT92" s="1" t="s">
        <v>356</v>
      </c>
      <c r="DU92" s="1" t="s">
        <v>354</v>
      </c>
      <c r="DV92" s="1" t="str">
        <f>TabCadastro[[#This Row],[Cidade]]&amp;" - "&amp;TabCadastro[[#This Row],[UF]]</f>
        <v>Tangará Da Serra - MT</v>
      </c>
      <c r="DW92" s="18" t="str">
        <f>TabCadastro[[#This Row],[Nome completo do responsável]]&amp;" / "&amp;TabCadastro[[#This Row],[Endereço de e-mail2]]&amp;" / "&amp;TabCadastro[[#This Row],[Telefone]]</f>
        <v>Zilma Aparecida Gonçalves / advzilmagoncalves@gmail.com / (65) 99978-4967</v>
      </c>
      <c r="DX92" s="18" t="str">
        <f>TabCadastro[[#This Row],[Nome do Presidente]]&amp;" / "&amp;TabCadastro[[#This Row],[Email do Presidente]]&amp;" / "&amp;TabCadastro[[#This Row],[Telefone do Presidente]]</f>
        <v>Zilma Aparecida Gonçalves / advzilmagoncalves@gmail.com / (65) 99978-4967</v>
      </c>
      <c r="DY92" s="18" t="e">
        <f>VLOOKUP(TabCadastro[[#This Row],[Regional]],#REF!,2,FALSE)</f>
        <v>#REF!</v>
      </c>
      <c r="DZ92" s="1" t="e">
        <f>IF(TabCadastro[[#This Row],[Regional]]=#REF!,TabCadastro[[#This Row],[Conc_Cidade_UF]],"")</f>
        <v>#REF!</v>
      </c>
      <c r="EA92" s="18" t="str">
        <f>TabCadastro[[#This Row],[Endereço]]&amp;" - "&amp;TabCadastro[[#This Row],[Bairro]]&amp;" - "&amp;"CEP "&amp;TabCadastro[[#This Row],[CEP]]</f>
        <v>Rua Pedro Camilo Zamparoni, 1001- N - Jd. São Domingos - CEP 78300-000</v>
      </c>
      <c r="EB92" s="1" t="e">
        <f>IF(TabCadastro[[#This Row],[Regional]]=#REF!,TabCadastro[[#This Row],[Ordem (manual)]],"")</f>
        <v>#REF!</v>
      </c>
      <c r="EC92" s="1" t="e">
        <f>IF(TabCadastro[[#This Row],[Regional_Selec]]="","",_xlfn.RANK.EQ(TabCadastro[[#This Row],[Regional_Selec]],TabCadastro[Regional_Selec],1))</f>
        <v>#REF!</v>
      </c>
      <c r="ED92" s="1" t="str">
        <f>TabCadastro[[#This Row],[Domingo]]&amp;TabCadastro[[#This Row],[Segunda]]&amp;TabCadastro[[#This Row],[Terça]]&amp;TabCadastro[[#This Row],[Quarta]]&amp;TabCadastro[[#This Row],[Quinta]]&amp;TabCadastro[[#This Row],[Sexta]]&amp;TabCadastro[[#This Row],[Sábado]]</f>
        <v>-20h-----</v>
      </c>
      <c r="EE92" s="1">
        <f>LEN(TabCadastro[[#This Row],[Conc_AE]])-LEN(SUBSTITUTE(TabCadastro[[#This Row],[Conc_AE]],"h",""))</f>
        <v>1</v>
      </c>
      <c r="EF92" s="1">
        <f>LEN(TabCadastro[[#This Row],[Dias e Horários do CURSO BÁSICO]])-LEN(SUBSTITUTE(TabCadastro[[#This Row],[Dias e Horários do CURSO BÁSICO]],"h",""))</f>
        <v>0</v>
      </c>
      <c r="EG92" s="1">
        <f>LEN(TabCadastro[[#This Row],[Dias e Horários da EAE]])-LEN(SUBSTITUTE(TabCadastro[[#This Row],[Dias e Horários da EAE]],"h",""))</f>
        <v>1</v>
      </c>
      <c r="EH92" s="1">
        <f>LEN(TabCadastro[[#This Row],[Dias e Horários EVANGELIZAÇÃO INFANTIL]])-LEN(SUBSTITUTE(TabCadastro[[#This Row],[Dias e Horários EVANGELIZAÇÃO INFANTIL]],"h",""))</f>
        <v>1</v>
      </c>
      <c r="EI92" s="1">
        <f>LEN(TabCadastro[[#This Row],[Dias e Horários PRÉ-MOCIDADE]])-LEN(SUBSTITUTE(TabCadastro[[#This Row],[Dias e Horários PRÉ-MOCIDADE]],"h",""))</f>
        <v>0</v>
      </c>
      <c r="EJ92" s="1">
        <f>LEN(TabCadastro[[#This Row],[Dias e Horários MOCIDADE]])-LEN(SUBSTITUTE(TabCadastro[[#This Row],[Dias e Horários MOCIDADE]],"h",""))</f>
        <v>1</v>
      </c>
      <c r="EK92" s="1">
        <f>LEN(TabCadastro[[#This Row],[Dias e Horários do CURSO DE MÉDIUNS]])-LEN(SUBSTITUTE(TabCadastro[[#This Row],[Dias e Horários do CURSO DE MÉDIUNS]],"h",""))</f>
        <v>1</v>
      </c>
      <c r="EL92" s="1">
        <f>LEN(TabCadastro[[#This Row],[Dias e Horários - FALANDO AO CORAÇÃO]])-LEN(SUBSTITUTE(TabCadastro[[#This Row],[Dias e Horários - FALANDO AO CORAÇÃO]],"h",""))</f>
        <v>1</v>
      </c>
      <c r="EM92" s="1">
        <f>LEN(TabCadastro[[#This Row],[Dias e Horários - PROJETO ANDRÉ LUIZ]])-LEN(SUBSTITUTE(TabCadastro[[#This Row],[Dias e Horários - PROJETO ANDRÉ LUIZ]],"h",""))</f>
        <v>1</v>
      </c>
      <c r="EN92" s="1">
        <f>LEN(TabCadastro[[#This Row],[Dias e Horários - PROJETO PAULO DE TARSO]])-LEN(SUBSTITUTE(TabCadastro[[#This Row],[Dias e Horários - PROJETO PAULO DE TARSO]],"h",""))</f>
        <v>0</v>
      </c>
    </row>
    <row r="93" spans="1:144" x14ac:dyDescent="0.3">
      <c r="A93" s="2">
        <v>44225.719944641205</v>
      </c>
      <c r="B93" s="19" t="s">
        <v>2234</v>
      </c>
      <c r="C93" s="3" t="s">
        <v>2297</v>
      </c>
      <c r="D93" s="3" t="s">
        <v>408</v>
      </c>
      <c r="E93" s="3" t="s">
        <v>2298</v>
      </c>
      <c r="F93" s="3" t="s">
        <v>2299</v>
      </c>
      <c r="G93" s="4" t="s">
        <v>2300</v>
      </c>
      <c r="H93" s="5" t="s">
        <v>2301</v>
      </c>
      <c r="I93" s="3" t="s">
        <v>2302</v>
      </c>
      <c r="J93" s="3" t="s">
        <v>2242</v>
      </c>
      <c r="K93" s="3" t="s">
        <v>2303</v>
      </c>
      <c r="L93" s="3" t="s">
        <v>2304</v>
      </c>
      <c r="M93" s="13">
        <v>38935</v>
      </c>
      <c r="N93" s="3" t="s">
        <v>2298</v>
      </c>
      <c r="O93" s="5" t="s">
        <v>2305</v>
      </c>
      <c r="P93" s="5" t="s">
        <v>2299</v>
      </c>
      <c r="Q93" s="4" t="s">
        <v>2306</v>
      </c>
      <c r="S93" s="3" t="s">
        <v>158</v>
      </c>
      <c r="T93" s="3" t="s">
        <v>158</v>
      </c>
      <c r="U93" s="3" t="s">
        <v>158</v>
      </c>
      <c r="V93" s="3" t="s">
        <v>159</v>
      </c>
      <c r="W93" s="3" t="s">
        <v>159</v>
      </c>
      <c r="X93" s="3" t="s">
        <v>159</v>
      </c>
      <c r="Y93" s="3" t="s">
        <v>159</v>
      </c>
      <c r="Z93" s="4"/>
      <c r="AA93" s="4" t="s">
        <v>161</v>
      </c>
      <c r="AB93" s="4" t="s">
        <v>161</v>
      </c>
      <c r="AC93" s="4" t="s">
        <v>161</v>
      </c>
      <c r="AD93" s="4" t="s">
        <v>161</v>
      </c>
      <c r="AE93" s="4" t="s">
        <v>158</v>
      </c>
      <c r="AG93" s="3" t="s">
        <v>161</v>
      </c>
      <c r="AH93" s="3" t="s">
        <v>221</v>
      </c>
      <c r="AI93" s="3" t="s">
        <v>161</v>
      </c>
      <c r="AJ93" s="3" t="s">
        <v>161</v>
      </c>
      <c r="AK93" s="3" t="s">
        <v>161</v>
      </c>
      <c r="AL93" s="3" t="s">
        <v>161</v>
      </c>
      <c r="AM93" s="3" t="s">
        <v>161</v>
      </c>
      <c r="AN93" s="5">
        <v>5</v>
      </c>
      <c r="AO93" s="5">
        <v>5</v>
      </c>
      <c r="AP93" s="5">
        <v>3</v>
      </c>
      <c r="AQ93" s="5">
        <v>2</v>
      </c>
      <c r="AR93" s="5" t="s">
        <v>161</v>
      </c>
      <c r="AS93" s="5">
        <v>0</v>
      </c>
      <c r="AT93" s="5" t="s">
        <v>2307</v>
      </c>
      <c r="AU93" s="5" t="s">
        <v>198</v>
      </c>
      <c r="AV93" s="5">
        <v>2</v>
      </c>
      <c r="AW93" s="5">
        <v>2</v>
      </c>
      <c r="AX93" s="5">
        <v>2</v>
      </c>
      <c r="AY93" s="5">
        <v>1</v>
      </c>
      <c r="AZ93" s="5" t="s">
        <v>161</v>
      </c>
      <c r="BA93" s="5">
        <v>0</v>
      </c>
      <c r="BB93" s="5">
        <v>0</v>
      </c>
      <c r="BC93" s="5">
        <v>0</v>
      </c>
      <c r="BD93" s="5">
        <v>0</v>
      </c>
      <c r="BE93" s="5" t="s">
        <v>161</v>
      </c>
      <c r="BF93" s="5">
        <v>0</v>
      </c>
      <c r="BG93" s="5">
        <v>0</v>
      </c>
      <c r="BH93" s="5">
        <v>0</v>
      </c>
      <c r="BI93" s="5">
        <v>0</v>
      </c>
      <c r="BJ93" s="5">
        <v>0</v>
      </c>
      <c r="BK93" s="5">
        <v>0</v>
      </c>
      <c r="BL93" s="5">
        <v>0</v>
      </c>
      <c r="BM93" s="5">
        <v>0</v>
      </c>
      <c r="BN93" s="5">
        <v>0</v>
      </c>
      <c r="BO93" s="5">
        <v>0</v>
      </c>
      <c r="BP93" s="5">
        <v>0</v>
      </c>
      <c r="BQ93" s="5" t="s">
        <v>163</v>
      </c>
      <c r="BR93" s="5" t="s">
        <v>161</v>
      </c>
      <c r="BS93" s="5">
        <v>0</v>
      </c>
      <c r="BT93" s="5">
        <v>0</v>
      </c>
      <c r="BU93" s="5">
        <v>0</v>
      </c>
      <c r="BV93" s="5" t="s">
        <v>163</v>
      </c>
      <c r="BW93" s="5" t="s">
        <v>161</v>
      </c>
      <c r="BX93" s="5">
        <v>0</v>
      </c>
      <c r="BY93" s="5">
        <v>0</v>
      </c>
      <c r="BZ93" s="5">
        <v>0</v>
      </c>
      <c r="CA93" s="5">
        <v>0</v>
      </c>
      <c r="CB93" s="5">
        <v>1</v>
      </c>
      <c r="CC93" s="5">
        <v>19</v>
      </c>
      <c r="CD93" s="5" t="s">
        <v>161</v>
      </c>
      <c r="CE93" s="5" t="s">
        <v>161</v>
      </c>
      <c r="CF93" s="5" t="s">
        <v>161</v>
      </c>
      <c r="CG93" s="5" t="s">
        <v>158</v>
      </c>
      <c r="CH93" s="5" t="s">
        <v>158</v>
      </c>
      <c r="CI93" s="5">
        <v>0</v>
      </c>
      <c r="CJ93" s="5">
        <v>0</v>
      </c>
      <c r="CK93" s="5" t="s">
        <v>159</v>
      </c>
      <c r="CL93" s="5" t="s">
        <v>159</v>
      </c>
      <c r="CM93" s="5">
        <v>0</v>
      </c>
      <c r="CN93" s="5">
        <v>0</v>
      </c>
      <c r="CO93" s="5" t="s">
        <v>199</v>
      </c>
      <c r="CQ93" s="5" t="s">
        <v>168</v>
      </c>
      <c r="CS93" s="5" t="s">
        <v>169</v>
      </c>
      <c r="CT93" s="5" t="s">
        <v>158</v>
      </c>
      <c r="CU93" s="5" t="s">
        <v>2308</v>
      </c>
      <c r="CX93" s="5" t="s">
        <v>2309</v>
      </c>
      <c r="CZ93" s="5" t="s">
        <v>229</v>
      </c>
      <c r="DA93" s="5" t="s">
        <v>928</v>
      </c>
      <c r="DB93" s="4" t="s">
        <v>2310</v>
      </c>
      <c r="DC93" s="4" t="s">
        <v>2311</v>
      </c>
      <c r="DD93" t="s">
        <v>2312</v>
      </c>
      <c r="DE93" s="14" t="s">
        <v>176</v>
      </c>
      <c r="DF93" s="4">
        <v>94</v>
      </c>
      <c r="DG93" s="15" t="s">
        <v>177</v>
      </c>
      <c r="DH93" s="15" t="s">
        <v>178</v>
      </c>
      <c r="DI93" s="4" t="e">
        <v>#REF!</v>
      </c>
      <c r="DJ93" s="4" t="e">
        <v>#REF!</v>
      </c>
      <c r="DK93" s="4" t="e">
        <v>#REF!</v>
      </c>
      <c r="DL93" s="4" t="e">
        <v>#REF!</v>
      </c>
      <c r="DM93" s="4" t="e">
        <v>#REF!</v>
      </c>
      <c r="DN93" s="4" t="e">
        <v>#REF!</v>
      </c>
      <c r="DO93" s="4" t="e">
        <v>#REF!</v>
      </c>
      <c r="DP93" s="4" t="s">
        <v>2313</v>
      </c>
      <c r="DQ93" s="4" t="s">
        <v>178</v>
      </c>
      <c r="DR93" s="16">
        <v>0.7</v>
      </c>
      <c r="DS93" s="17">
        <v>44270</v>
      </c>
      <c r="DU93" s="1" t="s">
        <v>178</v>
      </c>
      <c r="DV93" s="1" t="str">
        <f>TabCadastro[[#This Row],[Cidade]]&amp;" - "&amp;TabCadastro[[#This Row],[UF]]</f>
        <v>Guarantã Do Norte - MT</v>
      </c>
      <c r="DW93" s="18" t="str">
        <f>TabCadastro[[#This Row],[Nome completo do responsável]]&amp;" / "&amp;TabCadastro[[#This Row],[Endereço de e-mail2]]&amp;" / "&amp;TabCadastro[[#This Row],[Telefone]]</f>
        <v>Adriana Segalotto / chicoxavierguaranta@gmail.com / (66) 99902-3003</v>
      </c>
      <c r="DX93" s="18" t="str">
        <f>TabCadastro[[#This Row],[Nome do Presidente]]&amp;" / "&amp;TabCadastro[[#This Row],[Email do Presidente]]&amp;" / "&amp;TabCadastro[[#This Row],[Telefone do Presidente]]</f>
        <v>Adriana Segalotto / adrianasegalotto@gmail.com / (66) 99902-3003</v>
      </c>
      <c r="DY93" s="18" t="e">
        <f>VLOOKUP(TabCadastro[[#This Row],[Regional]],#REF!,2,FALSE)</f>
        <v>#REF!</v>
      </c>
      <c r="DZ93" s="1" t="e">
        <f>IF(TabCadastro[[#This Row],[Regional]]=#REF!,TabCadastro[[#This Row],[Conc_Cidade_UF]],"")</f>
        <v>#REF!</v>
      </c>
      <c r="EA93" s="18" t="str">
        <f>TabCadastro[[#This Row],[Endereço]]&amp;" - "&amp;TabCadastro[[#This Row],[Bairro]]&amp;" - "&amp;"CEP "&amp;TabCadastro[[#This Row],[CEP]]</f>
        <v>Rua Dos Cedros, 2229 - 13 De Maio - CEP 78520-000</v>
      </c>
      <c r="EB93" s="1" t="e">
        <f>IF(TabCadastro[[#This Row],[Regional]]=#REF!,TabCadastro[[#This Row],[Ordem (manual)]],"")</f>
        <v>#REF!</v>
      </c>
      <c r="EC93" s="1" t="e">
        <f>IF(TabCadastro[[#This Row],[Regional_Selec]]="","",_xlfn.RANK.EQ(TabCadastro[[#This Row],[Regional_Selec]],TabCadastro[Regional_Selec],1))</f>
        <v>#REF!</v>
      </c>
      <c r="ED93" s="1" t="str">
        <f>TabCadastro[[#This Row],[Domingo]]&amp;TabCadastro[[#This Row],[Segunda]]&amp;TabCadastro[[#This Row],[Terça]]&amp;TabCadastro[[#This Row],[Quarta]]&amp;TabCadastro[[#This Row],[Quinta]]&amp;TabCadastro[[#This Row],[Sexta]]&amp;TabCadastro[[#This Row],[Sábado]]</f>
        <v>-20h-----</v>
      </c>
      <c r="EE93" s="1">
        <f>LEN(TabCadastro[[#This Row],[Conc_AE]])-LEN(SUBSTITUTE(TabCadastro[[#This Row],[Conc_AE]],"h",""))</f>
        <v>1</v>
      </c>
      <c r="EF93" s="1">
        <f>LEN(TabCadastro[[#This Row],[Dias e Horários do CURSO BÁSICO]])-LEN(SUBSTITUTE(TabCadastro[[#This Row],[Dias e Horários do CURSO BÁSICO]],"h",""))</f>
        <v>0</v>
      </c>
      <c r="EG93" s="1">
        <f>LEN(TabCadastro[[#This Row],[Dias e Horários da EAE]])-LEN(SUBSTITUTE(TabCadastro[[#This Row],[Dias e Horários da EAE]],"h",""))</f>
        <v>1</v>
      </c>
      <c r="EH93" s="1">
        <f>LEN(TabCadastro[[#This Row],[Dias e Horários EVANGELIZAÇÃO INFANTIL]])-LEN(SUBSTITUTE(TabCadastro[[#This Row],[Dias e Horários EVANGELIZAÇÃO INFANTIL]],"h",""))</f>
        <v>0</v>
      </c>
      <c r="EI93" s="1">
        <f>LEN(TabCadastro[[#This Row],[Dias e Horários PRÉ-MOCIDADE]])-LEN(SUBSTITUTE(TabCadastro[[#This Row],[Dias e Horários PRÉ-MOCIDADE]],"h",""))</f>
        <v>0</v>
      </c>
      <c r="EJ93" s="1">
        <f>LEN(TabCadastro[[#This Row],[Dias e Horários MOCIDADE]])-LEN(SUBSTITUTE(TabCadastro[[#This Row],[Dias e Horários MOCIDADE]],"h",""))</f>
        <v>0</v>
      </c>
      <c r="EK93" s="1">
        <f>LEN(TabCadastro[[#This Row],[Dias e Horários do CURSO DE MÉDIUNS]])-LEN(SUBSTITUTE(TabCadastro[[#This Row],[Dias e Horários do CURSO DE MÉDIUNS]],"h",""))</f>
        <v>0</v>
      </c>
      <c r="EL93" s="1">
        <f>LEN(TabCadastro[[#This Row],[Dias e Horários - FALANDO AO CORAÇÃO]])-LEN(SUBSTITUTE(TabCadastro[[#This Row],[Dias e Horários - FALANDO AO CORAÇÃO]],"h",""))</f>
        <v>0</v>
      </c>
      <c r="EM93" s="1">
        <f>LEN(TabCadastro[[#This Row],[Dias e Horários - PROJETO ANDRÉ LUIZ]])-LEN(SUBSTITUTE(TabCadastro[[#This Row],[Dias e Horários - PROJETO ANDRÉ LUIZ]],"h",""))</f>
        <v>0</v>
      </c>
      <c r="EN93" s="1">
        <f>LEN(TabCadastro[[#This Row],[Dias e Horários - PROJETO PAULO DE TARSO]])-LEN(SUBSTITUTE(TabCadastro[[#This Row],[Dias e Horários - PROJETO PAULO DE TARSO]],"h",""))</f>
        <v>0</v>
      </c>
    </row>
    <row r="94" spans="1:144" x14ac:dyDescent="0.3">
      <c r="A94" s="2">
        <v>44206.521052615746</v>
      </c>
      <c r="B94" s="19" t="s">
        <v>2234</v>
      </c>
      <c r="C94" s="3" t="s">
        <v>2314</v>
      </c>
      <c r="D94" s="3" t="s">
        <v>2315</v>
      </c>
      <c r="E94" s="3" t="s">
        <v>2316</v>
      </c>
      <c r="F94" s="3" t="s">
        <v>2317</v>
      </c>
      <c r="G94" s="4" t="s">
        <v>2318</v>
      </c>
      <c r="H94" s="5" t="s">
        <v>2319</v>
      </c>
      <c r="I94" s="3" t="s">
        <v>2283</v>
      </c>
      <c r="J94" s="3" t="s">
        <v>2242</v>
      </c>
      <c r="K94" s="3" t="s">
        <v>2284</v>
      </c>
      <c r="L94" s="3" t="s">
        <v>2320</v>
      </c>
      <c r="M94" s="13">
        <v>40187</v>
      </c>
      <c r="N94" s="3" t="s">
        <v>2321</v>
      </c>
      <c r="O94" s="5" t="s">
        <v>2322</v>
      </c>
      <c r="P94" s="5" t="s">
        <v>2323</v>
      </c>
      <c r="Q94" s="4" t="s">
        <v>2324</v>
      </c>
      <c r="R94" s="4" t="s">
        <v>2325</v>
      </c>
      <c r="S94" s="3" t="s">
        <v>159</v>
      </c>
      <c r="T94" s="3" t="s">
        <v>159</v>
      </c>
      <c r="U94" s="3" t="s">
        <v>158</v>
      </c>
      <c r="V94" s="3" t="s">
        <v>159</v>
      </c>
      <c r="W94" s="3" t="s">
        <v>159</v>
      </c>
      <c r="X94" s="3" t="s">
        <v>159</v>
      </c>
      <c r="Y94" s="3" t="s">
        <v>159</v>
      </c>
      <c r="Z94" s="4" t="s">
        <v>2326</v>
      </c>
      <c r="AA94" s="4" t="s">
        <v>161</v>
      </c>
      <c r="AB94" s="4" t="s">
        <v>161</v>
      </c>
      <c r="AC94" s="4" t="s">
        <v>161</v>
      </c>
      <c r="AD94" s="4" t="s">
        <v>161</v>
      </c>
      <c r="AE94" s="4" t="s">
        <v>158</v>
      </c>
      <c r="AF94" s="4" t="s">
        <v>2325</v>
      </c>
      <c r="AG94" s="3" t="s">
        <v>422</v>
      </c>
      <c r="AH94" s="3" t="s">
        <v>161</v>
      </c>
      <c r="AI94" s="3" t="s">
        <v>161</v>
      </c>
      <c r="AJ94" s="3" t="s">
        <v>161</v>
      </c>
      <c r="AK94" s="3" t="s">
        <v>161</v>
      </c>
      <c r="AL94" s="3" t="s">
        <v>161</v>
      </c>
      <c r="AM94" s="3" t="s">
        <v>161</v>
      </c>
      <c r="AN94" s="5">
        <v>22</v>
      </c>
      <c r="AO94" s="5">
        <v>12</v>
      </c>
      <c r="AP94" s="5">
        <v>6</v>
      </c>
      <c r="AQ94" s="5">
        <v>6</v>
      </c>
      <c r="AR94" s="5" t="s">
        <v>161</v>
      </c>
      <c r="AS94" s="5">
        <v>0</v>
      </c>
      <c r="AT94" s="5" t="s">
        <v>2327</v>
      </c>
      <c r="AU94" s="5" t="s">
        <v>467</v>
      </c>
      <c r="AV94" s="5">
        <v>14</v>
      </c>
      <c r="AW94" s="21">
        <v>6</v>
      </c>
      <c r="AX94" s="21">
        <v>2</v>
      </c>
      <c r="AY94" s="21">
        <v>2</v>
      </c>
      <c r="AZ94" s="5" t="s">
        <v>161</v>
      </c>
      <c r="BA94" s="5">
        <v>0</v>
      </c>
      <c r="BB94" s="5">
        <v>0</v>
      </c>
      <c r="BC94" s="21">
        <v>3</v>
      </c>
      <c r="BD94" s="21">
        <v>3</v>
      </c>
      <c r="BE94" s="5" t="s">
        <v>1576</v>
      </c>
      <c r="BF94" s="21">
        <v>6</v>
      </c>
      <c r="BG94" s="21">
        <v>2</v>
      </c>
      <c r="BH94" s="21">
        <v>2</v>
      </c>
      <c r="BI94" s="5">
        <v>0</v>
      </c>
      <c r="BJ94" s="5">
        <v>0</v>
      </c>
      <c r="BK94" s="5">
        <v>0</v>
      </c>
      <c r="BL94" s="5">
        <v>0</v>
      </c>
      <c r="BM94" s="5">
        <v>0</v>
      </c>
      <c r="BN94" s="5">
        <v>0</v>
      </c>
      <c r="BO94" s="5">
        <v>0</v>
      </c>
      <c r="BP94" s="21">
        <v>2</v>
      </c>
      <c r="BQ94" s="5" t="s">
        <v>158</v>
      </c>
      <c r="BR94" s="5" t="s">
        <v>161</v>
      </c>
      <c r="BS94" s="5">
        <v>0</v>
      </c>
      <c r="BT94" s="5">
        <v>0</v>
      </c>
      <c r="BU94" s="5">
        <v>0</v>
      </c>
      <c r="BV94" s="5" t="s">
        <v>163</v>
      </c>
      <c r="BW94" s="5" t="s">
        <v>161</v>
      </c>
      <c r="BX94" s="5">
        <v>0</v>
      </c>
      <c r="BY94" s="5">
        <v>0</v>
      </c>
      <c r="BZ94" s="5">
        <v>0</v>
      </c>
      <c r="CA94" s="5">
        <v>0</v>
      </c>
      <c r="CB94" s="5">
        <v>0</v>
      </c>
      <c r="CC94" s="5">
        <v>0</v>
      </c>
      <c r="CD94" s="5" t="s">
        <v>469</v>
      </c>
      <c r="CE94" s="5" t="s">
        <v>161</v>
      </c>
      <c r="CF94" s="5" t="s">
        <v>161</v>
      </c>
      <c r="CG94" s="5" t="s">
        <v>158</v>
      </c>
      <c r="CH94" s="5" t="s">
        <v>159</v>
      </c>
      <c r="CI94" s="5">
        <v>0</v>
      </c>
      <c r="CJ94" s="5">
        <v>0</v>
      </c>
      <c r="CK94" s="5" t="s">
        <v>158</v>
      </c>
      <c r="CL94" s="5" t="s">
        <v>159</v>
      </c>
      <c r="CM94" s="5">
        <v>0</v>
      </c>
      <c r="CN94" s="5">
        <v>0</v>
      </c>
      <c r="CO94" s="5" t="s">
        <v>167</v>
      </c>
      <c r="CP94" s="4" t="s">
        <v>2326</v>
      </c>
      <c r="CQ94" s="5" t="s">
        <v>168</v>
      </c>
      <c r="CR94" s="4" t="s">
        <v>2328</v>
      </c>
      <c r="CS94" s="5" t="s">
        <v>169</v>
      </c>
      <c r="CT94" s="5" t="s">
        <v>159</v>
      </c>
      <c r="CU94" s="5" t="s">
        <v>2292</v>
      </c>
      <c r="CV94" s="4" t="s">
        <v>2326</v>
      </c>
      <c r="CX94" s="5" t="s">
        <v>2292</v>
      </c>
      <c r="CZ94" s="5" t="s">
        <v>229</v>
      </c>
      <c r="DA94" s="5" t="s">
        <v>230</v>
      </c>
      <c r="DC94" s="4" t="s">
        <v>2329</v>
      </c>
      <c r="DD94" t="s">
        <v>2330</v>
      </c>
      <c r="DE94" s="14" t="s">
        <v>176</v>
      </c>
      <c r="DF94" s="4">
        <v>95</v>
      </c>
      <c r="DG94" s="15" t="s">
        <v>177</v>
      </c>
      <c r="DH94" s="15" t="s">
        <v>178</v>
      </c>
      <c r="DI94" s="4" t="e">
        <v>#REF!</v>
      </c>
      <c r="DJ94" s="4" t="e">
        <v>#REF!</v>
      </c>
      <c r="DK94" s="4" t="e">
        <v>#REF!</v>
      </c>
      <c r="DL94" s="4" t="e">
        <v>#REF!</v>
      </c>
      <c r="DM94" s="4" t="e">
        <v>#REF!</v>
      </c>
      <c r="DN94" s="4" t="e">
        <v>#REF!</v>
      </c>
      <c r="DO94" s="4" t="e">
        <v>#REF!</v>
      </c>
      <c r="DP94" s="4" t="s">
        <v>2331</v>
      </c>
      <c r="DQ94" s="4" t="s">
        <v>178</v>
      </c>
      <c r="DR94" s="16">
        <v>0.7</v>
      </c>
      <c r="DS94" s="17">
        <v>44270</v>
      </c>
      <c r="DU94" s="1" t="s">
        <v>178</v>
      </c>
      <c r="DV94" s="1" t="str">
        <f>TabCadastro[[#This Row],[Cidade]]&amp;" - "&amp;TabCadastro[[#This Row],[UF]]</f>
        <v>Tangará Da Serra - MT</v>
      </c>
      <c r="DW94" s="18" t="str">
        <f>TabCadastro[[#This Row],[Nome completo do responsável]]&amp;" / "&amp;TabCadastro[[#This Row],[Endereço de e-mail2]]&amp;" / "&amp;TabCadastro[[#This Row],[Telefone]]</f>
        <v>Sebastião Ribeiro Da Silva Filho / sebastiori@gmail.com / (65) 99987-2333</v>
      </c>
      <c r="DX94" s="18" t="str">
        <f>TabCadastro[[#This Row],[Nome do Presidente]]&amp;" / "&amp;TabCadastro[[#This Row],[Email do Presidente]]&amp;" / "&amp;TabCadastro[[#This Row],[Telefone do Presidente]]</f>
        <v>Ivonete De Freitas Araujo / ivonetefreitastga@hotmail.com / (65) 99987-0444</v>
      </c>
      <c r="DY94" s="18" t="e">
        <f>VLOOKUP(TabCadastro[[#This Row],[Regional]],#REF!,2,FALSE)</f>
        <v>#REF!</v>
      </c>
      <c r="DZ94" s="1" t="e">
        <f>IF(TabCadastro[[#This Row],[Regional]]=#REF!,TabCadastro[[#This Row],[Conc_Cidade_UF]],"")</f>
        <v>#REF!</v>
      </c>
      <c r="EA94" s="18" t="str">
        <f>TabCadastro[[#This Row],[Endereço]]&amp;" - "&amp;TabCadastro[[#This Row],[Bairro]]&amp;" - "&amp;"CEP "&amp;TabCadastro[[#This Row],[CEP]]</f>
        <v>Rua  Juracina Torres De Oliveira, N° 563-S - Jd. Cidade Alta - CEP 78300-000</v>
      </c>
      <c r="EB94" s="1" t="e">
        <f>IF(TabCadastro[[#This Row],[Regional]]=#REF!,TabCadastro[[#This Row],[Ordem (manual)]],"")</f>
        <v>#REF!</v>
      </c>
      <c r="EC94" s="1" t="e">
        <f>IF(TabCadastro[[#This Row],[Regional_Selec]]="","",_xlfn.RANK.EQ(TabCadastro[[#This Row],[Regional_Selec]],TabCadastro[Regional_Selec],1))</f>
        <v>#REF!</v>
      </c>
      <c r="ED94" s="1" t="str">
        <f>TabCadastro[[#This Row],[Domingo]]&amp;TabCadastro[[#This Row],[Segunda]]&amp;TabCadastro[[#This Row],[Terça]]&amp;TabCadastro[[#This Row],[Quarta]]&amp;TabCadastro[[#This Row],[Quinta]]&amp;TabCadastro[[#This Row],[Sexta]]&amp;TabCadastro[[#This Row],[Sábado]]</f>
        <v>19h------</v>
      </c>
      <c r="EE94" s="1">
        <f>LEN(TabCadastro[[#This Row],[Conc_AE]])-LEN(SUBSTITUTE(TabCadastro[[#This Row],[Conc_AE]],"h",""))</f>
        <v>1</v>
      </c>
      <c r="EF94" s="1">
        <f>LEN(TabCadastro[[#This Row],[Dias e Horários do CURSO BÁSICO]])-LEN(SUBSTITUTE(TabCadastro[[#This Row],[Dias e Horários do CURSO BÁSICO]],"h",""))</f>
        <v>0</v>
      </c>
      <c r="EG94" s="1">
        <f>LEN(TabCadastro[[#This Row],[Dias e Horários da EAE]])-LEN(SUBSTITUTE(TabCadastro[[#This Row],[Dias e Horários da EAE]],"h",""))</f>
        <v>1</v>
      </c>
      <c r="EH94" s="1">
        <f>LEN(TabCadastro[[#This Row],[Dias e Horários EVANGELIZAÇÃO INFANTIL]])-LEN(SUBSTITUTE(TabCadastro[[#This Row],[Dias e Horários EVANGELIZAÇÃO INFANTIL]],"h",""))</f>
        <v>1</v>
      </c>
      <c r="EI94" s="1">
        <f>LEN(TabCadastro[[#This Row],[Dias e Horários PRÉ-MOCIDADE]])-LEN(SUBSTITUTE(TabCadastro[[#This Row],[Dias e Horários PRÉ-MOCIDADE]],"h",""))</f>
        <v>0</v>
      </c>
      <c r="EJ94" s="1">
        <f>LEN(TabCadastro[[#This Row],[Dias e Horários MOCIDADE]])-LEN(SUBSTITUTE(TabCadastro[[#This Row],[Dias e Horários MOCIDADE]],"h",""))</f>
        <v>0</v>
      </c>
      <c r="EK94" s="1">
        <f>LEN(TabCadastro[[#This Row],[Dias e Horários do CURSO DE MÉDIUNS]])-LEN(SUBSTITUTE(TabCadastro[[#This Row],[Dias e Horários do CURSO DE MÉDIUNS]],"h",""))</f>
        <v>0</v>
      </c>
      <c r="EL94" s="1">
        <f>LEN(TabCadastro[[#This Row],[Dias e Horários - FALANDO AO CORAÇÃO]])-LEN(SUBSTITUTE(TabCadastro[[#This Row],[Dias e Horários - FALANDO AO CORAÇÃO]],"h",""))</f>
        <v>1</v>
      </c>
      <c r="EM94" s="1">
        <f>LEN(TabCadastro[[#This Row],[Dias e Horários - PROJETO ANDRÉ LUIZ]])-LEN(SUBSTITUTE(TabCadastro[[#This Row],[Dias e Horários - PROJETO ANDRÉ LUIZ]],"h",""))</f>
        <v>0</v>
      </c>
      <c r="EN94" s="1">
        <f>LEN(TabCadastro[[#This Row],[Dias e Horários - PROJETO PAULO DE TARSO]])-LEN(SUBSTITUTE(TabCadastro[[#This Row],[Dias e Horários - PROJETO PAULO DE TARSO]],"h",""))</f>
        <v>0</v>
      </c>
    </row>
    <row r="95" spans="1:144" x14ac:dyDescent="0.3">
      <c r="A95" s="2">
        <v>44177.526165104166</v>
      </c>
      <c r="B95" s="19" t="s">
        <v>2234</v>
      </c>
      <c r="C95" s="3" t="s">
        <v>2332</v>
      </c>
      <c r="D95" s="3" t="s">
        <v>2333</v>
      </c>
      <c r="E95" s="3" t="s">
        <v>2334</v>
      </c>
      <c r="F95" s="3" t="s">
        <v>2335</v>
      </c>
      <c r="G95" s="4" t="s">
        <v>2336</v>
      </c>
      <c r="H95" s="5" t="s">
        <v>2337</v>
      </c>
      <c r="I95" s="3" t="s">
        <v>2338</v>
      </c>
      <c r="J95" s="3" t="s">
        <v>2242</v>
      </c>
      <c r="K95" s="3" t="s">
        <v>2339</v>
      </c>
      <c r="L95" s="3" t="s">
        <v>2340</v>
      </c>
      <c r="M95" s="13">
        <v>28206</v>
      </c>
      <c r="N95" s="3" t="s">
        <v>2334</v>
      </c>
      <c r="O95" s="5" t="s">
        <v>2341</v>
      </c>
      <c r="P95" s="5" t="s">
        <v>2335</v>
      </c>
      <c r="Q95" s="4" t="s">
        <v>2342</v>
      </c>
      <c r="R95" s="4" t="s">
        <v>2343</v>
      </c>
      <c r="S95" s="3" t="s">
        <v>158</v>
      </c>
      <c r="T95" s="3" t="s">
        <v>158</v>
      </c>
      <c r="U95" s="3" t="s">
        <v>158</v>
      </c>
      <c r="V95" s="3" t="s">
        <v>159</v>
      </c>
      <c r="W95" s="3" t="s">
        <v>159</v>
      </c>
      <c r="X95" s="3" t="s">
        <v>159</v>
      </c>
      <c r="Y95" s="3" t="s">
        <v>159</v>
      </c>
      <c r="Z95" s="4" t="s">
        <v>2344</v>
      </c>
      <c r="AA95" s="4" t="s">
        <v>161</v>
      </c>
      <c r="AB95" s="4" t="s">
        <v>161</v>
      </c>
      <c r="AC95" s="4" t="s">
        <v>161</v>
      </c>
      <c r="AD95" s="4" t="s">
        <v>161</v>
      </c>
      <c r="AE95" s="4" t="s">
        <v>158</v>
      </c>
      <c r="AF95" s="4" t="s">
        <v>2341</v>
      </c>
      <c r="AG95" s="3" t="s">
        <v>161</v>
      </c>
      <c r="AH95" s="3" t="s">
        <v>162</v>
      </c>
      <c r="AI95" s="3" t="s">
        <v>161</v>
      </c>
      <c r="AJ95" s="3" t="s">
        <v>422</v>
      </c>
      <c r="AK95" s="3" t="s">
        <v>161</v>
      </c>
      <c r="AL95" s="3" t="s">
        <v>161</v>
      </c>
      <c r="AM95" s="3" t="s">
        <v>161</v>
      </c>
      <c r="AN95" s="5">
        <v>100</v>
      </c>
      <c r="AO95" s="5">
        <v>30</v>
      </c>
      <c r="AP95" s="5">
        <v>4</v>
      </c>
      <c r="AQ95" s="5">
        <v>8</v>
      </c>
      <c r="AR95" s="5" t="s">
        <v>161</v>
      </c>
      <c r="AS95" s="5">
        <v>0</v>
      </c>
      <c r="AT95" s="5" t="s">
        <v>2345</v>
      </c>
      <c r="AU95" s="5" t="s">
        <v>250</v>
      </c>
      <c r="AV95" s="5">
        <v>56</v>
      </c>
      <c r="AW95" s="5">
        <v>12</v>
      </c>
      <c r="AX95" s="5">
        <v>8</v>
      </c>
      <c r="AY95" s="5">
        <v>3</v>
      </c>
      <c r="AZ95" s="5" t="s">
        <v>161</v>
      </c>
      <c r="BA95" s="5">
        <v>0</v>
      </c>
      <c r="BB95" s="5">
        <v>0</v>
      </c>
      <c r="BC95" s="5">
        <v>0</v>
      </c>
      <c r="BD95" s="5">
        <v>0</v>
      </c>
      <c r="BE95" s="5" t="s">
        <v>251</v>
      </c>
      <c r="BF95" s="5">
        <v>30</v>
      </c>
      <c r="BG95" s="5">
        <v>0</v>
      </c>
      <c r="BH95" s="5">
        <v>5</v>
      </c>
      <c r="BI95" s="5">
        <v>2</v>
      </c>
      <c r="BJ95" s="5">
        <v>1</v>
      </c>
      <c r="BK95" s="5">
        <v>1</v>
      </c>
      <c r="BL95" s="5">
        <v>2</v>
      </c>
      <c r="BM95" s="5">
        <v>0</v>
      </c>
      <c r="BN95" s="5">
        <v>0</v>
      </c>
      <c r="BO95" s="5">
        <v>11</v>
      </c>
      <c r="BP95" s="5">
        <v>11</v>
      </c>
      <c r="BQ95" s="5" t="s">
        <v>158</v>
      </c>
      <c r="BR95" s="5" t="s">
        <v>251</v>
      </c>
      <c r="BS95" s="5">
        <v>6</v>
      </c>
      <c r="BT95" s="5">
        <v>3</v>
      </c>
      <c r="BU95" s="5">
        <v>3</v>
      </c>
      <c r="BV95" s="5" t="s">
        <v>165</v>
      </c>
      <c r="BW95" s="5" t="s">
        <v>161</v>
      </c>
      <c r="BX95" s="5">
        <v>0</v>
      </c>
      <c r="BY95" s="5">
        <v>0</v>
      </c>
      <c r="BZ95" s="5">
        <v>0</v>
      </c>
      <c r="CA95" s="5">
        <v>2</v>
      </c>
      <c r="CB95" s="5">
        <v>11</v>
      </c>
      <c r="CC95" s="5">
        <v>27</v>
      </c>
      <c r="CD95" s="5" t="s">
        <v>161</v>
      </c>
      <c r="CE95" s="5" t="s">
        <v>161</v>
      </c>
      <c r="CF95" s="5" t="s">
        <v>161</v>
      </c>
      <c r="CG95" s="5" t="s">
        <v>158</v>
      </c>
      <c r="CH95" s="5" t="s">
        <v>158</v>
      </c>
      <c r="CI95" s="5">
        <v>0</v>
      </c>
      <c r="CJ95" s="5">
        <v>0</v>
      </c>
      <c r="CK95" s="5" t="s">
        <v>159</v>
      </c>
      <c r="CL95" s="5" t="s">
        <v>159</v>
      </c>
      <c r="CM95" s="5">
        <v>0</v>
      </c>
      <c r="CN95" s="5">
        <v>0</v>
      </c>
      <c r="CO95" s="5" t="s">
        <v>1454</v>
      </c>
      <c r="CP95" s="4" t="s">
        <v>2346</v>
      </c>
      <c r="CQ95" s="5" t="s">
        <v>347</v>
      </c>
      <c r="CR95" s="4" t="s">
        <v>2347</v>
      </c>
      <c r="CS95" s="5" t="s">
        <v>169</v>
      </c>
      <c r="CT95" s="5" t="s">
        <v>158</v>
      </c>
      <c r="CU95" s="5" t="s">
        <v>2341</v>
      </c>
      <c r="CV95" s="4" t="s">
        <v>2348</v>
      </c>
      <c r="CX95" s="20" t="s">
        <v>416</v>
      </c>
      <c r="CY95" s="1" t="s">
        <v>163</v>
      </c>
      <c r="CZ95" s="20" t="s">
        <v>163</v>
      </c>
      <c r="DA95" s="20" t="s">
        <v>163</v>
      </c>
      <c r="DD95" t="s">
        <v>2349</v>
      </c>
      <c r="DE95" s="14" t="s">
        <v>2350</v>
      </c>
      <c r="DF95" s="4">
        <v>96</v>
      </c>
      <c r="DG95" s="15" t="s">
        <v>177</v>
      </c>
      <c r="DH95" s="15" t="s">
        <v>354</v>
      </c>
      <c r="DI95" s="4" t="e">
        <v>#REF!</v>
      </c>
      <c r="DJ95" s="4" t="e">
        <v>#REF!</v>
      </c>
      <c r="DK95" s="4" t="e">
        <v>#REF!</v>
      </c>
      <c r="DL95" s="4" t="e">
        <v>#REF!</v>
      </c>
      <c r="DM95" s="4" t="e">
        <v>#REF!</v>
      </c>
      <c r="DN95" s="4" t="e">
        <v>#REF!</v>
      </c>
      <c r="DO95" s="4" t="e">
        <v>#REF!</v>
      </c>
      <c r="DP95" s="4" t="s">
        <v>2351</v>
      </c>
      <c r="DQ95" s="4" t="s">
        <v>354</v>
      </c>
      <c r="DR95" s="16">
        <v>0.7</v>
      </c>
      <c r="DS95" s="17">
        <v>44270</v>
      </c>
      <c r="DT95" s="1" t="s">
        <v>356</v>
      </c>
      <c r="DU95" s="1" t="s">
        <v>354</v>
      </c>
      <c r="DV95" s="1" t="str">
        <f>TabCadastro[[#This Row],[Cidade]]&amp;" - "&amp;TabCadastro[[#This Row],[UF]]</f>
        <v>Várzea Grande - MT</v>
      </c>
      <c r="DW95" s="18" t="str">
        <f>TabCadastro[[#This Row],[Nome completo do responsável]]&amp;" / "&amp;TabCadastro[[#This Row],[Endereço de e-mail2]]&amp;" / "&amp;TabCadastro[[#This Row],[Telefone]]</f>
        <v>Jatabairu Francisco Nunes / (sem email) / (65) 98116-7528</v>
      </c>
      <c r="DX95" s="18" t="str">
        <f>TabCadastro[[#This Row],[Nome do Presidente]]&amp;" / "&amp;TabCadastro[[#This Row],[Email do Presidente]]&amp;" / "&amp;TabCadastro[[#This Row],[Telefone do Presidente]]</f>
        <v>Jatabairu Francisco Nunes / jatabairu@jatabairu.adv.br / (65) 98116-7528</v>
      </c>
      <c r="DY95" s="18" t="e">
        <f>VLOOKUP(TabCadastro[[#This Row],[Regional]],#REF!,2,FALSE)</f>
        <v>#REF!</v>
      </c>
      <c r="DZ95" s="1" t="e">
        <f>IF(TabCadastro[[#This Row],[Regional]]=#REF!,TabCadastro[[#This Row],[Conc_Cidade_UF]],"")</f>
        <v>#REF!</v>
      </c>
      <c r="EA95" s="18" t="str">
        <f>TabCadastro[[#This Row],[Endereço]]&amp;" - "&amp;TabCadastro[[#This Row],[Bairro]]&amp;" - "&amp;"CEP "&amp;TabCadastro[[#This Row],[CEP]]</f>
        <v>Rua Da Fraternidade, Nº 01, - Jd. Imperador Ii - CEP 78135-603</v>
      </c>
      <c r="EB95" s="1" t="e">
        <f>IF(TabCadastro[[#This Row],[Regional]]=#REF!,TabCadastro[[#This Row],[Ordem (manual)]],"")</f>
        <v>#REF!</v>
      </c>
      <c r="EC95" s="1" t="e">
        <f>IF(TabCadastro[[#This Row],[Regional_Selec]]="","",_xlfn.RANK.EQ(TabCadastro[[#This Row],[Regional_Selec]],TabCadastro[Regional_Selec],1))</f>
        <v>#REF!</v>
      </c>
      <c r="ED95" s="1" t="str">
        <f>TabCadastro[[#This Row],[Domingo]]&amp;TabCadastro[[#This Row],[Segunda]]&amp;TabCadastro[[#This Row],[Terça]]&amp;TabCadastro[[#This Row],[Quarta]]&amp;TabCadastro[[#This Row],[Quinta]]&amp;TabCadastro[[#This Row],[Sexta]]&amp;TabCadastro[[#This Row],[Sábado]]</f>
        <v>-19h30-19h---</v>
      </c>
      <c r="EE95" s="1">
        <f>LEN(TabCadastro[[#This Row],[Conc_AE]])-LEN(SUBSTITUTE(TabCadastro[[#This Row],[Conc_AE]],"h",""))</f>
        <v>2</v>
      </c>
      <c r="EF95" s="1">
        <f>LEN(TabCadastro[[#This Row],[Dias e Horários do CURSO BÁSICO]])-LEN(SUBSTITUTE(TabCadastro[[#This Row],[Dias e Horários do CURSO BÁSICO]],"h",""))</f>
        <v>0</v>
      </c>
      <c r="EG95" s="1">
        <f>LEN(TabCadastro[[#This Row],[Dias e Horários da EAE]])-LEN(SUBSTITUTE(TabCadastro[[#This Row],[Dias e Horários da EAE]],"h",""))</f>
        <v>2</v>
      </c>
      <c r="EH95" s="1">
        <f>LEN(TabCadastro[[#This Row],[Dias e Horários EVANGELIZAÇÃO INFANTIL]])-LEN(SUBSTITUTE(TabCadastro[[#This Row],[Dias e Horários EVANGELIZAÇÃO INFANTIL]],"h",""))</f>
        <v>1</v>
      </c>
      <c r="EI95" s="1">
        <f>LEN(TabCadastro[[#This Row],[Dias e Horários PRÉ-MOCIDADE]])-LEN(SUBSTITUTE(TabCadastro[[#This Row],[Dias e Horários PRÉ-MOCIDADE]],"h",""))</f>
        <v>1</v>
      </c>
      <c r="EJ95" s="1">
        <f>LEN(TabCadastro[[#This Row],[Dias e Horários MOCIDADE]])-LEN(SUBSTITUTE(TabCadastro[[#This Row],[Dias e Horários MOCIDADE]],"h",""))</f>
        <v>0</v>
      </c>
      <c r="EK95" s="1">
        <f>LEN(TabCadastro[[#This Row],[Dias e Horários do CURSO DE MÉDIUNS]])-LEN(SUBSTITUTE(TabCadastro[[#This Row],[Dias e Horários do CURSO DE MÉDIUNS]],"h",""))</f>
        <v>0</v>
      </c>
      <c r="EL95" s="1">
        <f>LEN(TabCadastro[[#This Row],[Dias e Horários - FALANDO AO CORAÇÃO]])-LEN(SUBSTITUTE(TabCadastro[[#This Row],[Dias e Horários - FALANDO AO CORAÇÃO]],"h",""))</f>
        <v>0</v>
      </c>
      <c r="EM95" s="1">
        <f>LEN(TabCadastro[[#This Row],[Dias e Horários - PROJETO ANDRÉ LUIZ]])-LEN(SUBSTITUTE(TabCadastro[[#This Row],[Dias e Horários - PROJETO ANDRÉ LUIZ]],"h",""))</f>
        <v>0</v>
      </c>
      <c r="EN95" s="1">
        <f>LEN(TabCadastro[[#This Row],[Dias e Horários - PROJETO PAULO DE TARSO]])-LEN(SUBSTITUTE(TabCadastro[[#This Row],[Dias e Horários - PROJETO PAULO DE TARSO]],"h",""))</f>
        <v>0</v>
      </c>
    </row>
    <row r="96" spans="1:144" x14ac:dyDescent="0.3">
      <c r="A96" s="2">
        <v>44217.441470046295</v>
      </c>
      <c r="B96" s="3" t="s">
        <v>2234</v>
      </c>
      <c r="C96" s="3" t="s">
        <v>2352</v>
      </c>
      <c r="D96" s="3" t="s">
        <v>2353</v>
      </c>
      <c r="E96" s="3" t="s">
        <v>2354</v>
      </c>
      <c r="F96" s="3" t="s">
        <v>2355</v>
      </c>
      <c r="G96" s="4" t="s">
        <v>2356</v>
      </c>
      <c r="H96" s="5" t="s">
        <v>2357</v>
      </c>
      <c r="I96" s="3" t="s">
        <v>2262</v>
      </c>
      <c r="J96" s="3" t="s">
        <v>2242</v>
      </c>
      <c r="K96" s="3" t="s">
        <v>1443</v>
      </c>
      <c r="L96" s="3" t="s">
        <v>2358</v>
      </c>
      <c r="M96" s="13">
        <v>39814</v>
      </c>
      <c r="N96" s="3" t="s">
        <v>2359</v>
      </c>
      <c r="O96" s="5" t="s">
        <v>2360</v>
      </c>
      <c r="P96" s="5" t="s">
        <v>2355</v>
      </c>
      <c r="Q96" s="4" t="s">
        <v>2361</v>
      </c>
      <c r="R96" s="4" t="s">
        <v>2362</v>
      </c>
      <c r="S96" s="3" t="s">
        <v>158</v>
      </c>
      <c r="T96" s="3" t="s">
        <v>158</v>
      </c>
      <c r="U96" s="3" t="s">
        <v>159</v>
      </c>
      <c r="V96" s="3" t="s">
        <v>159</v>
      </c>
      <c r="W96" s="3" t="s">
        <v>159</v>
      </c>
      <c r="X96" s="3" t="s">
        <v>159</v>
      </c>
      <c r="Y96" s="3" t="s">
        <v>159</v>
      </c>
      <c r="Z96" s="4" t="s">
        <v>2363</v>
      </c>
      <c r="AA96" s="4" t="s">
        <v>161</v>
      </c>
      <c r="AB96" s="4" t="s">
        <v>161</v>
      </c>
      <c r="AC96" s="4" t="s">
        <v>161</v>
      </c>
      <c r="AD96" s="4" t="s">
        <v>161</v>
      </c>
      <c r="AE96" s="4" t="s">
        <v>158</v>
      </c>
      <c r="AF96" s="4" t="s">
        <v>2364</v>
      </c>
      <c r="AG96" s="3" t="s">
        <v>161</v>
      </c>
      <c r="AH96" s="3" t="s">
        <v>161</v>
      </c>
      <c r="AI96" s="3" t="s">
        <v>161</v>
      </c>
      <c r="AJ96" s="3" t="s">
        <v>161</v>
      </c>
      <c r="AK96" s="3" t="s">
        <v>422</v>
      </c>
      <c r="AL96" s="3" t="s">
        <v>161</v>
      </c>
      <c r="AM96" s="3" t="s">
        <v>161</v>
      </c>
      <c r="AN96" s="5">
        <v>40</v>
      </c>
      <c r="AO96" s="5">
        <v>20</v>
      </c>
      <c r="AP96" s="5">
        <v>10</v>
      </c>
      <c r="AQ96" s="5">
        <v>10</v>
      </c>
      <c r="AR96" s="5" t="s">
        <v>161</v>
      </c>
      <c r="AS96" s="5">
        <v>0</v>
      </c>
      <c r="AT96" s="5" t="s">
        <v>2365</v>
      </c>
      <c r="AU96" s="5" t="s">
        <v>423</v>
      </c>
      <c r="AV96" s="5">
        <v>20</v>
      </c>
      <c r="AW96" s="5">
        <v>5</v>
      </c>
      <c r="AX96" s="5">
        <v>8</v>
      </c>
      <c r="AY96" s="5">
        <v>2</v>
      </c>
      <c r="AZ96" s="5" t="s">
        <v>161</v>
      </c>
      <c r="BA96" s="5">
        <v>0</v>
      </c>
      <c r="BB96" s="5">
        <v>0</v>
      </c>
      <c r="BC96" s="5">
        <v>0</v>
      </c>
      <c r="BD96" s="5">
        <v>0</v>
      </c>
      <c r="BE96" s="5" t="s">
        <v>554</v>
      </c>
      <c r="BF96" s="5">
        <v>15</v>
      </c>
      <c r="BG96" s="5">
        <v>0</v>
      </c>
      <c r="BH96" s="5">
        <v>10</v>
      </c>
      <c r="BI96" s="5">
        <v>0</v>
      </c>
      <c r="BJ96" s="5">
        <v>2</v>
      </c>
      <c r="BK96" s="5">
        <v>2</v>
      </c>
      <c r="BL96" s="5">
        <v>2</v>
      </c>
      <c r="BM96" s="5">
        <v>0</v>
      </c>
      <c r="BN96" s="5">
        <v>2</v>
      </c>
      <c r="BO96" s="5">
        <v>2</v>
      </c>
      <c r="BP96" s="5">
        <v>6</v>
      </c>
      <c r="BQ96" s="5" t="s">
        <v>158</v>
      </c>
      <c r="BR96" s="5" t="s">
        <v>554</v>
      </c>
      <c r="BS96" s="5">
        <v>3</v>
      </c>
      <c r="BT96" s="5">
        <v>2</v>
      </c>
      <c r="BU96" s="5">
        <v>1</v>
      </c>
      <c r="BV96" s="5" t="s">
        <v>165</v>
      </c>
      <c r="BW96" s="5" t="s">
        <v>554</v>
      </c>
      <c r="BX96" s="5">
        <v>4</v>
      </c>
      <c r="BY96" s="5">
        <v>2</v>
      </c>
      <c r="BZ96" s="5">
        <v>1</v>
      </c>
      <c r="CA96" s="5">
        <v>0</v>
      </c>
      <c r="CB96" s="5">
        <v>5</v>
      </c>
      <c r="CC96" s="5">
        <v>21</v>
      </c>
      <c r="CD96" s="5" t="s">
        <v>161</v>
      </c>
      <c r="CE96" s="5" t="s">
        <v>161</v>
      </c>
      <c r="CF96" s="5" t="s">
        <v>161</v>
      </c>
      <c r="CG96" s="5" t="s">
        <v>158</v>
      </c>
      <c r="CH96" s="5" t="s">
        <v>159</v>
      </c>
      <c r="CI96" s="5">
        <v>0</v>
      </c>
      <c r="CJ96" s="5">
        <v>0</v>
      </c>
      <c r="CK96" s="5" t="s">
        <v>158</v>
      </c>
      <c r="CL96" s="5" t="s">
        <v>158</v>
      </c>
      <c r="CM96" s="5">
        <v>0</v>
      </c>
      <c r="CN96" s="5">
        <v>0</v>
      </c>
      <c r="CO96" s="5" t="s">
        <v>167</v>
      </c>
      <c r="CQ96" s="5" t="s">
        <v>168</v>
      </c>
      <c r="CS96" s="5" t="s">
        <v>169</v>
      </c>
      <c r="CT96" s="5" t="s">
        <v>159</v>
      </c>
      <c r="CU96" s="5" t="s">
        <v>2360</v>
      </c>
      <c r="CX96" s="5" t="s">
        <v>2360</v>
      </c>
      <c r="CY96" s="4" t="s">
        <v>2366</v>
      </c>
      <c r="CZ96" s="5" t="s">
        <v>171</v>
      </c>
      <c r="DA96" s="5" t="s">
        <v>172</v>
      </c>
      <c r="DB96" s="4" t="s">
        <v>2367</v>
      </c>
      <c r="DC96" s="4" t="s">
        <v>2368</v>
      </c>
      <c r="DD96" t="s">
        <v>2369</v>
      </c>
      <c r="DE96" s="14" t="s">
        <v>176</v>
      </c>
      <c r="DF96" s="4">
        <v>97</v>
      </c>
      <c r="DG96" s="15" t="s">
        <v>177</v>
      </c>
      <c r="DH96" s="15" t="s">
        <v>354</v>
      </c>
      <c r="DI96" s="4" t="e">
        <v>#REF!</v>
      </c>
      <c r="DJ96" s="4" t="e">
        <v>#REF!</v>
      </c>
      <c r="DK96" s="4" t="e">
        <v>#REF!</v>
      </c>
      <c r="DL96" s="4" t="e">
        <v>#REF!</v>
      </c>
      <c r="DM96" s="4" t="e">
        <v>#REF!</v>
      </c>
      <c r="DN96" s="4" t="e">
        <v>#REF!</v>
      </c>
      <c r="DO96" s="4" t="e">
        <v>#REF!</v>
      </c>
      <c r="DP96" s="4" t="s">
        <v>2370</v>
      </c>
      <c r="DQ96" s="4" t="s">
        <v>354</v>
      </c>
      <c r="DR96" s="16">
        <v>1</v>
      </c>
      <c r="DS96" s="17">
        <v>44270</v>
      </c>
      <c r="DT96" s="1" t="s">
        <v>356</v>
      </c>
      <c r="DU96" s="1" t="s">
        <v>354</v>
      </c>
      <c r="DV96" s="1" t="str">
        <f>TabCadastro[[#This Row],[Cidade]]&amp;" - "&amp;TabCadastro[[#This Row],[UF]]</f>
        <v>Cuiabá - MT</v>
      </c>
      <c r="DW96" s="18" t="str">
        <f>TabCadastro[[#This Row],[Nome completo do responsável]]&amp;" / "&amp;TabCadastro[[#This Row],[Endereço de e-mail2]]&amp;" / "&amp;TabCadastro[[#This Row],[Telefone]]</f>
        <v>Jivago Vinicius Pinho De Brito / jivagobrito1984@gmail.com / (65) 99986-6171</v>
      </c>
      <c r="DX96" s="18" t="str">
        <f>TabCadastro[[#This Row],[Nome do Presidente]]&amp;" / "&amp;TabCadastro[[#This Row],[Email do Presidente]]&amp;" / "&amp;TabCadastro[[#This Row],[Telefone do Presidente]]</f>
        <v>Jivago / jivagobrito1984@gmail.com / (65) 99986-6171</v>
      </c>
      <c r="DY96" s="18" t="e">
        <f>VLOOKUP(TabCadastro[[#This Row],[Regional]],#REF!,2,FALSE)</f>
        <v>#REF!</v>
      </c>
      <c r="DZ96" s="1" t="e">
        <f>IF(TabCadastro[[#This Row],[Regional]]=#REF!,TabCadastro[[#This Row],[Conc_Cidade_UF]],"")</f>
        <v>#REF!</v>
      </c>
      <c r="EA96" s="18" t="str">
        <f>TabCadastro[[#This Row],[Endereço]]&amp;" - "&amp;TabCadastro[[#This Row],[Bairro]]&amp;" - "&amp;"CEP "&amp;TabCadastro[[#This Row],[CEP]]</f>
        <v>Rua A, Quadra 02 Lote 08, Bairro Real Parque - Real Parque - CEP sem CEP</v>
      </c>
      <c r="EB96" s="1" t="e">
        <f>IF(TabCadastro[[#This Row],[Regional]]=#REF!,TabCadastro[[#This Row],[Ordem (manual)]],"")</f>
        <v>#REF!</v>
      </c>
      <c r="EC96" s="1" t="e">
        <f>IF(TabCadastro[[#This Row],[Regional_Selec]]="","",_xlfn.RANK.EQ(TabCadastro[[#This Row],[Regional_Selec]],TabCadastro[Regional_Selec],1))</f>
        <v>#REF!</v>
      </c>
      <c r="ED96" s="1" t="str">
        <f>TabCadastro[[#This Row],[Domingo]]&amp;TabCadastro[[#This Row],[Segunda]]&amp;TabCadastro[[#This Row],[Terça]]&amp;TabCadastro[[#This Row],[Quarta]]&amp;TabCadastro[[#This Row],[Quinta]]&amp;TabCadastro[[#This Row],[Sexta]]&amp;TabCadastro[[#This Row],[Sábado]]</f>
        <v>----19h--</v>
      </c>
      <c r="EE96" s="1">
        <f>LEN(TabCadastro[[#This Row],[Conc_AE]])-LEN(SUBSTITUTE(TabCadastro[[#This Row],[Conc_AE]],"h",""))</f>
        <v>1</v>
      </c>
      <c r="EF96" s="1">
        <f>LEN(TabCadastro[[#This Row],[Dias e Horários do CURSO BÁSICO]])-LEN(SUBSTITUTE(TabCadastro[[#This Row],[Dias e Horários do CURSO BÁSICO]],"h",""))</f>
        <v>0</v>
      </c>
      <c r="EG96" s="1">
        <f>LEN(TabCadastro[[#This Row],[Dias e Horários da EAE]])-LEN(SUBSTITUTE(TabCadastro[[#This Row],[Dias e Horários da EAE]],"h",""))</f>
        <v>2</v>
      </c>
      <c r="EH96" s="1">
        <f>LEN(TabCadastro[[#This Row],[Dias e Horários EVANGELIZAÇÃO INFANTIL]])-LEN(SUBSTITUTE(TabCadastro[[#This Row],[Dias e Horários EVANGELIZAÇÃO INFANTIL]],"h",""))</f>
        <v>1</v>
      </c>
      <c r="EI96" s="1">
        <f>LEN(TabCadastro[[#This Row],[Dias e Horários PRÉ-MOCIDADE]])-LEN(SUBSTITUTE(TabCadastro[[#This Row],[Dias e Horários PRÉ-MOCIDADE]],"h",""))</f>
        <v>1</v>
      </c>
      <c r="EJ96" s="1">
        <f>LEN(TabCadastro[[#This Row],[Dias e Horários MOCIDADE]])-LEN(SUBSTITUTE(TabCadastro[[#This Row],[Dias e Horários MOCIDADE]],"h",""))</f>
        <v>1</v>
      </c>
      <c r="EK96" s="1">
        <f>LEN(TabCadastro[[#This Row],[Dias e Horários do CURSO DE MÉDIUNS]])-LEN(SUBSTITUTE(TabCadastro[[#This Row],[Dias e Horários do CURSO DE MÉDIUNS]],"h",""))</f>
        <v>0</v>
      </c>
      <c r="EL96" s="1">
        <f>LEN(TabCadastro[[#This Row],[Dias e Horários - FALANDO AO CORAÇÃO]])-LEN(SUBSTITUTE(TabCadastro[[#This Row],[Dias e Horários - FALANDO AO CORAÇÃO]],"h",""))</f>
        <v>0</v>
      </c>
      <c r="EM96" s="1">
        <f>LEN(TabCadastro[[#This Row],[Dias e Horários - PROJETO ANDRÉ LUIZ]])-LEN(SUBSTITUTE(TabCadastro[[#This Row],[Dias e Horários - PROJETO ANDRÉ LUIZ]],"h",""))</f>
        <v>0</v>
      </c>
      <c r="EN96" s="1">
        <f>LEN(TabCadastro[[#This Row],[Dias e Horários - PROJETO PAULO DE TARSO]])-LEN(SUBSTITUTE(TabCadastro[[#This Row],[Dias e Horários - PROJETO PAULO DE TARSO]],"h",""))</f>
        <v>0</v>
      </c>
    </row>
    <row r="97" spans="1:144" x14ac:dyDescent="0.3">
      <c r="A97" s="2">
        <v>44218.746414490743</v>
      </c>
      <c r="B97" s="19" t="s">
        <v>2234</v>
      </c>
      <c r="C97" s="3" t="s">
        <v>2371</v>
      </c>
      <c r="D97" s="3" t="s">
        <v>784</v>
      </c>
      <c r="E97" s="3" t="s">
        <v>2372</v>
      </c>
      <c r="F97" s="3" t="s">
        <v>2373</v>
      </c>
      <c r="G97" s="4" t="s">
        <v>2374</v>
      </c>
      <c r="H97" s="5" t="s">
        <v>2375</v>
      </c>
      <c r="I97" s="3" t="s">
        <v>2262</v>
      </c>
      <c r="J97" s="3" t="s">
        <v>2242</v>
      </c>
      <c r="K97" s="3" t="s">
        <v>2376</v>
      </c>
      <c r="L97" s="3" t="s">
        <v>2377</v>
      </c>
      <c r="M97" s="24">
        <v>32064</v>
      </c>
      <c r="N97" s="3" t="s">
        <v>2372</v>
      </c>
      <c r="O97" s="5" t="s">
        <v>2378</v>
      </c>
      <c r="P97" s="5" t="s">
        <v>2379</v>
      </c>
      <c r="Q97" s="4" t="s">
        <v>846</v>
      </c>
      <c r="R97" s="4" t="s">
        <v>2372</v>
      </c>
      <c r="S97" s="3" t="s">
        <v>158</v>
      </c>
      <c r="T97" s="3" t="s">
        <v>158</v>
      </c>
      <c r="U97" s="3" t="s">
        <v>158</v>
      </c>
      <c r="V97" s="3" t="s">
        <v>159</v>
      </c>
      <c r="W97" s="3" t="s">
        <v>159</v>
      </c>
      <c r="X97" s="3" t="s">
        <v>159</v>
      </c>
      <c r="Y97" s="3" t="s">
        <v>158</v>
      </c>
      <c r="Z97" s="4" t="s">
        <v>2380</v>
      </c>
      <c r="AA97" s="4" t="s">
        <v>161</v>
      </c>
      <c r="AB97" s="4" t="s">
        <v>161</v>
      </c>
      <c r="AC97" s="4" t="s">
        <v>161</v>
      </c>
      <c r="AD97" s="4" t="s">
        <v>161</v>
      </c>
      <c r="AE97" s="4" t="s">
        <v>158</v>
      </c>
      <c r="AF97" s="4" t="s">
        <v>2381</v>
      </c>
      <c r="AG97" s="3" t="s">
        <v>161</v>
      </c>
      <c r="AH97" s="3" t="s">
        <v>162</v>
      </c>
      <c r="AI97" s="3" t="s">
        <v>161</v>
      </c>
      <c r="AJ97" s="3" t="s">
        <v>162</v>
      </c>
      <c r="AK97" s="3" t="s">
        <v>161</v>
      </c>
      <c r="AL97" s="3" t="s">
        <v>161</v>
      </c>
      <c r="AM97" s="3" t="s">
        <v>2382</v>
      </c>
      <c r="AN97" s="5">
        <v>110</v>
      </c>
      <c r="AO97" s="5">
        <v>320</v>
      </c>
      <c r="AP97" s="5">
        <v>40</v>
      </c>
      <c r="AQ97" s="5">
        <v>51</v>
      </c>
      <c r="AR97" s="5" t="s">
        <v>161</v>
      </c>
      <c r="AS97" s="5">
        <v>0</v>
      </c>
      <c r="AT97" s="5" t="s">
        <v>2383</v>
      </c>
      <c r="AU97" s="5" t="s">
        <v>2384</v>
      </c>
      <c r="AV97" s="5">
        <v>100</v>
      </c>
      <c r="AW97" s="5">
        <v>50</v>
      </c>
      <c r="AX97" s="5">
        <v>18</v>
      </c>
      <c r="AY97" s="5">
        <v>5</v>
      </c>
      <c r="AZ97" s="5" t="s">
        <v>312</v>
      </c>
      <c r="BA97" s="5">
        <v>34</v>
      </c>
      <c r="BB97" s="5">
        <v>32</v>
      </c>
      <c r="BC97" s="5">
        <v>4</v>
      </c>
      <c r="BD97" s="5">
        <v>2</v>
      </c>
      <c r="BE97" s="5" t="s">
        <v>554</v>
      </c>
      <c r="BF97" s="5">
        <v>55</v>
      </c>
      <c r="BG97" s="5">
        <v>12</v>
      </c>
      <c r="BH97" s="5">
        <v>14</v>
      </c>
      <c r="BI97" s="5">
        <v>3</v>
      </c>
      <c r="BJ97" s="5">
        <v>3</v>
      </c>
      <c r="BK97" s="5">
        <v>4</v>
      </c>
      <c r="BL97" s="5">
        <v>2</v>
      </c>
      <c r="BM97" s="5">
        <v>2</v>
      </c>
      <c r="BN97" s="5">
        <v>5</v>
      </c>
      <c r="BO97" s="5">
        <v>9</v>
      </c>
      <c r="BP97" s="5">
        <v>0</v>
      </c>
      <c r="BQ97" s="5" t="s">
        <v>158</v>
      </c>
      <c r="BR97" s="5" t="s">
        <v>554</v>
      </c>
      <c r="BS97" s="5">
        <v>8</v>
      </c>
      <c r="BT97" s="5">
        <v>3</v>
      </c>
      <c r="BU97" s="5">
        <v>3</v>
      </c>
      <c r="BV97" s="5" t="s">
        <v>165</v>
      </c>
      <c r="BW97" s="5" t="s">
        <v>225</v>
      </c>
      <c r="BX97" s="5">
        <v>50</v>
      </c>
      <c r="BY97" s="5">
        <v>10</v>
      </c>
      <c r="BZ97" s="5">
        <v>6</v>
      </c>
      <c r="CA97" s="5">
        <v>2</v>
      </c>
      <c r="CB97" s="5">
        <v>0</v>
      </c>
      <c r="CC97" s="5">
        <v>450</v>
      </c>
      <c r="CD97" s="5" t="s">
        <v>161</v>
      </c>
      <c r="CE97" s="5" t="s">
        <v>470</v>
      </c>
      <c r="CF97" s="5" t="s">
        <v>161</v>
      </c>
      <c r="CG97" s="5" t="s">
        <v>158</v>
      </c>
      <c r="CH97" s="5" t="s">
        <v>158</v>
      </c>
      <c r="CI97" s="5">
        <v>2</v>
      </c>
      <c r="CJ97" s="5">
        <v>1</v>
      </c>
      <c r="CK97" s="5" t="s">
        <v>158</v>
      </c>
      <c r="CL97" s="5" t="s">
        <v>158</v>
      </c>
      <c r="CM97" s="5">
        <v>0</v>
      </c>
      <c r="CN97" s="5">
        <v>0</v>
      </c>
      <c r="CO97" s="5" t="s">
        <v>199</v>
      </c>
      <c r="CQ97" s="5" t="s">
        <v>168</v>
      </c>
      <c r="CS97" s="5" t="s">
        <v>169</v>
      </c>
      <c r="CT97" s="5" t="s">
        <v>158</v>
      </c>
      <c r="CU97" s="5" t="s">
        <v>2378</v>
      </c>
      <c r="CX97" s="5" t="s">
        <v>2378</v>
      </c>
      <c r="CY97" s="4" t="s">
        <v>2385</v>
      </c>
      <c r="CZ97" s="5" t="s">
        <v>171</v>
      </c>
      <c r="DA97" s="5" t="s">
        <v>172</v>
      </c>
      <c r="DB97" s="4" t="s">
        <v>2386</v>
      </c>
      <c r="DC97" s="4" t="s">
        <v>2387</v>
      </c>
      <c r="DD97" t="s">
        <v>2388</v>
      </c>
      <c r="DE97" s="14" t="s">
        <v>176</v>
      </c>
      <c r="DF97" s="4">
        <v>98</v>
      </c>
      <c r="DG97" s="15" t="s">
        <v>177</v>
      </c>
      <c r="DH97" s="15" t="s">
        <v>354</v>
      </c>
      <c r="DI97" s="4" t="e">
        <v>#REF!</v>
      </c>
      <c r="DJ97" s="4" t="e">
        <v>#REF!</v>
      </c>
      <c r="DK97" s="4" t="e">
        <v>#REF!</v>
      </c>
      <c r="DL97" s="4" t="e">
        <v>#REF!</v>
      </c>
      <c r="DM97" s="4" t="e">
        <v>#REF!</v>
      </c>
      <c r="DN97" s="4" t="e">
        <v>#REF!</v>
      </c>
      <c r="DO97" s="4" t="e">
        <v>#REF!</v>
      </c>
      <c r="DP97" s="4" t="s">
        <v>2389</v>
      </c>
      <c r="DQ97" s="4" t="s">
        <v>354</v>
      </c>
      <c r="DR97" s="16">
        <v>1</v>
      </c>
      <c r="DS97" s="17">
        <v>44270</v>
      </c>
      <c r="DT97" s="1" t="s">
        <v>356</v>
      </c>
      <c r="DU97" s="1" t="s">
        <v>354</v>
      </c>
      <c r="DV97" s="1" t="str">
        <f>TabCadastro[[#This Row],[Cidade]]&amp;" - "&amp;TabCadastro[[#This Row],[UF]]</f>
        <v>Cuiabá - MT</v>
      </c>
      <c r="DW97" s="18" t="str">
        <f>TabCadastro[[#This Row],[Nome completo do responsável]]&amp;" / "&amp;TabCadastro[[#This Row],[Endereço de e-mail2]]&amp;" / "&amp;TabCadastro[[#This Row],[Telefone]]</f>
        <v>Grace Fatima Taques Padilha / grace_ftp@hotmail.com / (65) 99982-2943</v>
      </c>
      <c r="DX97" s="18" t="str">
        <f>TabCadastro[[#This Row],[Nome do Presidente]]&amp;" / "&amp;TabCadastro[[#This Row],[Email do Presidente]]&amp;" / "&amp;TabCadastro[[#This Row],[Telefone do Presidente]]</f>
        <v>Grace Fatima Taques Padilha / grace_ftp@hotmail.com / (65) 999822943</v>
      </c>
      <c r="DY97" s="18" t="e">
        <f>VLOOKUP(TabCadastro[[#This Row],[Regional]],#REF!,2,FALSE)</f>
        <v>#REF!</v>
      </c>
      <c r="DZ97" s="1" t="e">
        <f>IF(TabCadastro[[#This Row],[Regional]]=#REF!,TabCadastro[[#This Row],[Conc_Cidade_UF]],"")</f>
        <v>#REF!</v>
      </c>
      <c r="EA97" s="18" t="str">
        <f>TabCadastro[[#This Row],[Endereço]]&amp;" - "&amp;TabCadastro[[#This Row],[Bairro]]&amp;" - "&amp;"CEP "&amp;TabCadastro[[#This Row],[CEP]]</f>
        <v>Av. São Sebastião, 402 - Cidade Alta - CEP 78030-400</v>
      </c>
      <c r="EB97" s="1" t="e">
        <f>IF(TabCadastro[[#This Row],[Regional]]=#REF!,TabCadastro[[#This Row],[Ordem (manual)]],"")</f>
        <v>#REF!</v>
      </c>
      <c r="EC97" s="1" t="e">
        <f>IF(TabCadastro[[#This Row],[Regional_Selec]]="","",_xlfn.RANK.EQ(TabCadastro[[#This Row],[Regional_Selec]],TabCadastro[Regional_Selec],1))</f>
        <v>#REF!</v>
      </c>
      <c r="ED97" s="1" t="str">
        <f>TabCadastro[[#This Row],[Domingo]]&amp;TabCadastro[[#This Row],[Segunda]]&amp;TabCadastro[[#This Row],[Terça]]&amp;TabCadastro[[#This Row],[Quarta]]&amp;TabCadastro[[#This Row],[Quinta]]&amp;TabCadastro[[#This Row],[Sexta]]&amp;TabCadastro[[#This Row],[Sábado]]</f>
        <v>-19h30-19h30--8h30 / 17h</v>
      </c>
      <c r="EE97" s="1">
        <f>LEN(TabCadastro[[#This Row],[Conc_AE]])-LEN(SUBSTITUTE(TabCadastro[[#This Row],[Conc_AE]],"h",""))</f>
        <v>4</v>
      </c>
      <c r="EF97" s="1">
        <f>LEN(TabCadastro[[#This Row],[Dias e Horários do CURSO BÁSICO]])-LEN(SUBSTITUTE(TabCadastro[[#This Row],[Dias e Horários do CURSO BÁSICO]],"h",""))</f>
        <v>0</v>
      </c>
      <c r="EG97" s="1">
        <f>LEN(TabCadastro[[#This Row],[Dias e Horários da EAE]])-LEN(SUBSTITUTE(TabCadastro[[#This Row],[Dias e Horários da EAE]],"h",""))</f>
        <v>4</v>
      </c>
      <c r="EH97" s="1">
        <f>LEN(TabCadastro[[#This Row],[Dias e Horários EVANGELIZAÇÃO INFANTIL]])-LEN(SUBSTITUTE(TabCadastro[[#This Row],[Dias e Horários EVANGELIZAÇÃO INFANTIL]],"h",""))</f>
        <v>1</v>
      </c>
      <c r="EI97" s="1">
        <f>LEN(TabCadastro[[#This Row],[Dias e Horários PRÉ-MOCIDADE]])-LEN(SUBSTITUTE(TabCadastro[[#This Row],[Dias e Horários PRÉ-MOCIDADE]],"h",""))</f>
        <v>1</v>
      </c>
      <c r="EJ97" s="1">
        <f>LEN(TabCadastro[[#This Row],[Dias e Horários MOCIDADE]])-LEN(SUBSTITUTE(TabCadastro[[#This Row],[Dias e Horários MOCIDADE]],"h",""))</f>
        <v>1</v>
      </c>
      <c r="EK97" s="1">
        <f>LEN(TabCadastro[[#This Row],[Dias e Horários do CURSO DE MÉDIUNS]])-LEN(SUBSTITUTE(TabCadastro[[#This Row],[Dias e Horários do CURSO DE MÉDIUNS]],"h",""))</f>
        <v>1</v>
      </c>
      <c r="EL97" s="1">
        <f>LEN(TabCadastro[[#This Row],[Dias e Horários - FALANDO AO CORAÇÃO]])-LEN(SUBSTITUTE(TabCadastro[[#This Row],[Dias e Horários - FALANDO AO CORAÇÃO]],"h",""))</f>
        <v>0</v>
      </c>
      <c r="EM97" s="1">
        <f>LEN(TabCadastro[[#This Row],[Dias e Horários - PROJETO ANDRÉ LUIZ]])-LEN(SUBSTITUTE(TabCadastro[[#This Row],[Dias e Horários - PROJETO ANDRÉ LUIZ]],"h",""))</f>
        <v>1</v>
      </c>
      <c r="EN97" s="1">
        <f>LEN(TabCadastro[[#This Row],[Dias e Horários - PROJETO PAULO DE TARSO]])-LEN(SUBSTITUTE(TabCadastro[[#This Row],[Dias e Horários - PROJETO PAULO DE TARSO]],"h",""))</f>
        <v>0</v>
      </c>
    </row>
    <row r="98" spans="1:144" x14ac:dyDescent="0.3">
      <c r="A98" s="2">
        <v>44258.563680555555</v>
      </c>
      <c r="B98" s="19" t="s">
        <v>2390</v>
      </c>
      <c r="C98" s="3" t="s">
        <v>2391</v>
      </c>
      <c r="D98" s="3" t="s">
        <v>2392</v>
      </c>
      <c r="E98" s="3" t="s">
        <v>2393</v>
      </c>
      <c r="F98" s="3" t="s">
        <v>2394</v>
      </c>
      <c r="G98" s="4" t="s">
        <v>2395</v>
      </c>
      <c r="H98" s="5" t="s">
        <v>2396</v>
      </c>
      <c r="I98" s="3" t="s">
        <v>2397</v>
      </c>
      <c r="J98" s="3" t="s">
        <v>2398</v>
      </c>
      <c r="K98" s="3" t="s">
        <v>2399</v>
      </c>
      <c r="L98" s="3" t="s">
        <v>790</v>
      </c>
      <c r="M98" s="13">
        <v>42036</v>
      </c>
      <c r="N98" s="3" t="s">
        <v>2400</v>
      </c>
      <c r="O98" s="5" t="s">
        <v>2401</v>
      </c>
      <c r="P98" s="5" t="s">
        <v>2394</v>
      </c>
      <c r="Q98" s="4" t="s">
        <v>2402</v>
      </c>
      <c r="R98" s="4" t="s">
        <v>2403</v>
      </c>
      <c r="S98" s="3" t="s">
        <v>158</v>
      </c>
      <c r="T98" s="3" t="s">
        <v>159</v>
      </c>
      <c r="U98" s="3" t="s">
        <v>158</v>
      </c>
      <c r="V98" s="3" t="s">
        <v>159</v>
      </c>
      <c r="W98" s="3" t="s">
        <v>159</v>
      </c>
      <c r="X98" s="3" t="s">
        <v>159</v>
      </c>
      <c r="Y98" s="3" t="s">
        <v>159</v>
      </c>
      <c r="Z98" s="4" t="s">
        <v>2404</v>
      </c>
      <c r="AA98" s="4" t="s">
        <v>2405</v>
      </c>
      <c r="AB98" s="4" t="s">
        <v>2406</v>
      </c>
      <c r="AC98" s="4" t="s">
        <v>2407</v>
      </c>
      <c r="AD98" s="4" t="s">
        <v>161</v>
      </c>
      <c r="AE98" s="4" t="s">
        <v>158</v>
      </c>
      <c r="AF98" s="1" t="s">
        <v>2408</v>
      </c>
      <c r="AG98" s="3" t="s">
        <v>161</v>
      </c>
      <c r="AH98" s="3" t="s">
        <v>161</v>
      </c>
      <c r="AI98" s="3" t="s">
        <v>161</v>
      </c>
      <c r="AJ98" s="3" t="s">
        <v>161</v>
      </c>
      <c r="AK98" s="3" t="s">
        <v>161</v>
      </c>
      <c r="AL98" s="3" t="s">
        <v>161</v>
      </c>
      <c r="AM98" s="3" t="s">
        <v>161</v>
      </c>
      <c r="AN98" s="5">
        <v>0</v>
      </c>
      <c r="AO98" s="5">
        <v>0</v>
      </c>
      <c r="AP98" s="5">
        <v>0</v>
      </c>
      <c r="AQ98" s="5">
        <v>0</v>
      </c>
      <c r="AR98" s="5" t="s">
        <v>161</v>
      </c>
      <c r="AS98" s="5">
        <v>0</v>
      </c>
      <c r="AT98" s="5" t="s">
        <v>1452</v>
      </c>
      <c r="AU98" s="5" t="s">
        <v>1336</v>
      </c>
      <c r="AV98" s="5">
        <v>8</v>
      </c>
      <c r="AW98" s="5">
        <v>4</v>
      </c>
      <c r="AX98" s="5">
        <v>1</v>
      </c>
      <c r="AY98" s="5">
        <v>1</v>
      </c>
      <c r="AZ98" s="5" t="s">
        <v>1576</v>
      </c>
      <c r="BA98" s="5">
        <v>8</v>
      </c>
      <c r="BB98" s="5">
        <v>2</v>
      </c>
      <c r="BC98" s="5">
        <v>1</v>
      </c>
      <c r="BD98" s="5">
        <v>1</v>
      </c>
      <c r="BE98" s="5" t="s">
        <v>161</v>
      </c>
      <c r="BF98" s="5">
        <v>0</v>
      </c>
      <c r="BG98" s="5">
        <v>0</v>
      </c>
      <c r="BH98" s="5">
        <v>0</v>
      </c>
      <c r="BI98" s="5">
        <v>0</v>
      </c>
      <c r="BJ98" s="5">
        <v>0</v>
      </c>
      <c r="BK98" s="5">
        <v>0</v>
      </c>
      <c r="BL98" s="5">
        <v>0</v>
      </c>
      <c r="BM98" s="5">
        <v>0</v>
      </c>
      <c r="BN98" s="5">
        <v>0</v>
      </c>
      <c r="BO98" s="5">
        <v>0</v>
      </c>
      <c r="BP98" s="5">
        <v>0</v>
      </c>
      <c r="BQ98" s="5" t="s">
        <v>163</v>
      </c>
      <c r="BR98" s="5" t="s">
        <v>161</v>
      </c>
      <c r="BS98" s="5">
        <v>0</v>
      </c>
      <c r="BT98" s="5">
        <v>0</v>
      </c>
      <c r="BU98" s="5">
        <v>0</v>
      </c>
      <c r="BV98" s="5" t="s">
        <v>163</v>
      </c>
      <c r="BW98" s="5" t="s">
        <v>161</v>
      </c>
      <c r="BX98" s="5">
        <v>0</v>
      </c>
      <c r="BY98" s="5">
        <v>0</v>
      </c>
      <c r="BZ98" s="5">
        <v>0</v>
      </c>
      <c r="CA98" s="5">
        <v>0</v>
      </c>
      <c r="CB98" s="5">
        <v>0</v>
      </c>
      <c r="CC98" s="5">
        <v>1</v>
      </c>
      <c r="CD98" s="5" t="s">
        <v>161</v>
      </c>
      <c r="CE98" s="5" t="s">
        <v>161</v>
      </c>
      <c r="CF98" s="5" t="s">
        <v>161</v>
      </c>
      <c r="CG98" s="5" t="s">
        <v>158</v>
      </c>
      <c r="CH98" s="5" t="s">
        <v>158</v>
      </c>
      <c r="CI98" s="5">
        <v>1</v>
      </c>
      <c r="CJ98" s="5">
        <v>1</v>
      </c>
      <c r="CK98" s="5" t="s">
        <v>158</v>
      </c>
      <c r="CL98" s="5" t="s">
        <v>158</v>
      </c>
      <c r="CM98" s="5">
        <v>0</v>
      </c>
      <c r="CN98" s="5">
        <v>1</v>
      </c>
      <c r="CO98" s="5" t="s">
        <v>167</v>
      </c>
      <c r="CP98" s="1" t="s">
        <v>2409</v>
      </c>
      <c r="CQ98" s="5" t="s">
        <v>168</v>
      </c>
      <c r="CR98" s="4" t="s">
        <v>2410</v>
      </c>
      <c r="CS98" s="5" t="s">
        <v>2411</v>
      </c>
      <c r="CT98" s="5" t="s">
        <v>159</v>
      </c>
      <c r="CU98" s="5" t="s">
        <v>416</v>
      </c>
      <c r="CV98" s="4"/>
      <c r="CX98" s="5" t="s">
        <v>2412</v>
      </c>
      <c r="CY98" s="4" t="s">
        <v>2413</v>
      </c>
      <c r="CZ98" s="5" t="s">
        <v>171</v>
      </c>
      <c r="DA98" s="5" t="s">
        <v>230</v>
      </c>
      <c r="DB98" s="4" t="s">
        <v>2414</v>
      </c>
      <c r="DC98" s="4" t="s">
        <v>2415</v>
      </c>
      <c r="DD98" t="s">
        <v>2416</v>
      </c>
      <c r="DE98" s="14" t="s">
        <v>176</v>
      </c>
      <c r="DF98" s="4">
        <v>99</v>
      </c>
      <c r="DG98" s="15" t="s">
        <v>177</v>
      </c>
      <c r="DH98" s="15" t="s">
        <v>178</v>
      </c>
      <c r="DI98" s="4"/>
      <c r="DJ98" s="4"/>
      <c r="DK98" s="4"/>
      <c r="DL98" s="4"/>
      <c r="DM98" s="4"/>
      <c r="DN98" s="4"/>
      <c r="DO98" s="4"/>
      <c r="DP98" s="4" t="s">
        <v>2417</v>
      </c>
      <c r="DQ98" s="4" t="s">
        <v>178</v>
      </c>
      <c r="DR98" s="16">
        <v>1</v>
      </c>
      <c r="DS98" s="17">
        <v>44258</v>
      </c>
      <c r="DU98" s="1" t="s">
        <v>178</v>
      </c>
      <c r="DV98" s="1" t="str">
        <f>TabCadastro[[#This Row],[Cidade]]&amp;" - "&amp;TabCadastro[[#This Row],[UF]]</f>
        <v>Edmonton - Província de Alberta</v>
      </c>
      <c r="DW98" s="18" t="str">
        <f>TabCadastro[[#This Row],[Nome completo do responsável]]&amp;" / "&amp;TabCadastro[[#This Row],[Endereço de e-mail2]]&amp;" / "&amp;TabCadastro[[#This Row],[Telefone]]</f>
        <v>Izabela Torres Bonani / aclspiritistsociety@gmail.com / 1 780 8027654</v>
      </c>
      <c r="DX98" s="18" t="str">
        <f>TabCadastro[[#This Row],[Nome do Presidente]]&amp;" / "&amp;TabCadastro[[#This Row],[Email do Presidente]]&amp;" / "&amp;TabCadastro[[#This Row],[Telefone do Presidente]]</f>
        <v>Izabela Torres Bonani (6807 Cardinal Link Sw) T6W1Y9) / izabela.bonani@gmail.com / 1 780 8027654</v>
      </c>
      <c r="DY98" s="18" t="e">
        <f>VLOOKUP(TabCadastro[[#This Row],[Regional]],#REF!,2,FALSE)</f>
        <v>#REF!</v>
      </c>
      <c r="DZ98" s="1" t="e">
        <f>IF(TabCadastro[[#This Row],[Regional]]=#REF!,TabCadastro[[#This Row],[Conc_Cidade_UF]],"")</f>
        <v>#REF!</v>
      </c>
      <c r="EA98" s="18" t="str">
        <f>TabCadastro[[#This Row],[Endereço]]&amp;" - "&amp;TabCadastro[[#This Row],[Bairro]]&amp;" - "&amp;"CEP "&amp;TabCadastro[[#This Row],[CEP]]</f>
        <v>11944 123 Street Nw - Prince Charles - CEP T5L0G8</v>
      </c>
      <c r="EB98" s="1" t="e">
        <f>IF(TabCadastro[[#This Row],[Regional]]=#REF!,TabCadastro[[#This Row],[Ordem (manual)]],"")</f>
        <v>#REF!</v>
      </c>
      <c r="EC98" s="1" t="e">
        <f>IF(TabCadastro[[#This Row],[Regional_Selec]]="","",_xlfn.RANK.EQ(TabCadastro[[#This Row],[Regional_Selec]],TabCadastro[Regional_Selec],1))</f>
        <v>#REF!</v>
      </c>
      <c r="ED98" s="1" t="str">
        <f>TabCadastro[[#This Row],[Domingo]]&amp;TabCadastro[[#This Row],[Segunda]]&amp;TabCadastro[[#This Row],[Terça]]&amp;TabCadastro[[#This Row],[Quarta]]&amp;TabCadastro[[#This Row],[Quinta]]&amp;TabCadastro[[#This Row],[Sexta]]&amp;TabCadastro[[#This Row],[Sábado]]</f>
        <v>-------</v>
      </c>
      <c r="EE98" s="1">
        <f>LEN(TabCadastro[[#This Row],[Conc_AE]])-LEN(SUBSTITUTE(TabCadastro[[#This Row],[Conc_AE]],"h",""))</f>
        <v>0</v>
      </c>
      <c r="EF98" s="1">
        <f>LEN(TabCadastro[[#This Row],[Dias e Horários do CURSO BÁSICO]])-LEN(SUBSTITUTE(TabCadastro[[#This Row],[Dias e Horários do CURSO BÁSICO]],"h",""))</f>
        <v>0</v>
      </c>
      <c r="EG98" s="1">
        <f>LEN(TabCadastro[[#This Row],[Dias e Horários da EAE]])-LEN(SUBSTITUTE(TabCadastro[[#This Row],[Dias e Horários da EAE]],"h",""))</f>
        <v>1</v>
      </c>
      <c r="EH98" s="1">
        <f>LEN(TabCadastro[[#This Row],[Dias e Horários EVANGELIZAÇÃO INFANTIL]])-LEN(SUBSTITUTE(TabCadastro[[#This Row],[Dias e Horários EVANGELIZAÇÃO INFANTIL]],"h",""))</f>
        <v>0</v>
      </c>
      <c r="EI98" s="1">
        <f>LEN(TabCadastro[[#This Row],[Dias e Horários PRÉ-MOCIDADE]])-LEN(SUBSTITUTE(TabCadastro[[#This Row],[Dias e Horários PRÉ-MOCIDADE]],"h",""))</f>
        <v>0</v>
      </c>
      <c r="EJ98" s="1">
        <f>LEN(TabCadastro[[#This Row],[Dias e Horários MOCIDADE]])-LEN(SUBSTITUTE(TabCadastro[[#This Row],[Dias e Horários MOCIDADE]],"h",""))</f>
        <v>0</v>
      </c>
      <c r="EK98" s="1">
        <f>LEN(TabCadastro[[#This Row],[Dias e Horários do CURSO DE MÉDIUNS]])-LEN(SUBSTITUTE(TabCadastro[[#This Row],[Dias e Horários do CURSO DE MÉDIUNS]],"h",""))</f>
        <v>1</v>
      </c>
      <c r="EL98" s="1">
        <f>LEN(TabCadastro[[#This Row],[Dias e Horários - FALANDO AO CORAÇÃO]])-LEN(SUBSTITUTE(TabCadastro[[#This Row],[Dias e Horários - FALANDO AO CORAÇÃO]],"h",""))</f>
        <v>0</v>
      </c>
      <c r="EM98" s="1">
        <f>LEN(TabCadastro[[#This Row],[Dias e Horários - PROJETO ANDRÉ LUIZ]])-LEN(SUBSTITUTE(TabCadastro[[#This Row],[Dias e Horários - PROJETO ANDRÉ LUIZ]],"h",""))</f>
        <v>0</v>
      </c>
      <c r="EN98" s="1">
        <f>LEN(TabCadastro[[#This Row],[Dias e Horários - PROJETO PAULO DE TARSO]])-LEN(SUBSTITUTE(TabCadastro[[#This Row],[Dias e Horários - PROJETO PAULO DE TARSO]],"h",""))</f>
        <v>0</v>
      </c>
    </row>
    <row r="99" spans="1:144" x14ac:dyDescent="0.3">
      <c r="A99" s="2">
        <v>44269.677083333336</v>
      </c>
      <c r="B99" s="19" t="s">
        <v>2390</v>
      </c>
      <c r="C99" s="3" t="s">
        <v>2418</v>
      </c>
      <c r="D99" s="3" t="s">
        <v>2418</v>
      </c>
      <c r="E99" s="3" t="s">
        <v>2419</v>
      </c>
      <c r="F99" s="3" t="s">
        <v>2420</v>
      </c>
      <c r="G99" s="4" t="s">
        <v>2421</v>
      </c>
      <c r="H99" s="5" t="s">
        <v>1395</v>
      </c>
      <c r="I99" s="3" t="s">
        <v>2422</v>
      </c>
      <c r="J99" s="3" t="s">
        <v>2422</v>
      </c>
      <c r="K99" s="3">
        <v>70100</v>
      </c>
      <c r="L99" s="3" t="s">
        <v>790</v>
      </c>
      <c r="M99" s="13">
        <v>43170</v>
      </c>
      <c r="N99" s="3" t="s">
        <v>2423</v>
      </c>
      <c r="O99" s="5" t="s">
        <v>2424</v>
      </c>
      <c r="P99" s="5" t="s">
        <v>2425</v>
      </c>
      <c r="Q99" s="4" t="s">
        <v>192</v>
      </c>
      <c r="R99" s="4" t="s">
        <v>2426</v>
      </c>
      <c r="S99" s="3" t="s">
        <v>159</v>
      </c>
      <c r="T99" s="3" t="s">
        <v>159</v>
      </c>
      <c r="U99" s="3" t="s">
        <v>158</v>
      </c>
      <c r="V99" s="3" t="s">
        <v>159</v>
      </c>
      <c r="W99" s="3" t="s">
        <v>159</v>
      </c>
      <c r="X99" s="3" t="s">
        <v>159</v>
      </c>
      <c r="Y99" s="3" t="s">
        <v>159</v>
      </c>
      <c r="Z99" s="4"/>
      <c r="AA99" s="4" t="s">
        <v>161</v>
      </c>
      <c r="AB99" s="4" t="s">
        <v>161</v>
      </c>
      <c r="AC99" s="4" t="s">
        <v>161</v>
      </c>
      <c r="AD99" s="4" t="s">
        <v>161</v>
      </c>
      <c r="AE99" s="4" t="s">
        <v>159</v>
      </c>
      <c r="AG99" s="3" t="s">
        <v>161</v>
      </c>
      <c r="AH99" s="3" t="s">
        <v>161</v>
      </c>
      <c r="AI99" s="3" t="s">
        <v>161</v>
      </c>
      <c r="AJ99" s="3" t="s">
        <v>161</v>
      </c>
      <c r="AK99" s="3" t="s">
        <v>161</v>
      </c>
      <c r="AL99" s="3" t="s">
        <v>161</v>
      </c>
      <c r="AM99" s="3" t="s">
        <v>398</v>
      </c>
      <c r="AN99" s="5">
        <v>30</v>
      </c>
      <c r="AO99" s="5">
        <v>0</v>
      </c>
      <c r="AP99" s="5">
        <v>0</v>
      </c>
      <c r="AQ99" s="5">
        <v>0</v>
      </c>
      <c r="AR99" s="5" t="s">
        <v>161</v>
      </c>
      <c r="AS99" s="5">
        <v>12</v>
      </c>
      <c r="AT99" s="5" t="s">
        <v>2427</v>
      </c>
      <c r="AU99" s="5" t="s">
        <v>163</v>
      </c>
      <c r="AV99" s="5">
        <v>28</v>
      </c>
      <c r="AW99" s="5">
        <v>0</v>
      </c>
      <c r="AX99" s="5">
        <v>3</v>
      </c>
      <c r="AY99" s="5">
        <v>1</v>
      </c>
      <c r="AZ99" s="5" t="s">
        <v>2428</v>
      </c>
      <c r="BA99" s="5">
        <v>12</v>
      </c>
      <c r="BB99" s="5">
        <v>0</v>
      </c>
      <c r="BC99" s="5">
        <v>0</v>
      </c>
      <c r="BD99" s="5">
        <v>0</v>
      </c>
      <c r="BE99" s="5" t="s">
        <v>442</v>
      </c>
      <c r="BF99" s="5">
        <v>12</v>
      </c>
      <c r="BG99" s="5">
        <v>0</v>
      </c>
      <c r="BH99" s="5">
        <v>4</v>
      </c>
      <c r="BI99" s="5">
        <v>0</v>
      </c>
      <c r="BJ99" s="5">
        <v>0</v>
      </c>
      <c r="BK99" s="5">
        <v>0</v>
      </c>
      <c r="BL99" s="5">
        <v>0</v>
      </c>
      <c r="BM99" s="5">
        <v>0</v>
      </c>
      <c r="BN99" s="5">
        <v>0</v>
      </c>
      <c r="BO99" s="5">
        <v>4</v>
      </c>
      <c r="BP99" s="5">
        <v>4</v>
      </c>
      <c r="BQ99" s="5" t="s">
        <v>158</v>
      </c>
      <c r="BR99" s="5" t="s">
        <v>161</v>
      </c>
      <c r="BS99" s="5">
        <v>0</v>
      </c>
      <c r="BT99" s="5">
        <v>0</v>
      </c>
      <c r="BU99" s="5">
        <v>0</v>
      </c>
      <c r="BV99" s="5" t="s">
        <v>163</v>
      </c>
      <c r="BW99" s="5" t="s">
        <v>378</v>
      </c>
      <c r="BX99" s="5">
        <v>4</v>
      </c>
      <c r="BY99" s="5">
        <v>0</v>
      </c>
      <c r="BZ99" s="5">
        <v>0</v>
      </c>
      <c r="CA99" s="5">
        <v>0</v>
      </c>
      <c r="CB99" s="5">
        <v>0</v>
      </c>
      <c r="CC99" s="5">
        <v>0</v>
      </c>
      <c r="CD99" s="5" t="s">
        <v>161</v>
      </c>
      <c r="CE99" s="5" t="s">
        <v>161</v>
      </c>
      <c r="CF99" s="5" t="s">
        <v>161</v>
      </c>
      <c r="CG99" s="5" t="s">
        <v>158</v>
      </c>
      <c r="CH99" s="5" t="s">
        <v>159</v>
      </c>
      <c r="CI99" s="5">
        <v>0</v>
      </c>
      <c r="CJ99" s="5">
        <v>0</v>
      </c>
      <c r="CK99" s="5" t="s">
        <v>158</v>
      </c>
      <c r="CL99" s="5" t="s">
        <v>159</v>
      </c>
      <c r="CM99" s="5">
        <v>0</v>
      </c>
      <c r="CN99" s="5">
        <v>0</v>
      </c>
      <c r="CO99" s="5" t="s">
        <v>167</v>
      </c>
      <c r="CQ99" s="5" t="s">
        <v>347</v>
      </c>
      <c r="CR99" s="4"/>
      <c r="CS99" s="5" t="s">
        <v>2429</v>
      </c>
      <c r="CT99" s="5" t="s">
        <v>159</v>
      </c>
      <c r="CU99" s="5" t="s">
        <v>2430</v>
      </c>
      <c r="CV99" s="4"/>
      <c r="CX99" s="5" t="s">
        <v>416</v>
      </c>
      <c r="CY99" s="4" t="s">
        <v>163</v>
      </c>
      <c r="CZ99" s="5" t="s">
        <v>163</v>
      </c>
      <c r="DA99" s="5" t="s">
        <v>163</v>
      </c>
      <c r="DB99" s="4"/>
      <c r="DC99" s="4"/>
      <c r="DD99" t="s">
        <v>2431</v>
      </c>
      <c r="DE99" s="14" t="s">
        <v>176</v>
      </c>
      <c r="DF99" s="4">
        <v>100</v>
      </c>
      <c r="DG99" s="15" t="s">
        <v>177</v>
      </c>
      <c r="DH99" s="15" t="s">
        <v>178</v>
      </c>
      <c r="DI99" s="4"/>
      <c r="DJ99" s="4"/>
      <c r="DK99" s="4"/>
      <c r="DL99" s="4"/>
      <c r="DM99" s="4"/>
      <c r="DN99" s="4"/>
      <c r="DO99" s="4"/>
      <c r="DP99" s="4" t="s">
        <v>2432</v>
      </c>
      <c r="DQ99" s="4" t="s">
        <v>178</v>
      </c>
      <c r="DR99" s="16">
        <v>1</v>
      </c>
      <c r="DS99" s="17">
        <v>44258</v>
      </c>
      <c r="DU99" s="1" t="s">
        <v>178</v>
      </c>
      <c r="DV99" s="1" t="str">
        <f>TabCadastro[[#This Row],[Cidade]]&amp;" - "&amp;TabCadastro[[#This Row],[UF]]</f>
        <v>Camagüey - Camagüey</v>
      </c>
      <c r="DW99" s="18" t="str">
        <f>TabCadastro[[#This Row],[Nome completo do responsável]]&amp;" / "&amp;TabCadastro[[#This Row],[Endereço de e-mail2]]&amp;" / "&amp;TabCadastro[[#This Row],[Telefone]]</f>
        <v>Sandra Regina Pizarro / (sem email) / (11) 5573-0032</v>
      </c>
      <c r="DX99" s="18" t="str">
        <f>TabCadastro[[#This Row],[Nome do Presidente]]&amp;" / "&amp;TabCadastro[[#This Row],[Email do Presidente]]&amp;" / "&amp;TabCadastro[[#This Row],[Telefone do Presidente]]</f>
        <v>Ariel Wilson Acosta / wilsoneridani@nauta.cu / 32 258547</v>
      </c>
      <c r="DY99" s="18" t="e">
        <f>VLOOKUP(TabCadastro[[#This Row],[Regional]],#REF!,2,FALSE)</f>
        <v>#REF!</v>
      </c>
      <c r="DZ99" s="1" t="e">
        <f>IF(TabCadastro[[#This Row],[Regional]]=#REF!,TabCadastro[[#This Row],[Conc_Cidade_UF]],"")</f>
        <v>#REF!</v>
      </c>
      <c r="EA99" s="18" t="str">
        <f>TabCadastro[[#This Row],[Endereço]]&amp;" - "&amp;TabCadastro[[#This Row],[Bairro]]&amp;" - "&amp;"CEP "&amp;TabCadastro[[#This Row],[CEP]]</f>
        <v>Calle San Martin, 465 Entre Avellaneda Y Repúlica - Centro - CEP 70100</v>
      </c>
      <c r="EB99" s="1" t="e">
        <f>IF(TabCadastro[[#This Row],[Regional]]=#REF!,TabCadastro[[#This Row],[Ordem (manual)]],"")</f>
        <v>#REF!</v>
      </c>
      <c r="EC99" s="1" t="e">
        <f>IF(TabCadastro[[#This Row],[Regional_Selec]]="","",_xlfn.RANK.EQ(TabCadastro[[#This Row],[Regional_Selec]],TabCadastro[Regional_Selec],1))</f>
        <v>#REF!</v>
      </c>
      <c r="ED99" s="1" t="str">
        <f>TabCadastro[[#This Row],[Domingo]]&amp;TabCadastro[[#This Row],[Segunda]]&amp;TabCadastro[[#This Row],[Terça]]&amp;TabCadastro[[#This Row],[Quarta]]&amp;TabCadastro[[#This Row],[Quinta]]&amp;TabCadastro[[#This Row],[Sexta]]&amp;TabCadastro[[#This Row],[Sábado]]</f>
        <v>------15h</v>
      </c>
      <c r="EE99" s="1">
        <f>LEN(TabCadastro[[#This Row],[Conc_AE]])-LEN(SUBSTITUTE(TabCadastro[[#This Row],[Conc_AE]],"h",""))</f>
        <v>1</v>
      </c>
      <c r="EF99" s="1">
        <f>LEN(TabCadastro[[#This Row],[Dias e Horários do CURSO BÁSICO]])-LEN(SUBSTITUTE(TabCadastro[[#This Row],[Dias e Horários do CURSO BÁSICO]],"h",""))</f>
        <v>0</v>
      </c>
      <c r="EG99" s="1">
        <f>LEN(TabCadastro[[#This Row],[Dias e Horários da EAE]])-LEN(SUBSTITUTE(TabCadastro[[#This Row],[Dias e Horários da EAE]],"h",""))</f>
        <v>3</v>
      </c>
      <c r="EH99" s="1">
        <f>LEN(TabCadastro[[#This Row],[Dias e Horários EVANGELIZAÇÃO INFANTIL]])-LEN(SUBSTITUTE(TabCadastro[[#This Row],[Dias e Horários EVANGELIZAÇÃO INFANTIL]],"h",""))</f>
        <v>1</v>
      </c>
      <c r="EI99" s="1">
        <f>LEN(TabCadastro[[#This Row],[Dias e Horários PRÉ-MOCIDADE]])-LEN(SUBSTITUTE(TabCadastro[[#This Row],[Dias e Horários PRÉ-MOCIDADE]],"h",""))</f>
        <v>0</v>
      </c>
      <c r="EJ99" s="1">
        <f>LEN(TabCadastro[[#This Row],[Dias e Horários MOCIDADE]])-LEN(SUBSTITUTE(TabCadastro[[#This Row],[Dias e Horários MOCIDADE]],"h",""))</f>
        <v>1</v>
      </c>
      <c r="EK99" s="1">
        <f>LEN(TabCadastro[[#This Row],[Dias e Horários do CURSO DE MÉDIUNS]])-LEN(SUBSTITUTE(TabCadastro[[#This Row],[Dias e Horários do CURSO DE MÉDIUNS]],"h",""))</f>
        <v>2</v>
      </c>
      <c r="EL99" s="1">
        <f>LEN(TabCadastro[[#This Row],[Dias e Horários - FALANDO AO CORAÇÃO]])-LEN(SUBSTITUTE(TabCadastro[[#This Row],[Dias e Horários - FALANDO AO CORAÇÃO]],"h",""))</f>
        <v>0</v>
      </c>
      <c r="EM99" s="1">
        <f>LEN(TabCadastro[[#This Row],[Dias e Horários - PROJETO ANDRÉ LUIZ]])-LEN(SUBSTITUTE(TabCadastro[[#This Row],[Dias e Horários - PROJETO ANDRÉ LUIZ]],"h",""))</f>
        <v>0</v>
      </c>
      <c r="EN99" s="1">
        <f>LEN(TabCadastro[[#This Row],[Dias e Horários - PROJETO PAULO DE TARSO]])-LEN(SUBSTITUTE(TabCadastro[[#This Row],[Dias e Horários - PROJETO PAULO DE TARSO]],"h",""))</f>
        <v>0</v>
      </c>
    </row>
    <row r="100" spans="1:144" x14ac:dyDescent="0.3">
      <c r="A100" s="2">
        <v>44258.461840277778</v>
      </c>
      <c r="B100" s="19" t="s">
        <v>2390</v>
      </c>
      <c r="C100" s="3" t="s">
        <v>2433</v>
      </c>
      <c r="D100" s="3" t="s">
        <v>2434</v>
      </c>
      <c r="E100" s="3" t="s">
        <v>2435</v>
      </c>
      <c r="F100" s="3" t="s">
        <v>2436</v>
      </c>
      <c r="G100" s="4" t="s">
        <v>2437</v>
      </c>
      <c r="H100" s="5" t="s">
        <v>2438</v>
      </c>
      <c r="I100" s="3" t="s">
        <v>2439</v>
      </c>
      <c r="J100" s="3" t="s">
        <v>2440</v>
      </c>
      <c r="K100" s="3">
        <v>1040</v>
      </c>
      <c r="L100" s="3" t="s">
        <v>790</v>
      </c>
      <c r="M100" s="13">
        <v>35065</v>
      </c>
      <c r="N100" s="3" t="s">
        <v>2435</v>
      </c>
      <c r="O100" s="5" t="s">
        <v>2441</v>
      </c>
      <c r="P100" s="5">
        <v>32498660437</v>
      </c>
      <c r="Q100" s="4" t="s">
        <v>2442</v>
      </c>
      <c r="R100" s="4"/>
      <c r="S100" s="3" t="s">
        <v>158</v>
      </c>
      <c r="T100" s="3" t="s">
        <v>159</v>
      </c>
      <c r="U100" s="3" t="s">
        <v>158</v>
      </c>
      <c r="V100" s="3" t="s">
        <v>158</v>
      </c>
      <c r="W100" s="3" t="s">
        <v>159</v>
      </c>
      <c r="X100" s="3" t="s">
        <v>159</v>
      </c>
      <c r="Y100" s="3" t="s">
        <v>158</v>
      </c>
      <c r="Z100" s="4" t="s">
        <v>2443</v>
      </c>
      <c r="AA100" s="4" t="s">
        <v>2444</v>
      </c>
      <c r="AB100" s="4" t="s">
        <v>2445</v>
      </c>
      <c r="AC100" s="4" t="s">
        <v>2446</v>
      </c>
      <c r="AD100" s="4"/>
      <c r="AE100" s="4" t="s">
        <v>158</v>
      </c>
      <c r="AF100" s="1" t="s">
        <v>2447</v>
      </c>
      <c r="AG100" s="3" t="s">
        <v>161</v>
      </c>
      <c r="AH100" s="3" t="s">
        <v>161</v>
      </c>
      <c r="AI100" s="3" t="s">
        <v>161</v>
      </c>
      <c r="AJ100" s="3" t="s">
        <v>161</v>
      </c>
      <c r="AK100" s="3" t="s">
        <v>161</v>
      </c>
      <c r="AL100" s="3" t="s">
        <v>161</v>
      </c>
      <c r="AM100" s="3" t="s">
        <v>1202</v>
      </c>
      <c r="AN100" s="5">
        <v>20</v>
      </c>
      <c r="AO100" s="5">
        <v>8</v>
      </c>
      <c r="AP100" s="5">
        <v>8</v>
      </c>
      <c r="AQ100" s="5">
        <v>6</v>
      </c>
      <c r="AR100" s="5" t="s">
        <v>161</v>
      </c>
      <c r="AS100" s="5">
        <v>0</v>
      </c>
      <c r="AT100" s="5" t="s">
        <v>2448</v>
      </c>
      <c r="AU100" s="5" t="s">
        <v>827</v>
      </c>
      <c r="AV100" s="5">
        <v>18</v>
      </c>
      <c r="AW100" s="5">
        <v>8</v>
      </c>
      <c r="AX100" s="5">
        <v>2</v>
      </c>
      <c r="AY100" s="5">
        <v>2</v>
      </c>
      <c r="AZ100" s="5" t="s">
        <v>496</v>
      </c>
      <c r="BA100" s="5">
        <v>8</v>
      </c>
      <c r="BB100" s="5">
        <v>6</v>
      </c>
      <c r="BC100" s="5">
        <v>2</v>
      </c>
      <c r="BD100" s="5">
        <v>1</v>
      </c>
      <c r="BE100" s="5" t="s">
        <v>469</v>
      </c>
      <c r="BF100" s="5">
        <v>4</v>
      </c>
      <c r="BG100" s="5">
        <v>0</v>
      </c>
      <c r="BH100" s="5">
        <v>2</v>
      </c>
      <c r="BI100" s="5">
        <v>0</v>
      </c>
      <c r="BJ100" s="5">
        <v>0</v>
      </c>
      <c r="BK100" s="5">
        <v>2</v>
      </c>
      <c r="BL100" s="5">
        <v>0</v>
      </c>
      <c r="BM100" s="5">
        <v>0</v>
      </c>
      <c r="BN100" s="5">
        <v>0</v>
      </c>
      <c r="BO100" s="5">
        <v>0</v>
      </c>
      <c r="BP100" s="5">
        <v>2</v>
      </c>
      <c r="BQ100" s="5" t="s">
        <v>159</v>
      </c>
      <c r="BR100" s="5" t="s">
        <v>161</v>
      </c>
      <c r="BS100" s="5">
        <v>0</v>
      </c>
      <c r="BT100" s="5">
        <v>0</v>
      </c>
      <c r="BU100" s="5">
        <v>0</v>
      </c>
      <c r="BV100" s="5" t="s">
        <v>163</v>
      </c>
      <c r="BW100" s="5" t="s">
        <v>161</v>
      </c>
      <c r="BX100" s="5">
        <v>0</v>
      </c>
      <c r="BY100" s="5">
        <v>0</v>
      </c>
      <c r="BZ100" s="5">
        <v>0</v>
      </c>
      <c r="CA100" s="5">
        <v>0</v>
      </c>
      <c r="CB100" s="5">
        <v>0</v>
      </c>
      <c r="CC100" s="5">
        <v>1</v>
      </c>
      <c r="CD100" s="5" t="s">
        <v>899</v>
      </c>
      <c r="CE100" s="5" t="s">
        <v>161</v>
      </c>
      <c r="CF100" s="5" t="s">
        <v>161</v>
      </c>
      <c r="CG100" s="5" t="s">
        <v>158</v>
      </c>
      <c r="CH100" s="5" t="s">
        <v>159</v>
      </c>
      <c r="CI100" s="5">
        <v>0</v>
      </c>
      <c r="CJ100" s="5">
        <v>0</v>
      </c>
      <c r="CK100" s="5" t="s">
        <v>159</v>
      </c>
      <c r="CL100" s="5" t="s">
        <v>159</v>
      </c>
      <c r="CM100" s="5">
        <v>0</v>
      </c>
      <c r="CN100" s="5">
        <v>0</v>
      </c>
      <c r="CO100" s="5" t="s">
        <v>199</v>
      </c>
      <c r="CQ100" s="5" t="s">
        <v>347</v>
      </c>
      <c r="CR100" s="4"/>
      <c r="CS100" s="5" t="s">
        <v>2449</v>
      </c>
      <c r="CT100" s="5" t="s">
        <v>158</v>
      </c>
      <c r="CU100" s="5" t="s">
        <v>416</v>
      </c>
      <c r="CV100" s="4"/>
      <c r="CX100" s="5" t="s">
        <v>2450</v>
      </c>
      <c r="CY100" s="4" t="s">
        <v>2451</v>
      </c>
      <c r="CZ100" s="5" t="s">
        <v>171</v>
      </c>
      <c r="DA100" s="5" t="s">
        <v>172</v>
      </c>
      <c r="DB100" s="4" t="s">
        <v>2452</v>
      </c>
      <c r="DC100" s="4" t="s">
        <v>2453</v>
      </c>
      <c r="DD100" t="s">
        <v>2454</v>
      </c>
      <c r="DE100" s="14" t="s">
        <v>176</v>
      </c>
      <c r="DF100" s="4">
        <v>101</v>
      </c>
      <c r="DG100" s="15" t="s">
        <v>177</v>
      </c>
      <c r="DH100" s="15" t="s">
        <v>354</v>
      </c>
      <c r="DI100" s="4"/>
      <c r="DJ100" s="4"/>
      <c r="DK100" s="4"/>
      <c r="DL100" s="4"/>
      <c r="DM100" s="4"/>
      <c r="DN100" s="4"/>
      <c r="DO100" s="4"/>
      <c r="DP100" s="4" t="s">
        <v>2455</v>
      </c>
      <c r="DQ100" s="4" t="s">
        <v>354</v>
      </c>
      <c r="DR100" s="16">
        <v>1</v>
      </c>
      <c r="DS100" s="17">
        <v>44258</v>
      </c>
      <c r="DT100" s="1" t="s">
        <v>356</v>
      </c>
      <c r="DU100" s="1" t="s">
        <v>354</v>
      </c>
      <c r="DV100" s="1" t="str">
        <f>TabCadastro[[#This Row],[Cidade]]&amp;" - "&amp;TabCadastro[[#This Row],[UF]]</f>
        <v>Forest - Bruxelas-Capital</v>
      </c>
      <c r="DW100" s="18" t="str">
        <f>TabCadastro[[#This Row],[Nome completo do responsável]]&amp;" / "&amp;TabCadastro[[#This Row],[Endereço de e-mail2]]&amp;" / "&amp;TabCadastro[[#This Row],[Telefone]]</f>
        <v>Régis Verhaegen / cesakbruxelles@gmail.com / 32 491 749 234</v>
      </c>
      <c r="DX100" s="18" t="str">
        <f>TabCadastro[[#This Row],[Nome do Presidente]]&amp;" / "&amp;TabCadastro[[#This Row],[Email do Presidente]]&amp;" / "&amp;TabCadastro[[#This Row],[Telefone do Presidente]]</f>
        <v>Régis Verhaegen / regis.verhaegen@gmail.com / 32498660437</v>
      </c>
      <c r="DY100" s="18" t="e">
        <f>VLOOKUP(TabCadastro[[#This Row],[Regional]],#REF!,2,FALSE)</f>
        <v>#REF!</v>
      </c>
      <c r="DZ100" s="1" t="e">
        <f>IF(TabCadastro[[#This Row],[Regional]]=#REF!,TabCadastro[[#This Row],[Conc_Cidade_UF]],"")</f>
        <v>#REF!</v>
      </c>
      <c r="EA100" s="18" t="str">
        <f>TabCadastro[[#This Row],[Endereço]]&amp;" - "&amp;TabCadastro[[#This Row],[Bairro]]&amp;" - "&amp;"CEP "&amp;TabCadastro[[#This Row],[CEP]]</f>
        <v>84/5 Boulevard Guillaume Van Haelen - 1040 Etterbeek - CEP 1040</v>
      </c>
      <c r="EB100" s="1" t="e">
        <f>IF(TabCadastro[[#This Row],[Regional]]=#REF!,TabCadastro[[#This Row],[Ordem (manual)]],"")</f>
        <v>#REF!</v>
      </c>
      <c r="EC100" s="1" t="e">
        <f>IF(TabCadastro[[#This Row],[Regional_Selec]]="","",_xlfn.RANK.EQ(TabCadastro[[#This Row],[Regional_Selec]],TabCadastro[Regional_Selec],1))</f>
        <v>#REF!</v>
      </c>
      <c r="ED100" s="1" t="str">
        <f>TabCadastro[[#This Row],[Domingo]]&amp;TabCadastro[[#This Row],[Segunda]]&amp;TabCadastro[[#This Row],[Terça]]&amp;TabCadastro[[#This Row],[Quarta]]&amp;TabCadastro[[#This Row],[Quinta]]&amp;TabCadastro[[#This Row],[Sexta]]&amp;TabCadastro[[#This Row],[Sábado]]</f>
        <v>------17h30</v>
      </c>
      <c r="EE100" s="1">
        <f>LEN(TabCadastro[[#This Row],[Conc_AE]])-LEN(SUBSTITUTE(TabCadastro[[#This Row],[Conc_AE]],"h",""))</f>
        <v>1</v>
      </c>
      <c r="EF100" s="1">
        <f>LEN(TabCadastro[[#This Row],[Dias e Horários do CURSO BÁSICO]])-LEN(SUBSTITUTE(TabCadastro[[#This Row],[Dias e Horários do CURSO BÁSICO]],"h",""))</f>
        <v>0</v>
      </c>
      <c r="EG100" s="1">
        <f>LEN(TabCadastro[[#This Row],[Dias e Horários da EAE]])-LEN(SUBSTITUTE(TabCadastro[[#This Row],[Dias e Horários da EAE]],"h",""))</f>
        <v>2</v>
      </c>
      <c r="EH100" s="1">
        <f>LEN(TabCadastro[[#This Row],[Dias e Horários EVANGELIZAÇÃO INFANTIL]])-LEN(SUBSTITUTE(TabCadastro[[#This Row],[Dias e Horários EVANGELIZAÇÃO INFANTIL]],"h",""))</f>
        <v>1</v>
      </c>
      <c r="EI100" s="1">
        <f>LEN(TabCadastro[[#This Row],[Dias e Horários PRÉ-MOCIDADE]])-LEN(SUBSTITUTE(TabCadastro[[#This Row],[Dias e Horários PRÉ-MOCIDADE]],"h",""))</f>
        <v>0</v>
      </c>
      <c r="EJ100" s="1">
        <f>LEN(TabCadastro[[#This Row],[Dias e Horários MOCIDADE]])-LEN(SUBSTITUTE(TabCadastro[[#This Row],[Dias e Horários MOCIDADE]],"h",""))</f>
        <v>0</v>
      </c>
      <c r="EK100" s="1">
        <f>LEN(TabCadastro[[#This Row],[Dias e Horários do CURSO DE MÉDIUNS]])-LEN(SUBSTITUTE(TabCadastro[[#This Row],[Dias e Horários do CURSO DE MÉDIUNS]],"h",""))</f>
        <v>1</v>
      </c>
      <c r="EL100" s="1">
        <f>LEN(TabCadastro[[#This Row],[Dias e Horários - FALANDO AO CORAÇÃO]])-LEN(SUBSTITUTE(TabCadastro[[#This Row],[Dias e Horários - FALANDO AO CORAÇÃO]],"h",""))</f>
        <v>1</v>
      </c>
      <c r="EM100" s="1">
        <f>LEN(TabCadastro[[#This Row],[Dias e Horários - PROJETO ANDRÉ LUIZ]])-LEN(SUBSTITUTE(TabCadastro[[#This Row],[Dias e Horários - PROJETO ANDRÉ LUIZ]],"h",""))</f>
        <v>0</v>
      </c>
      <c r="EN100" s="1">
        <f>LEN(TabCadastro[[#This Row],[Dias e Horários - PROJETO PAULO DE TARSO]])-LEN(SUBSTITUTE(TabCadastro[[#This Row],[Dias e Horários - PROJETO PAULO DE TARSO]],"h",""))</f>
        <v>0</v>
      </c>
    </row>
    <row r="101" spans="1:144" x14ac:dyDescent="0.3">
      <c r="A101" s="2">
        <v>44258.591967592591</v>
      </c>
      <c r="B101" s="19" t="s">
        <v>2390</v>
      </c>
      <c r="C101" s="3" t="s">
        <v>2456</v>
      </c>
      <c r="D101" s="3" t="s">
        <v>2457</v>
      </c>
      <c r="E101" s="3" t="s">
        <v>2458</v>
      </c>
      <c r="F101" s="3" t="s">
        <v>2459</v>
      </c>
      <c r="G101" s="4" t="s">
        <v>2460</v>
      </c>
      <c r="H101" s="5" t="s">
        <v>2461</v>
      </c>
      <c r="I101" s="3" t="s">
        <v>2462</v>
      </c>
      <c r="J101" s="3" t="s">
        <v>2463</v>
      </c>
      <c r="K101" s="3">
        <v>60599</v>
      </c>
      <c r="L101" s="3" t="s">
        <v>790</v>
      </c>
      <c r="M101" s="13">
        <v>36434</v>
      </c>
      <c r="N101" s="3" t="s">
        <v>2458</v>
      </c>
      <c r="O101" s="5" t="s">
        <v>2464</v>
      </c>
      <c r="P101" s="5" t="s">
        <v>2465</v>
      </c>
      <c r="Q101" s="4" t="s">
        <v>2466</v>
      </c>
      <c r="R101" s="4"/>
      <c r="S101" s="3" t="s">
        <v>158</v>
      </c>
      <c r="T101" s="3" t="s">
        <v>159</v>
      </c>
      <c r="U101" s="3" t="s">
        <v>158</v>
      </c>
      <c r="V101" s="3" t="s">
        <v>158</v>
      </c>
      <c r="W101" s="3" t="s">
        <v>159</v>
      </c>
      <c r="X101" s="3" t="s">
        <v>159</v>
      </c>
      <c r="Y101" s="3" t="s">
        <v>158</v>
      </c>
      <c r="Z101" s="4" t="s">
        <v>2467</v>
      </c>
      <c r="AA101" s="4" t="s">
        <v>2468</v>
      </c>
      <c r="AB101" s="4" t="s">
        <v>161</v>
      </c>
      <c r="AC101" s="4" t="s">
        <v>161</v>
      </c>
      <c r="AD101" s="4" t="s">
        <v>161</v>
      </c>
      <c r="AE101" s="4" t="s">
        <v>158</v>
      </c>
      <c r="AF101" s="1" t="s">
        <v>2469</v>
      </c>
      <c r="AG101" s="3" t="s">
        <v>161</v>
      </c>
      <c r="AH101" s="3" t="s">
        <v>422</v>
      </c>
      <c r="AI101" s="3" t="s">
        <v>162</v>
      </c>
      <c r="AJ101" s="3" t="s">
        <v>161</v>
      </c>
      <c r="AK101" s="3" t="s">
        <v>161</v>
      </c>
      <c r="AL101" s="3" t="s">
        <v>161</v>
      </c>
      <c r="AM101" s="3" t="s">
        <v>161</v>
      </c>
      <c r="AN101" s="5">
        <v>20</v>
      </c>
      <c r="AO101" s="5">
        <v>15</v>
      </c>
      <c r="AP101" s="5">
        <v>10</v>
      </c>
      <c r="AQ101" s="5">
        <v>8</v>
      </c>
      <c r="AR101" s="5" t="s">
        <v>161</v>
      </c>
      <c r="AS101" s="5">
        <v>0</v>
      </c>
      <c r="AT101" s="5" t="s">
        <v>628</v>
      </c>
      <c r="AU101" s="5" t="s">
        <v>309</v>
      </c>
      <c r="AV101" s="5">
        <v>18</v>
      </c>
      <c r="AW101" s="5">
        <v>7</v>
      </c>
      <c r="AX101" s="5">
        <v>4</v>
      </c>
      <c r="AY101" s="5">
        <v>1</v>
      </c>
      <c r="AZ101" s="5" t="s">
        <v>161</v>
      </c>
      <c r="BA101" s="5">
        <v>0</v>
      </c>
      <c r="BB101" s="5">
        <v>0</v>
      </c>
      <c r="BC101" s="5">
        <v>0</v>
      </c>
      <c r="BD101" s="5">
        <v>0</v>
      </c>
      <c r="BE101" s="5" t="s">
        <v>342</v>
      </c>
      <c r="BF101" s="5">
        <v>15</v>
      </c>
      <c r="BG101" s="5">
        <v>4</v>
      </c>
      <c r="BH101" s="5">
        <v>4</v>
      </c>
      <c r="BI101" s="5">
        <v>0</v>
      </c>
      <c r="BJ101" s="5">
        <v>1</v>
      </c>
      <c r="BK101" s="5">
        <v>1</v>
      </c>
      <c r="BL101" s="5">
        <v>1</v>
      </c>
      <c r="BM101" s="5">
        <v>1</v>
      </c>
      <c r="BN101" s="5">
        <v>0</v>
      </c>
      <c r="BO101" s="5">
        <v>0</v>
      </c>
      <c r="BP101" s="5">
        <v>0</v>
      </c>
      <c r="BQ101" s="5" t="s">
        <v>158</v>
      </c>
      <c r="BR101" s="5" t="s">
        <v>898</v>
      </c>
      <c r="BS101" s="5">
        <v>3</v>
      </c>
      <c r="BT101" s="5">
        <v>1</v>
      </c>
      <c r="BU101" s="5">
        <v>0</v>
      </c>
      <c r="BV101" s="5" t="s">
        <v>165</v>
      </c>
      <c r="BW101" s="5" t="s">
        <v>442</v>
      </c>
      <c r="BX101" s="5">
        <v>11</v>
      </c>
      <c r="BY101" s="5">
        <v>2</v>
      </c>
      <c r="BZ101" s="5">
        <v>1</v>
      </c>
      <c r="CA101" s="5">
        <v>1</v>
      </c>
      <c r="CB101" s="5">
        <v>0</v>
      </c>
      <c r="CC101" s="5">
        <v>32</v>
      </c>
      <c r="CD101" s="5" t="s">
        <v>1258</v>
      </c>
      <c r="CE101" s="5" t="s">
        <v>161</v>
      </c>
      <c r="CF101" s="5" t="s">
        <v>161</v>
      </c>
      <c r="CG101" s="5" t="s">
        <v>158</v>
      </c>
      <c r="CH101" s="5" t="s">
        <v>158</v>
      </c>
      <c r="CI101" s="5">
        <v>1</v>
      </c>
      <c r="CJ101" s="5">
        <v>1</v>
      </c>
      <c r="CK101" s="5" t="s">
        <v>159</v>
      </c>
      <c r="CL101" s="5" t="s">
        <v>158</v>
      </c>
      <c r="CM101" s="5">
        <v>0</v>
      </c>
      <c r="CN101" s="5">
        <v>0</v>
      </c>
      <c r="CO101" s="5" t="s">
        <v>199</v>
      </c>
      <c r="CQ101" s="5" t="s">
        <v>168</v>
      </c>
      <c r="CR101" s="4" t="s">
        <v>2470</v>
      </c>
      <c r="CS101" s="5" t="s">
        <v>2471</v>
      </c>
      <c r="CT101" s="5" t="s">
        <v>159</v>
      </c>
      <c r="CU101" s="5" t="s">
        <v>416</v>
      </c>
      <c r="CV101" s="4"/>
      <c r="CX101" s="5" t="s">
        <v>2464</v>
      </c>
      <c r="CY101" s="4" t="s">
        <v>2472</v>
      </c>
      <c r="CZ101" s="5" t="s">
        <v>171</v>
      </c>
      <c r="DA101" s="5" t="s">
        <v>172</v>
      </c>
      <c r="DB101" s="4" t="s">
        <v>2473</v>
      </c>
      <c r="DC101" s="4" t="s">
        <v>2474</v>
      </c>
      <c r="DD101" t="s">
        <v>2475</v>
      </c>
      <c r="DE101" s="14" t="s">
        <v>176</v>
      </c>
      <c r="DF101" s="4">
        <v>102</v>
      </c>
      <c r="DG101" s="15" t="s">
        <v>177</v>
      </c>
      <c r="DH101" s="15" t="s">
        <v>354</v>
      </c>
      <c r="DI101" s="4"/>
      <c r="DJ101" s="4"/>
      <c r="DK101" s="4"/>
      <c r="DL101" s="4"/>
      <c r="DM101" s="4"/>
      <c r="DN101" s="4"/>
      <c r="DO101" s="4"/>
      <c r="DP101" s="4" t="s">
        <v>2476</v>
      </c>
      <c r="DQ101" s="4" t="s">
        <v>354</v>
      </c>
      <c r="DR101" s="16">
        <v>1</v>
      </c>
      <c r="DS101" s="17">
        <v>44258</v>
      </c>
      <c r="DT101" s="1" t="s">
        <v>356</v>
      </c>
      <c r="DU101" s="1" t="s">
        <v>354</v>
      </c>
      <c r="DV101" s="1" t="str">
        <f>TabCadastro[[#This Row],[Cidade]]&amp;" - "&amp;TabCadastro[[#This Row],[UF]]</f>
        <v>Frankfurt am Main - Hessen</v>
      </c>
      <c r="DW101" s="18" t="str">
        <f>TabCadastro[[#This Row],[Nome completo do responsável]]&amp;" / "&amp;TabCadastro[[#This Row],[Endereço de e-mail2]]&amp;" / "&amp;TabCadastro[[#This Row],[Telefone]]</f>
        <v>Norma Buss / manobuss@ibiraquera.de / (49) 1776-140-464</v>
      </c>
      <c r="DX101" s="18" t="str">
        <f>TabCadastro[[#This Row],[Nome do Presidente]]&amp;" / "&amp;TabCadastro[[#This Row],[Email do Presidente]]&amp;" / "&amp;TabCadastro[[#This Row],[Telefone do Presidente]]</f>
        <v>Norma Buss / manobuss@ibiraquera.de / +491776140464</v>
      </c>
      <c r="DY101" s="18" t="e">
        <f>VLOOKUP(TabCadastro[[#This Row],[Regional]],#REF!,2,FALSE)</f>
        <v>#REF!</v>
      </c>
      <c r="DZ101" s="1" t="e">
        <f>IF(TabCadastro[[#This Row],[Regional]]=#REF!,TabCadastro[[#This Row],[Conc_Cidade_UF]],"")</f>
        <v>#REF!</v>
      </c>
      <c r="EA101" s="18" t="str">
        <f>TabCadastro[[#This Row],[Endereço]]&amp;" - "&amp;TabCadastro[[#This Row],[Bairro]]&amp;" - "&amp;"CEP "&amp;TabCadastro[[#This Row],[CEP]]</f>
        <v>Offenbacher Landstrasse 278 - 1° andar - Oberrad - CEP 60599</v>
      </c>
      <c r="EB101" s="1" t="e">
        <f>IF(TabCadastro[[#This Row],[Regional]]=#REF!,TabCadastro[[#This Row],[Ordem (manual)]],"")</f>
        <v>#REF!</v>
      </c>
      <c r="EC101" s="1" t="e">
        <f>IF(TabCadastro[[#This Row],[Regional_Selec]]="","",_xlfn.RANK.EQ(TabCadastro[[#This Row],[Regional_Selec]],TabCadastro[Regional_Selec],1))</f>
        <v>#REF!</v>
      </c>
      <c r="ED101" s="1" t="str">
        <f>TabCadastro[[#This Row],[Domingo]]&amp;TabCadastro[[#This Row],[Segunda]]&amp;TabCadastro[[#This Row],[Terça]]&amp;TabCadastro[[#This Row],[Quarta]]&amp;TabCadastro[[#This Row],[Quinta]]&amp;TabCadastro[[#This Row],[Sexta]]&amp;TabCadastro[[#This Row],[Sábado]]</f>
        <v>-19h19h30----</v>
      </c>
      <c r="EE101" s="1">
        <f>LEN(TabCadastro[[#This Row],[Conc_AE]])-LEN(SUBSTITUTE(TabCadastro[[#This Row],[Conc_AE]],"h",""))</f>
        <v>2</v>
      </c>
      <c r="EF101" s="1">
        <f>LEN(TabCadastro[[#This Row],[Dias e Horários do CURSO BÁSICO]])-LEN(SUBSTITUTE(TabCadastro[[#This Row],[Dias e Horários do CURSO BÁSICO]],"h",""))</f>
        <v>0</v>
      </c>
      <c r="EG101" s="1">
        <f>LEN(TabCadastro[[#This Row],[Dias e Horários da EAE]])-LEN(SUBSTITUTE(TabCadastro[[#This Row],[Dias e Horários da EAE]],"h",""))</f>
        <v>1</v>
      </c>
      <c r="EH101" s="1">
        <f>LEN(TabCadastro[[#This Row],[Dias e Horários EVANGELIZAÇÃO INFANTIL]])-LEN(SUBSTITUTE(TabCadastro[[#This Row],[Dias e Horários EVANGELIZAÇÃO INFANTIL]],"h",""))</f>
        <v>1</v>
      </c>
      <c r="EI101" s="1">
        <f>LEN(TabCadastro[[#This Row],[Dias e Horários PRÉ-MOCIDADE]])-LEN(SUBSTITUTE(TabCadastro[[#This Row],[Dias e Horários PRÉ-MOCIDADE]],"h",""))</f>
        <v>1</v>
      </c>
      <c r="EJ101" s="1">
        <f>LEN(TabCadastro[[#This Row],[Dias e Horários MOCIDADE]])-LEN(SUBSTITUTE(TabCadastro[[#This Row],[Dias e Horários MOCIDADE]],"h",""))</f>
        <v>1</v>
      </c>
      <c r="EK101" s="1">
        <f>LEN(TabCadastro[[#This Row],[Dias e Horários do CURSO DE MÉDIUNS]])-LEN(SUBSTITUTE(TabCadastro[[#This Row],[Dias e Horários do CURSO DE MÉDIUNS]],"h",""))</f>
        <v>0</v>
      </c>
      <c r="EL101" s="1">
        <f>LEN(TabCadastro[[#This Row],[Dias e Horários - FALANDO AO CORAÇÃO]])-LEN(SUBSTITUTE(TabCadastro[[#This Row],[Dias e Horários - FALANDO AO CORAÇÃO]],"h",""))</f>
        <v>0</v>
      </c>
      <c r="EM101" s="1">
        <f>LEN(TabCadastro[[#This Row],[Dias e Horários - PROJETO ANDRÉ LUIZ]])-LEN(SUBSTITUTE(TabCadastro[[#This Row],[Dias e Horários - PROJETO ANDRÉ LUIZ]],"h",""))</f>
        <v>0</v>
      </c>
      <c r="EN101" s="1">
        <f>LEN(TabCadastro[[#This Row],[Dias e Horários - PROJETO PAULO DE TARSO]])-LEN(SUBSTITUTE(TabCadastro[[#This Row],[Dias e Horários - PROJETO PAULO DE TARSO]],"h",""))</f>
        <v>0</v>
      </c>
    </row>
    <row r="102" spans="1:144" x14ac:dyDescent="0.3">
      <c r="A102" s="2">
        <v>44177.526770833334</v>
      </c>
      <c r="B102" s="19" t="s">
        <v>2390</v>
      </c>
      <c r="C102" s="3" t="s">
        <v>2477</v>
      </c>
      <c r="D102" s="3" t="s">
        <v>2478</v>
      </c>
      <c r="E102" s="3" t="s">
        <v>163</v>
      </c>
      <c r="F102" s="3" t="s">
        <v>2479</v>
      </c>
      <c r="G102" s="4" t="s">
        <v>2480</v>
      </c>
      <c r="H102" s="5" t="s">
        <v>163</v>
      </c>
      <c r="I102" s="3" t="s">
        <v>2481</v>
      </c>
      <c r="J102" s="3" t="s">
        <v>2482</v>
      </c>
      <c r="K102" s="3" t="s">
        <v>1443</v>
      </c>
      <c r="L102" s="3" t="s">
        <v>790</v>
      </c>
      <c r="M102" s="13" t="s">
        <v>1444</v>
      </c>
      <c r="N102" s="3" t="s">
        <v>2483</v>
      </c>
      <c r="O102" s="5" t="s">
        <v>416</v>
      </c>
      <c r="P102" s="5" t="s">
        <v>417</v>
      </c>
      <c r="Q102" s="4" t="s">
        <v>163</v>
      </c>
      <c r="R102" s="4"/>
      <c r="S102" s="3" t="s">
        <v>159</v>
      </c>
      <c r="T102" s="3" t="s">
        <v>159</v>
      </c>
      <c r="U102" s="3" t="s">
        <v>159</v>
      </c>
      <c r="V102" s="3" t="s">
        <v>159</v>
      </c>
      <c r="W102" s="3" t="s">
        <v>159</v>
      </c>
      <c r="X102" s="3" t="s">
        <v>159</v>
      </c>
      <c r="Y102" s="3" t="s">
        <v>159</v>
      </c>
      <c r="Z102" s="4">
        <v>0</v>
      </c>
      <c r="AA102" s="4" t="s">
        <v>161</v>
      </c>
      <c r="AB102" s="4" t="s">
        <v>161</v>
      </c>
      <c r="AC102" s="4" t="s">
        <v>161</v>
      </c>
      <c r="AD102" s="4" t="s">
        <v>161</v>
      </c>
      <c r="AE102" s="4" t="s">
        <v>163</v>
      </c>
      <c r="AG102" s="3" t="s">
        <v>161</v>
      </c>
      <c r="AH102" s="3" t="s">
        <v>161</v>
      </c>
      <c r="AI102" s="3" t="s">
        <v>161</v>
      </c>
      <c r="AJ102" s="3" t="s">
        <v>161</v>
      </c>
      <c r="AK102" s="3" t="s">
        <v>161</v>
      </c>
      <c r="AL102" s="3" t="s">
        <v>161</v>
      </c>
      <c r="AM102" s="3" t="s">
        <v>161</v>
      </c>
      <c r="AN102" s="5">
        <v>0</v>
      </c>
      <c r="AO102" s="5">
        <v>0</v>
      </c>
      <c r="AP102" s="5">
        <v>0</v>
      </c>
      <c r="AQ102" s="5">
        <v>0</v>
      </c>
      <c r="AR102" s="5" t="s">
        <v>161</v>
      </c>
      <c r="AS102" s="5">
        <v>0</v>
      </c>
      <c r="AT102" s="5" t="s">
        <v>161</v>
      </c>
      <c r="AU102" s="5" t="s">
        <v>163</v>
      </c>
      <c r="AV102" s="5">
        <v>0</v>
      </c>
      <c r="AW102" s="5">
        <v>0</v>
      </c>
      <c r="AX102" s="5">
        <v>0</v>
      </c>
      <c r="AY102" s="5">
        <v>0</v>
      </c>
      <c r="AZ102" s="5" t="s">
        <v>161</v>
      </c>
      <c r="BA102" s="5">
        <v>0</v>
      </c>
      <c r="BB102" s="5">
        <v>0</v>
      </c>
      <c r="BC102" s="5">
        <v>0</v>
      </c>
      <c r="BD102" s="5">
        <v>0</v>
      </c>
      <c r="BE102" s="5" t="s">
        <v>161</v>
      </c>
      <c r="BF102" s="5">
        <v>0</v>
      </c>
      <c r="BG102" s="5">
        <v>0</v>
      </c>
      <c r="BH102" s="5">
        <v>0</v>
      </c>
      <c r="BI102" s="5">
        <v>0</v>
      </c>
      <c r="BJ102" s="5">
        <v>0</v>
      </c>
      <c r="BK102" s="5">
        <v>0</v>
      </c>
      <c r="BL102" s="5">
        <v>0</v>
      </c>
      <c r="BM102" s="5">
        <v>0</v>
      </c>
      <c r="BN102" s="5">
        <v>0</v>
      </c>
      <c r="BO102" s="5">
        <v>0</v>
      </c>
      <c r="BP102" s="5">
        <v>0</v>
      </c>
      <c r="BQ102" s="5" t="s">
        <v>163</v>
      </c>
      <c r="BR102" s="5" t="s">
        <v>161</v>
      </c>
      <c r="BS102" s="5">
        <v>0</v>
      </c>
      <c r="BT102" s="5">
        <v>0</v>
      </c>
      <c r="BU102" s="5">
        <v>0</v>
      </c>
      <c r="BV102" s="5" t="s">
        <v>163</v>
      </c>
      <c r="BW102" s="5" t="s">
        <v>161</v>
      </c>
      <c r="BX102" s="5">
        <v>0</v>
      </c>
      <c r="BY102" s="5">
        <v>0</v>
      </c>
      <c r="BZ102" s="5">
        <v>0</v>
      </c>
      <c r="CA102" s="5">
        <v>0</v>
      </c>
      <c r="CB102" s="5">
        <v>0</v>
      </c>
      <c r="CC102" s="5">
        <v>0</v>
      </c>
      <c r="CD102" s="5" t="s">
        <v>161</v>
      </c>
      <c r="CE102" s="5" t="s">
        <v>161</v>
      </c>
      <c r="CF102" s="5" t="s">
        <v>161</v>
      </c>
      <c r="CG102" s="5" t="s">
        <v>159</v>
      </c>
      <c r="CH102" s="5" t="s">
        <v>158</v>
      </c>
      <c r="CI102" s="5">
        <v>0</v>
      </c>
      <c r="CJ102" s="5">
        <v>0</v>
      </c>
      <c r="CK102" s="5" t="s">
        <v>159</v>
      </c>
      <c r="CL102" s="5" t="s">
        <v>159</v>
      </c>
      <c r="CM102" s="5">
        <v>0</v>
      </c>
      <c r="CN102" s="5">
        <v>0</v>
      </c>
      <c r="CO102" s="5" t="s">
        <v>199</v>
      </c>
      <c r="CQ102" s="5" t="s">
        <v>163</v>
      </c>
      <c r="CR102" s="4"/>
      <c r="CS102" s="5" t="s">
        <v>2471</v>
      </c>
      <c r="CT102" s="5" t="s">
        <v>159</v>
      </c>
      <c r="CU102" s="5" t="s">
        <v>416</v>
      </c>
      <c r="CV102" s="4"/>
      <c r="CX102" s="5" t="s">
        <v>416</v>
      </c>
      <c r="CY102" s="4" t="s">
        <v>163</v>
      </c>
      <c r="CZ102" s="5" t="s">
        <v>163</v>
      </c>
      <c r="DA102" s="5" t="s">
        <v>163</v>
      </c>
      <c r="DB102" s="4"/>
      <c r="DC102" s="4"/>
      <c r="DD102" t="s">
        <v>2484</v>
      </c>
      <c r="DE102" s="14" t="s">
        <v>2350</v>
      </c>
      <c r="DF102" s="4">
        <v>103</v>
      </c>
      <c r="DG102" s="15" t="s">
        <v>177</v>
      </c>
      <c r="DH102" s="15" t="s">
        <v>178</v>
      </c>
      <c r="DI102" s="4"/>
      <c r="DJ102" s="4"/>
      <c r="DK102" s="4"/>
      <c r="DL102" s="4"/>
      <c r="DM102" s="4"/>
      <c r="DN102" s="4"/>
      <c r="DO102" s="4"/>
      <c r="DP102" s="4" t="s">
        <v>2485</v>
      </c>
      <c r="DQ102" s="4" t="s">
        <v>178</v>
      </c>
      <c r="DR102" s="16">
        <v>0</v>
      </c>
      <c r="DS102" s="17">
        <v>44258</v>
      </c>
      <c r="DU102" s="1" t="s">
        <v>178</v>
      </c>
      <c r="DV102" s="1" t="str">
        <f>TabCadastro[[#This Row],[Cidade]]&amp;" - "&amp;TabCadastro[[#This Row],[UF]]</f>
        <v>Karlsruhe - Bad Würtemberg</v>
      </c>
      <c r="DW102" s="18" t="str">
        <f>TabCadastro[[#This Row],[Nome completo do responsável]]&amp;" / "&amp;TabCadastro[[#This Row],[Endereço de e-mail2]]&amp;" / "&amp;TabCadastro[[#This Row],[Telefone]]</f>
        <v>(sem informação) / (sem email) / sem telefone</v>
      </c>
      <c r="DX102" s="18" t="str">
        <f>TabCadastro[[#This Row],[Nome do Presidente]]&amp;" / "&amp;TabCadastro[[#This Row],[Email do Presidente]]&amp;" / "&amp;TabCadastro[[#This Row],[Telefone do Presidente]]</f>
        <v>(Sem Informação) / (sem email) / (sem telefone)</v>
      </c>
      <c r="DY102" s="18" t="e">
        <f>VLOOKUP(TabCadastro[[#This Row],[Regional]],#REF!,2,FALSE)</f>
        <v>#REF!</v>
      </c>
      <c r="DZ102" s="1" t="e">
        <f>IF(TabCadastro[[#This Row],[Regional]]=#REF!,TabCadastro[[#This Row],[Conc_Cidade_UF]],"")</f>
        <v>#REF!</v>
      </c>
      <c r="EA102" s="18" t="str">
        <f>TabCadastro[[#This Row],[Endereço]]&amp;" - "&amp;TabCadastro[[#This Row],[Bairro]]&amp;" - "&amp;"CEP "&amp;TabCadastro[[#This Row],[CEP]]</f>
        <v>(sem endereço) - (sem informação) - CEP sem CEP</v>
      </c>
      <c r="EB102" s="1" t="e">
        <f>IF(TabCadastro[[#This Row],[Regional]]=#REF!,TabCadastro[[#This Row],[Ordem (manual)]],"")</f>
        <v>#REF!</v>
      </c>
      <c r="EC102" s="1" t="e">
        <f>IF(TabCadastro[[#This Row],[Regional_Selec]]="","",_xlfn.RANK.EQ(TabCadastro[[#This Row],[Regional_Selec]],TabCadastro[Regional_Selec],1))</f>
        <v>#REF!</v>
      </c>
      <c r="ED102" s="1" t="str">
        <f>TabCadastro[[#This Row],[Domingo]]&amp;TabCadastro[[#This Row],[Segunda]]&amp;TabCadastro[[#This Row],[Terça]]&amp;TabCadastro[[#This Row],[Quarta]]&amp;TabCadastro[[#This Row],[Quinta]]&amp;TabCadastro[[#This Row],[Sexta]]&amp;TabCadastro[[#This Row],[Sábado]]</f>
        <v>-------</v>
      </c>
      <c r="EE102" s="1">
        <f>LEN(TabCadastro[[#This Row],[Conc_AE]])-LEN(SUBSTITUTE(TabCadastro[[#This Row],[Conc_AE]],"h",""))</f>
        <v>0</v>
      </c>
      <c r="EF102" s="1">
        <f>LEN(TabCadastro[[#This Row],[Dias e Horários do CURSO BÁSICO]])-LEN(SUBSTITUTE(TabCadastro[[#This Row],[Dias e Horários do CURSO BÁSICO]],"h",""))</f>
        <v>0</v>
      </c>
      <c r="EG102" s="1">
        <f>LEN(TabCadastro[[#This Row],[Dias e Horários da EAE]])-LEN(SUBSTITUTE(TabCadastro[[#This Row],[Dias e Horários da EAE]],"h",""))</f>
        <v>0</v>
      </c>
      <c r="EH102" s="1">
        <f>LEN(TabCadastro[[#This Row],[Dias e Horários EVANGELIZAÇÃO INFANTIL]])-LEN(SUBSTITUTE(TabCadastro[[#This Row],[Dias e Horários EVANGELIZAÇÃO INFANTIL]],"h",""))</f>
        <v>0</v>
      </c>
      <c r="EI102" s="1">
        <f>LEN(TabCadastro[[#This Row],[Dias e Horários PRÉ-MOCIDADE]])-LEN(SUBSTITUTE(TabCadastro[[#This Row],[Dias e Horários PRÉ-MOCIDADE]],"h",""))</f>
        <v>0</v>
      </c>
      <c r="EJ102" s="1">
        <f>LEN(TabCadastro[[#This Row],[Dias e Horários MOCIDADE]])-LEN(SUBSTITUTE(TabCadastro[[#This Row],[Dias e Horários MOCIDADE]],"h",""))</f>
        <v>0</v>
      </c>
      <c r="EK102" s="1">
        <f>LEN(TabCadastro[[#This Row],[Dias e Horários do CURSO DE MÉDIUNS]])-LEN(SUBSTITUTE(TabCadastro[[#This Row],[Dias e Horários do CURSO DE MÉDIUNS]],"h",""))</f>
        <v>0</v>
      </c>
      <c r="EL102" s="1">
        <f>LEN(TabCadastro[[#This Row],[Dias e Horários - FALANDO AO CORAÇÃO]])-LEN(SUBSTITUTE(TabCadastro[[#This Row],[Dias e Horários - FALANDO AO CORAÇÃO]],"h",""))</f>
        <v>0</v>
      </c>
      <c r="EM102" s="1">
        <f>LEN(TabCadastro[[#This Row],[Dias e Horários - PROJETO ANDRÉ LUIZ]])-LEN(SUBSTITUTE(TabCadastro[[#This Row],[Dias e Horários - PROJETO ANDRÉ LUIZ]],"h",""))</f>
        <v>0</v>
      </c>
      <c r="EN102" s="1">
        <f>LEN(TabCadastro[[#This Row],[Dias e Horários - PROJETO PAULO DE TARSO]])-LEN(SUBSTITUTE(TabCadastro[[#This Row],[Dias e Horários - PROJETO PAULO DE TARSO]],"h",""))</f>
        <v>0</v>
      </c>
    </row>
    <row r="103" spans="1:144" x14ac:dyDescent="0.3">
      <c r="A103" s="2">
        <v>44264.834849537037</v>
      </c>
      <c r="B103" s="19" t="s">
        <v>2390</v>
      </c>
      <c r="C103" s="3" t="s">
        <v>2486</v>
      </c>
      <c r="D103" s="3" t="s">
        <v>2487</v>
      </c>
      <c r="E103" s="3" t="s">
        <v>2488</v>
      </c>
      <c r="F103" s="3" t="s">
        <v>2489</v>
      </c>
      <c r="G103" s="4" t="s">
        <v>2490</v>
      </c>
      <c r="H103" s="5" t="s">
        <v>163</v>
      </c>
      <c r="I103" s="3" t="s">
        <v>2491</v>
      </c>
      <c r="J103" s="3" t="s">
        <v>2482</v>
      </c>
      <c r="K103" s="3">
        <v>68163</v>
      </c>
      <c r="L103" s="3" t="s">
        <v>790</v>
      </c>
      <c r="M103" s="13" t="s">
        <v>1444</v>
      </c>
      <c r="N103" s="3" t="s">
        <v>2488</v>
      </c>
      <c r="O103" s="5" t="s">
        <v>2492</v>
      </c>
      <c r="P103" s="5" t="s">
        <v>2493</v>
      </c>
      <c r="Q103" s="4" t="s">
        <v>2494</v>
      </c>
      <c r="R103" s="4"/>
      <c r="S103" s="3" t="s">
        <v>158</v>
      </c>
      <c r="T103" s="3" t="s">
        <v>159</v>
      </c>
      <c r="U103" s="3" t="s">
        <v>158</v>
      </c>
      <c r="V103" s="3" t="s">
        <v>158</v>
      </c>
      <c r="W103" s="3" t="s">
        <v>159</v>
      </c>
      <c r="X103" s="3" t="s">
        <v>159</v>
      </c>
      <c r="Y103" s="3" t="s">
        <v>159</v>
      </c>
      <c r="Z103" s="4"/>
      <c r="AA103" s="4" t="s">
        <v>2495</v>
      </c>
      <c r="AB103" s="4" t="s">
        <v>2496</v>
      </c>
      <c r="AC103" s="4" t="s">
        <v>161</v>
      </c>
      <c r="AD103" s="4" t="s">
        <v>161</v>
      </c>
      <c r="AE103" s="4" t="s">
        <v>158</v>
      </c>
      <c r="AF103" s="1" t="s">
        <v>2497</v>
      </c>
      <c r="AG103" s="3" t="s">
        <v>161</v>
      </c>
      <c r="AH103" s="3" t="s">
        <v>162</v>
      </c>
      <c r="AI103" s="3" t="s">
        <v>161</v>
      </c>
      <c r="AJ103" s="3" t="s">
        <v>161</v>
      </c>
      <c r="AK103" s="3" t="s">
        <v>161</v>
      </c>
      <c r="AL103" s="3" t="s">
        <v>161</v>
      </c>
      <c r="AM103" s="3" t="s">
        <v>161</v>
      </c>
      <c r="AN103" s="5">
        <v>20</v>
      </c>
      <c r="AO103" s="27">
        <v>0</v>
      </c>
      <c r="AP103" s="5">
        <v>5</v>
      </c>
      <c r="AQ103" s="5">
        <v>2</v>
      </c>
      <c r="AR103" s="5" t="s">
        <v>161</v>
      </c>
      <c r="AS103" s="5">
        <v>0</v>
      </c>
      <c r="AT103" s="5" t="s">
        <v>424</v>
      </c>
      <c r="AU103" s="5" t="s">
        <v>250</v>
      </c>
      <c r="AV103" s="5">
        <v>7</v>
      </c>
      <c r="AW103" s="27">
        <v>0</v>
      </c>
      <c r="AX103" s="5">
        <v>3</v>
      </c>
      <c r="AY103" s="5">
        <v>2</v>
      </c>
      <c r="AZ103" s="5" t="s">
        <v>2145</v>
      </c>
      <c r="BA103" s="5">
        <v>0</v>
      </c>
      <c r="BB103" s="5">
        <v>16</v>
      </c>
      <c r="BC103" s="5">
        <v>2</v>
      </c>
      <c r="BD103" s="5">
        <v>2</v>
      </c>
      <c r="BE103" s="5" t="s">
        <v>342</v>
      </c>
      <c r="BF103" s="5">
        <v>6</v>
      </c>
      <c r="BG103" s="5">
        <v>3</v>
      </c>
      <c r="BH103" s="5">
        <v>3</v>
      </c>
      <c r="BI103" s="5">
        <v>0</v>
      </c>
      <c r="BJ103" s="5">
        <v>0</v>
      </c>
      <c r="BK103" s="5">
        <v>0</v>
      </c>
      <c r="BL103" s="5">
        <v>0</v>
      </c>
      <c r="BM103" s="5">
        <v>2</v>
      </c>
      <c r="BN103" s="5">
        <v>1</v>
      </c>
      <c r="BO103" s="5">
        <v>7</v>
      </c>
      <c r="BP103" s="5">
        <v>1</v>
      </c>
      <c r="BQ103" s="5" t="s">
        <v>158</v>
      </c>
      <c r="BR103" s="5" t="s">
        <v>161</v>
      </c>
      <c r="BS103" s="5">
        <v>0</v>
      </c>
      <c r="BT103" s="5">
        <v>0</v>
      </c>
      <c r="BU103" s="5">
        <v>0</v>
      </c>
      <c r="BV103" s="5" t="s">
        <v>163</v>
      </c>
      <c r="BW103" s="5" t="s">
        <v>342</v>
      </c>
      <c r="BX103" s="5" t="e">
        <v>#N/A</v>
      </c>
      <c r="BY103" s="5">
        <v>1</v>
      </c>
      <c r="BZ103" s="5">
        <v>1</v>
      </c>
      <c r="CA103" s="5">
        <v>0</v>
      </c>
      <c r="CB103" s="5">
        <v>10</v>
      </c>
      <c r="CC103" s="5">
        <v>0</v>
      </c>
      <c r="CD103" s="5" t="s">
        <v>161</v>
      </c>
      <c r="CE103" s="5" t="s">
        <v>2498</v>
      </c>
      <c r="CF103" s="5" t="s">
        <v>161</v>
      </c>
      <c r="CG103" s="5" t="s">
        <v>158</v>
      </c>
      <c r="CH103" s="5" t="s">
        <v>159</v>
      </c>
      <c r="CI103" s="5">
        <v>0</v>
      </c>
      <c r="CJ103" s="5">
        <v>0</v>
      </c>
      <c r="CK103" s="5" t="s">
        <v>159</v>
      </c>
      <c r="CL103" s="5" t="s">
        <v>159</v>
      </c>
      <c r="CM103" s="5">
        <v>0</v>
      </c>
      <c r="CN103" s="5">
        <v>0</v>
      </c>
      <c r="CO103" s="5" t="s">
        <v>199</v>
      </c>
      <c r="CQ103" s="5" t="s">
        <v>347</v>
      </c>
      <c r="CR103" s="4" t="s">
        <v>2499</v>
      </c>
      <c r="CS103" s="5" t="s">
        <v>2471</v>
      </c>
      <c r="CT103" s="5" t="s">
        <v>158</v>
      </c>
      <c r="CU103" s="5" t="s">
        <v>416</v>
      </c>
      <c r="CV103" s="4"/>
      <c r="CX103" s="5" t="s">
        <v>2492</v>
      </c>
      <c r="CY103" s="4" t="s">
        <v>2500</v>
      </c>
      <c r="CZ103" s="5" t="s">
        <v>171</v>
      </c>
      <c r="DA103" s="5" t="s">
        <v>230</v>
      </c>
      <c r="DB103" s="4" t="s">
        <v>2501</v>
      </c>
      <c r="DC103" s="4" t="s">
        <v>2502</v>
      </c>
      <c r="DD103" t="s">
        <v>2503</v>
      </c>
      <c r="DE103" s="14" t="s">
        <v>176</v>
      </c>
      <c r="DF103" s="4">
        <v>104</v>
      </c>
      <c r="DG103" s="15" t="s">
        <v>177</v>
      </c>
      <c r="DH103" s="15" t="s">
        <v>354</v>
      </c>
      <c r="DI103" s="4"/>
      <c r="DJ103" s="4"/>
      <c r="DK103" s="4"/>
      <c r="DL103" s="4"/>
      <c r="DM103" s="4"/>
      <c r="DN103" s="4"/>
      <c r="DO103" s="4"/>
      <c r="DP103" s="4" t="s">
        <v>2504</v>
      </c>
      <c r="DQ103" s="4" t="s">
        <v>354</v>
      </c>
      <c r="DR103" s="16">
        <v>1</v>
      </c>
      <c r="DS103" s="17">
        <v>44258</v>
      </c>
      <c r="DT103" s="1" t="s">
        <v>356</v>
      </c>
      <c r="DU103" s="1" t="s">
        <v>354</v>
      </c>
      <c r="DV103" s="1" t="str">
        <f>TabCadastro[[#This Row],[Cidade]]&amp;" - "&amp;TabCadastro[[#This Row],[UF]]</f>
        <v>Mannheim - Bad Würtemberg</v>
      </c>
      <c r="DW103" s="18" t="str">
        <f>TabCadastro[[#This Row],[Nome completo do responsável]]&amp;" / "&amp;TabCadastro[[#This Row],[Endereço de e-mail2]]&amp;" / "&amp;TabCadastro[[#This Row],[Telefone]]</f>
        <v>Euda Kummer / euda.kummer@t-online.de / (49) 1717-467-062</v>
      </c>
      <c r="DX103" s="18" t="str">
        <f>TabCadastro[[#This Row],[Nome do Presidente]]&amp;" / "&amp;TabCadastro[[#This Row],[Email do Presidente]]&amp;" / "&amp;TabCadastro[[#This Row],[Telefone do Presidente]]</f>
        <v>Euda Kummer / euda.kummer@t-online.de / +491717467062</v>
      </c>
      <c r="DY103" s="18" t="e">
        <f>VLOOKUP(TabCadastro[[#This Row],[Regional]],#REF!,2,FALSE)</f>
        <v>#REF!</v>
      </c>
      <c r="DZ103" s="1" t="e">
        <f>IF(TabCadastro[[#This Row],[Regional]]=#REF!,TabCadastro[[#This Row],[Conc_Cidade_UF]],"")</f>
        <v>#REF!</v>
      </c>
      <c r="EA103" s="18" t="str">
        <f>TabCadastro[[#This Row],[Endereço]]&amp;" - "&amp;TabCadastro[[#This Row],[Bairro]]&amp;" - "&amp;"CEP "&amp;TabCadastro[[#This Row],[CEP]]</f>
        <v>Ortenaustrasse, 5 - (sem informação) - CEP 68163</v>
      </c>
      <c r="EB103" s="1" t="e">
        <f>IF(TabCadastro[[#This Row],[Regional]]=#REF!,TabCadastro[[#This Row],[Ordem (manual)]],"")</f>
        <v>#REF!</v>
      </c>
      <c r="EC103" s="1" t="e">
        <f>IF(TabCadastro[[#This Row],[Regional_Selec]]="","",_xlfn.RANK.EQ(TabCadastro[[#This Row],[Regional_Selec]],TabCadastro[Regional_Selec],1))</f>
        <v>#REF!</v>
      </c>
      <c r="ED103" s="1" t="str">
        <f>TabCadastro[[#This Row],[Domingo]]&amp;TabCadastro[[#This Row],[Segunda]]&amp;TabCadastro[[#This Row],[Terça]]&amp;TabCadastro[[#This Row],[Quarta]]&amp;TabCadastro[[#This Row],[Quinta]]&amp;TabCadastro[[#This Row],[Sexta]]&amp;TabCadastro[[#This Row],[Sábado]]</f>
        <v>-19h30-----</v>
      </c>
      <c r="EE103" s="1">
        <f>LEN(TabCadastro[[#This Row],[Conc_AE]])-LEN(SUBSTITUTE(TabCadastro[[#This Row],[Conc_AE]],"h",""))</f>
        <v>1</v>
      </c>
      <c r="EF103" s="1">
        <f>LEN(TabCadastro[[#This Row],[Dias e Horários do CURSO BÁSICO]])-LEN(SUBSTITUTE(TabCadastro[[#This Row],[Dias e Horários do CURSO BÁSICO]],"h",""))</f>
        <v>0</v>
      </c>
      <c r="EG103" s="1">
        <f>LEN(TabCadastro[[#This Row],[Dias e Horários da EAE]])-LEN(SUBSTITUTE(TabCadastro[[#This Row],[Dias e Horários da EAE]],"h",""))</f>
        <v>1</v>
      </c>
      <c r="EH103" s="1">
        <f>LEN(TabCadastro[[#This Row],[Dias e Horários EVANGELIZAÇÃO INFANTIL]])-LEN(SUBSTITUTE(TabCadastro[[#This Row],[Dias e Horários EVANGELIZAÇÃO INFANTIL]],"h",""))</f>
        <v>1</v>
      </c>
      <c r="EI103" s="1">
        <f>LEN(TabCadastro[[#This Row],[Dias e Horários PRÉ-MOCIDADE]])-LEN(SUBSTITUTE(TabCadastro[[#This Row],[Dias e Horários PRÉ-MOCIDADE]],"h",""))</f>
        <v>0</v>
      </c>
      <c r="EJ103" s="1">
        <f>LEN(TabCadastro[[#This Row],[Dias e Horários MOCIDADE]])-LEN(SUBSTITUTE(TabCadastro[[#This Row],[Dias e Horários MOCIDADE]],"h",""))</f>
        <v>1</v>
      </c>
      <c r="EK103" s="1">
        <f>LEN(TabCadastro[[#This Row],[Dias e Horários do CURSO DE MÉDIUNS]])-LEN(SUBSTITUTE(TabCadastro[[#This Row],[Dias e Horários do CURSO DE MÉDIUNS]],"h",""))</f>
        <v>1</v>
      </c>
      <c r="EL103" s="1">
        <f>LEN(TabCadastro[[#This Row],[Dias e Horários - FALANDO AO CORAÇÃO]])-LEN(SUBSTITUTE(TabCadastro[[#This Row],[Dias e Horários - FALANDO AO CORAÇÃO]],"h",""))</f>
        <v>0</v>
      </c>
      <c r="EM103" s="1">
        <f>LEN(TabCadastro[[#This Row],[Dias e Horários - PROJETO ANDRÉ LUIZ]])-LEN(SUBSTITUTE(TabCadastro[[#This Row],[Dias e Horários - PROJETO ANDRÉ LUIZ]],"h",""))</f>
        <v>1</v>
      </c>
      <c r="EN103" s="1">
        <f>LEN(TabCadastro[[#This Row],[Dias e Horários - PROJETO PAULO DE TARSO]])-LEN(SUBSTITUTE(TabCadastro[[#This Row],[Dias e Horários - PROJETO PAULO DE TARSO]],"h",""))</f>
        <v>0</v>
      </c>
    </row>
    <row r="104" spans="1:144" x14ac:dyDescent="0.3">
      <c r="A104" s="2">
        <v>44270.690844907411</v>
      </c>
      <c r="B104" s="19" t="s">
        <v>2390</v>
      </c>
      <c r="C104" s="3" t="s">
        <v>2505</v>
      </c>
      <c r="D104" s="3" t="s">
        <v>2506</v>
      </c>
      <c r="E104" s="3" t="s">
        <v>2507</v>
      </c>
      <c r="F104" s="3" t="s">
        <v>2508</v>
      </c>
      <c r="G104" s="4" t="s">
        <v>2509</v>
      </c>
      <c r="H104" s="5" t="s">
        <v>163</v>
      </c>
      <c r="I104" s="3" t="s">
        <v>2510</v>
      </c>
      <c r="J104" s="3" t="s">
        <v>2511</v>
      </c>
      <c r="K104" s="3">
        <v>7635</v>
      </c>
      <c r="L104" s="3" t="s">
        <v>790</v>
      </c>
      <c r="M104" s="13">
        <v>21644</v>
      </c>
      <c r="N104" s="3" t="s">
        <v>2512</v>
      </c>
      <c r="O104" s="5" t="s">
        <v>2513</v>
      </c>
      <c r="P104" s="5" t="s">
        <v>2514</v>
      </c>
      <c r="Q104" s="4" t="s">
        <v>2515</v>
      </c>
      <c r="R104" s="4" t="s">
        <v>2516</v>
      </c>
      <c r="S104" s="3" t="s">
        <v>159</v>
      </c>
      <c r="T104" s="3" t="s">
        <v>159</v>
      </c>
      <c r="U104" s="3" t="s">
        <v>158</v>
      </c>
      <c r="V104" s="3" t="s">
        <v>159</v>
      </c>
      <c r="W104" s="3" t="s">
        <v>159</v>
      </c>
      <c r="X104" s="3" t="s">
        <v>159</v>
      </c>
      <c r="Y104" s="3" t="s">
        <v>158</v>
      </c>
      <c r="Z104" s="4" t="s">
        <v>2517</v>
      </c>
      <c r="AA104" s="4" t="s">
        <v>2518</v>
      </c>
      <c r="AB104" s="4" t="s">
        <v>2519</v>
      </c>
      <c r="AC104" s="4" t="s">
        <v>2518</v>
      </c>
      <c r="AD104" s="4" t="s">
        <v>2518</v>
      </c>
      <c r="AE104" s="4" t="s">
        <v>159</v>
      </c>
      <c r="AG104" s="3" t="s">
        <v>161</v>
      </c>
      <c r="AH104" s="3" t="s">
        <v>579</v>
      </c>
      <c r="AI104" s="3" t="s">
        <v>161</v>
      </c>
      <c r="AJ104" s="3" t="s">
        <v>161</v>
      </c>
      <c r="AK104" s="3" t="s">
        <v>162</v>
      </c>
      <c r="AL104" s="3" t="s">
        <v>161</v>
      </c>
      <c r="AM104" s="3" t="s">
        <v>161</v>
      </c>
      <c r="AN104" s="5">
        <v>0</v>
      </c>
      <c r="AO104" s="5">
        <v>1</v>
      </c>
      <c r="AP104" s="5">
        <v>2</v>
      </c>
      <c r="AQ104" s="5">
        <v>2</v>
      </c>
      <c r="AR104" s="5" t="s">
        <v>161</v>
      </c>
      <c r="AS104" s="5">
        <v>0</v>
      </c>
      <c r="AT104" s="5" t="s">
        <v>2520</v>
      </c>
      <c r="AU104" s="5" t="e">
        <v>#N/A</v>
      </c>
      <c r="AV104" s="5">
        <v>5</v>
      </c>
      <c r="AW104" s="5">
        <v>4</v>
      </c>
      <c r="AX104" s="5">
        <v>5</v>
      </c>
      <c r="AY104" s="5">
        <v>2</v>
      </c>
      <c r="AZ104" s="5" t="s">
        <v>161</v>
      </c>
      <c r="BA104" s="5">
        <v>0</v>
      </c>
      <c r="BB104" s="5">
        <v>0</v>
      </c>
      <c r="BC104" s="5">
        <v>0</v>
      </c>
      <c r="BD104" s="5">
        <v>0</v>
      </c>
      <c r="BE104" s="5" t="s">
        <v>973</v>
      </c>
      <c r="BF104" s="5">
        <v>6</v>
      </c>
      <c r="BG104" s="5">
        <v>0</v>
      </c>
      <c r="BH104" s="5">
        <v>3</v>
      </c>
      <c r="BI104" s="5">
        <v>0</v>
      </c>
      <c r="BJ104" s="5">
        <v>1</v>
      </c>
      <c r="BK104" s="5">
        <v>1</v>
      </c>
      <c r="BL104" s="5">
        <v>0</v>
      </c>
      <c r="BM104" s="5">
        <v>0</v>
      </c>
      <c r="BN104" s="5">
        <v>0</v>
      </c>
      <c r="BO104" s="5">
        <v>1</v>
      </c>
      <c r="BP104" s="5">
        <v>1</v>
      </c>
      <c r="BQ104" s="5" t="s">
        <v>158</v>
      </c>
      <c r="BR104" s="5" t="s">
        <v>161</v>
      </c>
      <c r="BS104" s="5">
        <v>0</v>
      </c>
      <c r="BT104" s="5">
        <v>0</v>
      </c>
      <c r="BU104" s="5">
        <v>0</v>
      </c>
      <c r="BV104" s="5" t="s">
        <v>253</v>
      </c>
      <c r="BW104" s="5" t="s">
        <v>342</v>
      </c>
      <c r="BX104" s="5">
        <v>10</v>
      </c>
      <c r="BY104" s="5">
        <v>1</v>
      </c>
      <c r="BZ104" s="5">
        <v>1</v>
      </c>
      <c r="CA104" s="5">
        <v>1</v>
      </c>
      <c r="CB104" s="5">
        <v>6</v>
      </c>
      <c r="CC104" s="5">
        <v>0</v>
      </c>
      <c r="CD104" s="5" t="s">
        <v>161</v>
      </c>
      <c r="CE104" s="5" t="s">
        <v>161</v>
      </c>
      <c r="CF104" s="5" t="s">
        <v>161</v>
      </c>
      <c r="CG104" s="5" t="s">
        <v>158</v>
      </c>
      <c r="CH104" s="5" t="s">
        <v>158</v>
      </c>
      <c r="CI104" s="5">
        <v>0</v>
      </c>
      <c r="CJ104" s="5">
        <v>0</v>
      </c>
      <c r="CK104" s="5" t="s">
        <v>158</v>
      </c>
      <c r="CL104" s="5" t="s">
        <v>158</v>
      </c>
      <c r="CM104" s="5">
        <v>0</v>
      </c>
      <c r="CN104" s="5">
        <v>0</v>
      </c>
      <c r="CO104" s="5" t="s">
        <v>199</v>
      </c>
      <c r="CQ104" s="5" t="s">
        <v>168</v>
      </c>
      <c r="CR104" s="4" t="s">
        <v>2521</v>
      </c>
      <c r="CS104" s="5" t="s">
        <v>2522</v>
      </c>
      <c r="CT104" s="5" t="s">
        <v>158</v>
      </c>
      <c r="CU104" s="5" t="s">
        <v>416</v>
      </c>
      <c r="CV104" s="4"/>
      <c r="CX104" s="5" t="s">
        <v>2523</v>
      </c>
      <c r="CY104" s="4" t="s">
        <v>2524</v>
      </c>
      <c r="CZ104" s="5" t="s">
        <v>171</v>
      </c>
      <c r="DA104" s="5" t="s">
        <v>230</v>
      </c>
      <c r="DB104" s="4" t="s">
        <v>2525</v>
      </c>
      <c r="DC104" s="4" t="s">
        <v>2526</v>
      </c>
      <c r="DD104" t="s">
        <v>2527</v>
      </c>
      <c r="DE104" s="14" t="s">
        <v>176</v>
      </c>
      <c r="DF104" s="4">
        <v>105</v>
      </c>
      <c r="DG104" s="15" t="s">
        <v>177</v>
      </c>
      <c r="DH104" s="15" t="s">
        <v>354</v>
      </c>
      <c r="DI104" s="4"/>
      <c r="DJ104" s="4"/>
      <c r="DK104" s="4"/>
      <c r="DL104" s="4"/>
      <c r="DM104" s="4"/>
      <c r="DN104" s="4"/>
      <c r="DO104" s="4"/>
      <c r="DP104" s="4" t="s">
        <v>2528</v>
      </c>
      <c r="DQ104" s="4" t="s">
        <v>354</v>
      </c>
      <c r="DR104" s="16">
        <v>1</v>
      </c>
      <c r="DS104" s="17">
        <v>44258</v>
      </c>
      <c r="DT104" s="1" t="s">
        <v>356</v>
      </c>
      <c r="DU104" s="1" t="s">
        <v>354</v>
      </c>
      <c r="DV104" s="1" t="str">
        <f>TabCadastro[[#This Row],[Cidade]]&amp;" - "&amp;TabCadastro[[#This Row],[UF]]</f>
        <v>Loberia - Província de Buenos Aires</v>
      </c>
      <c r="DW104" s="18" t="str">
        <f>TabCadastro[[#This Row],[Nome completo do responsável]]&amp;" / "&amp;TabCadastro[[#This Row],[Endereço de e-mail2]]&amp;" / "&amp;TabCadastro[[#This Row],[Telefone]]</f>
        <v>Rosa Martiarena / deliarosagem@yahoo.com.ar / +54 9 2262 517354</v>
      </c>
      <c r="DX104" s="18" t="str">
        <f>TabCadastro[[#This Row],[Nome do Presidente]]&amp;" / "&amp;TabCadastro[[#This Row],[Email do Presidente]]&amp;" / "&amp;TabCadastro[[#This Row],[Telefone do Presidente]]</f>
        <v>Silvina Rodriguez / silvinarodriguez268@gmail.com / +54 9 2261 412214</v>
      </c>
      <c r="DY104" s="18" t="e">
        <f>VLOOKUP(TabCadastro[[#This Row],[Regional]],#REF!,2,FALSE)</f>
        <v>#REF!</v>
      </c>
      <c r="DZ104" s="1" t="e">
        <f>IF(TabCadastro[[#This Row],[Regional]]=#REF!,TabCadastro[[#This Row],[Conc_Cidade_UF]],"")</f>
        <v>#REF!</v>
      </c>
      <c r="EA104" s="18" t="str">
        <f>TabCadastro[[#This Row],[Endereço]]&amp;" - "&amp;TabCadastro[[#This Row],[Bairro]]&amp;" - "&amp;"CEP "&amp;TabCadastro[[#This Row],[CEP]]</f>
        <v>Cayetano n. 550 - (sem informação) - CEP 7635</v>
      </c>
      <c r="EB104" s="1" t="e">
        <f>IF(TabCadastro[[#This Row],[Regional]]=#REF!,TabCadastro[[#This Row],[Ordem (manual)]],"")</f>
        <v>#REF!</v>
      </c>
      <c r="EC104" s="1" t="e">
        <f>IF(TabCadastro[[#This Row],[Regional_Selec]]="","",_xlfn.RANK.EQ(TabCadastro[[#This Row],[Regional_Selec]],TabCadastro[Regional_Selec],1))</f>
        <v>#REF!</v>
      </c>
      <c r="ED104" s="1" t="str">
        <f>TabCadastro[[#This Row],[Domingo]]&amp;TabCadastro[[#This Row],[Segunda]]&amp;TabCadastro[[#This Row],[Terça]]&amp;TabCadastro[[#This Row],[Quarta]]&amp;TabCadastro[[#This Row],[Quinta]]&amp;TabCadastro[[#This Row],[Sexta]]&amp;TabCadastro[[#This Row],[Sábado]]</f>
        <v>-18h30--19h30--</v>
      </c>
      <c r="EE104" s="1">
        <f>LEN(TabCadastro[[#This Row],[Conc_AE]])-LEN(SUBSTITUTE(TabCadastro[[#This Row],[Conc_AE]],"h",""))</f>
        <v>2</v>
      </c>
      <c r="EF104" s="1">
        <f>LEN(TabCadastro[[#This Row],[Dias e Horários do CURSO BÁSICO]])-LEN(SUBSTITUTE(TabCadastro[[#This Row],[Dias e Horários do CURSO BÁSICO]],"h",""))</f>
        <v>0</v>
      </c>
      <c r="EG104" s="1">
        <f>LEN(TabCadastro[[#This Row],[Dias e Horários da EAE]])-LEN(SUBSTITUTE(TabCadastro[[#This Row],[Dias e Horários da EAE]],"h",""))</f>
        <v>2</v>
      </c>
      <c r="EH104" s="1">
        <f>LEN(TabCadastro[[#This Row],[Dias e Horários EVANGELIZAÇÃO INFANTIL]])-LEN(SUBSTITUTE(TabCadastro[[#This Row],[Dias e Horários EVANGELIZAÇÃO INFANTIL]],"h",""))</f>
        <v>0</v>
      </c>
      <c r="EI104" s="1">
        <f>LEN(TabCadastro[[#This Row],[Dias e Horários PRÉ-MOCIDADE]])-LEN(SUBSTITUTE(TabCadastro[[#This Row],[Dias e Horários PRÉ-MOCIDADE]],"h",""))</f>
        <v>0</v>
      </c>
      <c r="EJ104" s="1">
        <f>LEN(TabCadastro[[#This Row],[Dias e Horários MOCIDADE]])-LEN(SUBSTITUTE(TabCadastro[[#This Row],[Dias e Horários MOCIDADE]],"h",""))</f>
        <v>1</v>
      </c>
      <c r="EK104" s="1">
        <f>LEN(TabCadastro[[#This Row],[Dias e Horários do CURSO DE MÉDIUNS]])-LEN(SUBSTITUTE(TabCadastro[[#This Row],[Dias e Horários do CURSO DE MÉDIUNS]],"h",""))</f>
        <v>0</v>
      </c>
      <c r="EL104" s="1">
        <f>LEN(TabCadastro[[#This Row],[Dias e Horários - FALANDO AO CORAÇÃO]])-LEN(SUBSTITUTE(TabCadastro[[#This Row],[Dias e Horários - FALANDO AO CORAÇÃO]],"h",""))</f>
        <v>0</v>
      </c>
      <c r="EM104" s="1">
        <f>LEN(TabCadastro[[#This Row],[Dias e Horários - PROJETO ANDRÉ LUIZ]])-LEN(SUBSTITUTE(TabCadastro[[#This Row],[Dias e Horários - PROJETO ANDRÉ LUIZ]],"h",""))</f>
        <v>0</v>
      </c>
      <c r="EN104" s="1">
        <f>LEN(TabCadastro[[#This Row],[Dias e Horários - PROJETO PAULO DE TARSO]])-LEN(SUBSTITUTE(TabCadastro[[#This Row],[Dias e Horários - PROJETO PAULO DE TARSO]],"h",""))</f>
        <v>0</v>
      </c>
    </row>
    <row r="105" spans="1:144" x14ac:dyDescent="0.3">
      <c r="A105" s="2">
        <v>44269.677083333336</v>
      </c>
      <c r="B105" s="19" t="s">
        <v>2390</v>
      </c>
      <c r="C105" s="3" t="s">
        <v>2529</v>
      </c>
      <c r="D105" s="3" t="s">
        <v>2530</v>
      </c>
      <c r="E105" s="3" t="s">
        <v>2531</v>
      </c>
      <c r="F105" s="3" t="s">
        <v>2532</v>
      </c>
      <c r="G105" s="4" t="s">
        <v>2533</v>
      </c>
      <c r="H105" s="5" t="s">
        <v>2534</v>
      </c>
      <c r="I105" s="3" t="s">
        <v>2535</v>
      </c>
      <c r="J105" s="3" t="s">
        <v>2536</v>
      </c>
      <c r="K105" s="3" t="s">
        <v>1443</v>
      </c>
      <c r="L105" s="3" t="s">
        <v>790</v>
      </c>
      <c r="M105" s="13">
        <v>41596</v>
      </c>
      <c r="N105" s="3" t="s">
        <v>2537</v>
      </c>
      <c r="O105" s="5" t="s">
        <v>2538</v>
      </c>
      <c r="P105" s="5" t="s">
        <v>2539</v>
      </c>
      <c r="Q105" s="4" t="s">
        <v>163</v>
      </c>
      <c r="R105" s="4" t="s">
        <v>2540</v>
      </c>
      <c r="S105" s="3" t="s">
        <v>159</v>
      </c>
      <c r="T105" s="3" t="s">
        <v>159</v>
      </c>
      <c r="U105" s="3" t="s">
        <v>158</v>
      </c>
      <c r="V105" s="3" t="s">
        <v>159</v>
      </c>
      <c r="W105" s="3" t="s">
        <v>159</v>
      </c>
      <c r="X105" s="3" t="s">
        <v>159</v>
      </c>
      <c r="Y105" s="3" t="s">
        <v>159</v>
      </c>
      <c r="Z105" s="4" t="s">
        <v>161</v>
      </c>
      <c r="AA105" s="4" t="s">
        <v>161</v>
      </c>
      <c r="AB105" s="4" t="s">
        <v>161</v>
      </c>
      <c r="AC105" s="4" t="s">
        <v>161</v>
      </c>
      <c r="AD105" s="4" t="s">
        <v>161</v>
      </c>
      <c r="AE105" s="4" t="s">
        <v>159</v>
      </c>
      <c r="AG105" s="3" t="s">
        <v>161</v>
      </c>
      <c r="AH105" s="3" t="s">
        <v>161</v>
      </c>
      <c r="AI105" s="3" t="s">
        <v>161</v>
      </c>
      <c r="AJ105" s="3" t="s">
        <v>161</v>
      </c>
      <c r="AK105" s="3" t="s">
        <v>161</v>
      </c>
      <c r="AL105" s="3" t="s">
        <v>161</v>
      </c>
      <c r="AM105" s="3" t="s">
        <v>2541</v>
      </c>
      <c r="AN105" s="5">
        <v>20</v>
      </c>
      <c r="AO105" s="5">
        <v>0</v>
      </c>
      <c r="AP105" s="5">
        <v>0</v>
      </c>
      <c r="AQ105" s="5">
        <v>0</v>
      </c>
      <c r="AR105" s="5" t="s">
        <v>161</v>
      </c>
      <c r="AS105" s="5">
        <v>20</v>
      </c>
      <c r="AT105" s="5" t="s">
        <v>2542</v>
      </c>
      <c r="AU105" s="5" t="s">
        <v>163</v>
      </c>
      <c r="AV105" s="5">
        <v>31</v>
      </c>
      <c r="AW105" s="5">
        <v>0</v>
      </c>
      <c r="AX105" s="5">
        <v>3</v>
      </c>
      <c r="AY105" s="5">
        <v>3</v>
      </c>
      <c r="AZ105" s="5" t="s">
        <v>161</v>
      </c>
      <c r="BA105" s="5">
        <v>15</v>
      </c>
      <c r="BB105" s="5">
        <v>0</v>
      </c>
      <c r="BC105" s="5">
        <v>0</v>
      </c>
      <c r="BD105" s="5">
        <v>0</v>
      </c>
      <c r="BE105" s="5" t="s">
        <v>523</v>
      </c>
      <c r="BF105" s="5">
        <v>15</v>
      </c>
      <c r="BG105" s="5">
        <v>0</v>
      </c>
      <c r="BH105" s="5">
        <v>0</v>
      </c>
      <c r="BI105" s="5">
        <v>0</v>
      </c>
      <c r="BJ105" s="5">
        <v>0</v>
      </c>
      <c r="BK105" s="5">
        <v>0</v>
      </c>
      <c r="BL105" s="5">
        <v>0</v>
      </c>
      <c r="BM105" s="5">
        <v>0</v>
      </c>
      <c r="BN105" s="5">
        <v>0</v>
      </c>
      <c r="BO105" s="5">
        <v>0</v>
      </c>
      <c r="BP105" s="5">
        <v>0</v>
      </c>
      <c r="BQ105" s="5" t="s">
        <v>158</v>
      </c>
      <c r="BR105" s="5" t="s">
        <v>224</v>
      </c>
      <c r="BS105" s="5">
        <v>3</v>
      </c>
      <c r="BT105" s="5">
        <v>0</v>
      </c>
      <c r="BU105" s="5">
        <v>0</v>
      </c>
      <c r="BV105" s="5" t="s">
        <v>163</v>
      </c>
      <c r="BW105" s="5" t="s">
        <v>924</v>
      </c>
      <c r="BX105" s="5">
        <v>0</v>
      </c>
      <c r="BY105" s="5">
        <v>0</v>
      </c>
      <c r="BZ105" s="5">
        <v>0</v>
      </c>
      <c r="CA105" s="5">
        <v>0</v>
      </c>
      <c r="CB105" s="5">
        <v>3</v>
      </c>
      <c r="CC105" s="5">
        <v>50</v>
      </c>
      <c r="CD105" s="5" t="s">
        <v>161</v>
      </c>
      <c r="CE105" s="5" t="s">
        <v>161</v>
      </c>
      <c r="CF105" s="5" t="s">
        <v>161</v>
      </c>
      <c r="CG105" s="5" t="s">
        <v>158</v>
      </c>
      <c r="CH105" s="5" t="s">
        <v>159</v>
      </c>
      <c r="CI105" s="5">
        <v>0</v>
      </c>
      <c r="CJ105" s="5">
        <v>0</v>
      </c>
      <c r="CK105" s="5" t="s">
        <v>158</v>
      </c>
      <c r="CL105" s="5" t="s">
        <v>159</v>
      </c>
      <c r="CM105" s="5">
        <v>0</v>
      </c>
      <c r="CN105" s="5">
        <v>0</v>
      </c>
      <c r="CO105" s="5" t="s">
        <v>167</v>
      </c>
      <c r="CQ105" s="5" t="s">
        <v>347</v>
      </c>
      <c r="CR105" s="4"/>
      <c r="CS105" s="5" t="s">
        <v>2429</v>
      </c>
      <c r="CT105" s="5" t="s">
        <v>159</v>
      </c>
      <c r="CU105" s="5" t="s">
        <v>2430</v>
      </c>
      <c r="CV105" s="4"/>
      <c r="CX105" s="5" t="s">
        <v>416</v>
      </c>
      <c r="CY105" s="4" t="s">
        <v>163</v>
      </c>
      <c r="CZ105" s="5" t="s">
        <v>163</v>
      </c>
      <c r="DA105" s="5" t="s">
        <v>163</v>
      </c>
      <c r="DB105" s="4"/>
      <c r="DC105" s="4"/>
      <c r="DD105" t="s">
        <v>2543</v>
      </c>
      <c r="DE105" s="14" t="s">
        <v>176</v>
      </c>
      <c r="DF105" s="4">
        <v>106</v>
      </c>
      <c r="DG105" s="15" t="s">
        <v>177</v>
      </c>
      <c r="DH105" s="15" t="s">
        <v>354</v>
      </c>
      <c r="DI105" s="4"/>
      <c r="DJ105" s="4"/>
      <c r="DK105" s="4"/>
      <c r="DL105" s="4"/>
      <c r="DM105" s="4"/>
      <c r="DN105" s="4"/>
      <c r="DO105" s="4"/>
      <c r="DP105" s="4" t="s">
        <v>2544</v>
      </c>
      <c r="DQ105" s="4" t="s">
        <v>354</v>
      </c>
      <c r="DR105" s="16">
        <v>1</v>
      </c>
      <c r="DS105" s="17">
        <v>44258</v>
      </c>
      <c r="DT105" s="1" t="s">
        <v>356</v>
      </c>
      <c r="DU105" s="1" t="s">
        <v>354</v>
      </c>
      <c r="DV105" s="1" t="str">
        <f>TabCadastro[[#This Row],[Cidade]]&amp;" - "&amp;TabCadastro[[#This Row],[UF]]</f>
        <v>Centro Habana - La Habana</v>
      </c>
      <c r="DW105" s="18" t="str">
        <f>TabCadastro[[#This Row],[Nome completo do responsável]]&amp;" / "&amp;TabCadastro[[#This Row],[Endereço de e-mail2]]&amp;" / "&amp;TabCadastro[[#This Row],[Telefone]]</f>
        <v>Luiz Pizarro / (sem email) / (11) 98269-8512</v>
      </c>
      <c r="DX105" s="18" t="str">
        <f>TabCadastro[[#This Row],[Nome do Presidente]]&amp;" / "&amp;TabCadastro[[#This Row],[Email do Presidente]]&amp;" / "&amp;TabCadastro[[#This Row],[Telefone do Presidente]]</f>
        <v>Mercedes Silverio Hernández  / mercedessil@nauta.cu / 55 388078</v>
      </c>
      <c r="DY105" s="18" t="e">
        <f>VLOOKUP(TabCadastro[[#This Row],[Regional]],#REF!,2,FALSE)</f>
        <v>#REF!</v>
      </c>
      <c r="DZ105" s="1" t="e">
        <f>IF(TabCadastro[[#This Row],[Regional]]=#REF!,TabCadastro[[#This Row],[Conc_Cidade_UF]],"")</f>
        <v>#REF!</v>
      </c>
      <c r="EA105" s="18" t="str">
        <f>TabCadastro[[#This Row],[Endereço]]&amp;" - "&amp;TabCadastro[[#This Row],[Bairro]]&amp;" - "&amp;"CEP "&amp;TabCadastro[[#This Row],[CEP]]</f>
        <v>Calle Francos, 203 Entre Desagüe Y Peñalver – La Habana - Pueblo Nuevo - CEP sem CEP</v>
      </c>
      <c r="EB105" s="1" t="e">
        <f>IF(TabCadastro[[#This Row],[Regional]]=#REF!,TabCadastro[[#This Row],[Ordem (manual)]],"")</f>
        <v>#REF!</v>
      </c>
      <c r="EC105" s="1" t="e">
        <f>IF(TabCadastro[[#This Row],[Regional_Selec]]="","",_xlfn.RANK.EQ(TabCadastro[[#This Row],[Regional_Selec]],TabCadastro[Regional_Selec],1))</f>
        <v>#REF!</v>
      </c>
      <c r="ED105" s="1" t="str">
        <f>TabCadastro[[#This Row],[Domingo]]&amp;TabCadastro[[#This Row],[Segunda]]&amp;TabCadastro[[#This Row],[Terça]]&amp;TabCadastro[[#This Row],[Quarta]]&amp;TabCadastro[[#This Row],[Quinta]]&amp;TabCadastro[[#This Row],[Sexta]]&amp;TabCadastro[[#This Row],[Sábado]]</f>
        <v>------14h30 / 16h30</v>
      </c>
      <c r="EE105" s="1">
        <f>LEN(TabCadastro[[#This Row],[Conc_AE]])-LEN(SUBSTITUTE(TabCadastro[[#This Row],[Conc_AE]],"h",""))</f>
        <v>2</v>
      </c>
      <c r="EF105" s="1">
        <f>LEN(TabCadastro[[#This Row],[Dias e Horários do CURSO BÁSICO]])-LEN(SUBSTITUTE(TabCadastro[[#This Row],[Dias e Horários do CURSO BÁSICO]],"h",""))</f>
        <v>0</v>
      </c>
      <c r="EG105" s="1">
        <f>LEN(TabCadastro[[#This Row],[Dias e Horários da EAE]])-LEN(SUBSTITUTE(TabCadastro[[#This Row],[Dias e Horários da EAE]],"h",""))</f>
        <v>4</v>
      </c>
      <c r="EH105" s="1">
        <f>LEN(TabCadastro[[#This Row],[Dias e Horários EVANGELIZAÇÃO INFANTIL]])-LEN(SUBSTITUTE(TabCadastro[[#This Row],[Dias e Horários EVANGELIZAÇÃO INFANTIL]],"h",""))</f>
        <v>1</v>
      </c>
      <c r="EI105" s="1">
        <f>LEN(TabCadastro[[#This Row],[Dias e Horários PRÉ-MOCIDADE]])-LEN(SUBSTITUTE(TabCadastro[[#This Row],[Dias e Horários PRÉ-MOCIDADE]],"h",""))</f>
        <v>1</v>
      </c>
      <c r="EJ105" s="1">
        <f>LEN(TabCadastro[[#This Row],[Dias e Horários MOCIDADE]])-LEN(SUBSTITUTE(TabCadastro[[#This Row],[Dias e Horários MOCIDADE]],"h",""))</f>
        <v>1</v>
      </c>
      <c r="EK105" s="1">
        <f>LEN(TabCadastro[[#This Row],[Dias e Horários do CURSO DE MÉDIUNS]])-LEN(SUBSTITUTE(TabCadastro[[#This Row],[Dias e Horários do CURSO DE MÉDIUNS]],"h",""))</f>
        <v>0</v>
      </c>
      <c r="EL105" s="1">
        <f>LEN(TabCadastro[[#This Row],[Dias e Horários - FALANDO AO CORAÇÃO]])-LEN(SUBSTITUTE(TabCadastro[[#This Row],[Dias e Horários - FALANDO AO CORAÇÃO]],"h",""))</f>
        <v>0</v>
      </c>
      <c r="EM105" s="1">
        <f>LEN(TabCadastro[[#This Row],[Dias e Horários - PROJETO ANDRÉ LUIZ]])-LEN(SUBSTITUTE(TabCadastro[[#This Row],[Dias e Horários - PROJETO ANDRÉ LUIZ]],"h",""))</f>
        <v>0</v>
      </c>
      <c r="EN105" s="1">
        <f>LEN(TabCadastro[[#This Row],[Dias e Horários - PROJETO PAULO DE TARSO]])-LEN(SUBSTITUTE(TabCadastro[[#This Row],[Dias e Horários - PROJETO PAULO DE TARSO]],"h",""))</f>
        <v>0</v>
      </c>
    </row>
    <row r="106" spans="1:144" x14ac:dyDescent="0.3">
      <c r="A106" s="2">
        <v>44269.677083333336</v>
      </c>
      <c r="B106" s="19" t="s">
        <v>2390</v>
      </c>
      <c r="C106" s="3" t="s">
        <v>2545</v>
      </c>
      <c r="D106" s="3" t="s">
        <v>2546</v>
      </c>
      <c r="E106" s="3" t="s">
        <v>2531</v>
      </c>
      <c r="F106" s="3" t="s">
        <v>2532</v>
      </c>
      <c r="G106" s="4" t="s">
        <v>2547</v>
      </c>
      <c r="H106" s="5" t="s">
        <v>163</v>
      </c>
      <c r="I106" s="3" t="s">
        <v>2422</v>
      </c>
      <c r="J106" s="3" t="s">
        <v>2422</v>
      </c>
      <c r="K106" s="3">
        <v>70100</v>
      </c>
      <c r="L106" s="3" t="s">
        <v>790</v>
      </c>
      <c r="M106" s="13">
        <v>40839</v>
      </c>
      <c r="N106" s="3" t="s">
        <v>2548</v>
      </c>
      <c r="O106" s="5" t="s">
        <v>2549</v>
      </c>
      <c r="P106" s="5" t="s">
        <v>2550</v>
      </c>
      <c r="Q106" s="4" t="s">
        <v>163</v>
      </c>
      <c r="R106" s="4" t="s">
        <v>2551</v>
      </c>
      <c r="S106" s="3" t="s">
        <v>159</v>
      </c>
      <c r="T106" s="3" t="s">
        <v>159</v>
      </c>
      <c r="U106" s="3" t="s">
        <v>158</v>
      </c>
      <c r="V106" s="3" t="s">
        <v>159</v>
      </c>
      <c r="W106" s="3" t="s">
        <v>159</v>
      </c>
      <c r="X106" s="3" t="s">
        <v>159</v>
      </c>
      <c r="Y106" s="3" t="s">
        <v>159</v>
      </c>
      <c r="Z106" s="4" t="s">
        <v>161</v>
      </c>
      <c r="AA106" s="4" t="s">
        <v>161</v>
      </c>
      <c r="AB106" s="4" t="s">
        <v>161</v>
      </c>
      <c r="AC106" s="4" t="s">
        <v>161</v>
      </c>
      <c r="AD106" s="4" t="s">
        <v>161</v>
      </c>
      <c r="AE106" s="4" t="s">
        <v>159</v>
      </c>
      <c r="AG106" s="3" t="s">
        <v>2552</v>
      </c>
      <c r="AH106" s="3" t="s">
        <v>161</v>
      </c>
      <c r="AI106" s="3" t="s">
        <v>161</v>
      </c>
      <c r="AJ106" s="3" t="s">
        <v>161</v>
      </c>
      <c r="AK106" s="3" t="s">
        <v>161</v>
      </c>
      <c r="AL106" s="3" t="s">
        <v>161</v>
      </c>
      <c r="AM106" s="3" t="s">
        <v>161</v>
      </c>
      <c r="AN106" s="5">
        <v>15</v>
      </c>
      <c r="AO106" s="5">
        <v>0</v>
      </c>
      <c r="AP106" s="5">
        <v>0</v>
      </c>
      <c r="AQ106" s="5">
        <v>0</v>
      </c>
      <c r="AR106" s="5" t="s">
        <v>1644</v>
      </c>
      <c r="AS106" s="5">
        <v>0</v>
      </c>
      <c r="AT106" s="5" t="s">
        <v>161</v>
      </c>
      <c r="AU106" s="5" t="s">
        <v>163</v>
      </c>
      <c r="AV106" s="5">
        <v>10</v>
      </c>
      <c r="AW106" s="5">
        <v>0</v>
      </c>
      <c r="AX106" s="5">
        <v>0</v>
      </c>
      <c r="AY106" s="5">
        <v>0</v>
      </c>
      <c r="AZ106" s="5" t="s">
        <v>161</v>
      </c>
      <c r="BA106" s="5">
        <v>8</v>
      </c>
      <c r="BB106" s="5">
        <v>0</v>
      </c>
      <c r="BC106" s="5">
        <v>0</v>
      </c>
      <c r="BD106" s="5">
        <v>0</v>
      </c>
      <c r="BE106" s="5" t="s">
        <v>161</v>
      </c>
      <c r="BF106" s="5">
        <v>0</v>
      </c>
      <c r="BG106" s="5">
        <v>0</v>
      </c>
      <c r="BH106" s="5">
        <v>0</v>
      </c>
      <c r="BI106" s="5">
        <v>0</v>
      </c>
      <c r="BJ106" s="5">
        <v>0</v>
      </c>
      <c r="BK106" s="5">
        <v>0</v>
      </c>
      <c r="BL106" s="5">
        <v>0</v>
      </c>
      <c r="BM106" s="5">
        <v>0</v>
      </c>
      <c r="BN106" s="5">
        <v>0</v>
      </c>
      <c r="BO106" s="5">
        <v>0</v>
      </c>
      <c r="BP106" s="5">
        <v>0</v>
      </c>
      <c r="BQ106" s="5" t="s">
        <v>163</v>
      </c>
      <c r="BR106" s="5" t="s">
        <v>161</v>
      </c>
      <c r="BS106" s="5">
        <v>0</v>
      </c>
      <c r="BT106" s="5">
        <v>0</v>
      </c>
      <c r="BU106" s="5">
        <v>0</v>
      </c>
      <c r="BV106" s="5" t="s">
        <v>163</v>
      </c>
      <c r="BW106" s="5" t="s">
        <v>161</v>
      </c>
      <c r="BX106" s="5">
        <v>0</v>
      </c>
      <c r="BY106" s="5">
        <v>0</v>
      </c>
      <c r="BZ106" s="5">
        <v>0</v>
      </c>
      <c r="CA106" s="5">
        <v>0</v>
      </c>
      <c r="CB106" s="5">
        <v>0</v>
      </c>
      <c r="CC106" s="5">
        <v>41</v>
      </c>
      <c r="CD106" s="5" t="s">
        <v>161</v>
      </c>
      <c r="CE106" s="5" t="s">
        <v>161</v>
      </c>
      <c r="CF106" s="5" t="s">
        <v>161</v>
      </c>
      <c r="CG106" s="5" t="s">
        <v>158</v>
      </c>
      <c r="CH106" s="5" t="s">
        <v>159</v>
      </c>
      <c r="CI106" s="5">
        <v>0</v>
      </c>
      <c r="CJ106" s="5">
        <v>0</v>
      </c>
      <c r="CK106" s="5" t="s">
        <v>158</v>
      </c>
      <c r="CL106" s="5" t="s">
        <v>159</v>
      </c>
      <c r="CM106" s="5">
        <v>0</v>
      </c>
      <c r="CN106" s="5">
        <v>0</v>
      </c>
      <c r="CO106" s="5" t="s">
        <v>167</v>
      </c>
      <c r="CQ106" s="5" t="s">
        <v>347</v>
      </c>
      <c r="CR106" s="4"/>
      <c r="CS106" s="5" t="s">
        <v>2429</v>
      </c>
      <c r="CT106" s="5" t="s">
        <v>159</v>
      </c>
      <c r="CU106" s="5" t="s">
        <v>2430</v>
      </c>
      <c r="CV106" s="4"/>
      <c r="CX106" s="5" t="s">
        <v>416</v>
      </c>
      <c r="CY106" s="4" t="s">
        <v>163</v>
      </c>
      <c r="CZ106" s="5" t="s">
        <v>163</v>
      </c>
      <c r="DA106" s="5" t="s">
        <v>163</v>
      </c>
      <c r="DB106" s="4"/>
      <c r="DC106" s="4"/>
      <c r="DD106" t="s">
        <v>2553</v>
      </c>
      <c r="DE106" s="14" t="s">
        <v>176</v>
      </c>
      <c r="DF106" s="4">
        <v>107</v>
      </c>
      <c r="DG106" s="15" t="s">
        <v>177</v>
      </c>
      <c r="DH106" s="15" t="s">
        <v>178</v>
      </c>
      <c r="DI106" s="4"/>
      <c r="DJ106" s="4"/>
      <c r="DK106" s="4"/>
      <c r="DL106" s="4"/>
      <c r="DM106" s="4"/>
      <c r="DN106" s="4"/>
      <c r="DO106" s="4"/>
      <c r="DP106" s="4" t="s">
        <v>2554</v>
      </c>
      <c r="DQ106" s="4" t="s">
        <v>178</v>
      </c>
      <c r="DR106" s="16">
        <v>1</v>
      </c>
      <c r="DS106" s="17">
        <v>44258</v>
      </c>
      <c r="DU106" s="1" t="s">
        <v>178</v>
      </c>
      <c r="DV106" s="1" t="str">
        <f>TabCadastro[[#This Row],[Cidade]]&amp;" - "&amp;TabCadastro[[#This Row],[UF]]</f>
        <v>Camagüey - Camagüey</v>
      </c>
      <c r="DW106" s="18" t="str">
        <f>TabCadastro[[#This Row],[Nome completo do responsável]]&amp;" / "&amp;TabCadastro[[#This Row],[Endereço de e-mail2]]&amp;" / "&amp;TabCadastro[[#This Row],[Telefone]]</f>
        <v>Luiz Pizarro / (sem email) / (11) 98269-8512</v>
      </c>
      <c r="DX106" s="18" t="str">
        <f>TabCadastro[[#This Row],[Nome do Presidente]]&amp;" / "&amp;TabCadastro[[#This Row],[Email do Presidente]]&amp;" / "&amp;TabCadastro[[#This Row],[Telefone do Presidente]]</f>
        <v>Juan Crespo Mulén / jmulen@nauta.cu / 32 55442411</v>
      </c>
      <c r="DY106" s="18" t="e">
        <f>VLOOKUP(TabCadastro[[#This Row],[Regional]],#REF!,2,FALSE)</f>
        <v>#REF!</v>
      </c>
      <c r="DZ106" s="1" t="e">
        <f>IF(TabCadastro[[#This Row],[Regional]]=#REF!,TabCadastro[[#This Row],[Conc_Cidade_UF]],"")</f>
        <v>#REF!</v>
      </c>
      <c r="EA106" s="18" t="str">
        <f>TabCadastro[[#This Row],[Endereço]]&amp;" - "&amp;TabCadastro[[#This Row],[Bairro]]&amp;" - "&amp;"CEP "&amp;TabCadastro[[#This Row],[CEP]]</f>
        <v>Calle Cristo, 177B Entre Santa Catalina Y Bembeta - Camagüey - (sem informação) - CEP 70100</v>
      </c>
      <c r="EB106" s="1" t="e">
        <f>IF(TabCadastro[[#This Row],[Regional]]=#REF!,TabCadastro[[#This Row],[Ordem (manual)]],"")</f>
        <v>#REF!</v>
      </c>
      <c r="EC106" s="1" t="e">
        <f>IF(TabCadastro[[#This Row],[Regional_Selec]]="","",_xlfn.RANK.EQ(TabCadastro[[#This Row],[Regional_Selec]],TabCadastro[Regional_Selec],1))</f>
        <v>#REF!</v>
      </c>
      <c r="ED106" s="1" t="str">
        <f>TabCadastro[[#This Row],[Domingo]]&amp;TabCadastro[[#This Row],[Segunda]]&amp;TabCadastro[[#This Row],[Terça]]&amp;TabCadastro[[#This Row],[Quarta]]&amp;TabCadastro[[#This Row],[Quinta]]&amp;TabCadastro[[#This Row],[Sexta]]&amp;TabCadastro[[#This Row],[Sábado]]</f>
        <v>11h------</v>
      </c>
      <c r="EE106" s="1">
        <f>LEN(TabCadastro[[#This Row],[Conc_AE]])-LEN(SUBSTITUTE(TabCadastro[[#This Row],[Conc_AE]],"h",""))</f>
        <v>1</v>
      </c>
      <c r="EF106" s="1">
        <f>LEN(TabCadastro[[#This Row],[Dias e Horários do CURSO BÁSICO]])-LEN(SUBSTITUTE(TabCadastro[[#This Row],[Dias e Horários do CURSO BÁSICO]],"h",""))</f>
        <v>1</v>
      </c>
      <c r="EG106" s="1">
        <f>LEN(TabCadastro[[#This Row],[Dias e Horários da EAE]])-LEN(SUBSTITUTE(TabCadastro[[#This Row],[Dias e Horários da EAE]],"h",""))</f>
        <v>0</v>
      </c>
      <c r="EH106" s="1">
        <f>LEN(TabCadastro[[#This Row],[Dias e Horários EVANGELIZAÇÃO INFANTIL]])-LEN(SUBSTITUTE(TabCadastro[[#This Row],[Dias e Horários EVANGELIZAÇÃO INFANTIL]],"h",""))</f>
        <v>0</v>
      </c>
      <c r="EI106" s="1">
        <f>LEN(TabCadastro[[#This Row],[Dias e Horários PRÉ-MOCIDADE]])-LEN(SUBSTITUTE(TabCadastro[[#This Row],[Dias e Horários PRÉ-MOCIDADE]],"h",""))</f>
        <v>0</v>
      </c>
      <c r="EJ106" s="1">
        <f>LEN(TabCadastro[[#This Row],[Dias e Horários MOCIDADE]])-LEN(SUBSTITUTE(TabCadastro[[#This Row],[Dias e Horários MOCIDADE]],"h",""))</f>
        <v>0</v>
      </c>
      <c r="EK106" s="1">
        <f>LEN(TabCadastro[[#This Row],[Dias e Horários do CURSO DE MÉDIUNS]])-LEN(SUBSTITUTE(TabCadastro[[#This Row],[Dias e Horários do CURSO DE MÉDIUNS]],"h",""))</f>
        <v>0</v>
      </c>
      <c r="EL106" s="1">
        <f>LEN(TabCadastro[[#This Row],[Dias e Horários - FALANDO AO CORAÇÃO]])-LEN(SUBSTITUTE(TabCadastro[[#This Row],[Dias e Horários - FALANDO AO CORAÇÃO]],"h",""))</f>
        <v>0</v>
      </c>
      <c r="EM106" s="1">
        <f>LEN(TabCadastro[[#This Row],[Dias e Horários - PROJETO ANDRÉ LUIZ]])-LEN(SUBSTITUTE(TabCadastro[[#This Row],[Dias e Horários - PROJETO ANDRÉ LUIZ]],"h",""))</f>
        <v>0</v>
      </c>
      <c r="EN106" s="1">
        <f>LEN(TabCadastro[[#This Row],[Dias e Horários - PROJETO PAULO DE TARSO]])-LEN(SUBSTITUTE(TabCadastro[[#This Row],[Dias e Horários - PROJETO PAULO DE TARSO]],"h",""))</f>
        <v>0</v>
      </c>
    </row>
    <row r="107" spans="1:144" x14ac:dyDescent="0.3">
      <c r="A107" s="2">
        <v>44269.677083333336</v>
      </c>
      <c r="B107" s="19" t="s">
        <v>2390</v>
      </c>
      <c r="C107" s="3" t="s">
        <v>2555</v>
      </c>
      <c r="D107" s="3" t="s">
        <v>2556</v>
      </c>
      <c r="E107" s="3" t="s">
        <v>2531</v>
      </c>
      <c r="F107" s="3" t="s">
        <v>2532</v>
      </c>
      <c r="G107" s="4" t="s">
        <v>2557</v>
      </c>
      <c r="H107" s="5" t="s">
        <v>2558</v>
      </c>
      <c r="I107" s="3" t="s">
        <v>2559</v>
      </c>
      <c r="J107" s="3" t="s">
        <v>2560</v>
      </c>
      <c r="K107" s="3" t="s">
        <v>1443</v>
      </c>
      <c r="L107" s="3" t="s">
        <v>790</v>
      </c>
      <c r="M107" s="13">
        <v>41129</v>
      </c>
      <c r="N107" s="3" t="s">
        <v>2561</v>
      </c>
      <c r="O107" s="5" t="s">
        <v>2562</v>
      </c>
      <c r="P107" s="5" t="s">
        <v>2563</v>
      </c>
      <c r="Q107" s="4" t="s">
        <v>163</v>
      </c>
      <c r="R107" s="4"/>
      <c r="S107" s="3" t="s">
        <v>159</v>
      </c>
      <c r="T107" s="3" t="s">
        <v>159</v>
      </c>
      <c r="U107" s="3" t="s">
        <v>158</v>
      </c>
      <c r="V107" s="3" t="s">
        <v>159</v>
      </c>
      <c r="W107" s="3" t="s">
        <v>159</v>
      </c>
      <c r="X107" s="3" t="s">
        <v>159</v>
      </c>
      <c r="Y107" s="3" t="s">
        <v>159</v>
      </c>
      <c r="Z107" s="4" t="s">
        <v>2564</v>
      </c>
      <c r="AA107" s="4" t="s">
        <v>161</v>
      </c>
      <c r="AB107" s="4" t="s">
        <v>161</v>
      </c>
      <c r="AC107" s="4" t="s">
        <v>161</v>
      </c>
      <c r="AD107" s="4" t="s">
        <v>161</v>
      </c>
      <c r="AE107" s="4" t="s">
        <v>159</v>
      </c>
      <c r="AG107" s="3" t="s">
        <v>161</v>
      </c>
      <c r="AH107" s="3" t="s">
        <v>161</v>
      </c>
      <c r="AI107" s="3" t="s">
        <v>161</v>
      </c>
      <c r="AJ107" s="3" t="s">
        <v>161</v>
      </c>
      <c r="AK107" s="3" t="s">
        <v>161</v>
      </c>
      <c r="AL107" s="3" t="s">
        <v>196</v>
      </c>
      <c r="AM107" s="3" t="s">
        <v>161</v>
      </c>
      <c r="AN107" s="5">
        <v>20</v>
      </c>
      <c r="AO107" s="5">
        <v>0</v>
      </c>
      <c r="AP107" s="5">
        <v>0</v>
      </c>
      <c r="AQ107" s="5">
        <v>0</v>
      </c>
      <c r="AR107" s="5" t="s">
        <v>161</v>
      </c>
      <c r="AS107" s="5">
        <v>3</v>
      </c>
      <c r="AT107" s="5" t="s">
        <v>625</v>
      </c>
      <c r="AU107" s="5" t="s">
        <v>163</v>
      </c>
      <c r="AV107" s="5">
        <v>3</v>
      </c>
      <c r="AW107" s="5">
        <v>0</v>
      </c>
      <c r="AX107" s="5">
        <v>0</v>
      </c>
      <c r="AY107" s="5">
        <v>0</v>
      </c>
      <c r="AZ107" s="5" t="s">
        <v>161</v>
      </c>
      <c r="BA107" s="5">
        <v>15</v>
      </c>
      <c r="BB107" s="5">
        <v>0</v>
      </c>
      <c r="BC107" s="5">
        <v>0</v>
      </c>
      <c r="BD107" s="5">
        <v>0</v>
      </c>
      <c r="BE107" s="5" t="s">
        <v>470</v>
      </c>
      <c r="BF107" s="5">
        <v>11</v>
      </c>
      <c r="BG107" s="5">
        <v>0</v>
      </c>
      <c r="BH107" s="5">
        <v>0</v>
      </c>
      <c r="BI107" s="5">
        <v>0</v>
      </c>
      <c r="BJ107" s="5">
        <v>0</v>
      </c>
      <c r="BK107" s="5">
        <v>0</v>
      </c>
      <c r="BL107" s="5">
        <v>0</v>
      </c>
      <c r="BM107" s="5">
        <v>0</v>
      </c>
      <c r="BN107" s="5">
        <v>0</v>
      </c>
      <c r="BO107" s="5">
        <v>0</v>
      </c>
      <c r="BP107" s="5">
        <v>0</v>
      </c>
      <c r="BQ107" s="5" t="s">
        <v>158</v>
      </c>
      <c r="BR107" s="5" t="s">
        <v>625</v>
      </c>
      <c r="BS107" s="5">
        <v>2</v>
      </c>
      <c r="BT107" s="5">
        <v>0</v>
      </c>
      <c r="BU107" s="5">
        <v>0</v>
      </c>
      <c r="BV107" s="5" t="s">
        <v>163</v>
      </c>
      <c r="BW107" s="5" t="s">
        <v>625</v>
      </c>
      <c r="BX107" s="5">
        <v>2</v>
      </c>
      <c r="BY107" s="5">
        <v>0</v>
      </c>
      <c r="BZ107" s="5">
        <v>0</v>
      </c>
      <c r="CA107" s="5">
        <v>0</v>
      </c>
      <c r="CB107" s="5">
        <v>8</v>
      </c>
      <c r="CC107" s="5">
        <v>12</v>
      </c>
      <c r="CD107" s="5" t="s">
        <v>161</v>
      </c>
      <c r="CE107" s="5" t="s">
        <v>161</v>
      </c>
      <c r="CF107" s="5" t="s">
        <v>161</v>
      </c>
      <c r="CG107" s="5" t="s">
        <v>158</v>
      </c>
      <c r="CH107" s="5" t="s">
        <v>159</v>
      </c>
      <c r="CI107" s="5">
        <v>0</v>
      </c>
      <c r="CJ107" s="5">
        <v>0</v>
      </c>
      <c r="CK107" s="5" t="s">
        <v>158</v>
      </c>
      <c r="CL107" s="5" t="s">
        <v>159</v>
      </c>
      <c r="CM107" s="5">
        <v>0</v>
      </c>
      <c r="CN107" s="5">
        <v>0</v>
      </c>
      <c r="CO107" s="5" t="s">
        <v>167</v>
      </c>
      <c r="CQ107" s="5" t="s">
        <v>347</v>
      </c>
      <c r="CR107" s="4"/>
      <c r="CS107" s="5" t="s">
        <v>2429</v>
      </c>
      <c r="CT107" s="5" t="s">
        <v>159</v>
      </c>
      <c r="CU107" s="5" t="s">
        <v>2430</v>
      </c>
      <c r="CV107" s="4"/>
      <c r="CX107" s="5" t="s">
        <v>416</v>
      </c>
      <c r="CY107" s="4" t="s">
        <v>163</v>
      </c>
      <c r="CZ107" s="5" t="s">
        <v>163</v>
      </c>
      <c r="DA107" s="5" t="s">
        <v>163</v>
      </c>
      <c r="DB107" s="4"/>
      <c r="DC107" s="4"/>
      <c r="DD107" t="s">
        <v>2565</v>
      </c>
      <c r="DE107" s="14" t="s">
        <v>176</v>
      </c>
      <c r="DF107" s="4">
        <v>108</v>
      </c>
      <c r="DG107" s="15" t="s">
        <v>177</v>
      </c>
      <c r="DH107" s="15" t="s">
        <v>354</v>
      </c>
      <c r="DI107" s="4"/>
      <c r="DJ107" s="4"/>
      <c r="DK107" s="4"/>
      <c r="DL107" s="4"/>
      <c r="DM107" s="4"/>
      <c r="DN107" s="4"/>
      <c r="DO107" s="4"/>
      <c r="DP107" s="4" t="s">
        <v>2566</v>
      </c>
      <c r="DQ107" s="4" t="s">
        <v>354</v>
      </c>
      <c r="DR107" s="16">
        <v>1</v>
      </c>
      <c r="DS107" s="17">
        <v>44258</v>
      </c>
      <c r="DT107" s="1" t="s">
        <v>356</v>
      </c>
      <c r="DU107" s="1" t="s">
        <v>354</v>
      </c>
      <c r="DV107" s="1" t="str">
        <f>TabCadastro[[#This Row],[Cidade]]&amp;" - "&amp;TabCadastro[[#This Row],[UF]]</f>
        <v>Manzanillo - Granma</v>
      </c>
      <c r="DW107" s="18" t="str">
        <f>TabCadastro[[#This Row],[Nome completo do responsável]]&amp;" / "&amp;TabCadastro[[#This Row],[Endereço de e-mail2]]&amp;" / "&amp;TabCadastro[[#This Row],[Telefone]]</f>
        <v>Luiz Pizarro / (sem email) / (11) 98269-8512</v>
      </c>
      <c r="DX107" s="18" t="str">
        <f>TabCadastro[[#This Row],[Nome do Presidente]]&amp;" / "&amp;TabCadastro[[#This Row],[Email do Presidente]]&amp;" / "&amp;TabCadastro[[#This Row],[Telefone do Presidente]]</f>
        <v>José Luis Pérez / jose6005@nauta.cu / (53) 5801-4001</v>
      </c>
      <c r="DY107" s="18" t="e">
        <f>VLOOKUP(TabCadastro[[#This Row],[Regional]],#REF!,2,FALSE)</f>
        <v>#REF!</v>
      </c>
      <c r="DZ107" s="1" t="e">
        <f>IF(TabCadastro[[#This Row],[Regional]]=#REF!,TabCadastro[[#This Row],[Conc_Cidade_UF]],"")</f>
        <v>#REF!</v>
      </c>
      <c r="EA107" s="18" t="str">
        <f>TabCadastro[[#This Row],[Endereço]]&amp;" - "&amp;TabCadastro[[#This Row],[Bairro]]&amp;" - "&amp;"CEP "&amp;TabCadastro[[#This Row],[CEP]]</f>
        <v>Calle Loinaz, 152 Entre Mártires De Vietnam Y Martí - Manzanillo - Centro Ciudad - CEP sem CEP</v>
      </c>
      <c r="EB107" s="1" t="e">
        <f>IF(TabCadastro[[#This Row],[Regional]]=#REF!,TabCadastro[[#This Row],[Ordem (manual)]],"")</f>
        <v>#REF!</v>
      </c>
      <c r="EC107" s="1" t="e">
        <f>IF(TabCadastro[[#This Row],[Regional_Selec]]="","",_xlfn.RANK.EQ(TabCadastro[[#This Row],[Regional_Selec]],TabCadastro[Regional_Selec],1))</f>
        <v>#REF!</v>
      </c>
      <c r="ED107" s="1" t="str">
        <f>TabCadastro[[#This Row],[Domingo]]&amp;TabCadastro[[#This Row],[Segunda]]&amp;TabCadastro[[#This Row],[Terça]]&amp;TabCadastro[[#This Row],[Quarta]]&amp;TabCadastro[[#This Row],[Quinta]]&amp;TabCadastro[[#This Row],[Sexta]]&amp;TabCadastro[[#This Row],[Sábado]]</f>
        <v>-----18h-</v>
      </c>
      <c r="EE107" s="1">
        <f>LEN(TabCadastro[[#This Row],[Conc_AE]])-LEN(SUBSTITUTE(TabCadastro[[#This Row],[Conc_AE]],"h",""))</f>
        <v>1</v>
      </c>
      <c r="EF107" s="1">
        <f>LEN(TabCadastro[[#This Row],[Dias e Horários do CURSO BÁSICO]])-LEN(SUBSTITUTE(TabCadastro[[#This Row],[Dias e Horários do CURSO BÁSICO]],"h",""))</f>
        <v>0</v>
      </c>
      <c r="EG107" s="1">
        <f>LEN(TabCadastro[[#This Row],[Dias e Horários da EAE]])-LEN(SUBSTITUTE(TabCadastro[[#This Row],[Dias e Horários da EAE]],"h",""))</f>
        <v>1</v>
      </c>
      <c r="EH107" s="1">
        <f>LEN(TabCadastro[[#This Row],[Dias e Horários EVANGELIZAÇÃO INFANTIL]])-LEN(SUBSTITUTE(TabCadastro[[#This Row],[Dias e Horários EVANGELIZAÇÃO INFANTIL]],"h",""))</f>
        <v>1</v>
      </c>
      <c r="EI107" s="1">
        <f>LEN(TabCadastro[[#This Row],[Dias e Horários PRÉ-MOCIDADE]])-LEN(SUBSTITUTE(TabCadastro[[#This Row],[Dias e Horários PRÉ-MOCIDADE]],"h",""))</f>
        <v>1</v>
      </c>
      <c r="EJ107" s="1">
        <f>LEN(TabCadastro[[#This Row],[Dias e Horários MOCIDADE]])-LEN(SUBSTITUTE(TabCadastro[[#This Row],[Dias e Horários MOCIDADE]],"h",""))</f>
        <v>1</v>
      </c>
      <c r="EK107" s="1">
        <f>LEN(TabCadastro[[#This Row],[Dias e Horários do CURSO DE MÉDIUNS]])-LEN(SUBSTITUTE(TabCadastro[[#This Row],[Dias e Horários do CURSO DE MÉDIUNS]],"h",""))</f>
        <v>0</v>
      </c>
      <c r="EL107" s="1">
        <f>LEN(TabCadastro[[#This Row],[Dias e Horários - FALANDO AO CORAÇÃO]])-LEN(SUBSTITUTE(TabCadastro[[#This Row],[Dias e Horários - FALANDO AO CORAÇÃO]],"h",""))</f>
        <v>0</v>
      </c>
      <c r="EM107" s="1">
        <f>LEN(TabCadastro[[#This Row],[Dias e Horários - PROJETO ANDRÉ LUIZ]])-LEN(SUBSTITUTE(TabCadastro[[#This Row],[Dias e Horários - PROJETO ANDRÉ LUIZ]],"h",""))</f>
        <v>0</v>
      </c>
      <c r="EN107" s="1">
        <f>LEN(TabCadastro[[#This Row],[Dias e Horários - PROJETO PAULO DE TARSO]])-LEN(SUBSTITUTE(TabCadastro[[#This Row],[Dias e Horários - PROJETO PAULO DE TARSO]],"h",""))</f>
        <v>0</v>
      </c>
    </row>
    <row r="108" spans="1:144" x14ac:dyDescent="0.3">
      <c r="A108" s="2">
        <v>44269.677083333336</v>
      </c>
      <c r="B108" s="19" t="s">
        <v>2390</v>
      </c>
      <c r="C108" s="3" t="s">
        <v>2567</v>
      </c>
      <c r="D108" s="3" t="s">
        <v>2568</v>
      </c>
      <c r="E108" s="3" t="s">
        <v>2531</v>
      </c>
      <c r="F108" s="3" t="s">
        <v>2532</v>
      </c>
      <c r="G108" s="4" t="s">
        <v>2569</v>
      </c>
      <c r="H108" s="5" t="s">
        <v>2570</v>
      </c>
      <c r="I108" s="3" t="s">
        <v>2571</v>
      </c>
      <c r="J108" s="3" t="s">
        <v>2571</v>
      </c>
      <c r="K108" s="3">
        <v>59290</v>
      </c>
      <c r="L108" s="3" t="s">
        <v>790</v>
      </c>
      <c r="M108" s="13" t="s">
        <v>1444</v>
      </c>
      <c r="N108" s="3" t="s">
        <v>2572</v>
      </c>
      <c r="O108" s="5" t="s">
        <v>416</v>
      </c>
      <c r="P108" s="5">
        <v>56482218</v>
      </c>
      <c r="Q108" s="4" t="s">
        <v>648</v>
      </c>
      <c r="R108" s="4"/>
      <c r="S108" s="3" t="s">
        <v>159</v>
      </c>
      <c r="T108" s="3" t="s">
        <v>159</v>
      </c>
      <c r="U108" s="3" t="s">
        <v>158</v>
      </c>
      <c r="V108" s="3" t="s">
        <v>159</v>
      </c>
      <c r="W108" s="3" t="s">
        <v>159</v>
      </c>
      <c r="X108" s="3" t="s">
        <v>159</v>
      </c>
      <c r="Y108" s="3" t="s">
        <v>159</v>
      </c>
      <c r="Z108" s="4"/>
      <c r="AA108" s="4" t="s">
        <v>161</v>
      </c>
      <c r="AB108" s="4" t="s">
        <v>161</v>
      </c>
      <c r="AC108" s="4" t="s">
        <v>161</v>
      </c>
      <c r="AD108" s="4" t="s">
        <v>161</v>
      </c>
      <c r="AE108" s="4" t="s">
        <v>159</v>
      </c>
      <c r="AG108" s="3" t="s">
        <v>161</v>
      </c>
      <c r="AH108" s="3" t="s">
        <v>161</v>
      </c>
      <c r="AI108" s="3" t="s">
        <v>161</v>
      </c>
      <c r="AJ108" s="3" t="s">
        <v>161</v>
      </c>
      <c r="AK108" s="3" t="s">
        <v>161</v>
      </c>
      <c r="AL108" s="3" t="s">
        <v>161</v>
      </c>
      <c r="AM108" s="3" t="s">
        <v>161</v>
      </c>
      <c r="AN108" s="5">
        <v>0</v>
      </c>
      <c r="AO108" s="5">
        <v>0</v>
      </c>
      <c r="AP108" s="5">
        <v>0</v>
      </c>
      <c r="AQ108" s="5">
        <v>0</v>
      </c>
      <c r="AR108" s="5" t="s">
        <v>161</v>
      </c>
      <c r="AS108" s="5">
        <v>8</v>
      </c>
      <c r="AT108" s="5" t="s">
        <v>2573</v>
      </c>
      <c r="AU108" s="5" t="s">
        <v>163</v>
      </c>
      <c r="AV108" s="5">
        <v>14</v>
      </c>
      <c r="AW108" s="5">
        <v>0</v>
      </c>
      <c r="AX108" s="5">
        <v>0</v>
      </c>
      <c r="AY108" s="5">
        <v>0</v>
      </c>
      <c r="AZ108" s="5" t="s">
        <v>1942</v>
      </c>
      <c r="BA108" s="5">
        <v>7</v>
      </c>
      <c r="BB108" s="5">
        <v>0</v>
      </c>
      <c r="BC108" s="5">
        <v>0</v>
      </c>
      <c r="BD108" s="5">
        <v>0</v>
      </c>
      <c r="BE108" s="5" t="s">
        <v>342</v>
      </c>
      <c r="BF108" s="5">
        <v>0</v>
      </c>
      <c r="BG108" s="5">
        <v>0</v>
      </c>
      <c r="BH108" s="5">
        <v>0</v>
      </c>
      <c r="BI108" s="5">
        <v>0</v>
      </c>
      <c r="BJ108" s="5">
        <v>0</v>
      </c>
      <c r="BK108" s="5">
        <v>0</v>
      </c>
      <c r="BL108" s="5">
        <v>0</v>
      </c>
      <c r="BM108" s="5">
        <v>0</v>
      </c>
      <c r="BN108" s="5">
        <v>0</v>
      </c>
      <c r="BO108" s="5">
        <v>0</v>
      </c>
      <c r="BP108" s="5">
        <v>0</v>
      </c>
      <c r="BQ108" s="5" t="s">
        <v>158</v>
      </c>
      <c r="BR108" s="5" t="s">
        <v>161</v>
      </c>
      <c r="BS108" s="5">
        <v>0</v>
      </c>
      <c r="BT108" s="5">
        <v>0</v>
      </c>
      <c r="BU108" s="5">
        <v>0</v>
      </c>
      <c r="BV108" s="5" t="s">
        <v>163</v>
      </c>
      <c r="BW108" s="5" t="s">
        <v>161</v>
      </c>
      <c r="BX108" s="5">
        <v>3</v>
      </c>
      <c r="BY108" s="5">
        <v>0</v>
      </c>
      <c r="BZ108" s="5">
        <v>0</v>
      </c>
      <c r="CA108" s="5">
        <v>0</v>
      </c>
      <c r="CB108" s="5">
        <v>0</v>
      </c>
      <c r="CC108" s="5">
        <v>0</v>
      </c>
      <c r="CD108" s="5" t="s">
        <v>161</v>
      </c>
      <c r="CE108" s="5" t="s">
        <v>161</v>
      </c>
      <c r="CF108" s="5" t="s">
        <v>161</v>
      </c>
      <c r="CG108" s="5" t="s">
        <v>158</v>
      </c>
      <c r="CH108" s="5" t="s">
        <v>159</v>
      </c>
      <c r="CI108" s="5">
        <v>0</v>
      </c>
      <c r="CJ108" s="5">
        <v>0</v>
      </c>
      <c r="CK108" s="5" t="s">
        <v>158</v>
      </c>
      <c r="CL108" s="5" t="s">
        <v>159</v>
      </c>
      <c r="CM108" s="5">
        <v>0</v>
      </c>
      <c r="CN108" s="5">
        <v>0</v>
      </c>
      <c r="CO108" s="5" t="s">
        <v>1454</v>
      </c>
      <c r="CQ108" s="5" t="s">
        <v>347</v>
      </c>
      <c r="CR108" s="4"/>
      <c r="CS108" s="5" t="s">
        <v>2429</v>
      </c>
      <c r="CT108" s="5" t="s">
        <v>159</v>
      </c>
      <c r="CU108" s="5" t="s">
        <v>2430</v>
      </c>
      <c r="CV108" s="4"/>
      <c r="CX108" s="5" t="s">
        <v>416</v>
      </c>
      <c r="CY108" s="4" t="s">
        <v>163</v>
      </c>
      <c r="CZ108" s="5" t="s">
        <v>163</v>
      </c>
      <c r="DA108" s="5" t="s">
        <v>163</v>
      </c>
      <c r="DB108" s="4"/>
      <c r="DC108" s="4"/>
      <c r="DD108" t="s">
        <v>2574</v>
      </c>
      <c r="DE108" s="14" t="s">
        <v>176</v>
      </c>
      <c r="DF108" s="4">
        <v>109</v>
      </c>
      <c r="DG108" s="15" t="s">
        <v>177</v>
      </c>
      <c r="DH108" s="15" t="s">
        <v>178</v>
      </c>
      <c r="DI108" s="4"/>
      <c r="DJ108" s="4"/>
      <c r="DK108" s="4"/>
      <c r="DL108" s="4"/>
      <c r="DM108" s="4"/>
      <c r="DN108" s="4"/>
      <c r="DO108" s="4"/>
      <c r="DP108" s="4" t="s">
        <v>2575</v>
      </c>
      <c r="DQ108" s="4" t="s">
        <v>178</v>
      </c>
      <c r="DR108" s="16">
        <v>1</v>
      </c>
      <c r="DS108" s="17">
        <v>44258</v>
      </c>
      <c r="DU108" s="1" t="s">
        <v>178</v>
      </c>
      <c r="DV108" s="1" t="str">
        <f>TabCadastro[[#This Row],[Cidade]]&amp;" - "&amp;TabCadastro[[#This Row],[UF]]</f>
        <v>Cienfuegos - Cienfuegos</v>
      </c>
      <c r="DW108" s="18" t="str">
        <f>TabCadastro[[#This Row],[Nome completo do responsável]]&amp;" / "&amp;TabCadastro[[#This Row],[Endereço de e-mail2]]&amp;" / "&amp;TabCadastro[[#This Row],[Telefone]]</f>
        <v>Luiz Pizarro / (sem email) / (11) 98269-8512</v>
      </c>
      <c r="DX108" s="18" t="str">
        <f>TabCadastro[[#This Row],[Nome do Presidente]]&amp;" / "&amp;TabCadastro[[#This Row],[Email do Presidente]]&amp;" / "&amp;TabCadastro[[#This Row],[Telefone do Presidente]]</f>
        <v>Pedro Leonardo Herrera Guerra / (sem email) / 56482218</v>
      </c>
      <c r="DY108" s="18" t="e">
        <f>VLOOKUP(TabCadastro[[#This Row],[Regional]],#REF!,2,FALSE)</f>
        <v>#REF!</v>
      </c>
      <c r="DZ108" s="1" t="e">
        <f>IF(TabCadastro[[#This Row],[Regional]]=#REF!,TabCadastro[[#This Row],[Conc_Cidade_UF]],"")</f>
        <v>#REF!</v>
      </c>
      <c r="EA108" s="18" t="str">
        <f>TabCadastro[[#This Row],[Endereço]]&amp;" - "&amp;TabCadastro[[#This Row],[Bairro]]&amp;" - "&amp;"CEP "&amp;TabCadastro[[#This Row],[CEP]]</f>
        <v>Central Pepito Tey - Taller Central - CEP 59290</v>
      </c>
      <c r="EB108" s="1" t="e">
        <f>IF(TabCadastro[[#This Row],[Regional]]=#REF!,TabCadastro[[#This Row],[Ordem (manual)]],"")</f>
        <v>#REF!</v>
      </c>
      <c r="EC108" s="1" t="e">
        <f>IF(TabCadastro[[#This Row],[Regional_Selec]]="","",_xlfn.RANK.EQ(TabCadastro[[#This Row],[Regional_Selec]],TabCadastro[Regional_Selec],1))</f>
        <v>#REF!</v>
      </c>
      <c r="ED108" s="1" t="str">
        <f>TabCadastro[[#This Row],[Domingo]]&amp;TabCadastro[[#This Row],[Segunda]]&amp;TabCadastro[[#This Row],[Terça]]&amp;TabCadastro[[#This Row],[Quarta]]&amp;TabCadastro[[#This Row],[Quinta]]&amp;TabCadastro[[#This Row],[Sexta]]&amp;TabCadastro[[#This Row],[Sábado]]</f>
        <v>-------</v>
      </c>
      <c r="EE108" s="1">
        <f>LEN(TabCadastro[[#This Row],[Conc_AE]])-LEN(SUBSTITUTE(TabCadastro[[#This Row],[Conc_AE]],"h",""))</f>
        <v>0</v>
      </c>
      <c r="EF108" s="1">
        <f>LEN(TabCadastro[[#This Row],[Dias e Horários do CURSO BÁSICO]])-LEN(SUBSTITUTE(TabCadastro[[#This Row],[Dias e Horários do CURSO BÁSICO]],"h",""))</f>
        <v>0</v>
      </c>
      <c r="EG108" s="1">
        <f>LEN(TabCadastro[[#This Row],[Dias e Horários da EAE]])-LEN(SUBSTITUTE(TabCadastro[[#This Row],[Dias e Horários da EAE]],"h",""))</f>
        <v>2</v>
      </c>
      <c r="EH108" s="1">
        <f>LEN(TabCadastro[[#This Row],[Dias e Horários EVANGELIZAÇÃO INFANTIL]])-LEN(SUBSTITUTE(TabCadastro[[#This Row],[Dias e Horários EVANGELIZAÇÃO INFANTIL]],"h",""))</f>
        <v>1</v>
      </c>
      <c r="EI108" s="1">
        <f>LEN(TabCadastro[[#This Row],[Dias e Horários PRÉ-MOCIDADE]])-LEN(SUBSTITUTE(TabCadastro[[#This Row],[Dias e Horários PRÉ-MOCIDADE]],"h",""))</f>
        <v>0</v>
      </c>
      <c r="EJ108" s="1">
        <f>LEN(TabCadastro[[#This Row],[Dias e Horários MOCIDADE]])-LEN(SUBSTITUTE(TabCadastro[[#This Row],[Dias e Horários MOCIDADE]],"h",""))</f>
        <v>0</v>
      </c>
      <c r="EK108" s="1">
        <f>LEN(TabCadastro[[#This Row],[Dias e Horários do CURSO DE MÉDIUNS]])-LEN(SUBSTITUTE(TabCadastro[[#This Row],[Dias e Horários do CURSO DE MÉDIUNS]],"h",""))</f>
        <v>1</v>
      </c>
      <c r="EL108" s="1">
        <f>LEN(TabCadastro[[#This Row],[Dias e Horários - FALANDO AO CORAÇÃO]])-LEN(SUBSTITUTE(TabCadastro[[#This Row],[Dias e Horários - FALANDO AO CORAÇÃO]],"h",""))</f>
        <v>0</v>
      </c>
      <c r="EM108" s="1">
        <f>LEN(TabCadastro[[#This Row],[Dias e Horários - PROJETO ANDRÉ LUIZ]])-LEN(SUBSTITUTE(TabCadastro[[#This Row],[Dias e Horários - PROJETO ANDRÉ LUIZ]],"h",""))</f>
        <v>0</v>
      </c>
      <c r="EN108" s="1">
        <f>LEN(TabCadastro[[#This Row],[Dias e Horários - PROJETO PAULO DE TARSO]])-LEN(SUBSTITUTE(TabCadastro[[#This Row],[Dias e Horários - PROJETO PAULO DE TARSO]],"h",""))</f>
        <v>0</v>
      </c>
    </row>
    <row r="109" spans="1:144" x14ac:dyDescent="0.3">
      <c r="A109" s="2">
        <v>44270.556967592594</v>
      </c>
      <c r="B109" s="19" t="s">
        <v>2390</v>
      </c>
      <c r="C109" s="3" t="s">
        <v>2576</v>
      </c>
      <c r="D109" s="3" t="s">
        <v>2577</v>
      </c>
      <c r="E109" s="3" t="s">
        <v>2578</v>
      </c>
      <c r="F109" s="3" t="s">
        <v>2579</v>
      </c>
      <c r="G109" s="4" t="s">
        <v>2580</v>
      </c>
      <c r="H109" s="5" t="s">
        <v>2581</v>
      </c>
      <c r="I109" s="3" t="s">
        <v>2582</v>
      </c>
      <c r="J109" s="3" t="s">
        <v>2582</v>
      </c>
      <c r="K109" s="3">
        <v>4400338</v>
      </c>
      <c r="L109" s="3" t="s">
        <v>790</v>
      </c>
      <c r="M109" s="13">
        <v>42931</v>
      </c>
      <c r="N109" s="3" t="s">
        <v>2583</v>
      </c>
      <c r="O109" s="5" t="s">
        <v>2584</v>
      </c>
      <c r="P109" s="5" t="s">
        <v>2585</v>
      </c>
      <c r="Q109" s="4" t="s">
        <v>2586</v>
      </c>
      <c r="R109" s="4"/>
      <c r="S109" s="3" t="s">
        <v>158</v>
      </c>
      <c r="T109" s="3" t="s">
        <v>159</v>
      </c>
      <c r="U109" s="3" t="s">
        <v>158</v>
      </c>
      <c r="V109" s="3" t="s">
        <v>158</v>
      </c>
      <c r="W109" s="3" t="s">
        <v>159</v>
      </c>
      <c r="X109" s="3" t="s">
        <v>159</v>
      </c>
      <c r="Y109" s="3" t="s">
        <v>159</v>
      </c>
      <c r="Z109" s="4" t="s">
        <v>161</v>
      </c>
      <c r="AA109" s="4" t="s">
        <v>161</v>
      </c>
      <c r="AB109" s="4" t="s">
        <v>2587</v>
      </c>
      <c r="AC109" s="4" t="s">
        <v>161</v>
      </c>
      <c r="AD109" s="4" t="s">
        <v>161</v>
      </c>
      <c r="AE109" s="4" t="s">
        <v>158</v>
      </c>
      <c r="AF109" s="1" t="s">
        <v>2588</v>
      </c>
      <c r="AG109" s="3" t="s">
        <v>161</v>
      </c>
      <c r="AH109" s="3" t="s">
        <v>161</v>
      </c>
      <c r="AI109" s="3"/>
      <c r="AJ109" s="3" t="s">
        <v>161</v>
      </c>
      <c r="AK109" s="3" t="s">
        <v>161</v>
      </c>
      <c r="AL109" s="3" t="s">
        <v>161</v>
      </c>
      <c r="AM109" s="3" t="s">
        <v>2589</v>
      </c>
      <c r="AN109" s="5">
        <v>65</v>
      </c>
      <c r="AO109" s="5">
        <v>24</v>
      </c>
      <c r="AP109" s="5">
        <v>16</v>
      </c>
      <c r="AQ109" s="5">
        <v>6</v>
      </c>
      <c r="AR109" s="5" t="s">
        <v>161</v>
      </c>
      <c r="AS109" s="5">
        <v>60</v>
      </c>
      <c r="AT109" s="5" t="s">
        <v>1071</v>
      </c>
      <c r="AU109" s="5" t="s">
        <v>1336</v>
      </c>
      <c r="AV109" s="5">
        <v>1</v>
      </c>
      <c r="AW109" s="5">
        <v>7</v>
      </c>
      <c r="AX109" s="5">
        <v>4</v>
      </c>
      <c r="AY109" s="5">
        <v>2</v>
      </c>
      <c r="AZ109" s="5" t="s">
        <v>1577</v>
      </c>
      <c r="BA109" s="5" t="e">
        <v>#N/A</v>
      </c>
      <c r="BB109" s="5">
        <v>4</v>
      </c>
      <c r="BC109" s="5">
        <v>3</v>
      </c>
      <c r="BD109" s="5">
        <v>1</v>
      </c>
      <c r="BE109" s="5" t="s">
        <v>2590</v>
      </c>
      <c r="BF109" s="5" t="e">
        <v>#N/A</v>
      </c>
      <c r="BG109" s="5">
        <v>5</v>
      </c>
      <c r="BH109" s="5">
        <v>2</v>
      </c>
      <c r="BI109" s="5">
        <v>0</v>
      </c>
      <c r="BJ109" s="5">
        <v>0</v>
      </c>
      <c r="BK109" s="5">
        <v>0</v>
      </c>
      <c r="BL109" s="5">
        <v>0</v>
      </c>
      <c r="BM109" s="5">
        <v>2</v>
      </c>
      <c r="BN109" s="5">
        <v>0</v>
      </c>
      <c r="BO109" s="5">
        <v>1</v>
      </c>
      <c r="BP109" s="5">
        <v>0</v>
      </c>
      <c r="BQ109" s="5" t="s">
        <v>158</v>
      </c>
      <c r="BR109" s="5" t="s">
        <v>2590</v>
      </c>
      <c r="BS109" s="5">
        <v>6</v>
      </c>
      <c r="BT109" s="5">
        <v>2</v>
      </c>
      <c r="BU109" s="5">
        <v>2</v>
      </c>
      <c r="BV109" s="5" t="s">
        <v>344</v>
      </c>
      <c r="BW109" s="5" t="s">
        <v>161</v>
      </c>
      <c r="BX109" s="5">
        <v>0</v>
      </c>
      <c r="BY109" s="5">
        <v>0</v>
      </c>
      <c r="BZ109" s="5">
        <v>0</v>
      </c>
      <c r="CA109" s="5">
        <v>0</v>
      </c>
      <c r="CB109" s="5">
        <v>0</v>
      </c>
      <c r="CC109" s="5">
        <v>3</v>
      </c>
      <c r="CD109" s="5" t="s">
        <v>161</v>
      </c>
      <c r="CE109" s="5" t="s">
        <v>2590</v>
      </c>
      <c r="CF109" s="5" t="s">
        <v>161</v>
      </c>
      <c r="CG109" s="5" t="s">
        <v>158</v>
      </c>
      <c r="CH109" s="5" t="s">
        <v>158</v>
      </c>
      <c r="CI109" s="5">
        <v>0</v>
      </c>
      <c r="CJ109" s="5">
        <v>0</v>
      </c>
      <c r="CK109" s="5" t="s">
        <v>159</v>
      </c>
      <c r="CL109" s="5" t="s">
        <v>159</v>
      </c>
      <c r="CM109" s="5">
        <v>0</v>
      </c>
      <c r="CN109" s="5">
        <v>0</v>
      </c>
      <c r="CO109" s="5" t="s">
        <v>167</v>
      </c>
      <c r="CQ109" s="5" t="s">
        <v>168</v>
      </c>
      <c r="CR109" s="4"/>
      <c r="CS109" s="5" t="s">
        <v>2591</v>
      </c>
      <c r="CT109" s="5" t="s">
        <v>158</v>
      </c>
      <c r="CU109" s="5" t="s">
        <v>416</v>
      </c>
      <c r="CV109" s="4"/>
      <c r="CX109" s="5" t="s">
        <v>2588</v>
      </c>
      <c r="CY109" s="4" t="s">
        <v>2592</v>
      </c>
      <c r="CZ109" s="5" t="s">
        <v>171</v>
      </c>
      <c r="DA109" s="5" t="s">
        <v>172</v>
      </c>
      <c r="DB109" s="4" t="s">
        <v>2593</v>
      </c>
      <c r="DC109" s="4" t="s">
        <v>2594</v>
      </c>
      <c r="DD109" t="s">
        <v>2595</v>
      </c>
      <c r="DE109" s="14" t="s">
        <v>176</v>
      </c>
      <c r="DF109" s="4">
        <v>110</v>
      </c>
      <c r="DG109" s="15" t="s">
        <v>177</v>
      </c>
      <c r="DH109" s="15" t="s">
        <v>178</v>
      </c>
      <c r="DI109" s="4"/>
      <c r="DJ109" s="4"/>
      <c r="DK109" s="4"/>
      <c r="DL109" s="4"/>
      <c r="DM109" s="4"/>
      <c r="DN109" s="4"/>
      <c r="DO109" s="4"/>
      <c r="DP109" s="4" t="s">
        <v>2596</v>
      </c>
      <c r="DQ109" s="4" t="s">
        <v>178</v>
      </c>
      <c r="DR109" s="16">
        <v>1</v>
      </c>
      <c r="DS109" s="17">
        <v>44258</v>
      </c>
      <c r="DU109" s="1" t="s">
        <v>178</v>
      </c>
      <c r="DV109" s="1" t="str">
        <f>TabCadastro[[#This Row],[Cidade]]&amp;" - "&amp;TabCadastro[[#This Row],[UF]]</f>
        <v>Vila Nova de Gaia - Vila Nova de Gaia</v>
      </c>
      <c r="DW109" s="18" t="str">
        <f>TabCadastro[[#This Row],[Nome completo do responsável]]&amp;" / "&amp;TabCadastro[[#This Row],[Endereço de e-mail2]]&amp;" / "&amp;TabCadastro[[#This Row],[Telefone]]</f>
        <v>Márcia Regina Machado / Fedjgaia@gmail.com / +351 910154708</v>
      </c>
      <c r="DX109" s="18" t="str">
        <f>TabCadastro[[#This Row],[Nome do Presidente]]&amp;" / "&amp;TabCadastro[[#This Row],[Email do Presidente]]&amp;" / "&amp;TabCadastro[[#This Row],[Telefone do Presidente]]</f>
        <v>Contato C/Márcia / fedlgaia@gmail.com / 22 316-8856 / 910 154 708</v>
      </c>
      <c r="DY109" s="18" t="e">
        <f>VLOOKUP(TabCadastro[[#This Row],[Regional]],#REF!,2,FALSE)</f>
        <v>#REF!</v>
      </c>
      <c r="DZ109" s="1" t="e">
        <f>IF(TabCadastro[[#This Row],[Regional]]=#REF!,TabCadastro[[#This Row],[Conc_Cidade_UF]],"")</f>
        <v>#REF!</v>
      </c>
      <c r="EA109" s="18" t="str">
        <f>TabCadastro[[#This Row],[Endereço]]&amp;" - "&amp;TabCadastro[[#This Row],[Bairro]]&amp;" - "&amp;"CEP "&amp;TabCadastro[[#This Row],[CEP]]</f>
        <v>Rua Visconde Das Devesas, 524 drt - Santa Marinha - CEP 4400338</v>
      </c>
      <c r="EB109" s="1" t="e">
        <f>IF(TabCadastro[[#This Row],[Regional]]=#REF!,TabCadastro[[#This Row],[Ordem (manual)]],"")</f>
        <v>#REF!</v>
      </c>
      <c r="EC109" s="1" t="e">
        <f>IF(TabCadastro[[#This Row],[Regional_Selec]]="","",_xlfn.RANK.EQ(TabCadastro[[#This Row],[Regional_Selec]],TabCadastro[Regional_Selec],1))</f>
        <v>#REF!</v>
      </c>
      <c r="ED109" s="1" t="str">
        <f>TabCadastro[[#This Row],[Domingo]]&amp;TabCadastro[[#This Row],[Segunda]]&amp;TabCadastro[[#This Row],[Terça]]&amp;TabCadastro[[#This Row],[Quarta]]&amp;TabCadastro[[#This Row],[Quinta]]&amp;TabCadastro[[#This Row],[Sexta]]&amp;TabCadastro[[#This Row],[Sábado]]</f>
        <v>-----16h30</v>
      </c>
      <c r="EE109" s="1">
        <f>LEN(TabCadastro[[#This Row],[Conc_AE]])-LEN(SUBSTITUTE(TabCadastro[[#This Row],[Conc_AE]],"h",""))</f>
        <v>1</v>
      </c>
      <c r="EF109" s="1">
        <f>LEN(TabCadastro[[#This Row],[Dias e Horários do CURSO BÁSICO]])-LEN(SUBSTITUTE(TabCadastro[[#This Row],[Dias e Horários do CURSO BÁSICO]],"h",""))</f>
        <v>0</v>
      </c>
      <c r="EG109" s="1">
        <f>LEN(TabCadastro[[#This Row],[Dias e Horários da EAE]])-LEN(SUBSTITUTE(TabCadastro[[#This Row],[Dias e Horários da EAE]],"h",""))</f>
        <v>2</v>
      </c>
      <c r="EH109" s="1">
        <f>LEN(TabCadastro[[#This Row],[Dias e Horários EVANGELIZAÇÃO INFANTIL]])-LEN(SUBSTITUTE(TabCadastro[[#This Row],[Dias e Horários EVANGELIZAÇÃO INFANTIL]],"h",""))</f>
        <v>1</v>
      </c>
      <c r="EI109" s="1">
        <f>LEN(TabCadastro[[#This Row],[Dias e Horários PRÉ-MOCIDADE]])-LEN(SUBSTITUTE(TabCadastro[[#This Row],[Dias e Horários PRÉ-MOCIDADE]],"h",""))</f>
        <v>1</v>
      </c>
      <c r="EJ109" s="1">
        <f>LEN(TabCadastro[[#This Row],[Dias e Horários MOCIDADE]])-LEN(SUBSTITUTE(TabCadastro[[#This Row],[Dias e Horários MOCIDADE]],"h",""))</f>
        <v>0</v>
      </c>
      <c r="EK109" s="1">
        <f>LEN(TabCadastro[[#This Row],[Dias e Horários do CURSO DE MÉDIUNS]])-LEN(SUBSTITUTE(TabCadastro[[#This Row],[Dias e Horários do CURSO DE MÉDIUNS]],"h",""))</f>
        <v>1</v>
      </c>
      <c r="EL109" s="1">
        <f>LEN(TabCadastro[[#This Row],[Dias e Horários - FALANDO AO CORAÇÃO]])-LEN(SUBSTITUTE(TabCadastro[[#This Row],[Dias e Horários - FALANDO AO CORAÇÃO]],"h",""))</f>
        <v>0</v>
      </c>
      <c r="EM109" s="1">
        <f>LEN(TabCadastro[[#This Row],[Dias e Horários - PROJETO ANDRÉ LUIZ]])-LEN(SUBSTITUTE(TabCadastro[[#This Row],[Dias e Horários - PROJETO ANDRÉ LUIZ]],"h",""))</f>
        <v>1</v>
      </c>
      <c r="EN109" s="1">
        <f>LEN(TabCadastro[[#This Row],[Dias e Horários - PROJETO PAULO DE TARSO]])-LEN(SUBSTITUTE(TabCadastro[[#This Row],[Dias e Horários - PROJETO PAULO DE TARSO]],"h",""))</f>
        <v>0</v>
      </c>
    </row>
    <row r="110" spans="1:144" x14ac:dyDescent="0.3">
      <c r="A110" s="2">
        <v>44270.781134259261</v>
      </c>
      <c r="B110" s="19" t="s">
        <v>2390</v>
      </c>
      <c r="C110" s="3" t="s">
        <v>2597</v>
      </c>
      <c r="D110" s="3" t="s">
        <v>533</v>
      </c>
      <c r="E110" s="3" t="s">
        <v>2598</v>
      </c>
      <c r="F110" s="3" t="s">
        <v>2599</v>
      </c>
      <c r="G110" s="4" t="s">
        <v>2600</v>
      </c>
      <c r="H110" s="5" t="s">
        <v>2601</v>
      </c>
      <c r="I110" s="3" t="s">
        <v>2602</v>
      </c>
      <c r="J110" s="3" t="s">
        <v>2511</v>
      </c>
      <c r="K110" s="3">
        <v>7600</v>
      </c>
      <c r="L110" s="3" t="s">
        <v>790</v>
      </c>
      <c r="M110" s="13">
        <v>36652</v>
      </c>
      <c r="N110" s="3" t="s">
        <v>2603</v>
      </c>
      <c r="O110" s="5" t="s">
        <v>416</v>
      </c>
      <c r="P110" s="5" t="s">
        <v>417</v>
      </c>
      <c r="Q110" s="4" t="s">
        <v>163</v>
      </c>
      <c r="R110" s="4" t="s">
        <v>2604</v>
      </c>
      <c r="S110" s="3" t="s">
        <v>158</v>
      </c>
      <c r="T110" s="3" t="s">
        <v>158</v>
      </c>
      <c r="U110" s="3" t="s">
        <v>158</v>
      </c>
      <c r="V110" s="3" t="s">
        <v>158</v>
      </c>
      <c r="W110" s="3" t="s">
        <v>158</v>
      </c>
      <c r="X110" s="3" t="s">
        <v>159</v>
      </c>
      <c r="Y110" s="3" t="s">
        <v>158</v>
      </c>
      <c r="Z110" s="4" t="s">
        <v>2605</v>
      </c>
      <c r="AA110" s="4" t="s">
        <v>161</v>
      </c>
      <c r="AB110" s="4" t="s">
        <v>2606</v>
      </c>
      <c r="AC110" s="4" t="s">
        <v>161</v>
      </c>
      <c r="AD110" s="4" t="s">
        <v>2607</v>
      </c>
      <c r="AE110" s="4" t="s">
        <v>158</v>
      </c>
      <c r="AF110" s="1" t="s">
        <v>2608</v>
      </c>
      <c r="AG110" s="3" t="s">
        <v>161</v>
      </c>
      <c r="AH110" s="3" t="s">
        <v>161</v>
      </c>
      <c r="AI110" s="3" t="s">
        <v>161</v>
      </c>
      <c r="AJ110" s="3" t="s">
        <v>161</v>
      </c>
      <c r="AK110" s="3" t="s">
        <v>161</v>
      </c>
      <c r="AL110" s="3" t="s">
        <v>161</v>
      </c>
      <c r="AM110" s="3" t="s">
        <v>2609</v>
      </c>
      <c r="AN110" s="5">
        <v>40</v>
      </c>
      <c r="AO110" s="5">
        <v>10</v>
      </c>
      <c r="AP110" s="5">
        <v>6</v>
      </c>
      <c r="AQ110" s="5">
        <v>4</v>
      </c>
      <c r="AR110" s="5" t="s">
        <v>2610</v>
      </c>
      <c r="AS110" s="5">
        <v>18</v>
      </c>
      <c r="AT110" s="5" t="s">
        <v>2611</v>
      </c>
      <c r="AU110" s="5" t="s">
        <v>423</v>
      </c>
      <c r="AV110" s="5">
        <v>19</v>
      </c>
      <c r="AW110" s="5">
        <v>5</v>
      </c>
      <c r="AX110" s="5">
        <v>5</v>
      </c>
      <c r="AY110" s="5">
        <v>2</v>
      </c>
      <c r="AZ110" s="5" t="s">
        <v>161</v>
      </c>
      <c r="BA110" s="5">
        <v>0</v>
      </c>
      <c r="BB110" s="5">
        <v>4</v>
      </c>
      <c r="BC110" s="5">
        <v>4</v>
      </c>
      <c r="BD110" s="5">
        <v>0</v>
      </c>
      <c r="BE110" s="5" t="s">
        <v>923</v>
      </c>
      <c r="BF110" s="5">
        <v>50</v>
      </c>
      <c r="BG110" s="5">
        <v>10</v>
      </c>
      <c r="BH110" s="5">
        <v>4</v>
      </c>
      <c r="BI110" s="5">
        <v>0</v>
      </c>
      <c r="BJ110" s="5">
        <v>3</v>
      </c>
      <c r="BK110" s="5">
        <v>1</v>
      </c>
      <c r="BL110" s="5">
        <v>1</v>
      </c>
      <c r="BM110" s="5">
        <v>1</v>
      </c>
      <c r="BN110" s="5">
        <v>1</v>
      </c>
      <c r="BO110" s="5">
        <v>6</v>
      </c>
      <c r="BP110" s="5">
        <v>4</v>
      </c>
      <c r="BQ110" s="5" t="s">
        <v>158</v>
      </c>
      <c r="BR110" s="5" t="s">
        <v>923</v>
      </c>
      <c r="BS110" s="5">
        <v>10</v>
      </c>
      <c r="BT110" s="5">
        <v>1</v>
      </c>
      <c r="BU110" s="5">
        <v>1</v>
      </c>
      <c r="BV110" s="5" t="s">
        <v>165</v>
      </c>
      <c r="BW110" s="5" t="s">
        <v>442</v>
      </c>
      <c r="BX110" s="5">
        <v>4</v>
      </c>
      <c r="BY110" s="5">
        <v>0</v>
      </c>
      <c r="BZ110" s="5">
        <v>0</v>
      </c>
      <c r="CA110" s="5">
        <v>0</v>
      </c>
      <c r="CB110" s="5">
        <v>0</v>
      </c>
      <c r="CC110" s="5">
        <v>5</v>
      </c>
      <c r="CD110" s="5" t="s">
        <v>161</v>
      </c>
      <c r="CE110" s="5" t="s">
        <v>161</v>
      </c>
      <c r="CF110" s="5" t="s">
        <v>161</v>
      </c>
      <c r="CG110" s="5" t="s">
        <v>158</v>
      </c>
      <c r="CH110" s="5" t="s">
        <v>158</v>
      </c>
      <c r="CI110" s="5">
        <v>0</v>
      </c>
      <c r="CJ110" s="5">
        <v>0</v>
      </c>
      <c r="CK110" s="5" t="s">
        <v>158</v>
      </c>
      <c r="CL110" s="5" t="s">
        <v>158</v>
      </c>
      <c r="CM110" s="5">
        <v>7</v>
      </c>
      <c r="CN110" s="5">
        <v>1</v>
      </c>
      <c r="CO110" s="5" t="s">
        <v>167</v>
      </c>
      <c r="CQ110" s="5" t="s">
        <v>347</v>
      </c>
      <c r="CR110" s="4" t="s">
        <v>2612</v>
      </c>
      <c r="CS110" s="5" t="s">
        <v>2522</v>
      </c>
      <c r="CT110" s="5" t="s">
        <v>158</v>
      </c>
      <c r="CU110" s="5" t="s">
        <v>416</v>
      </c>
      <c r="CV110" s="4"/>
      <c r="CX110" s="5" t="s">
        <v>2613</v>
      </c>
      <c r="CY110" s="4" t="s">
        <v>2614</v>
      </c>
      <c r="CZ110" s="5" t="s">
        <v>171</v>
      </c>
      <c r="DA110" s="5" t="s">
        <v>230</v>
      </c>
      <c r="DB110" s="4" t="s">
        <v>2615</v>
      </c>
      <c r="DC110" s="4" t="s">
        <v>2616</v>
      </c>
      <c r="DD110" t="s">
        <v>2617</v>
      </c>
      <c r="DE110" s="14" t="s">
        <v>176</v>
      </c>
      <c r="DF110" s="4">
        <v>111</v>
      </c>
      <c r="DG110" s="15" t="s">
        <v>177</v>
      </c>
      <c r="DH110" s="15" t="s">
        <v>354</v>
      </c>
      <c r="DI110" s="4"/>
      <c r="DJ110" s="4"/>
      <c r="DK110" s="4"/>
      <c r="DL110" s="4"/>
      <c r="DM110" s="4"/>
      <c r="DN110" s="4"/>
      <c r="DO110" s="4"/>
      <c r="DP110" s="4" t="s">
        <v>2618</v>
      </c>
      <c r="DQ110" s="4" t="s">
        <v>354</v>
      </c>
      <c r="DR110" s="16">
        <v>1</v>
      </c>
      <c r="DS110" s="17">
        <v>44258</v>
      </c>
      <c r="DT110" s="1" t="s">
        <v>356</v>
      </c>
      <c r="DU110" s="1" t="s">
        <v>354</v>
      </c>
      <c r="DV110" s="1" t="str">
        <f>TabCadastro[[#This Row],[Cidade]]&amp;" - "&amp;TabCadastro[[#This Row],[UF]]</f>
        <v>Mar Del Plata - Província de Buenos Aires</v>
      </c>
      <c r="DW110" s="18" t="str">
        <f>TabCadastro[[#This Row],[Nome completo do responsável]]&amp;" / "&amp;TabCadastro[[#This Row],[Endereço de e-mail2]]&amp;" / "&amp;TabCadastro[[#This Row],[Telefone]]</f>
        <v>Karina Brenda Sánchez / eaedargentina@gmail.com / +54 (22) 3532-9383</v>
      </c>
      <c r="DX110" s="18" t="str">
        <f>TabCadastro[[#This Row],[Nome do Presidente]]&amp;" / "&amp;TabCadastro[[#This Row],[Email do Presidente]]&amp;" / "&amp;TabCadastro[[#This Row],[Telefone do Presidente]]</f>
        <v>Norma Machado / (sem email) / (sem telefone)</v>
      </c>
      <c r="DY110" s="18" t="e">
        <f>VLOOKUP(TabCadastro[[#This Row],[Regional]],#REF!,2,FALSE)</f>
        <v>#REF!</v>
      </c>
      <c r="DZ110" s="1" t="e">
        <f>IF(TabCadastro[[#This Row],[Regional]]=#REF!,TabCadastro[[#This Row],[Conc_Cidade_UF]],"")</f>
        <v>#REF!</v>
      </c>
      <c r="EA110" s="18" t="str">
        <f>TabCadastro[[#This Row],[Endereço]]&amp;" - "&amp;TabCadastro[[#This Row],[Bairro]]&amp;" - "&amp;"CEP "&amp;TabCadastro[[#This Row],[CEP]]</f>
        <v>Pasaje Pedro Goyena 11529 - La Herradura - CEP 7600</v>
      </c>
      <c r="EB110" s="1" t="e">
        <f>IF(TabCadastro[[#This Row],[Regional]]=#REF!,TabCadastro[[#This Row],[Ordem (manual)]],"")</f>
        <v>#REF!</v>
      </c>
      <c r="EC110" s="1" t="e">
        <f>IF(TabCadastro[[#This Row],[Regional_Selec]]="","",_xlfn.RANK.EQ(TabCadastro[[#This Row],[Regional_Selec]],TabCadastro[Regional_Selec],1))</f>
        <v>#REF!</v>
      </c>
      <c r="ED110" s="1" t="str">
        <f>TabCadastro[[#This Row],[Domingo]]&amp;TabCadastro[[#This Row],[Segunda]]&amp;TabCadastro[[#This Row],[Terça]]&amp;TabCadastro[[#This Row],[Quarta]]&amp;TabCadastro[[#This Row],[Quinta]]&amp;TabCadastro[[#This Row],[Sexta]]&amp;TabCadastro[[#This Row],[Sábado]]</f>
        <v>------10h / 14h30</v>
      </c>
      <c r="EE110" s="1">
        <f>LEN(TabCadastro[[#This Row],[Conc_AE]])-LEN(SUBSTITUTE(TabCadastro[[#This Row],[Conc_AE]],"h",""))</f>
        <v>2</v>
      </c>
      <c r="EF110" s="1">
        <f>LEN(TabCadastro[[#This Row],[Dias e Horários do CURSO BÁSICO]])-LEN(SUBSTITUTE(TabCadastro[[#This Row],[Dias e Horários do CURSO BÁSICO]],"h",""))</f>
        <v>2</v>
      </c>
      <c r="EG110" s="1">
        <f>LEN(TabCadastro[[#This Row],[Dias e Horários da EAE]])-LEN(SUBSTITUTE(TabCadastro[[#This Row],[Dias e Horários da EAE]],"h",""))</f>
        <v>2</v>
      </c>
      <c r="EH110" s="1">
        <f>LEN(TabCadastro[[#This Row],[Dias e Horários EVANGELIZAÇÃO INFANTIL]])-LEN(SUBSTITUTE(TabCadastro[[#This Row],[Dias e Horários EVANGELIZAÇÃO INFANTIL]],"h",""))</f>
        <v>1</v>
      </c>
      <c r="EI110" s="1">
        <f>LEN(TabCadastro[[#This Row],[Dias e Horários PRÉ-MOCIDADE]])-LEN(SUBSTITUTE(TabCadastro[[#This Row],[Dias e Horários PRÉ-MOCIDADE]],"h",""))</f>
        <v>1</v>
      </c>
      <c r="EJ110" s="1">
        <f>LEN(TabCadastro[[#This Row],[Dias e Horários MOCIDADE]])-LEN(SUBSTITUTE(TabCadastro[[#This Row],[Dias e Horários MOCIDADE]],"h",""))</f>
        <v>1</v>
      </c>
      <c r="EK110" s="1">
        <f>LEN(TabCadastro[[#This Row],[Dias e Horários do CURSO DE MÉDIUNS]])-LEN(SUBSTITUTE(TabCadastro[[#This Row],[Dias e Horários do CURSO DE MÉDIUNS]],"h",""))</f>
        <v>0</v>
      </c>
      <c r="EL110" s="1">
        <f>LEN(TabCadastro[[#This Row],[Dias e Horários - FALANDO AO CORAÇÃO]])-LEN(SUBSTITUTE(TabCadastro[[#This Row],[Dias e Horários - FALANDO AO CORAÇÃO]],"h",""))</f>
        <v>0</v>
      </c>
      <c r="EM110" s="1">
        <f>LEN(TabCadastro[[#This Row],[Dias e Horários - PROJETO ANDRÉ LUIZ]])-LEN(SUBSTITUTE(TabCadastro[[#This Row],[Dias e Horários - PROJETO ANDRÉ LUIZ]],"h",""))</f>
        <v>0</v>
      </c>
      <c r="EN110" s="1">
        <f>LEN(TabCadastro[[#This Row],[Dias e Horários - PROJETO PAULO DE TARSO]])-LEN(SUBSTITUTE(TabCadastro[[#This Row],[Dias e Horários - PROJETO PAULO DE TARSO]],"h",""))</f>
        <v>0</v>
      </c>
    </row>
    <row r="111" spans="1:144" x14ac:dyDescent="0.3">
      <c r="A111" s="2">
        <v>44269.677083333336</v>
      </c>
      <c r="B111" s="19" t="s">
        <v>2390</v>
      </c>
      <c r="C111" s="3" t="s">
        <v>2619</v>
      </c>
      <c r="D111" s="3" t="s">
        <v>2620</v>
      </c>
      <c r="E111" s="3" t="s">
        <v>2531</v>
      </c>
      <c r="F111" s="3" t="s">
        <v>2532</v>
      </c>
      <c r="G111" s="4" t="s">
        <v>2621</v>
      </c>
      <c r="H111" s="5" t="s">
        <v>2622</v>
      </c>
      <c r="I111" s="3" t="s">
        <v>2623</v>
      </c>
      <c r="J111" s="3" t="s">
        <v>2560</v>
      </c>
      <c r="K111" s="3" t="s">
        <v>1443</v>
      </c>
      <c r="L111" s="3" t="s">
        <v>790</v>
      </c>
      <c r="M111" s="13">
        <v>35485</v>
      </c>
      <c r="N111" s="3" t="s">
        <v>2624</v>
      </c>
      <c r="O111" s="5" t="s">
        <v>2625</v>
      </c>
      <c r="P111" s="5" t="s">
        <v>2626</v>
      </c>
      <c r="Q111" s="4" t="s">
        <v>163</v>
      </c>
      <c r="R111" s="4"/>
      <c r="S111" s="3" t="s">
        <v>159</v>
      </c>
      <c r="T111" s="3" t="s">
        <v>159</v>
      </c>
      <c r="U111" s="3" t="s">
        <v>158</v>
      </c>
      <c r="V111" s="3" t="s">
        <v>159</v>
      </c>
      <c r="W111" s="3" t="s">
        <v>159</v>
      </c>
      <c r="X111" s="3" t="s">
        <v>159</v>
      </c>
      <c r="Y111" s="3" t="s">
        <v>159</v>
      </c>
      <c r="Z111" s="4" t="s">
        <v>161</v>
      </c>
      <c r="AA111" s="4" t="s">
        <v>161</v>
      </c>
      <c r="AB111" s="4" t="s">
        <v>161</v>
      </c>
      <c r="AC111" s="4" t="s">
        <v>161</v>
      </c>
      <c r="AD111" s="4" t="s">
        <v>161</v>
      </c>
      <c r="AE111" s="4" t="s">
        <v>159</v>
      </c>
      <c r="AG111" s="3" t="s">
        <v>161</v>
      </c>
      <c r="AH111" s="3" t="s">
        <v>161</v>
      </c>
      <c r="AI111" s="3" t="s">
        <v>161</v>
      </c>
      <c r="AJ111" s="3" t="s">
        <v>161</v>
      </c>
      <c r="AK111" s="3" t="s">
        <v>161</v>
      </c>
      <c r="AL111" s="3" t="s">
        <v>221</v>
      </c>
      <c r="AM111" s="3" t="s">
        <v>161</v>
      </c>
      <c r="AN111" s="5">
        <v>6</v>
      </c>
      <c r="AO111" s="5">
        <v>0</v>
      </c>
      <c r="AP111" s="5">
        <v>0</v>
      </c>
      <c r="AQ111" s="5">
        <v>0</v>
      </c>
      <c r="AR111" s="5" t="s">
        <v>161</v>
      </c>
      <c r="AS111" s="5">
        <v>17</v>
      </c>
      <c r="AT111" s="5" t="s">
        <v>2627</v>
      </c>
      <c r="AU111" s="5" t="s">
        <v>163</v>
      </c>
      <c r="AV111" s="5">
        <v>11</v>
      </c>
      <c r="AW111" s="5">
        <v>0</v>
      </c>
      <c r="AX111" s="5">
        <v>0</v>
      </c>
      <c r="AY111" s="5">
        <v>0</v>
      </c>
      <c r="AZ111" s="5" t="s">
        <v>312</v>
      </c>
      <c r="BA111" s="5">
        <v>7</v>
      </c>
      <c r="BB111" s="5">
        <v>0</v>
      </c>
      <c r="BC111" s="5">
        <v>0</v>
      </c>
      <c r="BD111" s="5">
        <v>0</v>
      </c>
      <c r="BE111" s="5" t="s">
        <v>470</v>
      </c>
      <c r="BF111" s="5">
        <v>25</v>
      </c>
      <c r="BG111" s="5">
        <v>0</v>
      </c>
      <c r="BH111" s="5">
        <v>0</v>
      </c>
      <c r="BI111" s="5">
        <v>0</v>
      </c>
      <c r="BJ111" s="5">
        <v>0</v>
      </c>
      <c r="BK111" s="5">
        <v>0</v>
      </c>
      <c r="BL111" s="5">
        <v>0</v>
      </c>
      <c r="BM111" s="5">
        <v>0</v>
      </c>
      <c r="BN111" s="5">
        <v>0</v>
      </c>
      <c r="BO111" s="5">
        <v>0</v>
      </c>
      <c r="BP111" s="5">
        <v>0</v>
      </c>
      <c r="BQ111" s="5" t="s">
        <v>158</v>
      </c>
      <c r="BR111" s="5" t="s">
        <v>161</v>
      </c>
      <c r="BS111" s="5">
        <v>0</v>
      </c>
      <c r="BT111" s="5">
        <v>0</v>
      </c>
      <c r="BU111" s="5">
        <v>0</v>
      </c>
      <c r="BV111" s="5" t="s">
        <v>165</v>
      </c>
      <c r="BW111" s="5" t="s">
        <v>2628</v>
      </c>
      <c r="BX111" s="5">
        <v>9</v>
      </c>
      <c r="BY111" s="5">
        <v>0</v>
      </c>
      <c r="BZ111" s="5">
        <v>0</v>
      </c>
      <c r="CA111" s="5">
        <v>0</v>
      </c>
      <c r="CB111" s="5">
        <v>0</v>
      </c>
      <c r="CC111" s="5">
        <v>32</v>
      </c>
      <c r="CD111" s="5" t="s">
        <v>161</v>
      </c>
      <c r="CE111" s="5" t="s">
        <v>161</v>
      </c>
      <c r="CF111" s="5" t="s">
        <v>161</v>
      </c>
      <c r="CG111" s="5" t="s">
        <v>158</v>
      </c>
      <c r="CH111" s="5" t="s">
        <v>159</v>
      </c>
      <c r="CI111" s="5">
        <v>0</v>
      </c>
      <c r="CJ111" s="5">
        <v>0</v>
      </c>
      <c r="CK111" s="5" t="s">
        <v>158</v>
      </c>
      <c r="CL111" s="5" t="s">
        <v>159</v>
      </c>
      <c r="CM111" s="5">
        <v>0</v>
      </c>
      <c r="CN111" s="5">
        <v>0</v>
      </c>
      <c r="CO111" s="5" t="s">
        <v>167</v>
      </c>
      <c r="CQ111" s="5" t="s">
        <v>347</v>
      </c>
      <c r="CR111" s="4"/>
      <c r="CS111" s="5" t="s">
        <v>2429</v>
      </c>
      <c r="CT111" s="5" t="s">
        <v>158</v>
      </c>
      <c r="CU111" s="5" t="s">
        <v>2430</v>
      </c>
      <c r="CV111" s="4"/>
      <c r="CX111" s="5" t="s">
        <v>416</v>
      </c>
      <c r="CY111" s="4" t="s">
        <v>163</v>
      </c>
      <c r="CZ111" s="5" t="s">
        <v>163</v>
      </c>
      <c r="DA111" s="5" t="s">
        <v>163</v>
      </c>
      <c r="DB111" s="4"/>
      <c r="DC111" s="4"/>
      <c r="DD111" t="s">
        <v>2629</v>
      </c>
      <c r="DE111" s="14" t="s">
        <v>176</v>
      </c>
      <c r="DF111" s="4">
        <v>112</v>
      </c>
      <c r="DG111" s="15" t="s">
        <v>177</v>
      </c>
      <c r="DH111" s="15" t="s">
        <v>354</v>
      </c>
      <c r="DI111" s="4"/>
      <c r="DJ111" s="4"/>
      <c r="DK111" s="4"/>
      <c r="DL111" s="4"/>
      <c r="DM111" s="4"/>
      <c r="DN111" s="4"/>
      <c r="DO111" s="4"/>
      <c r="DP111" s="4" t="s">
        <v>2630</v>
      </c>
      <c r="DQ111" s="4" t="s">
        <v>354</v>
      </c>
      <c r="DR111" s="16">
        <v>1</v>
      </c>
      <c r="DS111" s="17">
        <v>44258</v>
      </c>
      <c r="DT111" s="1" t="s">
        <v>356</v>
      </c>
      <c r="DU111" s="1" t="s">
        <v>354</v>
      </c>
      <c r="DV111" s="1" t="str">
        <f>TabCadastro[[#This Row],[Cidade]]&amp;" - "&amp;TabCadastro[[#This Row],[UF]]</f>
        <v>Bayamo - Granma</v>
      </c>
      <c r="DW111" s="18" t="str">
        <f>TabCadastro[[#This Row],[Nome completo do responsável]]&amp;" / "&amp;TabCadastro[[#This Row],[Endereço de e-mail2]]&amp;" / "&amp;TabCadastro[[#This Row],[Telefone]]</f>
        <v>Luiz Pizarro / (sem email) / (11) 98269-8512</v>
      </c>
      <c r="DX111" s="18" t="str">
        <f>TabCadastro[[#This Row],[Nome do Presidente]]&amp;" / "&amp;TabCadastro[[#This Row],[Email do Presidente]]&amp;" / "&amp;TabCadastro[[#This Row],[Telefone do Presidente]]</f>
        <v>Juan Valera Valera / juan.vv@nauta.cu / 0123 443323</v>
      </c>
      <c r="DY111" s="18" t="e">
        <f>VLOOKUP(TabCadastro[[#This Row],[Regional]],#REF!,2,FALSE)</f>
        <v>#REF!</v>
      </c>
      <c r="DZ111" s="1" t="e">
        <f>IF(TabCadastro[[#This Row],[Regional]]=#REF!,TabCadastro[[#This Row],[Conc_Cidade_UF]],"")</f>
        <v>#REF!</v>
      </c>
      <c r="EA111" s="18" t="str">
        <f>TabCadastro[[#This Row],[Endereço]]&amp;" - "&amp;TabCadastro[[#This Row],[Bairro]]&amp;" - "&amp;"CEP "&amp;TabCadastro[[#This Row],[CEP]]</f>
        <v>Calle Raúl Gómez, 218 Entre B Y C - Bayamo - La Unión - CEP sem CEP</v>
      </c>
      <c r="EB111" s="1" t="e">
        <f>IF(TabCadastro[[#This Row],[Regional]]=#REF!,TabCadastro[[#This Row],[Ordem (manual)]],"")</f>
        <v>#REF!</v>
      </c>
      <c r="EC111" s="1" t="e">
        <f>IF(TabCadastro[[#This Row],[Regional_Selec]]="","",_xlfn.RANK.EQ(TabCadastro[[#This Row],[Regional_Selec]],TabCadastro[Regional_Selec],1))</f>
        <v>#REF!</v>
      </c>
      <c r="ED111" s="1" t="str">
        <f>TabCadastro[[#This Row],[Domingo]]&amp;TabCadastro[[#This Row],[Segunda]]&amp;TabCadastro[[#This Row],[Terça]]&amp;TabCadastro[[#This Row],[Quarta]]&amp;TabCadastro[[#This Row],[Quinta]]&amp;TabCadastro[[#This Row],[Sexta]]&amp;TabCadastro[[#This Row],[Sábado]]</f>
        <v>-----20h-</v>
      </c>
      <c r="EE111" s="1">
        <f>LEN(TabCadastro[[#This Row],[Conc_AE]])-LEN(SUBSTITUTE(TabCadastro[[#This Row],[Conc_AE]],"h",""))</f>
        <v>1</v>
      </c>
      <c r="EF111" s="1">
        <f>LEN(TabCadastro[[#This Row],[Dias e Horários do CURSO BÁSICO]])-LEN(SUBSTITUTE(TabCadastro[[#This Row],[Dias e Horários do CURSO BÁSICO]],"h",""))</f>
        <v>0</v>
      </c>
      <c r="EG111" s="1">
        <f>LEN(TabCadastro[[#This Row],[Dias e Horários da EAE]])-LEN(SUBSTITUTE(TabCadastro[[#This Row],[Dias e Horários da EAE]],"h",""))</f>
        <v>2</v>
      </c>
      <c r="EH111" s="1">
        <f>LEN(TabCadastro[[#This Row],[Dias e Horários EVANGELIZAÇÃO INFANTIL]])-LEN(SUBSTITUTE(TabCadastro[[#This Row],[Dias e Horários EVANGELIZAÇÃO INFANTIL]],"h",""))</f>
        <v>1</v>
      </c>
      <c r="EI111" s="1">
        <f>LEN(TabCadastro[[#This Row],[Dias e Horários PRÉ-MOCIDADE]])-LEN(SUBSTITUTE(TabCadastro[[#This Row],[Dias e Horários PRÉ-MOCIDADE]],"h",""))</f>
        <v>0</v>
      </c>
      <c r="EJ111" s="1">
        <f>LEN(TabCadastro[[#This Row],[Dias e Horários MOCIDADE]])-LEN(SUBSTITUTE(TabCadastro[[#This Row],[Dias e Horários MOCIDADE]],"h",""))</f>
        <v>1</v>
      </c>
      <c r="EK111" s="1">
        <f>LEN(TabCadastro[[#This Row],[Dias e Horários do CURSO DE MÉDIUNS]])-LEN(SUBSTITUTE(TabCadastro[[#This Row],[Dias e Horários do CURSO DE MÉDIUNS]],"h",""))</f>
        <v>1</v>
      </c>
      <c r="EL111" s="1">
        <f>LEN(TabCadastro[[#This Row],[Dias e Horários - FALANDO AO CORAÇÃO]])-LEN(SUBSTITUTE(TabCadastro[[#This Row],[Dias e Horários - FALANDO AO CORAÇÃO]],"h",""))</f>
        <v>0</v>
      </c>
      <c r="EM111" s="1">
        <f>LEN(TabCadastro[[#This Row],[Dias e Horários - PROJETO ANDRÉ LUIZ]])-LEN(SUBSTITUTE(TabCadastro[[#This Row],[Dias e Horários - PROJETO ANDRÉ LUIZ]],"h",""))</f>
        <v>0</v>
      </c>
      <c r="EN111" s="1">
        <f>LEN(TabCadastro[[#This Row],[Dias e Horários - PROJETO PAULO DE TARSO]])-LEN(SUBSTITUTE(TabCadastro[[#This Row],[Dias e Horários - PROJETO PAULO DE TARSO]],"h",""))</f>
        <v>0</v>
      </c>
    </row>
    <row r="112" spans="1:144" x14ac:dyDescent="0.3">
      <c r="A112" s="2">
        <v>44269.677083333336</v>
      </c>
      <c r="B112" s="19" t="s">
        <v>2390</v>
      </c>
      <c r="C112" s="3" t="s">
        <v>2631</v>
      </c>
      <c r="D112" s="3" t="s">
        <v>2632</v>
      </c>
      <c r="E112" s="3" t="s">
        <v>2531</v>
      </c>
      <c r="F112" s="3" t="s">
        <v>2532</v>
      </c>
      <c r="G112" s="4" t="s">
        <v>2633</v>
      </c>
      <c r="H112" s="5" t="s">
        <v>2634</v>
      </c>
      <c r="I112" s="3" t="s">
        <v>2635</v>
      </c>
      <c r="J112" s="3" t="s">
        <v>2536</v>
      </c>
      <c r="K112" s="3" t="s">
        <v>1443</v>
      </c>
      <c r="L112" s="3" t="s">
        <v>790</v>
      </c>
      <c r="M112" s="13">
        <v>41158</v>
      </c>
      <c r="N112" s="3" t="s">
        <v>2636</v>
      </c>
      <c r="O112" s="5" t="s">
        <v>2637</v>
      </c>
      <c r="P112" s="5">
        <v>52677947</v>
      </c>
      <c r="Q112" s="4" t="s">
        <v>163</v>
      </c>
      <c r="R112" s="4"/>
      <c r="S112" s="3" t="s">
        <v>159</v>
      </c>
      <c r="T112" s="3" t="s">
        <v>159</v>
      </c>
      <c r="U112" s="3" t="s">
        <v>158</v>
      </c>
      <c r="V112" s="3" t="s">
        <v>159</v>
      </c>
      <c r="W112" s="3" t="s">
        <v>159</v>
      </c>
      <c r="X112" s="3" t="s">
        <v>159</v>
      </c>
      <c r="Y112" s="3" t="s">
        <v>159</v>
      </c>
      <c r="Z112" s="4" t="s">
        <v>2638</v>
      </c>
      <c r="AA112" s="4" t="s">
        <v>161</v>
      </c>
      <c r="AB112" s="4" t="s">
        <v>161</v>
      </c>
      <c r="AC112" s="4" t="s">
        <v>161</v>
      </c>
      <c r="AD112" s="4" t="s">
        <v>161</v>
      </c>
      <c r="AE112" s="4" t="s">
        <v>159</v>
      </c>
      <c r="AG112" s="3" t="s">
        <v>161</v>
      </c>
      <c r="AH112" s="3" t="s">
        <v>2639</v>
      </c>
      <c r="AI112" s="3" t="s">
        <v>161</v>
      </c>
      <c r="AJ112" s="3" t="s">
        <v>161</v>
      </c>
      <c r="AK112" s="3" t="s">
        <v>161</v>
      </c>
      <c r="AL112" s="3" t="s">
        <v>161</v>
      </c>
      <c r="AM112" s="3" t="s">
        <v>161</v>
      </c>
      <c r="AN112" s="5">
        <v>13</v>
      </c>
      <c r="AO112" s="5">
        <v>0</v>
      </c>
      <c r="AP112" s="5">
        <v>0</v>
      </c>
      <c r="AQ112" s="5">
        <v>0</v>
      </c>
      <c r="AR112" s="5" t="s">
        <v>161</v>
      </c>
      <c r="AS112" s="5">
        <v>8</v>
      </c>
      <c r="AT112" s="5" t="s">
        <v>2640</v>
      </c>
      <c r="AU112" s="5" t="s">
        <v>163</v>
      </c>
      <c r="AV112" s="5">
        <v>11</v>
      </c>
      <c r="AW112" s="5">
        <v>0</v>
      </c>
      <c r="AX112" s="5">
        <v>0</v>
      </c>
      <c r="AY112" s="5">
        <v>0</v>
      </c>
      <c r="AZ112" s="5" t="s">
        <v>2641</v>
      </c>
      <c r="BA112" s="5">
        <v>6</v>
      </c>
      <c r="BB112" s="5">
        <v>0</v>
      </c>
      <c r="BC112" s="5">
        <v>0</v>
      </c>
      <c r="BD112" s="5">
        <v>0</v>
      </c>
      <c r="BE112" s="5" t="s">
        <v>2642</v>
      </c>
      <c r="BF112" s="5">
        <v>10</v>
      </c>
      <c r="BG112" s="5">
        <v>0</v>
      </c>
      <c r="BH112" s="5">
        <v>6</v>
      </c>
      <c r="BI112" s="5">
        <v>0</v>
      </c>
      <c r="BJ112" s="5">
        <v>0</v>
      </c>
      <c r="BK112" s="5">
        <v>0</v>
      </c>
      <c r="BL112" s="5">
        <v>0</v>
      </c>
      <c r="BM112" s="5">
        <v>0</v>
      </c>
      <c r="BN112" s="5">
        <v>0</v>
      </c>
      <c r="BO112" s="5">
        <v>0</v>
      </c>
      <c r="BP112" s="5">
        <v>6</v>
      </c>
      <c r="BQ112" s="5" t="s">
        <v>158</v>
      </c>
      <c r="BR112" s="5" t="s">
        <v>161</v>
      </c>
      <c r="BS112" s="5">
        <v>0</v>
      </c>
      <c r="BT112" s="5">
        <v>0</v>
      </c>
      <c r="BU112" s="5">
        <v>0</v>
      </c>
      <c r="BV112" s="5" t="s">
        <v>163</v>
      </c>
      <c r="BW112" s="5" t="s">
        <v>345</v>
      </c>
      <c r="BX112" s="5">
        <v>5</v>
      </c>
      <c r="BY112" s="5">
        <v>0</v>
      </c>
      <c r="BZ112" s="5">
        <v>0</v>
      </c>
      <c r="CA112" s="5">
        <v>0</v>
      </c>
      <c r="CB112" s="5">
        <v>4</v>
      </c>
      <c r="CC112" s="5">
        <v>50</v>
      </c>
      <c r="CD112" s="5" t="s">
        <v>161</v>
      </c>
      <c r="CE112" s="5" t="s">
        <v>161</v>
      </c>
      <c r="CF112" s="5" t="s">
        <v>161</v>
      </c>
      <c r="CG112" s="5" t="s">
        <v>158</v>
      </c>
      <c r="CH112" s="5" t="s">
        <v>159</v>
      </c>
      <c r="CI112" s="5">
        <v>0</v>
      </c>
      <c r="CJ112" s="5">
        <v>0</v>
      </c>
      <c r="CK112" s="5" t="s">
        <v>158</v>
      </c>
      <c r="CL112" s="5" t="s">
        <v>159</v>
      </c>
      <c r="CM112" s="5">
        <v>0</v>
      </c>
      <c r="CN112" s="5">
        <v>0</v>
      </c>
      <c r="CO112" s="5" t="s">
        <v>167</v>
      </c>
      <c r="CQ112" s="5" t="s">
        <v>347</v>
      </c>
      <c r="CR112" s="4"/>
      <c r="CS112" s="5" t="s">
        <v>2429</v>
      </c>
      <c r="CT112" s="5" t="s">
        <v>158</v>
      </c>
      <c r="CU112" s="5" t="s">
        <v>2430</v>
      </c>
      <c r="CV112" s="4"/>
      <c r="CX112" s="5" t="s">
        <v>416</v>
      </c>
      <c r="CY112" s="4" t="s">
        <v>163</v>
      </c>
      <c r="CZ112" s="5" t="s">
        <v>163</v>
      </c>
      <c r="DA112" s="5" t="s">
        <v>163</v>
      </c>
      <c r="DB112" s="4"/>
      <c r="DC112" s="4"/>
      <c r="DD112" t="s">
        <v>2643</v>
      </c>
      <c r="DE112" s="14" t="s">
        <v>176</v>
      </c>
      <c r="DF112" s="4">
        <v>113</v>
      </c>
      <c r="DG112" s="15" t="s">
        <v>177</v>
      </c>
      <c r="DH112" s="15" t="s">
        <v>178</v>
      </c>
      <c r="DI112" s="4"/>
      <c r="DJ112" s="4"/>
      <c r="DK112" s="4"/>
      <c r="DL112" s="4"/>
      <c r="DM112" s="4"/>
      <c r="DN112" s="4"/>
      <c r="DO112" s="4"/>
      <c r="DP112" s="4" t="s">
        <v>2644</v>
      </c>
      <c r="DQ112" s="4" t="s">
        <v>178</v>
      </c>
      <c r="DR112" s="16">
        <v>1</v>
      </c>
      <c r="DS112" s="17">
        <v>44258</v>
      </c>
      <c r="DU112" s="1" t="s">
        <v>178</v>
      </c>
      <c r="DV112" s="1" t="str">
        <f>TabCadastro[[#This Row],[Cidade]]&amp;" - "&amp;TabCadastro[[#This Row],[UF]]</f>
        <v>Guanabo - La Habana</v>
      </c>
      <c r="DW112" s="18" t="str">
        <f>TabCadastro[[#This Row],[Nome completo do responsável]]&amp;" / "&amp;TabCadastro[[#This Row],[Endereço de e-mail2]]&amp;" / "&amp;TabCadastro[[#This Row],[Telefone]]</f>
        <v>Luiz Pizarro / (sem email) / (11) 98269-8512</v>
      </c>
      <c r="DX112" s="18" t="str">
        <f>TabCadastro[[#This Row],[Nome do Presidente]]&amp;" / "&amp;TabCadastro[[#This Row],[Email do Presidente]]&amp;" / "&amp;TabCadastro[[#This Row],[Telefone do Presidente]]</f>
        <v>Aleida Noda Rubio / aleidanr@nauta.cu / 52677947</v>
      </c>
      <c r="DY112" s="18" t="e">
        <f>VLOOKUP(TabCadastro[[#This Row],[Regional]],#REF!,2,FALSE)</f>
        <v>#REF!</v>
      </c>
      <c r="DZ112" s="1" t="e">
        <f>IF(TabCadastro[[#This Row],[Regional]]=#REF!,TabCadastro[[#This Row],[Conc_Cidade_UF]],"")</f>
        <v>#REF!</v>
      </c>
      <c r="EA112" s="18" t="str">
        <f>TabCadastro[[#This Row],[Endereço]]&amp;" - "&amp;TabCadastro[[#This Row],[Bairro]]&amp;" - "&amp;"CEP "&amp;TabCadastro[[#This Row],[CEP]]</f>
        <v>Calle 17, 42202 Entre 422 Y 424 - Guanabo - Peñas Altas - CEP sem CEP</v>
      </c>
      <c r="EB112" s="1" t="e">
        <f>IF(TabCadastro[[#This Row],[Regional]]=#REF!,TabCadastro[[#This Row],[Ordem (manual)]],"")</f>
        <v>#REF!</v>
      </c>
      <c r="EC112" s="1" t="e">
        <f>IF(TabCadastro[[#This Row],[Regional_Selec]]="","",_xlfn.RANK.EQ(TabCadastro[[#This Row],[Regional_Selec]],TabCadastro[Regional_Selec],1))</f>
        <v>#REF!</v>
      </c>
      <c r="ED112" s="1" t="str">
        <f>TabCadastro[[#This Row],[Domingo]]&amp;TabCadastro[[#This Row],[Segunda]]&amp;TabCadastro[[#This Row],[Terça]]&amp;TabCadastro[[#This Row],[Quarta]]&amp;TabCadastro[[#This Row],[Quinta]]&amp;TabCadastro[[#This Row],[Sexta]]&amp;TabCadastro[[#This Row],[Sábado]]</f>
        <v>-17h50-----</v>
      </c>
      <c r="EE112" s="1">
        <f>LEN(TabCadastro[[#This Row],[Conc_AE]])-LEN(SUBSTITUTE(TabCadastro[[#This Row],[Conc_AE]],"h",""))</f>
        <v>1</v>
      </c>
      <c r="EF112" s="1">
        <f>LEN(TabCadastro[[#This Row],[Dias e Horários do CURSO BÁSICO]])-LEN(SUBSTITUTE(TabCadastro[[#This Row],[Dias e Horários do CURSO BÁSICO]],"h",""))</f>
        <v>0</v>
      </c>
      <c r="EG112" s="1">
        <f>LEN(TabCadastro[[#This Row],[Dias e Horários da EAE]])-LEN(SUBSTITUTE(TabCadastro[[#This Row],[Dias e Horários da EAE]],"h",""))</f>
        <v>2</v>
      </c>
      <c r="EH112" s="1">
        <f>LEN(TabCadastro[[#This Row],[Dias e Horários EVANGELIZAÇÃO INFANTIL]])-LEN(SUBSTITUTE(TabCadastro[[#This Row],[Dias e Horários EVANGELIZAÇÃO INFANTIL]],"h",""))</f>
        <v>1</v>
      </c>
      <c r="EI112" s="1">
        <f>LEN(TabCadastro[[#This Row],[Dias e Horários PRÉ-MOCIDADE]])-LEN(SUBSTITUTE(TabCadastro[[#This Row],[Dias e Horários PRÉ-MOCIDADE]],"h",""))</f>
        <v>0</v>
      </c>
      <c r="EJ112" s="1">
        <f>LEN(TabCadastro[[#This Row],[Dias e Horários MOCIDADE]])-LEN(SUBSTITUTE(TabCadastro[[#This Row],[Dias e Horários MOCIDADE]],"h",""))</f>
        <v>1</v>
      </c>
      <c r="EK112" s="1">
        <f>LEN(TabCadastro[[#This Row],[Dias e Horários do CURSO DE MÉDIUNS]])-LEN(SUBSTITUTE(TabCadastro[[#This Row],[Dias e Horários do CURSO DE MÉDIUNS]],"h",""))</f>
        <v>2</v>
      </c>
      <c r="EL112" s="1">
        <f>LEN(TabCadastro[[#This Row],[Dias e Horários - FALANDO AO CORAÇÃO]])-LEN(SUBSTITUTE(TabCadastro[[#This Row],[Dias e Horários - FALANDO AO CORAÇÃO]],"h",""))</f>
        <v>0</v>
      </c>
      <c r="EM112" s="1">
        <f>LEN(TabCadastro[[#This Row],[Dias e Horários - PROJETO ANDRÉ LUIZ]])-LEN(SUBSTITUTE(TabCadastro[[#This Row],[Dias e Horários - PROJETO ANDRÉ LUIZ]],"h",""))</f>
        <v>0</v>
      </c>
      <c r="EN112" s="1">
        <f>LEN(TabCadastro[[#This Row],[Dias e Horários - PROJETO PAULO DE TARSO]])-LEN(SUBSTITUTE(TabCadastro[[#This Row],[Dias e Horários - PROJETO PAULO DE TARSO]],"h",""))</f>
        <v>0</v>
      </c>
    </row>
    <row r="113" spans="1:144" x14ac:dyDescent="0.3">
      <c r="A113" s="2">
        <v>44269.677083333336</v>
      </c>
      <c r="B113" s="19" t="s">
        <v>2390</v>
      </c>
      <c r="C113" s="3" t="s">
        <v>2645</v>
      </c>
      <c r="D113" s="3" t="s">
        <v>2645</v>
      </c>
      <c r="E113" s="3" t="s">
        <v>2531</v>
      </c>
      <c r="F113" s="3" t="s">
        <v>2532</v>
      </c>
      <c r="G113" s="4" t="s">
        <v>2646</v>
      </c>
      <c r="H113" s="5" t="s">
        <v>2647</v>
      </c>
      <c r="I113" s="3" t="s">
        <v>2646</v>
      </c>
      <c r="J113" s="3" t="s">
        <v>2648</v>
      </c>
      <c r="K113" s="3" t="s">
        <v>1443</v>
      </c>
      <c r="L113" s="3" t="s">
        <v>790</v>
      </c>
      <c r="M113" s="13">
        <v>14620</v>
      </c>
      <c r="N113" s="3" t="s">
        <v>2649</v>
      </c>
      <c r="O113" s="5" t="s">
        <v>2650</v>
      </c>
      <c r="P113" s="5">
        <v>53268655</v>
      </c>
      <c r="Q113" s="4" t="s">
        <v>163</v>
      </c>
      <c r="R113" s="4"/>
      <c r="S113" s="3" t="s">
        <v>159</v>
      </c>
      <c r="T113" s="3" t="s">
        <v>159</v>
      </c>
      <c r="U113" s="3" t="s">
        <v>158</v>
      </c>
      <c r="V113" s="3" t="s">
        <v>159</v>
      </c>
      <c r="W113" s="3" t="s">
        <v>159</v>
      </c>
      <c r="X113" s="3" t="s">
        <v>159</v>
      </c>
      <c r="Y113" s="3" t="s">
        <v>159</v>
      </c>
      <c r="Z113" s="4" t="s">
        <v>161</v>
      </c>
      <c r="AA113" s="4" t="s">
        <v>161</v>
      </c>
      <c r="AB113" s="4" t="s">
        <v>161</v>
      </c>
      <c r="AC113" s="4" t="s">
        <v>161</v>
      </c>
      <c r="AD113" s="4" t="s">
        <v>161</v>
      </c>
      <c r="AE113" s="4" t="s">
        <v>159</v>
      </c>
      <c r="AG113" s="3" t="s">
        <v>2651</v>
      </c>
      <c r="AH113" s="3" t="s">
        <v>161</v>
      </c>
      <c r="AI113" s="3" t="s">
        <v>161</v>
      </c>
      <c r="AJ113" s="3" t="s">
        <v>161</v>
      </c>
      <c r="AK113" s="3" t="s">
        <v>161</v>
      </c>
      <c r="AL113" s="3" t="s">
        <v>161</v>
      </c>
      <c r="AM113" s="3" t="s">
        <v>161</v>
      </c>
      <c r="AN113" s="5">
        <v>4</v>
      </c>
      <c r="AO113" s="5">
        <v>0</v>
      </c>
      <c r="AP113" s="5">
        <v>0</v>
      </c>
      <c r="AQ113" s="5">
        <v>0</v>
      </c>
      <c r="AR113" s="5" t="s">
        <v>161</v>
      </c>
      <c r="AS113" s="5">
        <v>6</v>
      </c>
      <c r="AT113" s="5" t="s">
        <v>2652</v>
      </c>
      <c r="AU113" s="5" t="s">
        <v>163</v>
      </c>
      <c r="AV113" s="5">
        <v>8</v>
      </c>
      <c r="AW113" s="5">
        <v>0</v>
      </c>
      <c r="AX113" s="5">
        <v>0</v>
      </c>
      <c r="AY113" s="5">
        <v>0</v>
      </c>
      <c r="AZ113" s="5" t="s">
        <v>161</v>
      </c>
      <c r="BA113" s="5">
        <v>3</v>
      </c>
      <c r="BB113" s="5">
        <v>0</v>
      </c>
      <c r="BC113" s="5">
        <v>0</v>
      </c>
      <c r="BD113" s="5">
        <v>0</v>
      </c>
      <c r="BE113" s="5" t="s">
        <v>342</v>
      </c>
      <c r="BF113" s="5">
        <v>8</v>
      </c>
      <c r="BG113" s="5">
        <v>0</v>
      </c>
      <c r="BH113" s="5">
        <v>0</v>
      </c>
      <c r="BI113" s="5">
        <v>0</v>
      </c>
      <c r="BJ113" s="5">
        <v>0</v>
      </c>
      <c r="BK113" s="5">
        <v>0</v>
      </c>
      <c r="BL113" s="5">
        <v>0</v>
      </c>
      <c r="BM113" s="5">
        <v>0</v>
      </c>
      <c r="BN113" s="5">
        <v>0</v>
      </c>
      <c r="BO113" s="5">
        <v>0</v>
      </c>
      <c r="BP113" s="5">
        <v>0</v>
      </c>
      <c r="BQ113" s="5" t="s">
        <v>158</v>
      </c>
      <c r="BR113" s="5" t="s">
        <v>161</v>
      </c>
      <c r="BS113" s="5">
        <v>0</v>
      </c>
      <c r="BT113" s="5">
        <v>0</v>
      </c>
      <c r="BU113" s="5">
        <v>0</v>
      </c>
      <c r="BV113" s="5" t="s">
        <v>163</v>
      </c>
      <c r="BW113" s="5" t="s">
        <v>161</v>
      </c>
      <c r="BX113" s="5">
        <v>0</v>
      </c>
      <c r="BY113" s="5">
        <v>0</v>
      </c>
      <c r="BZ113" s="5">
        <v>0</v>
      </c>
      <c r="CA113" s="5">
        <v>0</v>
      </c>
      <c r="CB113" s="5">
        <v>0</v>
      </c>
      <c r="CC113" s="5">
        <v>6</v>
      </c>
      <c r="CD113" s="5" t="s">
        <v>161</v>
      </c>
      <c r="CE113" s="5" t="s">
        <v>161</v>
      </c>
      <c r="CF113" s="5" t="s">
        <v>161</v>
      </c>
      <c r="CG113" s="5" t="s">
        <v>158</v>
      </c>
      <c r="CH113" s="5" t="s">
        <v>159</v>
      </c>
      <c r="CI113" s="5">
        <v>0</v>
      </c>
      <c r="CJ113" s="5">
        <v>0</v>
      </c>
      <c r="CK113" s="5" t="s">
        <v>158</v>
      </c>
      <c r="CL113" s="5" t="s">
        <v>159</v>
      </c>
      <c r="CM113" s="5">
        <v>0</v>
      </c>
      <c r="CN113" s="5">
        <v>0</v>
      </c>
      <c r="CO113" s="5" t="s">
        <v>199</v>
      </c>
      <c r="CQ113" s="5" t="s">
        <v>347</v>
      </c>
      <c r="CR113" s="4"/>
      <c r="CS113" s="5" t="s">
        <v>2429</v>
      </c>
      <c r="CT113" s="5" t="s">
        <v>158</v>
      </c>
      <c r="CU113" s="5" t="s">
        <v>2430</v>
      </c>
      <c r="CV113" s="4"/>
      <c r="CX113" s="5" t="s">
        <v>416</v>
      </c>
      <c r="CY113" s="4" t="s">
        <v>163</v>
      </c>
      <c r="CZ113" s="5" t="s">
        <v>163</v>
      </c>
      <c r="DA113" s="5" t="s">
        <v>163</v>
      </c>
      <c r="DB113" s="4"/>
      <c r="DC113" s="4"/>
      <c r="DD113" t="s">
        <v>2653</v>
      </c>
      <c r="DE113" s="14" t="s">
        <v>176</v>
      </c>
      <c r="DF113" s="4">
        <v>114</v>
      </c>
      <c r="DG113" s="15" t="s">
        <v>177</v>
      </c>
      <c r="DH113" s="15" t="s">
        <v>178</v>
      </c>
      <c r="DI113" s="4"/>
      <c r="DJ113" s="4"/>
      <c r="DK113" s="4"/>
      <c r="DL113" s="4"/>
      <c r="DM113" s="4"/>
      <c r="DN113" s="4"/>
      <c r="DO113" s="4"/>
      <c r="DP113" s="4" t="s">
        <v>2654</v>
      </c>
      <c r="DQ113" s="4" t="s">
        <v>178</v>
      </c>
      <c r="DR113" s="16">
        <v>1</v>
      </c>
      <c r="DS113" s="17">
        <v>44258</v>
      </c>
      <c r="DU113" s="1" t="s">
        <v>178</v>
      </c>
      <c r="DV113" s="1" t="str">
        <f>TabCadastro[[#This Row],[Cidade]]&amp;" - "&amp;TabCadastro[[#This Row],[UF]]</f>
        <v>Rafael Freyre - Holguín</v>
      </c>
      <c r="DW113" s="18" t="str">
        <f>TabCadastro[[#This Row],[Nome completo do responsável]]&amp;" / "&amp;TabCadastro[[#This Row],[Endereço de e-mail2]]&amp;" / "&amp;TabCadastro[[#This Row],[Telefone]]</f>
        <v>Luiz Pizarro / (sem email) / (11) 98269-8512</v>
      </c>
      <c r="DX113" s="18" t="str">
        <f>TabCadastro[[#This Row],[Nome do Presidente]]&amp;" / "&amp;TabCadastro[[#This Row],[Email do Presidente]]&amp;" / "&amp;TabCadastro[[#This Row],[Telefone do Presidente]]</f>
        <v>Edilberto Sánchez / edilberto.sanchez@nauta.cu / 53268655</v>
      </c>
      <c r="DY113" s="18" t="e">
        <f>VLOOKUP(TabCadastro[[#This Row],[Regional]],#REF!,2,FALSE)</f>
        <v>#REF!</v>
      </c>
      <c r="DZ113" s="1" t="e">
        <f>IF(TabCadastro[[#This Row],[Regional]]=#REF!,TabCadastro[[#This Row],[Conc_Cidade_UF]],"")</f>
        <v>#REF!</v>
      </c>
      <c r="EA113" s="18" t="str">
        <f>TabCadastro[[#This Row],[Endereço]]&amp;" - "&amp;TabCadastro[[#This Row],[Bairro]]&amp;" - "&amp;"CEP "&amp;TabCadastro[[#This Row],[CEP]]</f>
        <v>Rafael Freyre - Santa Lucia - CEP sem CEP</v>
      </c>
      <c r="EB113" s="1" t="e">
        <f>IF(TabCadastro[[#This Row],[Regional]]=#REF!,TabCadastro[[#This Row],[Ordem (manual)]],"")</f>
        <v>#REF!</v>
      </c>
      <c r="EC113" s="1" t="e">
        <f>IF(TabCadastro[[#This Row],[Regional_Selec]]="","",_xlfn.RANK.EQ(TabCadastro[[#This Row],[Regional_Selec]],TabCadastro[Regional_Selec],1))</f>
        <v>#REF!</v>
      </c>
      <c r="ED113" s="1" t="str">
        <f>TabCadastro[[#This Row],[Domingo]]&amp;TabCadastro[[#This Row],[Segunda]]&amp;TabCadastro[[#This Row],[Terça]]&amp;TabCadastro[[#This Row],[Quarta]]&amp;TabCadastro[[#This Row],[Quinta]]&amp;TabCadastro[[#This Row],[Sexta]]&amp;TabCadastro[[#This Row],[Sábado]]</f>
        <v>10h30------</v>
      </c>
      <c r="EE113" s="1">
        <f>LEN(TabCadastro[[#This Row],[Conc_AE]])-LEN(SUBSTITUTE(TabCadastro[[#This Row],[Conc_AE]],"h",""))</f>
        <v>1</v>
      </c>
      <c r="EF113" s="1">
        <f>LEN(TabCadastro[[#This Row],[Dias e Horários do CURSO BÁSICO]])-LEN(SUBSTITUTE(TabCadastro[[#This Row],[Dias e Horários do CURSO BÁSICO]],"h",""))</f>
        <v>0</v>
      </c>
      <c r="EG113" s="1">
        <f>LEN(TabCadastro[[#This Row],[Dias e Horários da EAE]])-LEN(SUBSTITUTE(TabCadastro[[#This Row],[Dias e Horários da EAE]],"h",""))</f>
        <v>2</v>
      </c>
      <c r="EH113" s="1">
        <f>LEN(TabCadastro[[#This Row],[Dias e Horários EVANGELIZAÇÃO INFANTIL]])-LEN(SUBSTITUTE(TabCadastro[[#This Row],[Dias e Horários EVANGELIZAÇÃO INFANTIL]],"h",""))</f>
        <v>1</v>
      </c>
      <c r="EI113" s="1">
        <f>LEN(TabCadastro[[#This Row],[Dias e Horários PRÉ-MOCIDADE]])-LEN(SUBSTITUTE(TabCadastro[[#This Row],[Dias e Horários PRÉ-MOCIDADE]],"h",""))</f>
        <v>0</v>
      </c>
      <c r="EJ113" s="1">
        <f>LEN(TabCadastro[[#This Row],[Dias e Horários MOCIDADE]])-LEN(SUBSTITUTE(TabCadastro[[#This Row],[Dias e Horários MOCIDADE]],"h",""))</f>
        <v>0</v>
      </c>
      <c r="EK113" s="1">
        <f>LEN(TabCadastro[[#This Row],[Dias e Horários do CURSO DE MÉDIUNS]])-LEN(SUBSTITUTE(TabCadastro[[#This Row],[Dias e Horários do CURSO DE MÉDIUNS]],"h",""))</f>
        <v>0</v>
      </c>
      <c r="EL113" s="1">
        <f>LEN(TabCadastro[[#This Row],[Dias e Horários - FALANDO AO CORAÇÃO]])-LEN(SUBSTITUTE(TabCadastro[[#This Row],[Dias e Horários - FALANDO AO CORAÇÃO]],"h",""))</f>
        <v>0</v>
      </c>
      <c r="EM113" s="1">
        <f>LEN(TabCadastro[[#This Row],[Dias e Horários - PROJETO ANDRÉ LUIZ]])-LEN(SUBSTITUTE(TabCadastro[[#This Row],[Dias e Horários - PROJETO ANDRÉ LUIZ]],"h",""))</f>
        <v>0</v>
      </c>
      <c r="EN113" s="1">
        <f>LEN(TabCadastro[[#This Row],[Dias e Horários - PROJETO PAULO DE TARSO]])-LEN(SUBSTITUTE(TabCadastro[[#This Row],[Dias e Horários - PROJETO PAULO DE TARSO]],"h",""))</f>
        <v>0</v>
      </c>
    </row>
    <row r="114" spans="1:144" x14ac:dyDescent="0.3">
      <c r="A114" s="2">
        <v>44269.677083333336</v>
      </c>
      <c r="B114" s="19" t="s">
        <v>2390</v>
      </c>
      <c r="C114" s="3" t="s">
        <v>2655</v>
      </c>
      <c r="D114" s="3" t="s">
        <v>2656</v>
      </c>
      <c r="E114" s="3" t="s">
        <v>2531</v>
      </c>
      <c r="F114" s="3" t="s">
        <v>2532</v>
      </c>
      <c r="G114" s="4" t="s">
        <v>2657</v>
      </c>
      <c r="H114" s="5" t="s">
        <v>2658</v>
      </c>
      <c r="I114" s="3" t="s">
        <v>2422</v>
      </c>
      <c r="J114" s="3" t="s">
        <v>2422</v>
      </c>
      <c r="K114" s="3" t="s">
        <v>1443</v>
      </c>
      <c r="L114" s="3" t="s">
        <v>790</v>
      </c>
      <c r="M114" s="13">
        <v>40488</v>
      </c>
      <c r="N114" s="3" t="s">
        <v>2659</v>
      </c>
      <c r="O114" s="5" t="s">
        <v>2660</v>
      </c>
      <c r="P114" s="5" t="s">
        <v>417</v>
      </c>
      <c r="Q114" s="4" t="s">
        <v>163</v>
      </c>
      <c r="R114" s="4"/>
      <c r="S114" s="3" t="s">
        <v>159</v>
      </c>
      <c r="T114" s="3" t="s">
        <v>159</v>
      </c>
      <c r="U114" s="3" t="s">
        <v>158</v>
      </c>
      <c r="V114" s="3" t="s">
        <v>159</v>
      </c>
      <c r="W114" s="3" t="s">
        <v>159</v>
      </c>
      <c r="X114" s="3" t="s">
        <v>159</v>
      </c>
      <c r="Y114" s="3" t="s">
        <v>159</v>
      </c>
      <c r="Z114" s="4" t="s">
        <v>161</v>
      </c>
      <c r="AA114" s="4" t="s">
        <v>161</v>
      </c>
      <c r="AB114" s="4" t="s">
        <v>161</v>
      </c>
      <c r="AC114" s="4" t="s">
        <v>161</v>
      </c>
      <c r="AD114" s="4" t="s">
        <v>161</v>
      </c>
      <c r="AE114" s="4" t="s">
        <v>159</v>
      </c>
      <c r="AG114" s="3" t="s">
        <v>161</v>
      </c>
      <c r="AH114" s="3" t="s">
        <v>161</v>
      </c>
      <c r="AI114" s="3" t="s">
        <v>161</v>
      </c>
      <c r="AJ114" s="3" t="s">
        <v>161</v>
      </c>
      <c r="AK114" s="3" t="s">
        <v>398</v>
      </c>
      <c r="AL114" s="3" t="s">
        <v>161</v>
      </c>
      <c r="AM114" s="3" t="s">
        <v>161</v>
      </c>
      <c r="AN114" s="5">
        <v>18</v>
      </c>
      <c r="AO114" s="5">
        <v>0</v>
      </c>
      <c r="AP114" s="5">
        <v>0</v>
      </c>
      <c r="AQ114" s="5">
        <v>0</v>
      </c>
      <c r="AR114" s="5" t="s">
        <v>161</v>
      </c>
      <c r="AS114" s="5">
        <v>0</v>
      </c>
      <c r="AT114" s="5" t="s">
        <v>161</v>
      </c>
      <c r="AU114" s="5" t="s">
        <v>163</v>
      </c>
      <c r="AV114" s="5">
        <v>0</v>
      </c>
      <c r="AW114" s="5">
        <v>0</v>
      </c>
      <c r="AX114" s="5">
        <v>0</v>
      </c>
      <c r="AY114" s="5">
        <v>0</v>
      </c>
      <c r="AZ114" s="5" t="s">
        <v>161</v>
      </c>
      <c r="BA114" s="5">
        <v>0</v>
      </c>
      <c r="BB114" s="5">
        <v>0</v>
      </c>
      <c r="BC114" s="5">
        <v>0</v>
      </c>
      <c r="BD114" s="5">
        <v>0</v>
      </c>
      <c r="BE114" s="5" t="s">
        <v>523</v>
      </c>
      <c r="BF114" s="5">
        <v>8</v>
      </c>
      <c r="BG114" s="5">
        <v>0</v>
      </c>
      <c r="BH114" s="5">
        <v>0</v>
      </c>
      <c r="BI114" s="5">
        <v>0</v>
      </c>
      <c r="BJ114" s="5">
        <v>0</v>
      </c>
      <c r="BK114" s="5">
        <v>0</v>
      </c>
      <c r="BL114" s="5">
        <v>0</v>
      </c>
      <c r="BM114" s="5">
        <v>0</v>
      </c>
      <c r="BN114" s="5">
        <v>0</v>
      </c>
      <c r="BO114" s="5">
        <v>0</v>
      </c>
      <c r="BP114" s="5">
        <v>0</v>
      </c>
      <c r="BQ114" s="5" t="s">
        <v>158</v>
      </c>
      <c r="BR114" s="5" t="s">
        <v>161</v>
      </c>
      <c r="BS114" s="5">
        <v>0</v>
      </c>
      <c r="BT114" s="5">
        <v>0</v>
      </c>
      <c r="BU114" s="5">
        <v>0</v>
      </c>
      <c r="BV114" s="5" t="s">
        <v>163</v>
      </c>
      <c r="BW114" s="5" t="s">
        <v>161</v>
      </c>
      <c r="BX114" s="5">
        <v>0</v>
      </c>
      <c r="BY114" s="5">
        <v>0</v>
      </c>
      <c r="BZ114" s="5">
        <v>0</v>
      </c>
      <c r="CA114" s="5">
        <v>0</v>
      </c>
      <c r="CB114" s="5">
        <v>3</v>
      </c>
      <c r="CC114" s="5">
        <v>32</v>
      </c>
      <c r="CD114" s="5" t="s">
        <v>161</v>
      </c>
      <c r="CE114" s="5" t="s">
        <v>161</v>
      </c>
      <c r="CF114" s="5" t="s">
        <v>161</v>
      </c>
      <c r="CG114" s="5" t="s">
        <v>158</v>
      </c>
      <c r="CH114" s="5" t="s">
        <v>159</v>
      </c>
      <c r="CI114" s="5">
        <v>0</v>
      </c>
      <c r="CJ114" s="5">
        <v>0</v>
      </c>
      <c r="CK114" s="5" t="s">
        <v>158</v>
      </c>
      <c r="CL114" s="5" t="s">
        <v>159</v>
      </c>
      <c r="CM114" s="5">
        <v>0</v>
      </c>
      <c r="CN114" s="5">
        <v>0</v>
      </c>
      <c r="CO114" s="5" t="s">
        <v>199</v>
      </c>
      <c r="CQ114" s="5" t="s">
        <v>347</v>
      </c>
      <c r="CR114" s="4"/>
      <c r="CS114" s="5" t="s">
        <v>2429</v>
      </c>
      <c r="CT114" s="5" t="s">
        <v>159</v>
      </c>
      <c r="CU114" s="5" t="s">
        <v>2430</v>
      </c>
      <c r="CV114" s="4"/>
      <c r="CX114" s="5" t="s">
        <v>416</v>
      </c>
      <c r="CY114" s="4" t="s">
        <v>163</v>
      </c>
      <c r="CZ114" s="5" t="s">
        <v>163</v>
      </c>
      <c r="DA114" s="5" t="s">
        <v>163</v>
      </c>
      <c r="DB114" s="4"/>
      <c r="DC114" s="4"/>
      <c r="DD114" t="s">
        <v>2661</v>
      </c>
      <c r="DE114" s="14" t="s">
        <v>176</v>
      </c>
      <c r="DF114" s="4">
        <v>115</v>
      </c>
      <c r="DG114" s="15" t="s">
        <v>177</v>
      </c>
      <c r="DH114" s="15" t="s">
        <v>178</v>
      </c>
      <c r="DI114" s="4"/>
      <c r="DJ114" s="4"/>
      <c r="DK114" s="4"/>
      <c r="DL114" s="4"/>
      <c r="DM114" s="4"/>
      <c r="DN114" s="4"/>
      <c r="DO114" s="4"/>
      <c r="DP114" s="4" t="s">
        <v>2662</v>
      </c>
      <c r="DQ114" s="4" t="s">
        <v>178</v>
      </c>
      <c r="DR114" s="16">
        <v>1</v>
      </c>
      <c r="DS114" s="17">
        <v>44258</v>
      </c>
      <c r="DU114" s="1" t="s">
        <v>178</v>
      </c>
      <c r="DV114" s="1" t="str">
        <f>TabCadastro[[#This Row],[Cidade]]&amp;" - "&amp;TabCadastro[[#This Row],[UF]]</f>
        <v>Camagüey - Camagüey</v>
      </c>
      <c r="DW114" s="18" t="str">
        <f>TabCadastro[[#This Row],[Nome completo do responsável]]&amp;" / "&amp;TabCadastro[[#This Row],[Endereço de e-mail2]]&amp;" / "&amp;TabCadastro[[#This Row],[Telefone]]</f>
        <v>Luiz Pizarro / (sem email) / (11) 98269-8512</v>
      </c>
      <c r="DX114" s="18" t="str">
        <f>TabCadastro[[#This Row],[Nome do Presidente]]&amp;" / "&amp;TabCadastro[[#This Row],[Email do Presidente]]&amp;" / "&amp;TabCadastro[[#This Row],[Telefone do Presidente]]</f>
        <v>Silvia Iraola / graciegr@nauta.cu / silvia5310@nauta.cu / (sem telefone)</v>
      </c>
      <c r="DY114" s="18" t="e">
        <f>VLOOKUP(TabCadastro[[#This Row],[Regional]],#REF!,2,FALSE)</f>
        <v>#REF!</v>
      </c>
      <c r="DZ114" s="1" t="e">
        <f>IF(TabCadastro[[#This Row],[Regional]]=#REF!,TabCadastro[[#This Row],[Conc_Cidade_UF]],"")</f>
        <v>#REF!</v>
      </c>
      <c r="EA114" s="18" t="str">
        <f>TabCadastro[[#This Row],[Endereço]]&amp;" - "&amp;TabCadastro[[#This Row],[Bairro]]&amp;" - "&amp;"CEP "&amp;TabCadastro[[#This Row],[CEP]]</f>
        <v>Av. Varona, 105 A, Esquina A 5Ta - Puerto Príncipe - CEP sem CEP</v>
      </c>
      <c r="EB114" s="1" t="e">
        <f>IF(TabCadastro[[#This Row],[Regional]]=#REF!,TabCadastro[[#This Row],[Ordem (manual)]],"")</f>
        <v>#REF!</v>
      </c>
      <c r="EC114" s="1" t="e">
        <f>IF(TabCadastro[[#This Row],[Regional_Selec]]="","",_xlfn.RANK.EQ(TabCadastro[[#This Row],[Regional_Selec]],TabCadastro[Regional_Selec],1))</f>
        <v>#REF!</v>
      </c>
      <c r="ED114" s="1" t="str">
        <f>TabCadastro[[#This Row],[Domingo]]&amp;TabCadastro[[#This Row],[Segunda]]&amp;TabCadastro[[#This Row],[Terça]]&amp;TabCadastro[[#This Row],[Quarta]]&amp;TabCadastro[[#This Row],[Quinta]]&amp;TabCadastro[[#This Row],[Sexta]]&amp;TabCadastro[[#This Row],[Sábado]]</f>
        <v>----15h--</v>
      </c>
      <c r="EE114" s="1">
        <f>LEN(TabCadastro[[#This Row],[Conc_AE]])-LEN(SUBSTITUTE(TabCadastro[[#This Row],[Conc_AE]],"h",""))</f>
        <v>1</v>
      </c>
      <c r="EF114" s="1">
        <f>LEN(TabCadastro[[#This Row],[Dias e Horários do CURSO BÁSICO]])-LEN(SUBSTITUTE(TabCadastro[[#This Row],[Dias e Horários do CURSO BÁSICO]],"h",""))</f>
        <v>0</v>
      </c>
      <c r="EG114" s="1">
        <f>LEN(TabCadastro[[#This Row],[Dias e Horários da EAE]])-LEN(SUBSTITUTE(TabCadastro[[#This Row],[Dias e Horários da EAE]],"h",""))</f>
        <v>0</v>
      </c>
      <c r="EH114" s="1">
        <f>LEN(TabCadastro[[#This Row],[Dias e Horários EVANGELIZAÇÃO INFANTIL]])-LEN(SUBSTITUTE(TabCadastro[[#This Row],[Dias e Horários EVANGELIZAÇÃO INFANTIL]],"h",""))</f>
        <v>1</v>
      </c>
      <c r="EI114" s="1">
        <f>LEN(TabCadastro[[#This Row],[Dias e Horários PRÉ-MOCIDADE]])-LEN(SUBSTITUTE(TabCadastro[[#This Row],[Dias e Horários PRÉ-MOCIDADE]],"h",""))</f>
        <v>0</v>
      </c>
      <c r="EJ114" s="1">
        <f>LEN(TabCadastro[[#This Row],[Dias e Horários MOCIDADE]])-LEN(SUBSTITUTE(TabCadastro[[#This Row],[Dias e Horários MOCIDADE]],"h",""))</f>
        <v>0</v>
      </c>
      <c r="EK114" s="1">
        <f>LEN(TabCadastro[[#This Row],[Dias e Horários do CURSO DE MÉDIUNS]])-LEN(SUBSTITUTE(TabCadastro[[#This Row],[Dias e Horários do CURSO DE MÉDIUNS]],"h",""))</f>
        <v>0</v>
      </c>
      <c r="EL114" s="1">
        <f>LEN(TabCadastro[[#This Row],[Dias e Horários - FALANDO AO CORAÇÃO]])-LEN(SUBSTITUTE(TabCadastro[[#This Row],[Dias e Horários - FALANDO AO CORAÇÃO]],"h",""))</f>
        <v>0</v>
      </c>
      <c r="EM114" s="1">
        <f>LEN(TabCadastro[[#This Row],[Dias e Horários - PROJETO ANDRÉ LUIZ]])-LEN(SUBSTITUTE(TabCadastro[[#This Row],[Dias e Horários - PROJETO ANDRÉ LUIZ]],"h",""))</f>
        <v>0</v>
      </c>
      <c r="EN114" s="1">
        <f>LEN(TabCadastro[[#This Row],[Dias e Horários - PROJETO PAULO DE TARSO]])-LEN(SUBSTITUTE(TabCadastro[[#This Row],[Dias e Horários - PROJETO PAULO DE TARSO]],"h",""))</f>
        <v>0</v>
      </c>
    </row>
    <row r="115" spans="1:144" x14ac:dyDescent="0.3">
      <c r="A115" s="2">
        <v>44177.52789351852</v>
      </c>
      <c r="B115" s="19" t="s">
        <v>2390</v>
      </c>
      <c r="C115" s="3" t="s">
        <v>2663</v>
      </c>
      <c r="D115" s="3" t="s">
        <v>2664</v>
      </c>
      <c r="E115" s="3" t="s">
        <v>2665</v>
      </c>
      <c r="F115" s="3" t="s">
        <v>2479</v>
      </c>
      <c r="G115" s="4" t="s">
        <v>2666</v>
      </c>
      <c r="H115" s="5" t="s">
        <v>163</v>
      </c>
      <c r="I115" s="3" t="s">
        <v>2667</v>
      </c>
      <c r="J115" s="3" t="s">
        <v>2668</v>
      </c>
      <c r="K115" s="3" t="s">
        <v>1443</v>
      </c>
      <c r="L115" s="3" t="s">
        <v>790</v>
      </c>
      <c r="M115" s="13" t="s">
        <v>1444</v>
      </c>
      <c r="N115" s="3" t="s">
        <v>2669</v>
      </c>
      <c r="O115" s="5" t="s">
        <v>2670</v>
      </c>
      <c r="P115" s="5">
        <v>7325586381</v>
      </c>
      <c r="Q115" s="4" t="s">
        <v>163</v>
      </c>
      <c r="R115" s="4" t="s">
        <v>2671</v>
      </c>
      <c r="S115" s="3" t="s">
        <v>158</v>
      </c>
      <c r="T115" s="3" t="s">
        <v>159</v>
      </c>
      <c r="U115" s="3" t="s">
        <v>158</v>
      </c>
      <c r="V115" s="3" t="s">
        <v>159</v>
      </c>
      <c r="W115" s="3" t="s">
        <v>159</v>
      </c>
      <c r="X115" s="3" t="s">
        <v>159</v>
      </c>
      <c r="Y115" s="3" t="s">
        <v>159</v>
      </c>
      <c r="Z115" s="4" t="s">
        <v>2672</v>
      </c>
      <c r="AA115" s="4" t="s">
        <v>161</v>
      </c>
      <c r="AB115" s="4" t="s">
        <v>161</v>
      </c>
      <c r="AC115" s="4" t="s">
        <v>161</v>
      </c>
      <c r="AD115" s="4" t="s">
        <v>161</v>
      </c>
      <c r="AE115" s="4" t="s">
        <v>163</v>
      </c>
      <c r="AG115" s="3" t="s">
        <v>161</v>
      </c>
      <c r="AH115" s="3" t="s">
        <v>422</v>
      </c>
      <c r="AI115" s="3" t="s">
        <v>161</v>
      </c>
      <c r="AJ115" s="3" t="s">
        <v>161</v>
      </c>
      <c r="AK115" s="3" t="s">
        <v>161</v>
      </c>
      <c r="AL115" s="3" t="s">
        <v>161</v>
      </c>
      <c r="AM115" s="3" t="s">
        <v>161</v>
      </c>
      <c r="AN115" s="5">
        <v>30</v>
      </c>
      <c r="AO115" s="5">
        <v>0</v>
      </c>
      <c r="AP115" s="5">
        <v>0</v>
      </c>
      <c r="AQ115" s="5">
        <v>0</v>
      </c>
      <c r="AR115" s="5" t="s">
        <v>1237</v>
      </c>
      <c r="AS115" s="5">
        <v>15</v>
      </c>
      <c r="AT115" s="5" t="s">
        <v>161</v>
      </c>
      <c r="AU115" s="5" t="s">
        <v>163</v>
      </c>
      <c r="AV115" s="5">
        <v>0</v>
      </c>
      <c r="AW115" s="5">
        <v>0</v>
      </c>
      <c r="AX115" s="5">
        <v>0</v>
      </c>
      <c r="AY115" s="5">
        <v>0</v>
      </c>
      <c r="AZ115" s="5" t="s">
        <v>1237</v>
      </c>
      <c r="BA115" s="5">
        <v>0</v>
      </c>
      <c r="BB115" s="5">
        <v>0</v>
      </c>
      <c r="BC115" s="5">
        <v>0</v>
      </c>
      <c r="BD115" s="5">
        <v>0</v>
      </c>
      <c r="BE115" s="5" t="s">
        <v>161</v>
      </c>
      <c r="BF115" s="5">
        <v>0</v>
      </c>
      <c r="BG115" s="5">
        <v>0</v>
      </c>
      <c r="BH115" s="5">
        <v>0</v>
      </c>
      <c r="BI115" s="5">
        <v>0</v>
      </c>
      <c r="BJ115" s="5">
        <v>0</v>
      </c>
      <c r="BK115" s="5">
        <v>0</v>
      </c>
      <c r="BL115" s="5">
        <v>0</v>
      </c>
      <c r="BM115" s="5">
        <v>0</v>
      </c>
      <c r="BN115" s="5">
        <v>0</v>
      </c>
      <c r="BO115" s="5">
        <v>0</v>
      </c>
      <c r="BP115" s="5">
        <v>0</v>
      </c>
      <c r="BQ115" s="5" t="s">
        <v>163</v>
      </c>
      <c r="BR115" s="5" t="s">
        <v>161</v>
      </c>
      <c r="BS115" s="5">
        <v>0</v>
      </c>
      <c r="BT115" s="5">
        <v>0</v>
      </c>
      <c r="BU115" s="5">
        <v>0</v>
      </c>
      <c r="BV115" s="5" t="s">
        <v>163</v>
      </c>
      <c r="BW115" s="5" t="s">
        <v>161</v>
      </c>
      <c r="BX115" s="5">
        <v>0</v>
      </c>
      <c r="BY115" s="5">
        <v>0</v>
      </c>
      <c r="BZ115" s="5">
        <v>0</v>
      </c>
      <c r="CA115" s="5">
        <v>0</v>
      </c>
      <c r="CB115" s="5">
        <v>0</v>
      </c>
      <c r="CC115" s="5">
        <v>10</v>
      </c>
      <c r="CD115" s="5" t="s">
        <v>161</v>
      </c>
      <c r="CE115" s="5" t="s">
        <v>161</v>
      </c>
      <c r="CF115" s="5" t="s">
        <v>161</v>
      </c>
      <c r="CG115" s="5" t="s">
        <v>159</v>
      </c>
      <c r="CH115" s="5" t="s">
        <v>158</v>
      </c>
      <c r="CI115" s="5">
        <v>0</v>
      </c>
      <c r="CJ115" s="5">
        <v>0</v>
      </c>
      <c r="CK115" s="5" t="s">
        <v>159</v>
      </c>
      <c r="CL115" s="5" t="s">
        <v>159</v>
      </c>
      <c r="CM115" s="5">
        <v>0</v>
      </c>
      <c r="CN115" s="5">
        <v>0</v>
      </c>
      <c r="CO115" s="5" t="s">
        <v>199</v>
      </c>
      <c r="CQ115" s="5" t="s">
        <v>163</v>
      </c>
      <c r="CR115" s="4"/>
      <c r="CS115" s="5" t="s">
        <v>2673</v>
      </c>
      <c r="CT115" s="5" t="s">
        <v>159</v>
      </c>
      <c r="CU115" s="5" t="s">
        <v>416</v>
      </c>
      <c r="CV115" s="4"/>
      <c r="CX115" s="5" t="s">
        <v>416</v>
      </c>
      <c r="CY115" s="4" t="s">
        <v>163</v>
      </c>
      <c r="CZ115" s="5" t="s">
        <v>163</v>
      </c>
      <c r="DA115" s="5" t="s">
        <v>163</v>
      </c>
      <c r="DB115" s="4"/>
      <c r="DC115" s="4"/>
      <c r="DD115" t="s">
        <v>2674</v>
      </c>
      <c r="DE115" s="14" t="s">
        <v>2350</v>
      </c>
      <c r="DF115" s="4">
        <v>116</v>
      </c>
      <c r="DG115" s="15" t="s">
        <v>177</v>
      </c>
      <c r="DH115" s="15" t="s">
        <v>178</v>
      </c>
      <c r="DI115" s="4"/>
      <c r="DJ115" s="4"/>
      <c r="DK115" s="4"/>
      <c r="DL115" s="4"/>
      <c r="DM115" s="4"/>
      <c r="DN115" s="4"/>
      <c r="DO115" s="4"/>
      <c r="DP115" s="4" t="s">
        <v>2675</v>
      </c>
      <c r="DQ115" s="4" t="s">
        <v>178</v>
      </c>
      <c r="DR115" s="16">
        <v>0</v>
      </c>
      <c r="DS115" s="17">
        <v>44258</v>
      </c>
      <c r="DU115" s="1" t="s">
        <v>178</v>
      </c>
      <c r="DV115" s="1" t="str">
        <f>TabCadastro[[#This Row],[Cidade]]&amp;" - "&amp;TabCadastro[[#This Row],[UF]]</f>
        <v>Long Branch - Nova Jérsei</v>
      </c>
      <c r="DW115" s="18" t="str">
        <f>TabCadastro[[#This Row],[Nome completo do responsável]]&amp;" / "&amp;TabCadastro[[#This Row],[Endereço de e-mail2]]&amp;" / "&amp;TabCadastro[[#This Row],[Telefone]]</f>
        <v>Themis Tavares / (sem email) / sem telefone</v>
      </c>
      <c r="DX115" s="18" t="str">
        <f>TabCadastro[[#This Row],[Nome do Presidente]]&amp;" / "&amp;TabCadastro[[#This Row],[Email do Presidente]]&amp;" / "&amp;TabCadastro[[#This Row],[Telefone do Presidente]]</f>
        <v>Themis Tavares (323 Gill Lane, 10 L Iselin Nj 08830) / info@caminhodaluznj.com / themistavares@hotmail.com / 7325586381</v>
      </c>
      <c r="DY115" s="18" t="e">
        <f>VLOOKUP(TabCadastro[[#This Row],[Regional]],#REF!,2,FALSE)</f>
        <v>#REF!</v>
      </c>
      <c r="DZ115" s="1" t="e">
        <f>IF(TabCadastro[[#This Row],[Regional]]=#REF!,TabCadastro[[#This Row],[Conc_Cidade_UF]],"")</f>
        <v>#REF!</v>
      </c>
      <c r="EA115" s="18" t="str">
        <f>TabCadastro[[#This Row],[Endereço]]&amp;" - "&amp;TabCadastro[[#This Row],[Bairro]]&amp;" - "&amp;"CEP "&amp;TabCadastro[[#This Row],[CEP]]</f>
        <v>279 Broadway, Suite # 501                  Long Branch-Nj Usa 07740 - (sem informação) - CEP sem CEP</v>
      </c>
      <c r="EB115" s="1" t="e">
        <f>IF(TabCadastro[[#This Row],[Regional]]=#REF!,TabCadastro[[#This Row],[Ordem (manual)]],"")</f>
        <v>#REF!</v>
      </c>
      <c r="EC115" s="1" t="e">
        <f>IF(TabCadastro[[#This Row],[Regional_Selec]]="","",_xlfn.RANK.EQ(TabCadastro[[#This Row],[Regional_Selec]],TabCadastro[Regional_Selec],1))</f>
        <v>#REF!</v>
      </c>
      <c r="ED115" s="1" t="str">
        <f>TabCadastro[[#This Row],[Domingo]]&amp;TabCadastro[[#This Row],[Segunda]]&amp;TabCadastro[[#This Row],[Terça]]&amp;TabCadastro[[#This Row],[Quarta]]&amp;TabCadastro[[#This Row],[Quinta]]&amp;TabCadastro[[#This Row],[Sexta]]&amp;TabCadastro[[#This Row],[Sábado]]</f>
        <v>-19h-----</v>
      </c>
      <c r="EE115" s="1">
        <f>LEN(TabCadastro[[#This Row],[Conc_AE]])-LEN(SUBSTITUTE(TabCadastro[[#This Row],[Conc_AE]],"h",""))</f>
        <v>1</v>
      </c>
      <c r="EF115" s="1">
        <f>LEN(TabCadastro[[#This Row],[Dias e Horários do CURSO BÁSICO]])-LEN(SUBSTITUTE(TabCadastro[[#This Row],[Dias e Horários do CURSO BÁSICO]],"h",""))</f>
        <v>1</v>
      </c>
      <c r="EG115" s="1">
        <f>LEN(TabCadastro[[#This Row],[Dias e Horários da EAE]])-LEN(SUBSTITUTE(TabCadastro[[#This Row],[Dias e Horários da EAE]],"h",""))</f>
        <v>0</v>
      </c>
      <c r="EH115" s="1">
        <f>LEN(TabCadastro[[#This Row],[Dias e Horários EVANGELIZAÇÃO INFANTIL]])-LEN(SUBSTITUTE(TabCadastro[[#This Row],[Dias e Horários EVANGELIZAÇÃO INFANTIL]],"h",""))</f>
        <v>0</v>
      </c>
      <c r="EI115" s="1">
        <f>LEN(TabCadastro[[#This Row],[Dias e Horários PRÉ-MOCIDADE]])-LEN(SUBSTITUTE(TabCadastro[[#This Row],[Dias e Horários PRÉ-MOCIDADE]],"h",""))</f>
        <v>0</v>
      </c>
      <c r="EJ115" s="1">
        <f>LEN(TabCadastro[[#This Row],[Dias e Horários MOCIDADE]])-LEN(SUBSTITUTE(TabCadastro[[#This Row],[Dias e Horários MOCIDADE]],"h",""))</f>
        <v>0</v>
      </c>
      <c r="EK115" s="1">
        <f>LEN(TabCadastro[[#This Row],[Dias e Horários do CURSO DE MÉDIUNS]])-LEN(SUBSTITUTE(TabCadastro[[#This Row],[Dias e Horários do CURSO DE MÉDIUNS]],"h",""))</f>
        <v>1</v>
      </c>
      <c r="EL115" s="1">
        <f>LEN(TabCadastro[[#This Row],[Dias e Horários - FALANDO AO CORAÇÃO]])-LEN(SUBSTITUTE(TabCadastro[[#This Row],[Dias e Horários - FALANDO AO CORAÇÃO]],"h",""))</f>
        <v>0</v>
      </c>
      <c r="EM115" s="1">
        <f>LEN(TabCadastro[[#This Row],[Dias e Horários - PROJETO ANDRÉ LUIZ]])-LEN(SUBSTITUTE(TabCadastro[[#This Row],[Dias e Horários - PROJETO ANDRÉ LUIZ]],"h",""))</f>
        <v>0</v>
      </c>
      <c r="EN115" s="1">
        <f>LEN(TabCadastro[[#This Row],[Dias e Horários - PROJETO PAULO DE TARSO]])-LEN(SUBSTITUTE(TabCadastro[[#This Row],[Dias e Horários - PROJETO PAULO DE TARSO]],"h",""))</f>
        <v>0</v>
      </c>
    </row>
    <row r="116" spans="1:144" x14ac:dyDescent="0.3">
      <c r="A116" s="2">
        <v>44177.527986111112</v>
      </c>
      <c r="B116" s="19" t="s">
        <v>2390</v>
      </c>
      <c r="C116" s="3" t="s">
        <v>2676</v>
      </c>
      <c r="D116" s="3" t="s">
        <v>2677</v>
      </c>
      <c r="E116" s="3" t="s">
        <v>2678</v>
      </c>
      <c r="F116" s="3" t="s">
        <v>2479</v>
      </c>
      <c r="G116" s="4" t="s">
        <v>2679</v>
      </c>
      <c r="H116" s="5" t="s">
        <v>163</v>
      </c>
      <c r="I116" s="3" t="s">
        <v>2680</v>
      </c>
      <c r="J116" s="3" t="s">
        <v>2681</v>
      </c>
      <c r="K116" s="3" t="s">
        <v>1443</v>
      </c>
      <c r="L116" s="3" t="s">
        <v>790</v>
      </c>
      <c r="M116" s="13">
        <v>37257</v>
      </c>
      <c r="N116" s="3" t="s">
        <v>2682</v>
      </c>
      <c r="O116" s="5" t="s">
        <v>2683</v>
      </c>
      <c r="P116" s="5">
        <v>61414551566</v>
      </c>
      <c r="Q116" s="4" t="s">
        <v>163</v>
      </c>
      <c r="R116" s="4" t="s">
        <v>2684</v>
      </c>
      <c r="S116" s="3" t="s">
        <v>159</v>
      </c>
      <c r="T116" s="3" t="s">
        <v>159</v>
      </c>
      <c r="U116" s="3" t="s">
        <v>158</v>
      </c>
      <c r="V116" s="3" t="s">
        <v>158</v>
      </c>
      <c r="W116" s="3" t="s">
        <v>158</v>
      </c>
      <c r="X116" s="3" t="s">
        <v>158</v>
      </c>
      <c r="Y116" s="3" t="s">
        <v>158</v>
      </c>
      <c r="Z116" s="4" t="s">
        <v>2685</v>
      </c>
      <c r="AA116" s="4" t="s">
        <v>161</v>
      </c>
      <c r="AB116" s="4" t="s">
        <v>161</v>
      </c>
      <c r="AC116" s="4" t="s">
        <v>161</v>
      </c>
      <c r="AD116" s="4" t="s">
        <v>161</v>
      </c>
      <c r="AE116" s="4" t="s">
        <v>163</v>
      </c>
      <c r="AG116" s="3" t="s">
        <v>161</v>
      </c>
      <c r="AH116" s="3" t="s">
        <v>161</v>
      </c>
      <c r="AI116" s="3" t="s">
        <v>161</v>
      </c>
      <c r="AJ116" s="3" t="s">
        <v>161</v>
      </c>
      <c r="AK116" s="3" t="s">
        <v>161</v>
      </c>
      <c r="AL116" s="3" t="s">
        <v>161</v>
      </c>
      <c r="AM116" s="3" t="s">
        <v>374</v>
      </c>
      <c r="AN116" s="5">
        <v>25</v>
      </c>
      <c r="AO116" s="5">
        <v>0</v>
      </c>
      <c r="AP116" s="5">
        <v>0</v>
      </c>
      <c r="AQ116" s="5">
        <v>0</v>
      </c>
      <c r="AR116" s="5" t="s">
        <v>161</v>
      </c>
      <c r="AS116" s="5">
        <v>0</v>
      </c>
      <c r="AT116" s="5" t="s">
        <v>197</v>
      </c>
      <c r="AU116" s="5" t="s">
        <v>163</v>
      </c>
      <c r="AV116" s="5">
        <v>20</v>
      </c>
      <c r="AW116" s="5">
        <v>0</v>
      </c>
      <c r="AX116" s="5">
        <v>0</v>
      </c>
      <c r="AY116" s="5">
        <v>0</v>
      </c>
      <c r="AZ116" s="5" t="s">
        <v>161</v>
      </c>
      <c r="BA116" s="5">
        <v>0</v>
      </c>
      <c r="BB116" s="5">
        <v>0</v>
      </c>
      <c r="BC116" s="5">
        <v>0</v>
      </c>
      <c r="BD116" s="5">
        <v>0</v>
      </c>
      <c r="BE116" s="5" t="s">
        <v>625</v>
      </c>
      <c r="BF116" s="5">
        <v>10</v>
      </c>
      <c r="BG116" s="5">
        <v>0</v>
      </c>
      <c r="BH116" s="5">
        <v>0</v>
      </c>
      <c r="BI116" s="5">
        <v>0</v>
      </c>
      <c r="BJ116" s="5">
        <v>0</v>
      </c>
      <c r="BK116" s="5">
        <v>0</v>
      </c>
      <c r="BL116" s="5">
        <v>0</v>
      </c>
      <c r="BM116" s="5">
        <v>0</v>
      </c>
      <c r="BN116" s="5">
        <v>0</v>
      </c>
      <c r="BO116" s="5">
        <v>0</v>
      </c>
      <c r="BP116" s="5">
        <v>0</v>
      </c>
      <c r="BQ116" s="5" t="s">
        <v>163</v>
      </c>
      <c r="BR116" s="5" t="s">
        <v>161</v>
      </c>
      <c r="BS116" s="5">
        <v>0</v>
      </c>
      <c r="BT116" s="5">
        <v>0</v>
      </c>
      <c r="BU116" s="5">
        <v>0</v>
      </c>
      <c r="BV116" s="5" t="s">
        <v>163</v>
      </c>
      <c r="BW116" s="5" t="s">
        <v>161</v>
      </c>
      <c r="BX116" s="5">
        <v>0</v>
      </c>
      <c r="BY116" s="5">
        <v>0</v>
      </c>
      <c r="BZ116" s="5">
        <v>0</v>
      </c>
      <c r="CA116" s="5">
        <v>0</v>
      </c>
      <c r="CB116" s="5">
        <v>0</v>
      </c>
      <c r="CC116" s="5">
        <v>0</v>
      </c>
      <c r="CD116" s="5" t="s">
        <v>161</v>
      </c>
      <c r="CE116" s="5" t="s">
        <v>161</v>
      </c>
      <c r="CF116" s="5" t="s">
        <v>161</v>
      </c>
      <c r="CG116" s="5" t="s">
        <v>159</v>
      </c>
      <c r="CH116" s="5" t="s">
        <v>158</v>
      </c>
      <c r="CI116" s="5">
        <v>0</v>
      </c>
      <c r="CJ116" s="5">
        <v>0</v>
      </c>
      <c r="CK116" s="5" t="s">
        <v>159</v>
      </c>
      <c r="CL116" s="5" t="s">
        <v>159</v>
      </c>
      <c r="CM116" s="5">
        <v>0</v>
      </c>
      <c r="CN116" s="5">
        <v>0</v>
      </c>
      <c r="CO116" s="5" t="s">
        <v>199</v>
      </c>
      <c r="CQ116" s="5" t="s">
        <v>163</v>
      </c>
      <c r="CR116" s="4"/>
      <c r="CS116" s="5" t="s">
        <v>2686</v>
      </c>
      <c r="CT116" s="5" t="s">
        <v>159</v>
      </c>
      <c r="CU116" s="5" t="s">
        <v>416</v>
      </c>
      <c r="CV116" s="4"/>
      <c r="CX116" s="5" t="s">
        <v>416</v>
      </c>
      <c r="CY116" s="4" t="s">
        <v>163</v>
      </c>
      <c r="CZ116" s="5" t="s">
        <v>163</v>
      </c>
      <c r="DA116" s="5" t="s">
        <v>163</v>
      </c>
      <c r="DB116" s="4"/>
      <c r="DC116" s="4"/>
      <c r="DD116" t="s">
        <v>2687</v>
      </c>
      <c r="DE116" s="14" t="s">
        <v>2350</v>
      </c>
      <c r="DF116" s="4">
        <v>117</v>
      </c>
      <c r="DG116" s="15" t="s">
        <v>177</v>
      </c>
      <c r="DH116" s="15" t="s">
        <v>178</v>
      </c>
      <c r="DI116" s="4"/>
      <c r="DJ116" s="4"/>
      <c r="DK116" s="4"/>
      <c r="DL116" s="4"/>
      <c r="DM116" s="4"/>
      <c r="DN116" s="4"/>
      <c r="DO116" s="4"/>
      <c r="DP116" s="4" t="s">
        <v>2688</v>
      </c>
      <c r="DQ116" s="4" t="s">
        <v>178</v>
      </c>
      <c r="DR116" s="16">
        <v>0</v>
      </c>
      <c r="DS116" s="17">
        <v>44258</v>
      </c>
      <c r="DU116" s="1" t="s">
        <v>178</v>
      </c>
      <c r="DV116" s="1" t="str">
        <f>TabCadastro[[#This Row],[Cidade]]&amp;" - "&amp;TabCadastro[[#This Row],[UF]]</f>
        <v>Melbourne - Victoria</v>
      </c>
      <c r="DW116" s="18" t="str">
        <f>TabCadastro[[#This Row],[Nome completo do responsável]]&amp;" / "&amp;TabCadastro[[#This Row],[Endereço de e-mail2]]&amp;" / "&amp;TabCadastro[[#This Row],[Telefone]]</f>
        <v>Orlando (Http://Paul-Stephen.Org.Au/) / (sem email) / sem telefone</v>
      </c>
      <c r="DX116" s="18" t="str">
        <f>TabCadastro[[#This Row],[Nome do Presidente]]&amp;" / "&amp;TabCadastro[[#This Row],[Email do Presidente]]&amp;" / "&amp;TabCadastro[[#This Row],[Telefone do Presidente]]</f>
        <v>Orlando Berne / orlando_berne@hotmail.com / 61414551566</v>
      </c>
      <c r="DY116" s="18" t="e">
        <f>VLOOKUP(TabCadastro[[#This Row],[Regional]],#REF!,2,FALSE)</f>
        <v>#REF!</v>
      </c>
      <c r="DZ116" s="1" t="e">
        <f>IF(TabCadastro[[#This Row],[Regional]]=#REF!,TabCadastro[[#This Row],[Conc_Cidade_UF]],"")</f>
        <v>#REF!</v>
      </c>
      <c r="EA116" s="18" t="str">
        <f>TabCadastro[[#This Row],[Endereço]]&amp;" - "&amp;TabCadastro[[#This Row],[Bairro]]&amp;" - "&amp;"CEP "&amp;TabCadastro[[#This Row],[CEP]]</f>
        <v>256 Richardson St., Middle Park Vic 3206 - (sem informação) - CEP sem CEP</v>
      </c>
      <c r="EB116" s="1" t="e">
        <f>IF(TabCadastro[[#This Row],[Regional]]=#REF!,TabCadastro[[#This Row],[Ordem (manual)]],"")</f>
        <v>#REF!</v>
      </c>
      <c r="EC116" s="1" t="e">
        <f>IF(TabCadastro[[#This Row],[Regional_Selec]]="","",_xlfn.RANK.EQ(TabCadastro[[#This Row],[Regional_Selec]],TabCadastro[Regional_Selec],1))</f>
        <v>#REF!</v>
      </c>
      <c r="ED116" s="1" t="str">
        <f>TabCadastro[[#This Row],[Domingo]]&amp;TabCadastro[[#This Row],[Segunda]]&amp;TabCadastro[[#This Row],[Terça]]&amp;TabCadastro[[#This Row],[Quarta]]&amp;TabCadastro[[#This Row],[Quinta]]&amp;TabCadastro[[#This Row],[Sexta]]&amp;TabCadastro[[#This Row],[Sábado]]</f>
        <v>------17h</v>
      </c>
      <c r="EE116" s="1">
        <f>LEN(TabCadastro[[#This Row],[Conc_AE]])-LEN(SUBSTITUTE(TabCadastro[[#This Row],[Conc_AE]],"h",""))</f>
        <v>1</v>
      </c>
      <c r="EF116" s="1">
        <f>LEN(TabCadastro[[#This Row],[Dias e Horários do CURSO BÁSICO]])-LEN(SUBSTITUTE(TabCadastro[[#This Row],[Dias e Horários do CURSO BÁSICO]],"h",""))</f>
        <v>0</v>
      </c>
      <c r="EG116" s="1">
        <f>LEN(TabCadastro[[#This Row],[Dias e Horários da EAE]])-LEN(SUBSTITUTE(TabCadastro[[#This Row],[Dias e Horários da EAE]],"h",""))</f>
        <v>1</v>
      </c>
      <c r="EH116" s="1">
        <f>LEN(TabCadastro[[#This Row],[Dias e Horários EVANGELIZAÇÃO INFANTIL]])-LEN(SUBSTITUTE(TabCadastro[[#This Row],[Dias e Horários EVANGELIZAÇÃO INFANTIL]],"h",""))</f>
        <v>1</v>
      </c>
      <c r="EI116" s="1">
        <f>LEN(TabCadastro[[#This Row],[Dias e Horários PRÉ-MOCIDADE]])-LEN(SUBSTITUTE(TabCadastro[[#This Row],[Dias e Horários PRÉ-MOCIDADE]],"h",""))</f>
        <v>0</v>
      </c>
      <c r="EJ116" s="1">
        <f>LEN(TabCadastro[[#This Row],[Dias e Horários MOCIDADE]])-LEN(SUBSTITUTE(TabCadastro[[#This Row],[Dias e Horários MOCIDADE]],"h",""))</f>
        <v>0</v>
      </c>
      <c r="EK116" s="1">
        <f>LEN(TabCadastro[[#This Row],[Dias e Horários do CURSO DE MÉDIUNS]])-LEN(SUBSTITUTE(TabCadastro[[#This Row],[Dias e Horários do CURSO DE MÉDIUNS]],"h",""))</f>
        <v>0</v>
      </c>
      <c r="EL116" s="1">
        <f>LEN(TabCadastro[[#This Row],[Dias e Horários - FALANDO AO CORAÇÃO]])-LEN(SUBSTITUTE(TabCadastro[[#This Row],[Dias e Horários - FALANDO AO CORAÇÃO]],"h",""))</f>
        <v>0</v>
      </c>
      <c r="EM116" s="1">
        <f>LEN(TabCadastro[[#This Row],[Dias e Horários - PROJETO ANDRÉ LUIZ]])-LEN(SUBSTITUTE(TabCadastro[[#This Row],[Dias e Horários - PROJETO ANDRÉ LUIZ]],"h",""))</f>
        <v>0</v>
      </c>
      <c r="EN116" s="1">
        <f>LEN(TabCadastro[[#This Row],[Dias e Horários - PROJETO PAULO DE TARSO]])-LEN(SUBSTITUTE(TabCadastro[[#This Row],[Dias e Horários - PROJETO PAULO DE TARSO]],"h",""))</f>
        <v>0</v>
      </c>
    </row>
    <row r="117" spans="1:144" x14ac:dyDescent="0.3">
      <c r="A117" s="2">
        <v>44261.625</v>
      </c>
      <c r="B117" s="19" t="s">
        <v>2390</v>
      </c>
      <c r="C117" s="3" t="s">
        <v>2689</v>
      </c>
      <c r="D117" s="3" t="s">
        <v>2690</v>
      </c>
      <c r="E117" s="3" t="s">
        <v>2691</v>
      </c>
      <c r="F117" s="3" t="s">
        <v>2692</v>
      </c>
      <c r="G117" s="4" t="s">
        <v>2693</v>
      </c>
      <c r="H117" s="5" t="s">
        <v>2694</v>
      </c>
      <c r="I117" s="3" t="s">
        <v>2695</v>
      </c>
      <c r="J117" s="3" t="s">
        <v>2696</v>
      </c>
      <c r="K117" s="3">
        <v>17260</v>
      </c>
      <c r="L117" s="3" t="s">
        <v>790</v>
      </c>
      <c r="M117" s="13">
        <v>43500</v>
      </c>
      <c r="N117" s="3" t="s">
        <v>2697</v>
      </c>
      <c r="O117" s="5" t="s">
        <v>2698</v>
      </c>
      <c r="P117" s="5">
        <v>672256936</v>
      </c>
      <c r="Q117" s="4"/>
      <c r="R117" s="4"/>
      <c r="S117" s="3" t="s">
        <v>159</v>
      </c>
      <c r="T117" s="3" t="s">
        <v>159</v>
      </c>
      <c r="U117" s="3" t="s">
        <v>158</v>
      </c>
      <c r="V117" s="3" t="s">
        <v>159</v>
      </c>
      <c r="W117" s="3" t="s">
        <v>159</v>
      </c>
      <c r="X117" s="3" t="s">
        <v>159</v>
      </c>
      <c r="Y117" s="3" t="s">
        <v>159</v>
      </c>
      <c r="Z117" s="4"/>
      <c r="AA117" s="4" t="s">
        <v>2699</v>
      </c>
      <c r="AB117" s="4" t="s">
        <v>2700</v>
      </c>
      <c r="AC117" s="4"/>
      <c r="AD117" s="4"/>
      <c r="AE117" s="4" t="s">
        <v>158</v>
      </c>
      <c r="AF117" s="1" t="s">
        <v>2701</v>
      </c>
      <c r="AG117" s="3"/>
      <c r="AH117" s="3"/>
      <c r="AI117" s="3"/>
      <c r="AJ117" s="3"/>
      <c r="AK117" s="3"/>
      <c r="AL117" s="3"/>
      <c r="AM117" s="3"/>
      <c r="AN117" s="5">
        <v>0</v>
      </c>
      <c r="AO117" s="5">
        <v>0</v>
      </c>
      <c r="AP117" s="5">
        <v>0</v>
      </c>
      <c r="AQ117" s="5">
        <v>0</v>
      </c>
      <c r="AR117" s="5" t="s">
        <v>161</v>
      </c>
      <c r="AS117" s="5">
        <v>0</v>
      </c>
      <c r="AT117" s="5" t="s">
        <v>2702</v>
      </c>
      <c r="AU117" s="5" t="s">
        <v>467</v>
      </c>
      <c r="AV117" s="5">
        <v>9</v>
      </c>
      <c r="AW117" s="5">
        <v>1</v>
      </c>
      <c r="AX117" s="5">
        <v>1</v>
      </c>
      <c r="AY117" s="5">
        <v>1</v>
      </c>
      <c r="AZ117" s="5" t="s">
        <v>161</v>
      </c>
      <c r="BA117" s="5">
        <v>0</v>
      </c>
      <c r="BB117" s="5">
        <v>0</v>
      </c>
      <c r="BC117" s="5">
        <v>0</v>
      </c>
      <c r="BD117" s="5">
        <v>0</v>
      </c>
      <c r="BE117" s="5" t="s">
        <v>161</v>
      </c>
      <c r="BF117" s="5">
        <v>0</v>
      </c>
      <c r="BG117" s="5">
        <v>0</v>
      </c>
      <c r="BH117" s="5">
        <v>0</v>
      </c>
      <c r="BI117" s="5">
        <v>0</v>
      </c>
      <c r="BJ117" s="5">
        <v>0</v>
      </c>
      <c r="BK117" s="5">
        <v>0</v>
      </c>
      <c r="BL117" s="5">
        <v>0</v>
      </c>
      <c r="BM117" s="5">
        <v>0</v>
      </c>
      <c r="BN117" s="5">
        <v>0</v>
      </c>
      <c r="BO117" s="5">
        <v>0</v>
      </c>
      <c r="BP117" s="5">
        <v>0</v>
      </c>
      <c r="BQ117" s="5" t="s">
        <v>163</v>
      </c>
      <c r="BR117" s="5" t="s">
        <v>161</v>
      </c>
      <c r="BS117" s="5">
        <v>0</v>
      </c>
      <c r="BT117" s="5">
        <v>0</v>
      </c>
      <c r="BU117" s="5">
        <v>0</v>
      </c>
      <c r="BV117" s="5" t="s">
        <v>344</v>
      </c>
      <c r="BW117" s="5" t="s">
        <v>161</v>
      </c>
      <c r="BX117" s="5">
        <v>0</v>
      </c>
      <c r="BY117" s="5">
        <v>0</v>
      </c>
      <c r="BZ117" s="5">
        <v>0</v>
      </c>
      <c r="CA117" s="5">
        <v>0</v>
      </c>
      <c r="CB117" s="5">
        <v>0</v>
      </c>
      <c r="CC117" s="5">
        <v>0</v>
      </c>
      <c r="CD117" s="5" t="s">
        <v>161</v>
      </c>
      <c r="CE117" s="5" t="s">
        <v>161</v>
      </c>
      <c r="CF117" s="5" t="s">
        <v>161</v>
      </c>
      <c r="CG117" s="5" t="s">
        <v>158</v>
      </c>
      <c r="CH117" s="5" t="s">
        <v>158</v>
      </c>
      <c r="CI117" s="5">
        <v>1</v>
      </c>
      <c r="CJ117" s="5">
        <v>1</v>
      </c>
      <c r="CK117" s="5" t="s">
        <v>159</v>
      </c>
      <c r="CL117" s="5" t="s">
        <v>158</v>
      </c>
      <c r="CM117" s="5">
        <v>0</v>
      </c>
      <c r="CN117" s="5">
        <v>0</v>
      </c>
      <c r="CO117" s="5" t="s">
        <v>199</v>
      </c>
      <c r="CQ117" s="5" t="s">
        <v>347</v>
      </c>
      <c r="CR117" s="4"/>
      <c r="CS117" s="5" t="s">
        <v>2703</v>
      </c>
      <c r="CT117" s="5" t="s">
        <v>159</v>
      </c>
      <c r="CU117" s="5" t="s">
        <v>416</v>
      </c>
      <c r="CV117" s="4"/>
      <c r="CX117" s="5" t="s">
        <v>2701</v>
      </c>
      <c r="CY117" s="4" t="s">
        <v>1302</v>
      </c>
      <c r="CZ117" s="5" t="s">
        <v>2704</v>
      </c>
      <c r="DA117" s="5" t="s">
        <v>928</v>
      </c>
      <c r="DB117" s="4" t="s">
        <v>2705</v>
      </c>
      <c r="DC117" s="4" t="s">
        <v>2706</v>
      </c>
      <c r="DD117" t="s">
        <v>2707</v>
      </c>
      <c r="DE117" s="14" t="s">
        <v>176</v>
      </c>
      <c r="DF117" s="4">
        <v>118</v>
      </c>
      <c r="DG117" s="15" t="s">
        <v>177</v>
      </c>
      <c r="DH117" s="15" t="s">
        <v>178</v>
      </c>
      <c r="DI117" s="4"/>
      <c r="DJ117" s="4"/>
      <c r="DK117" s="4"/>
      <c r="DL117" s="4"/>
      <c r="DM117" s="4"/>
      <c r="DN117" s="4"/>
      <c r="DO117" s="4"/>
      <c r="DP117" s="4" t="s">
        <v>2708</v>
      </c>
      <c r="DQ117" s="4" t="s">
        <v>178</v>
      </c>
      <c r="DR117" s="16">
        <v>1</v>
      </c>
      <c r="DS117" s="17">
        <v>44258</v>
      </c>
      <c r="DU117" s="1" t="s">
        <v>178</v>
      </c>
      <c r="DV117" s="1" t="str">
        <f>TabCadastro[[#This Row],[Cidade]]&amp;" - "&amp;TabCadastro[[#This Row],[UF]]</f>
        <v>Gémozac - Nova Aquitânia</v>
      </c>
      <c r="DW117" s="18" t="str">
        <f>TabCadastro[[#This Row],[Nome completo do responsável]]&amp;" / "&amp;TabCadastro[[#This Row],[Endereço de e-mail2]]&amp;" / "&amp;TabCadastro[[#This Row],[Telefone]]</f>
        <v>Lenir Cristina Vieira Cardoso / gespe.gemozac@gmail.com / (33) 67225-6936</v>
      </c>
      <c r="DX117" s="18" t="str">
        <f>TabCadastro[[#This Row],[Nome do Presidente]]&amp;" / "&amp;TabCadastro[[#This Row],[Email do Presidente]]&amp;" / "&amp;TabCadastro[[#This Row],[Telefone do Presidente]]</f>
        <v>Lenir Cardoso / lenir.cardoso40@gmail.com / 672256936</v>
      </c>
      <c r="DY117" s="18" t="e">
        <f>VLOOKUP(TabCadastro[[#This Row],[Regional]],#REF!,2,FALSE)</f>
        <v>#REF!</v>
      </c>
      <c r="DZ117" s="1" t="e">
        <f>IF(TabCadastro[[#This Row],[Regional]]=#REF!,TabCadastro[[#This Row],[Conc_Cidade_UF]],"")</f>
        <v>#REF!</v>
      </c>
      <c r="EA117" s="18" t="str">
        <f>TabCadastro[[#This Row],[Endereço]]&amp;" - "&amp;TabCadastro[[#This Row],[Bairro]]&amp;" - "&amp;"CEP "&amp;TabCadastro[[#This Row],[CEP]]</f>
        <v>17 Rue Gambetta - Gemizac - CEP 17260</v>
      </c>
      <c r="EB117" s="1" t="e">
        <f>IF(TabCadastro[[#This Row],[Regional]]=#REF!,TabCadastro[[#This Row],[Ordem (manual)]],"")</f>
        <v>#REF!</v>
      </c>
      <c r="EC117" s="1" t="e">
        <f>IF(TabCadastro[[#This Row],[Regional_Selec]]="","",_xlfn.RANK.EQ(TabCadastro[[#This Row],[Regional_Selec]],TabCadastro[Regional_Selec],1))</f>
        <v>#REF!</v>
      </c>
      <c r="ED117" s="1" t="str">
        <f>TabCadastro[[#This Row],[Domingo]]&amp;TabCadastro[[#This Row],[Segunda]]&amp;TabCadastro[[#This Row],[Terça]]&amp;TabCadastro[[#This Row],[Quarta]]&amp;TabCadastro[[#This Row],[Quinta]]&amp;TabCadastro[[#This Row],[Sexta]]&amp;TabCadastro[[#This Row],[Sábado]]</f>
        <v/>
      </c>
      <c r="EE117" s="1">
        <f>LEN(TabCadastro[[#This Row],[Conc_AE]])-LEN(SUBSTITUTE(TabCadastro[[#This Row],[Conc_AE]],"h",""))</f>
        <v>0</v>
      </c>
      <c r="EF117" s="1">
        <f>LEN(TabCadastro[[#This Row],[Dias e Horários do CURSO BÁSICO]])-LEN(SUBSTITUTE(TabCadastro[[#This Row],[Dias e Horários do CURSO BÁSICO]],"h",""))</f>
        <v>0</v>
      </c>
      <c r="EG117" s="1">
        <f>LEN(TabCadastro[[#This Row],[Dias e Horários da EAE]])-LEN(SUBSTITUTE(TabCadastro[[#This Row],[Dias e Horários da EAE]],"h",""))</f>
        <v>1</v>
      </c>
      <c r="EH117" s="1">
        <f>LEN(TabCadastro[[#This Row],[Dias e Horários EVANGELIZAÇÃO INFANTIL]])-LEN(SUBSTITUTE(TabCadastro[[#This Row],[Dias e Horários EVANGELIZAÇÃO INFANTIL]],"h",""))</f>
        <v>0</v>
      </c>
      <c r="EI117" s="1">
        <f>LEN(TabCadastro[[#This Row],[Dias e Horários PRÉ-MOCIDADE]])-LEN(SUBSTITUTE(TabCadastro[[#This Row],[Dias e Horários PRÉ-MOCIDADE]],"h",""))</f>
        <v>0</v>
      </c>
      <c r="EJ117" s="1">
        <f>LEN(TabCadastro[[#This Row],[Dias e Horários MOCIDADE]])-LEN(SUBSTITUTE(TabCadastro[[#This Row],[Dias e Horários MOCIDADE]],"h",""))</f>
        <v>0</v>
      </c>
      <c r="EK117" s="1">
        <f>LEN(TabCadastro[[#This Row],[Dias e Horários do CURSO DE MÉDIUNS]])-LEN(SUBSTITUTE(TabCadastro[[#This Row],[Dias e Horários do CURSO DE MÉDIUNS]],"h",""))</f>
        <v>0</v>
      </c>
      <c r="EL117" s="1">
        <f>LEN(TabCadastro[[#This Row],[Dias e Horários - FALANDO AO CORAÇÃO]])-LEN(SUBSTITUTE(TabCadastro[[#This Row],[Dias e Horários - FALANDO AO CORAÇÃO]],"h",""))</f>
        <v>0</v>
      </c>
      <c r="EM117" s="1">
        <f>LEN(TabCadastro[[#This Row],[Dias e Horários - PROJETO ANDRÉ LUIZ]])-LEN(SUBSTITUTE(TabCadastro[[#This Row],[Dias e Horários - PROJETO ANDRÉ LUIZ]],"h",""))</f>
        <v>0</v>
      </c>
      <c r="EN117" s="1">
        <f>LEN(TabCadastro[[#This Row],[Dias e Horários - PROJETO PAULO DE TARSO]])-LEN(SUBSTITUTE(TabCadastro[[#This Row],[Dias e Horários - PROJETO PAULO DE TARSO]],"h",""))</f>
        <v>0</v>
      </c>
    </row>
    <row r="118" spans="1:144" x14ac:dyDescent="0.3">
      <c r="A118" s="2">
        <v>44269.677083333336</v>
      </c>
      <c r="B118" s="19" t="s">
        <v>2390</v>
      </c>
      <c r="C118" s="3" t="s">
        <v>2709</v>
      </c>
      <c r="D118" s="3" t="s">
        <v>2709</v>
      </c>
      <c r="E118" s="3" t="s">
        <v>2419</v>
      </c>
      <c r="F118" s="3" t="s">
        <v>2420</v>
      </c>
      <c r="G118" s="4" t="s">
        <v>2710</v>
      </c>
      <c r="H118" s="5" t="s">
        <v>2711</v>
      </c>
      <c r="I118" s="3" t="s">
        <v>2648</v>
      </c>
      <c r="J118" s="3" t="s">
        <v>2648</v>
      </c>
      <c r="K118" s="3">
        <v>80700</v>
      </c>
      <c r="L118" s="3" t="s">
        <v>790</v>
      </c>
      <c r="M118" s="13">
        <v>40816</v>
      </c>
      <c r="N118" s="3" t="s">
        <v>2712</v>
      </c>
      <c r="O118" s="5" t="s">
        <v>2713</v>
      </c>
      <c r="P118" s="5">
        <v>54798606</v>
      </c>
      <c r="Q118" s="4" t="s">
        <v>2714</v>
      </c>
      <c r="R118" s="4"/>
      <c r="S118" s="3" t="s">
        <v>159</v>
      </c>
      <c r="T118" s="3" t="s">
        <v>159</v>
      </c>
      <c r="U118" s="3" t="s">
        <v>158</v>
      </c>
      <c r="V118" s="3" t="s">
        <v>159</v>
      </c>
      <c r="W118" s="3" t="s">
        <v>159</v>
      </c>
      <c r="X118" s="3" t="s">
        <v>159</v>
      </c>
      <c r="Y118" s="3" t="s">
        <v>159</v>
      </c>
      <c r="Z118" s="4"/>
      <c r="AA118" s="4" t="s">
        <v>161</v>
      </c>
      <c r="AB118" s="4" t="s">
        <v>161</v>
      </c>
      <c r="AC118" s="4" t="s">
        <v>161</v>
      </c>
      <c r="AD118" s="4" t="s">
        <v>161</v>
      </c>
      <c r="AE118" s="4" t="s">
        <v>159</v>
      </c>
      <c r="AG118" s="3" t="s">
        <v>161</v>
      </c>
      <c r="AH118" s="3" t="s">
        <v>161</v>
      </c>
      <c r="AI118" s="3" t="s">
        <v>161</v>
      </c>
      <c r="AJ118" s="3" t="s">
        <v>161</v>
      </c>
      <c r="AK118" s="3" t="s">
        <v>161</v>
      </c>
      <c r="AL118" s="3" t="s">
        <v>161</v>
      </c>
      <c r="AM118" s="3" t="s">
        <v>161</v>
      </c>
      <c r="AN118" s="5">
        <v>0</v>
      </c>
      <c r="AO118" s="5">
        <v>0</v>
      </c>
      <c r="AP118" s="5">
        <v>0</v>
      </c>
      <c r="AQ118" s="5">
        <v>0</v>
      </c>
      <c r="AR118" s="5" t="s">
        <v>161</v>
      </c>
      <c r="AS118" s="5">
        <v>0</v>
      </c>
      <c r="AT118" s="5" t="s">
        <v>2715</v>
      </c>
      <c r="AU118" s="5" t="s">
        <v>163</v>
      </c>
      <c r="AV118" s="5">
        <v>3</v>
      </c>
      <c r="AW118" s="5">
        <v>0</v>
      </c>
      <c r="AX118" s="5">
        <v>0</v>
      </c>
      <c r="AY118" s="5">
        <v>0</v>
      </c>
      <c r="AZ118" s="5" t="s">
        <v>312</v>
      </c>
      <c r="BA118" s="5">
        <v>0</v>
      </c>
      <c r="BB118" s="5">
        <v>0</v>
      </c>
      <c r="BC118" s="5">
        <v>0</v>
      </c>
      <c r="BD118" s="5">
        <v>0</v>
      </c>
      <c r="BE118" s="5" t="s">
        <v>342</v>
      </c>
      <c r="BF118" s="5">
        <v>6</v>
      </c>
      <c r="BG118" s="5">
        <v>0</v>
      </c>
      <c r="BH118" s="5">
        <v>2</v>
      </c>
      <c r="BI118" s="5">
        <v>0</v>
      </c>
      <c r="BJ118" s="5">
        <v>0</v>
      </c>
      <c r="BK118" s="5">
        <v>0</v>
      </c>
      <c r="BL118" s="5">
        <v>0</v>
      </c>
      <c r="BM118" s="5">
        <v>0</v>
      </c>
      <c r="BN118" s="5">
        <v>0</v>
      </c>
      <c r="BO118" s="5">
        <v>2</v>
      </c>
      <c r="BP118" s="5">
        <v>2</v>
      </c>
      <c r="BQ118" s="5" t="s">
        <v>158</v>
      </c>
      <c r="BR118" s="5" t="s">
        <v>161</v>
      </c>
      <c r="BS118" s="5">
        <v>0</v>
      </c>
      <c r="BT118" s="5">
        <v>0</v>
      </c>
      <c r="BU118" s="5">
        <v>0</v>
      </c>
      <c r="BV118" s="5" t="s">
        <v>163</v>
      </c>
      <c r="BW118" s="5" t="s">
        <v>161</v>
      </c>
      <c r="BX118" s="5">
        <v>0</v>
      </c>
      <c r="BY118" s="5">
        <v>0</v>
      </c>
      <c r="BZ118" s="5">
        <v>0</v>
      </c>
      <c r="CA118" s="5">
        <v>0</v>
      </c>
      <c r="CB118" s="5">
        <v>0</v>
      </c>
      <c r="CC118" s="5">
        <v>7</v>
      </c>
      <c r="CD118" s="5" t="s">
        <v>161</v>
      </c>
      <c r="CE118" s="5" t="s">
        <v>161</v>
      </c>
      <c r="CF118" s="5" t="s">
        <v>161</v>
      </c>
      <c r="CG118" s="5" t="s">
        <v>158</v>
      </c>
      <c r="CH118" s="5" t="s">
        <v>159</v>
      </c>
      <c r="CI118" s="5">
        <v>0</v>
      </c>
      <c r="CJ118" s="5">
        <v>0</v>
      </c>
      <c r="CK118" s="5" t="s">
        <v>158</v>
      </c>
      <c r="CL118" s="5" t="s">
        <v>159</v>
      </c>
      <c r="CM118" s="5">
        <v>0</v>
      </c>
      <c r="CN118" s="5">
        <v>0</v>
      </c>
      <c r="CO118" s="5" t="s">
        <v>167</v>
      </c>
      <c r="CQ118" s="5" t="s">
        <v>347</v>
      </c>
      <c r="CR118" s="4"/>
      <c r="CS118" s="5" t="s">
        <v>2429</v>
      </c>
      <c r="CT118" s="5" t="s">
        <v>159</v>
      </c>
      <c r="CU118" s="5" t="s">
        <v>2430</v>
      </c>
      <c r="CV118" s="4"/>
      <c r="CX118" s="5" t="s">
        <v>416</v>
      </c>
      <c r="CY118" s="4" t="s">
        <v>163</v>
      </c>
      <c r="CZ118" s="5" t="s">
        <v>163</v>
      </c>
      <c r="DA118" s="5" t="s">
        <v>163</v>
      </c>
      <c r="DB118" s="4"/>
      <c r="DC118" s="4"/>
      <c r="DD118" t="s">
        <v>2716</v>
      </c>
      <c r="DE118" s="14" t="s">
        <v>176</v>
      </c>
      <c r="DF118" s="4">
        <v>119</v>
      </c>
      <c r="DG118" s="15" t="s">
        <v>177</v>
      </c>
      <c r="DH118" s="15" t="s">
        <v>178</v>
      </c>
      <c r="DI118" s="4"/>
      <c r="DJ118" s="4"/>
      <c r="DK118" s="4"/>
      <c r="DL118" s="4"/>
      <c r="DM118" s="4"/>
      <c r="DN118" s="4"/>
      <c r="DO118" s="4"/>
      <c r="DP118" s="4" t="s">
        <v>2717</v>
      </c>
      <c r="DQ118" s="4" t="s">
        <v>178</v>
      </c>
      <c r="DR118" s="16">
        <v>1</v>
      </c>
      <c r="DS118" s="17">
        <v>44258</v>
      </c>
      <c r="DU118" s="1" t="s">
        <v>178</v>
      </c>
      <c r="DV118" s="1" t="str">
        <f>TabCadastro[[#This Row],[Cidade]]&amp;" - "&amp;TabCadastro[[#This Row],[UF]]</f>
        <v>Holguín - Holguín</v>
      </c>
      <c r="DW118" s="18" t="str">
        <f>TabCadastro[[#This Row],[Nome completo do responsável]]&amp;" / "&amp;TabCadastro[[#This Row],[Endereço de e-mail2]]&amp;" / "&amp;TabCadastro[[#This Row],[Telefone]]</f>
        <v>Sandra Regina Pizarro / (sem email) / (11) 5573-0032</v>
      </c>
      <c r="DX118" s="18" t="str">
        <f>TabCadastro[[#This Row],[Nome do Presidente]]&amp;" / "&amp;TabCadastro[[#This Row],[Email do Presidente]]&amp;" / "&amp;TabCadastro[[#This Row],[Telefone do Presidente]]</f>
        <v>Yoandro Ferreira / escobarkirenia@gmail.com / 54798606</v>
      </c>
      <c r="DY118" s="18" t="e">
        <f>VLOOKUP(TabCadastro[[#This Row],[Regional]],#REF!,2,FALSE)</f>
        <v>#REF!</v>
      </c>
      <c r="DZ118" s="1" t="e">
        <f>IF(TabCadastro[[#This Row],[Regional]]=#REF!,TabCadastro[[#This Row],[Conc_Cidade_UF]],"")</f>
        <v>#REF!</v>
      </c>
      <c r="EA118" s="18" t="str">
        <f>TabCadastro[[#This Row],[Endereço]]&amp;" - "&amp;TabCadastro[[#This Row],[Bairro]]&amp;" - "&amp;"CEP "&amp;TabCadastro[[#This Row],[CEP]]</f>
        <v>Calle 7Ma, 3 Altos Entre 5Ta Y 12 - Libertad - CEP 80700</v>
      </c>
      <c r="EB118" s="1" t="e">
        <f>IF(TabCadastro[[#This Row],[Regional]]=#REF!,TabCadastro[[#This Row],[Ordem (manual)]],"")</f>
        <v>#REF!</v>
      </c>
      <c r="EC118" s="1" t="e">
        <f>IF(TabCadastro[[#This Row],[Regional_Selec]]="","",_xlfn.RANK.EQ(TabCadastro[[#This Row],[Regional_Selec]],TabCadastro[Regional_Selec],1))</f>
        <v>#REF!</v>
      </c>
      <c r="ED118" s="1" t="str">
        <f>TabCadastro[[#This Row],[Domingo]]&amp;TabCadastro[[#This Row],[Segunda]]&amp;TabCadastro[[#This Row],[Terça]]&amp;TabCadastro[[#This Row],[Quarta]]&amp;TabCadastro[[#This Row],[Quinta]]&amp;TabCadastro[[#This Row],[Sexta]]&amp;TabCadastro[[#This Row],[Sábado]]</f>
        <v>-------</v>
      </c>
      <c r="EE118" s="1">
        <f>LEN(TabCadastro[[#This Row],[Conc_AE]])-LEN(SUBSTITUTE(TabCadastro[[#This Row],[Conc_AE]],"h",""))</f>
        <v>0</v>
      </c>
      <c r="EF118" s="1">
        <f>LEN(TabCadastro[[#This Row],[Dias e Horários do CURSO BÁSICO]])-LEN(SUBSTITUTE(TabCadastro[[#This Row],[Dias e Horários do CURSO BÁSICO]],"h",""))</f>
        <v>0</v>
      </c>
      <c r="EG118" s="1">
        <f>LEN(TabCadastro[[#This Row],[Dias e Horários da EAE]])-LEN(SUBSTITUTE(TabCadastro[[#This Row],[Dias e Horários da EAE]],"h",""))</f>
        <v>1</v>
      </c>
      <c r="EH118" s="1">
        <f>LEN(TabCadastro[[#This Row],[Dias e Horários EVANGELIZAÇÃO INFANTIL]])-LEN(SUBSTITUTE(TabCadastro[[#This Row],[Dias e Horários EVANGELIZAÇÃO INFANTIL]],"h",""))</f>
        <v>1</v>
      </c>
      <c r="EI118" s="1">
        <f>LEN(TabCadastro[[#This Row],[Dias e Horários PRÉ-MOCIDADE]])-LEN(SUBSTITUTE(TabCadastro[[#This Row],[Dias e Horários PRÉ-MOCIDADE]],"h",""))</f>
        <v>0</v>
      </c>
      <c r="EJ118" s="1">
        <f>LEN(TabCadastro[[#This Row],[Dias e Horários MOCIDADE]])-LEN(SUBSTITUTE(TabCadastro[[#This Row],[Dias e Horários MOCIDADE]],"h",""))</f>
        <v>0</v>
      </c>
      <c r="EK118" s="1">
        <f>LEN(TabCadastro[[#This Row],[Dias e Horários do CURSO DE MÉDIUNS]])-LEN(SUBSTITUTE(TabCadastro[[#This Row],[Dias e Horários do CURSO DE MÉDIUNS]],"h",""))</f>
        <v>1</v>
      </c>
      <c r="EL118" s="1">
        <f>LEN(TabCadastro[[#This Row],[Dias e Horários - FALANDO AO CORAÇÃO]])-LEN(SUBSTITUTE(TabCadastro[[#This Row],[Dias e Horários - FALANDO AO CORAÇÃO]],"h",""))</f>
        <v>0</v>
      </c>
      <c r="EM118" s="1">
        <f>LEN(TabCadastro[[#This Row],[Dias e Horários - PROJETO ANDRÉ LUIZ]])-LEN(SUBSTITUTE(TabCadastro[[#This Row],[Dias e Horários - PROJETO ANDRÉ LUIZ]],"h",""))</f>
        <v>0</v>
      </c>
      <c r="EN118" s="1">
        <f>LEN(TabCadastro[[#This Row],[Dias e Horários - PROJETO PAULO DE TARSO]])-LEN(SUBSTITUTE(TabCadastro[[#This Row],[Dias e Horários - PROJETO PAULO DE TARSO]],"h",""))</f>
        <v>0</v>
      </c>
    </row>
    <row r="119" spans="1:144" x14ac:dyDescent="0.3">
      <c r="A119" s="2">
        <v>44270.549583333333</v>
      </c>
      <c r="B119" s="19" t="s">
        <v>2390</v>
      </c>
      <c r="C119" s="3" t="s">
        <v>2718</v>
      </c>
      <c r="D119" s="3" t="s">
        <v>2718</v>
      </c>
      <c r="E119" s="3" t="s">
        <v>2719</v>
      </c>
      <c r="F119" s="3" t="s">
        <v>2720</v>
      </c>
      <c r="G119" s="4" t="s">
        <v>2721</v>
      </c>
      <c r="H119" s="5" t="s">
        <v>2722</v>
      </c>
      <c r="I119" s="3" t="s">
        <v>2602</v>
      </c>
      <c r="J119" s="3" t="s">
        <v>2511</v>
      </c>
      <c r="K119" s="3">
        <v>7600</v>
      </c>
      <c r="L119" s="3" t="s">
        <v>790</v>
      </c>
      <c r="M119" s="13">
        <v>13833</v>
      </c>
      <c r="N119" s="3" t="s">
        <v>2719</v>
      </c>
      <c r="O119" s="5" t="s">
        <v>2723</v>
      </c>
      <c r="P119" s="5" t="s">
        <v>2720</v>
      </c>
      <c r="Q119" s="4" t="s">
        <v>2724</v>
      </c>
      <c r="R119" s="4"/>
      <c r="S119" s="3" t="s">
        <v>158</v>
      </c>
      <c r="T119" s="3" t="s">
        <v>158</v>
      </c>
      <c r="U119" s="3" t="s">
        <v>158</v>
      </c>
      <c r="V119" s="3" t="s">
        <v>159</v>
      </c>
      <c r="W119" s="3" t="s">
        <v>158</v>
      </c>
      <c r="X119" s="3" t="s">
        <v>159</v>
      </c>
      <c r="Y119" s="3" t="s">
        <v>158</v>
      </c>
      <c r="Z119" s="4" t="s">
        <v>2725</v>
      </c>
      <c r="AA119" s="4" t="s">
        <v>2726</v>
      </c>
      <c r="AB119" s="4" t="s">
        <v>2727</v>
      </c>
      <c r="AC119" s="4" t="s">
        <v>2726</v>
      </c>
      <c r="AD119" s="4" t="s">
        <v>2726</v>
      </c>
      <c r="AE119" s="4" t="s">
        <v>158</v>
      </c>
      <c r="AF119" s="1" t="s">
        <v>2728</v>
      </c>
      <c r="AG119" s="3"/>
      <c r="AH119" s="3" t="s">
        <v>398</v>
      </c>
      <c r="AI119" s="3"/>
      <c r="AJ119" s="3"/>
      <c r="AK119" s="3"/>
      <c r="AL119" s="3"/>
      <c r="AM119" s="3"/>
      <c r="AN119" s="5">
        <v>9</v>
      </c>
      <c r="AO119" s="5">
        <v>6</v>
      </c>
      <c r="AP119" s="5">
        <v>1</v>
      </c>
      <c r="AQ119" s="5">
        <v>0</v>
      </c>
      <c r="AR119" s="5" t="s">
        <v>161</v>
      </c>
      <c r="AS119" s="5">
        <v>0</v>
      </c>
      <c r="AT119" s="5" t="s">
        <v>161</v>
      </c>
      <c r="AU119" s="5" t="s">
        <v>163</v>
      </c>
      <c r="AV119" s="5">
        <v>5</v>
      </c>
      <c r="AW119" s="5">
        <v>0</v>
      </c>
      <c r="AX119" s="5">
        <v>1</v>
      </c>
      <c r="AY119" s="5">
        <v>1</v>
      </c>
      <c r="AZ119" s="5" t="s">
        <v>161</v>
      </c>
      <c r="BA119" s="5">
        <v>4</v>
      </c>
      <c r="BB119" s="5">
        <v>1</v>
      </c>
      <c r="BC119" s="5">
        <v>1</v>
      </c>
      <c r="BD119" s="5">
        <v>1</v>
      </c>
      <c r="BE119" s="5" t="s">
        <v>161</v>
      </c>
      <c r="BF119" s="5">
        <v>0</v>
      </c>
      <c r="BG119" s="5">
        <v>0</v>
      </c>
      <c r="BH119" s="5">
        <v>0</v>
      </c>
      <c r="BI119" s="5">
        <v>0</v>
      </c>
      <c r="BJ119" s="5">
        <v>0</v>
      </c>
      <c r="BK119" s="5">
        <v>0</v>
      </c>
      <c r="BL119" s="5">
        <v>0</v>
      </c>
      <c r="BM119" s="5">
        <v>0</v>
      </c>
      <c r="BN119" s="5">
        <v>0</v>
      </c>
      <c r="BO119" s="5">
        <v>0</v>
      </c>
      <c r="BP119" s="5">
        <v>0</v>
      </c>
      <c r="BQ119" s="5" t="s">
        <v>163</v>
      </c>
      <c r="BR119" s="5" t="s">
        <v>161</v>
      </c>
      <c r="BS119" s="5">
        <v>0</v>
      </c>
      <c r="BT119" s="5">
        <v>0</v>
      </c>
      <c r="BU119" s="5">
        <v>0</v>
      </c>
      <c r="BV119" s="5" t="s">
        <v>253</v>
      </c>
      <c r="BW119" s="5" t="s">
        <v>161</v>
      </c>
      <c r="BX119" s="5">
        <v>0</v>
      </c>
      <c r="BY119" s="5">
        <v>0</v>
      </c>
      <c r="BZ119" s="5">
        <v>0</v>
      </c>
      <c r="CA119" s="5">
        <v>0</v>
      </c>
      <c r="CB119" s="5">
        <v>1</v>
      </c>
      <c r="CC119" s="5">
        <v>0</v>
      </c>
      <c r="CD119" s="5" t="s">
        <v>1600</v>
      </c>
      <c r="CE119" s="5" t="s">
        <v>2729</v>
      </c>
      <c r="CF119" s="5" t="s">
        <v>161</v>
      </c>
      <c r="CG119" s="5" t="s">
        <v>158</v>
      </c>
      <c r="CH119" s="5" t="s">
        <v>158</v>
      </c>
      <c r="CI119" s="5">
        <v>0</v>
      </c>
      <c r="CJ119" s="5">
        <v>0</v>
      </c>
      <c r="CK119" s="5" t="s">
        <v>159</v>
      </c>
      <c r="CL119" s="5" t="s">
        <v>159</v>
      </c>
      <c r="CM119" s="5">
        <v>0</v>
      </c>
      <c r="CN119" s="5">
        <v>0</v>
      </c>
      <c r="CO119" s="5" t="s">
        <v>199</v>
      </c>
      <c r="CP119" s="1" t="s">
        <v>2730</v>
      </c>
      <c r="CQ119" s="5" t="s">
        <v>347</v>
      </c>
      <c r="CR119" s="4" t="s">
        <v>2731</v>
      </c>
      <c r="CS119" s="5" t="s">
        <v>2522</v>
      </c>
      <c r="CT119" s="5" t="s">
        <v>158</v>
      </c>
      <c r="CU119" s="5" t="s">
        <v>416</v>
      </c>
      <c r="CV119" s="4"/>
      <c r="CX119" s="5" t="s">
        <v>2723</v>
      </c>
      <c r="CY119" s="4" t="s">
        <v>2732</v>
      </c>
      <c r="CZ119" s="5" t="s">
        <v>171</v>
      </c>
      <c r="DA119" s="5" t="s">
        <v>230</v>
      </c>
      <c r="DB119" s="4" t="s">
        <v>2733</v>
      </c>
      <c r="DC119" s="4" t="s">
        <v>2734</v>
      </c>
      <c r="DD119" t="s">
        <v>2735</v>
      </c>
      <c r="DE119" s="14" t="s">
        <v>176</v>
      </c>
      <c r="DF119" s="4">
        <v>120</v>
      </c>
      <c r="DG119" s="15" t="s">
        <v>177</v>
      </c>
      <c r="DH119" s="15" t="s">
        <v>354</v>
      </c>
      <c r="DI119" s="4"/>
      <c r="DJ119" s="4"/>
      <c r="DK119" s="4"/>
      <c r="DL119" s="4"/>
      <c r="DM119" s="4"/>
      <c r="DN119" s="4"/>
      <c r="DO119" s="4"/>
      <c r="DP119" s="4" t="s">
        <v>2736</v>
      </c>
      <c r="DQ119" s="4" t="s">
        <v>354</v>
      </c>
      <c r="DR119" s="16">
        <v>1</v>
      </c>
      <c r="DS119" s="17">
        <v>44258</v>
      </c>
      <c r="DT119" s="1" t="s">
        <v>356</v>
      </c>
      <c r="DU119" s="1" t="s">
        <v>354</v>
      </c>
      <c r="DV119" s="1" t="str">
        <f>TabCadastro[[#This Row],[Cidade]]&amp;" - "&amp;TabCadastro[[#This Row],[UF]]</f>
        <v>Mar Del Plata - Província de Buenos Aires</v>
      </c>
      <c r="DW119" s="18" t="str">
        <f>TabCadastro[[#This Row],[Nome completo do responsável]]&amp;" / "&amp;TabCadastro[[#This Row],[Endereço de e-mail2]]&amp;" / "&amp;TabCadastro[[#This Row],[Telefone]]</f>
        <v>Graciela Mantoan / mantoanrg@hotmail.com / +54 9 223 5 985736</v>
      </c>
      <c r="DX119" s="18" t="str">
        <f>TabCadastro[[#This Row],[Nome do Presidente]]&amp;" / "&amp;TabCadastro[[#This Row],[Email do Presidente]]&amp;" / "&amp;TabCadastro[[#This Row],[Telefone do Presidente]]</f>
        <v>Graciela Mantoan / mantoanrg@hotmail.com / +54 9 223 5 985736</v>
      </c>
      <c r="DY119" s="18" t="e">
        <f>VLOOKUP(TabCadastro[[#This Row],[Regional]],#REF!,2,FALSE)</f>
        <v>#REF!</v>
      </c>
      <c r="DZ119" s="1" t="e">
        <f>IF(TabCadastro[[#This Row],[Regional]]=#REF!,TabCadastro[[#This Row],[Conc_Cidade_UF]],"")</f>
        <v>#REF!</v>
      </c>
      <c r="EA119" s="18" t="str">
        <f>TabCadastro[[#This Row],[Endereço]]&amp;" - "&amp;TabCadastro[[#This Row],[Bairro]]&amp;" - "&amp;"CEP "&amp;TabCadastro[[#This Row],[CEP]]</f>
        <v>Marconi 1346 - Estación - CEP 7600</v>
      </c>
      <c r="EB119" s="1" t="e">
        <f>IF(TabCadastro[[#This Row],[Regional]]=#REF!,TabCadastro[[#This Row],[Ordem (manual)]],"")</f>
        <v>#REF!</v>
      </c>
      <c r="EC119" s="1" t="e">
        <f>IF(TabCadastro[[#This Row],[Regional_Selec]]="","",_xlfn.RANK.EQ(TabCadastro[[#This Row],[Regional_Selec]],TabCadastro[Regional_Selec],1))</f>
        <v>#REF!</v>
      </c>
      <c r="ED119" s="1" t="str">
        <f>TabCadastro[[#This Row],[Domingo]]&amp;TabCadastro[[#This Row],[Segunda]]&amp;TabCadastro[[#This Row],[Terça]]&amp;TabCadastro[[#This Row],[Quarta]]&amp;TabCadastro[[#This Row],[Quinta]]&amp;TabCadastro[[#This Row],[Sexta]]&amp;TabCadastro[[#This Row],[Sábado]]</f>
        <v>15h</v>
      </c>
      <c r="EE119" s="1">
        <f>LEN(TabCadastro[[#This Row],[Conc_AE]])-LEN(SUBSTITUTE(TabCadastro[[#This Row],[Conc_AE]],"h",""))</f>
        <v>1</v>
      </c>
      <c r="EF119" s="1">
        <f>LEN(TabCadastro[[#This Row],[Dias e Horários do CURSO BÁSICO]])-LEN(SUBSTITUTE(TabCadastro[[#This Row],[Dias e Horários do CURSO BÁSICO]],"h",""))</f>
        <v>0</v>
      </c>
      <c r="EG119" s="1">
        <f>LEN(TabCadastro[[#This Row],[Dias e Horários da EAE]])-LEN(SUBSTITUTE(TabCadastro[[#This Row],[Dias e Horários da EAE]],"h",""))</f>
        <v>0</v>
      </c>
      <c r="EH119" s="1">
        <f>LEN(TabCadastro[[#This Row],[Dias e Horários EVANGELIZAÇÃO INFANTIL]])-LEN(SUBSTITUTE(TabCadastro[[#This Row],[Dias e Horários EVANGELIZAÇÃO INFANTIL]],"h",""))</f>
        <v>0</v>
      </c>
      <c r="EI119" s="1">
        <f>LEN(TabCadastro[[#This Row],[Dias e Horários PRÉ-MOCIDADE]])-LEN(SUBSTITUTE(TabCadastro[[#This Row],[Dias e Horários PRÉ-MOCIDADE]],"h",""))</f>
        <v>0</v>
      </c>
      <c r="EJ119" s="1">
        <f>LEN(TabCadastro[[#This Row],[Dias e Horários MOCIDADE]])-LEN(SUBSTITUTE(TabCadastro[[#This Row],[Dias e Horários MOCIDADE]],"h",""))</f>
        <v>0</v>
      </c>
      <c r="EK119" s="1">
        <f>LEN(TabCadastro[[#This Row],[Dias e Horários do CURSO DE MÉDIUNS]])-LEN(SUBSTITUTE(TabCadastro[[#This Row],[Dias e Horários do CURSO DE MÉDIUNS]],"h",""))</f>
        <v>0</v>
      </c>
      <c r="EL119" s="1">
        <f>LEN(TabCadastro[[#This Row],[Dias e Horários - FALANDO AO CORAÇÃO]])-LEN(SUBSTITUTE(TabCadastro[[#This Row],[Dias e Horários - FALANDO AO CORAÇÃO]],"h",""))</f>
        <v>1</v>
      </c>
      <c r="EM119" s="1">
        <f>LEN(TabCadastro[[#This Row],[Dias e Horários - PROJETO ANDRÉ LUIZ]])-LEN(SUBSTITUTE(TabCadastro[[#This Row],[Dias e Horários - PROJETO ANDRÉ LUIZ]],"h",""))</f>
        <v>1</v>
      </c>
      <c r="EN119" s="1">
        <f>LEN(TabCadastro[[#This Row],[Dias e Horários - PROJETO PAULO DE TARSO]])-LEN(SUBSTITUTE(TabCadastro[[#This Row],[Dias e Horários - PROJETO PAULO DE TARSO]],"h",""))</f>
        <v>0</v>
      </c>
    </row>
    <row r="120" spans="1:144" x14ac:dyDescent="0.3">
      <c r="A120" s="2">
        <v>44177.528333333335</v>
      </c>
      <c r="B120" s="19" t="s">
        <v>2390</v>
      </c>
      <c r="C120" s="3" t="s">
        <v>2737</v>
      </c>
      <c r="D120" s="3" t="s">
        <v>2738</v>
      </c>
      <c r="E120" s="3" t="s">
        <v>2739</v>
      </c>
      <c r="F120" s="3" t="s">
        <v>2479</v>
      </c>
      <c r="G120" s="4" t="s">
        <v>2740</v>
      </c>
      <c r="H120" s="5" t="s">
        <v>2741</v>
      </c>
      <c r="I120" s="3" t="s">
        <v>2742</v>
      </c>
      <c r="J120" s="3" t="s">
        <v>2743</v>
      </c>
      <c r="K120" s="3" t="s">
        <v>2744</v>
      </c>
      <c r="L120" s="3" t="s">
        <v>790</v>
      </c>
      <c r="M120" s="13">
        <v>40576</v>
      </c>
      <c r="N120" s="3" t="s">
        <v>2745</v>
      </c>
      <c r="O120" s="5" t="s">
        <v>416</v>
      </c>
      <c r="P120" s="5" t="s">
        <v>417</v>
      </c>
      <c r="Q120" s="4" t="s">
        <v>2746</v>
      </c>
      <c r="R120" s="4" t="s">
        <v>2747</v>
      </c>
      <c r="S120" s="3" t="s">
        <v>158</v>
      </c>
      <c r="T120" s="3" t="s">
        <v>159</v>
      </c>
      <c r="U120" s="3" t="s">
        <v>158</v>
      </c>
      <c r="V120" s="3" t="s">
        <v>159</v>
      </c>
      <c r="W120" s="3" t="s">
        <v>159</v>
      </c>
      <c r="X120" s="3" t="s">
        <v>159</v>
      </c>
      <c r="Y120" s="3" t="s">
        <v>159</v>
      </c>
      <c r="Z120" s="4" t="s">
        <v>2748</v>
      </c>
      <c r="AA120" s="4" t="s">
        <v>161</v>
      </c>
      <c r="AB120" s="4" t="s">
        <v>161</v>
      </c>
      <c r="AC120" s="4" t="s">
        <v>161</v>
      </c>
      <c r="AD120" s="4" t="s">
        <v>161</v>
      </c>
      <c r="AE120" s="4" t="s">
        <v>163</v>
      </c>
      <c r="AG120" s="3" t="s">
        <v>161</v>
      </c>
      <c r="AH120" s="3" t="s">
        <v>161</v>
      </c>
      <c r="AI120" s="3" t="s">
        <v>161</v>
      </c>
      <c r="AJ120" s="3" t="s">
        <v>422</v>
      </c>
      <c r="AK120" s="3" t="s">
        <v>161</v>
      </c>
      <c r="AL120" s="3" t="s">
        <v>161</v>
      </c>
      <c r="AM120" s="3" t="s">
        <v>161</v>
      </c>
      <c r="AN120" s="5">
        <v>30</v>
      </c>
      <c r="AO120" s="5">
        <v>0</v>
      </c>
      <c r="AP120" s="5">
        <v>0</v>
      </c>
      <c r="AQ120" s="5">
        <v>0</v>
      </c>
      <c r="AR120" s="5" t="s">
        <v>2749</v>
      </c>
      <c r="AS120" s="5">
        <v>0</v>
      </c>
      <c r="AT120" s="5" t="s">
        <v>2750</v>
      </c>
      <c r="AU120" s="5" t="s">
        <v>163</v>
      </c>
      <c r="AV120" s="5">
        <v>6</v>
      </c>
      <c r="AW120" s="5">
        <v>0</v>
      </c>
      <c r="AX120" s="5">
        <v>0</v>
      </c>
      <c r="AY120" s="5">
        <v>0</v>
      </c>
      <c r="AZ120" s="5" t="s">
        <v>2749</v>
      </c>
      <c r="BA120" s="5">
        <v>7</v>
      </c>
      <c r="BB120" s="5">
        <v>0</v>
      </c>
      <c r="BC120" s="5">
        <v>0</v>
      </c>
      <c r="BD120" s="5">
        <v>0</v>
      </c>
      <c r="BE120" s="5" t="s">
        <v>424</v>
      </c>
      <c r="BF120" s="5">
        <v>0</v>
      </c>
      <c r="BG120" s="5">
        <v>0</v>
      </c>
      <c r="BH120" s="5">
        <v>0</v>
      </c>
      <c r="BI120" s="5">
        <v>0</v>
      </c>
      <c r="BJ120" s="5">
        <v>0</v>
      </c>
      <c r="BK120" s="5">
        <v>0</v>
      </c>
      <c r="BL120" s="5">
        <v>0</v>
      </c>
      <c r="BM120" s="5">
        <v>0</v>
      </c>
      <c r="BN120" s="5">
        <v>0</v>
      </c>
      <c r="BO120" s="5">
        <v>0</v>
      </c>
      <c r="BP120" s="5">
        <v>0</v>
      </c>
      <c r="BQ120" s="5" t="s">
        <v>163</v>
      </c>
      <c r="BR120" s="5" t="s">
        <v>161</v>
      </c>
      <c r="BS120" s="5">
        <v>0</v>
      </c>
      <c r="BT120" s="5">
        <v>0</v>
      </c>
      <c r="BU120" s="5">
        <v>0</v>
      </c>
      <c r="BV120" s="5" t="s">
        <v>163</v>
      </c>
      <c r="BW120" s="5" t="s">
        <v>161</v>
      </c>
      <c r="BX120" s="5">
        <v>0</v>
      </c>
      <c r="BY120" s="5">
        <v>0</v>
      </c>
      <c r="BZ120" s="5">
        <v>0</v>
      </c>
      <c r="CA120" s="5">
        <v>0</v>
      </c>
      <c r="CB120" s="5">
        <v>0</v>
      </c>
      <c r="CC120" s="5">
        <v>0</v>
      </c>
      <c r="CD120" s="5" t="s">
        <v>161</v>
      </c>
      <c r="CE120" s="5" t="s">
        <v>161</v>
      </c>
      <c r="CF120" s="5" t="s">
        <v>161</v>
      </c>
      <c r="CG120" s="5" t="s">
        <v>159</v>
      </c>
      <c r="CH120" s="5" t="s">
        <v>158</v>
      </c>
      <c r="CI120" s="5">
        <v>0</v>
      </c>
      <c r="CJ120" s="5">
        <v>0</v>
      </c>
      <c r="CK120" s="5" t="s">
        <v>159</v>
      </c>
      <c r="CL120" s="5" t="s">
        <v>159</v>
      </c>
      <c r="CM120" s="5">
        <v>0</v>
      </c>
      <c r="CN120" s="5">
        <v>0</v>
      </c>
      <c r="CO120" s="5" t="s">
        <v>199</v>
      </c>
      <c r="CQ120" s="5" t="s">
        <v>163</v>
      </c>
      <c r="CR120" s="4"/>
      <c r="CS120" s="5" t="s">
        <v>2686</v>
      </c>
      <c r="CT120" s="5" t="s">
        <v>159</v>
      </c>
      <c r="CU120" s="5" t="s">
        <v>416</v>
      </c>
      <c r="CV120" s="4"/>
      <c r="CX120" s="5" t="s">
        <v>416</v>
      </c>
      <c r="CY120" s="4" t="s">
        <v>163</v>
      </c>
      <c r="CZ120" s="5" t="s">
        <v>163</v>
      </c>
      <c r="DA120" s="5" t="s">
        <v>163</v>
      </c>
      <c r="DB120" s="4"/>
      <c r="DC120" s="4"/>
      <c r="DD120" t="s">
        <v>2751</v>
      </c>
      <c r="DE120" s="14" t="s">
        <v>2350</v>
      </c>
      <c r="DF120" s="4">
        <v>121</v>
      </c>
      <c r="DG120" s="15" t="s">
        <v>177</v>
      </c>
      <c r="DH120" s="15" t="s">
        <v>178</v>
      </c>
      <c r="DI120" s="4"/>
      <c r="DJ120" s="4"/>
      <c r="DK120" s="4"/>
      <c r="DL120" s="4"/>
      <c r="DM120" s="4"/>
      <c r="DN120" s="4"/>
      <c r="DO120" s="4"/>
      <c r="DP120" s="4" t="s">
        <v>2752</v>
      </c>
      <c r="DQ120" s="4" t="s">
        <v>178</v>
      </c>
      <c r="DR120" s="16">
        <v>0</v>
      </c>
      <c r="DS120" s="17">
        <v>44258</v>
      </c>
      <c r="DU120" s="1" t="s">
        <v>178</v>
      </c>
      <c r="DV120" s="1" t="str">
        <f>TabCadastro[[#This Row],[Cidade]]&amp;" - "&amp;TabCadastro[[#This Row],[UF]]</f>
        <v>Brisbane - Queensland</v>
      </c>
      <c r="DW120" s="18" t="str">
        <f>TabCadastro[[#This Row],[Nome completo do responsável]]&amp;" / "&amp;TabCadastro[[#This Row],[Endereço de e-mail2]]&amp;" / "&amp;TabCadastro[[#This Row],[Telefone]]</f>
        <v>Kelly / (sem email) / sem telefone</v>
      </c>
      <c r="DX120" s="18" t="str">
        <f>TabCadastro[[#This Row],[Nome do Presidente]]&amp;" / "&amp;TabCadastro[[#This Row],[Email do Presidente]]&amp;" / "&amp;TabCadastro[[#This Row],[Telefone do Presidente]]</f>
        <v>Kely Paliari / (sem email) / (sem telefone)</v>
      </c>
      <c r="DY120" s="18" t="e">
        <f>VLOOKUP(TabCadastro[[#This Row],[Regional]],#REF!,2,FALSE)</f>
        <v>#REF!</v>
      </c>
      <c r="DZ120" s="1" t="e">
        <f>IF(TabCadastro[[#This Row],[Regional]]=#REF!,TabCadastro[[#This Row],[Conc_Cidade_UF]],"")</f>
        <v>#REF!</v>
      </c>
      <c r="EA120" s="18" t="str">
        <f>TabCadastro[[#This Row],[Endereço]]&amp;" - "&amp;TabCadastro[[#This Row],[Bairro]]&amp;" - "&amp;"CEP "&amp;TabCadastro[[#This Row],[CEP]]</f>
        <v>60 Lobelia Ave - Daisy Hill Qld 4127 - CEP QLD 4127</v>
      </c>
      <c r="EB120" s="1" t="e">
        <f>IF(TabCadastro[[#This Row],[Regional]]=#REF!,TabCadastro[[#This Row],[Ordem (manual)]],"")</f>
        <v>#REF!</v>
      </c>
      <c r="EC120" s="1" t="e">
        <f>IF(TabCadastro[[#This Row],[Regional_Selec]]="","",_xlfn.RANK.EQ(TabCadastro[[#This Row],[Regional_Selec]],TabCadastro[Regional_Selec],1))</f>
        <v>#REF!</v>
      </c>
      <c r="ED120" s="1" t="str">
        <f>TabCadastro[[#This Row],[Domingo]]&amp;TabCadastro[[#This Row],[Segunda]]&amp;TabCadastro[[#This Row],[Terça]]&amp;TabCadastro[[#This Row],[Quarta]]&amp;TabCadastro[[#This Row],[Quinta]]&amp;TabCadastro[[#This Row],[Sexta]]&amp;TabCadastro[[#This Row],[Sábado]]</f>
        <v>---19h---</v>
      </c>
      <c r="EE120" s="1">
        <f>LEN(TabCadastro[[#This Row],[Conc_AE]])-LEN(SUBSTITUTE(TabCadastro[[#This Row],[Conc_AE]],"h",""))</f>
        <v>1</v>
      </c>
      <c r="EF120" s="1">
        <f>LEN(TabCadastro[[#This Row],[Dias e Horários do CURSO BÁSICO]])-LEN(SUBSTITUTE(TabCadastro[[#This Row],[Dias e Horários do CURSO BÁSICO]],"h",""))</f>
        <v>1</v>
      </c>
      <c r="EG120" s="1">
        <f>LEN(TabCadastro[[#This Row],[Dias e Horários da EAE]])-LEN(SUBSTITUTE(TabCadastro[[#This Row],[Dias e Horários da EAE]],"h",""))</f>
        <v>1</v>
      </c>
      <c r="EH120" s="1">
        <f>LEN(TabCadastro[[#This Row],[Dias e Horários EVANGELIZAÇÃO INFANTIL]])-LEN(SUBSTITUTE(TabCadastro[[#This Row],[Dias e Horários EVANGELIZAÇÃO INFANTIL]],"h",""))</f>
        <v>1</v>
      </c>
      <c r="EI120" s="1">
        <f>LEN(TabCadastro[[#This Row],[Dias e Horários PRÉ-MOCIDADE]])-LEN(SUBSTITUTE(TabCadastro[[#This Row],[Dias e Horários PRÉ-MOCIDADE]],"h",""))</f>
        <v>0</v>
      </c>
      <c r="EJ120" s="1">
        <f>LEN(TabCadastro[[#This Row],[Dias e Horários MOCIDADE]])-LEN(SUBSTITUTE(TabCadastro[[#This Row],[Dias e Horários MOCIDADE]],"h",""))</f>
        <v>0</v>
      </c>
      <c r="EK120" s="1">
        <f>LEN(TabCadastro[[#This Row],[Dias e Horários do CURSO DE MÉDIUNS]])-LEN(SUBSTITUTE(TabCadastro[[#This Row],[Dias e Horários do CURSO DE MÉDIUNS]],"h",""))</f>
        <v>1</v>
      </c>
      <c r="EL120" s="1">
        <f>LEN(TabCadastro[[#This Row],[Dias e Horários - FALANDO AO CORAÇÃO]])-LEN(SUBSTITUTE(TabCadastro[[#This Row],[Dias e Horários - FALANDO AO CORAÇÃO]],"h",""))</f>
        <v>0</v>
      </c>
      <c r="EM120" s="1">
        <f>LEN(TabCadastro[[#This Row],[Dias e Horários - PROJETO ANDRÉ LUIZ]])-LEN(SUBSTITUTE(TabCadastro[[#This Row],[Dias e Horários - PROJETO ANDRÉ LUIZ]],"h",""))</f>
        <v>0</v>
      </c>
      <c r="EN120" s="1">
        <f>LEN(TabCadastro[[#This Row],[Dias e Horários - PROJETO PAULO DE TARSO]])-LEN(SUBSTITUTE(TabCadastro[[#This Row],[Dias e Horários - PROJETO PAULO DE TARSO]],"h",""))</f>
        <v>0</v>
      </c>
    </row>
    <row r="121" spans="1:144" x14ac:dyDescent="0.3">
      <c r="A121" s="2">
        <v>44191.717983252311</v>
      </c>
      <c r="B121" s="19" t="s">
        <v>2753</v>
      </c>
      <c r="C121" s="3" t="s">
        <v>2754</v>
      </c>
      <c r="D121" s="3" t="s">
        <v>2755</v>
      </c>
      <c r="E121" s="3" t="s">
        <v>2756</v>
      </c>
      <c r="F121" s="3" t="s">
        <v>2757</v>
      </c>
      <c r="G121" s="4" t="s">
        <v>2758</v>
      </c>
      <c r="H121" s="5" t="s">
        <v>2759</v>
      </c>
      <c r="I121" s="3" t="s">
        <v>2760</v>
      </c>
      <c r="J121" s="3" t="s">
        <v>2761</v>
      </c>
      <c r="K121" s="3" t="s">
        <v>2762</v>
      </c>
      <c r="L121" s="3" t="s">
        <v>2763</v>
      </c>
      <c r="M121" s="13">
        <v>38442</v>
      </c>
      <c r="N121" s="3" t="s">
        <v>2764</v>
      </c>
      <c r="O121" s="5" t="s">
        <v>2765</v>
      </c>
      <c r="P121" s="5" t="s">
        <v>2766</v>
      </c>
      <c r="Q121" s="4" t="s">
        <v>888</v>
      </c>
      <c r="R121" s="4" t="s">
        <v>2767</v>
      </c>
      <c r="S121" s="3" t="s">
        <v>158</v>
      </c>
      <c r="T121" s="3" t="s">
        <v>159</v>
      </c>
      <c r="U121" s="3" t="s">
        <v>158</v>
      </c>
      <c r="V121" s="3" t="s">
        <v>159</v>
      </c>
      <c r="W121" s="3" t="s">
        <v>158</v>
      </c>
      <c r="X121" s="3" t="s">
        <v>159</v>
      </c>
      <c r="Y121" s="3" t="s">
        <v>158</v>
      </c>
      <c r="Z121" s="4" t="s">
        <v>2768</v>
      </c>
      <c r="AA121" s="4" t="s">
        <v>161</v>
      </c>
      <c r="AB121" s="4" t="s">
        <v>161</v>
      </c>
      <c r="AC121" s="4" t="s">
        <v>161</v>
      </c>
      <c r="AD121" s="4" t="s">
        <v>161</v>
      </c>
      <c r="AE121" s="4" t="s">
        <v>158</v>
      </c>
      <c r="AF121" s="4" t="s">
        <v>2769</v>
      </c>
      <c r="AG121" s="3" t="s">
        <v>161</v>
      </c>
      <c r="AH121" s="3" t="s">
        <v>161</v>
      </c>
      <c r="AI121" s="3" t="s">
        <v>161</v>
      </c>
      <c r="AJ121" s="3" t="s">
        <v>221</v>
      </c>
      <c r="AK121" s="3" t="s">
        <v>161</v>
      </c>
      <c r="AL121" s="3" t="s">
        <v>161</v>
      </c>
      <c r="AM121" s="3" t="s">
        <v>161</v>
      </c>
      <c r="AN121" s="5">
        <v>25</v>
      </c>
      <c r="AO121" s="5">
        <v>10</v>
      </c>
      <c r="AP121" s="5">
        <v>7</v>
      </c>
      <c r="AQ121" s="5">
        <v>4</v>
      </c>
      <c r="AR121" s="5" t="s">
        <v>1117</v>
      </c>
      <c r="AS121" s="5">
        <v>8</v>
      </c>
      <c r="AT121" s="5" t="s">
        <v>225</v>
      </c>
      <c r="AU121" s="5" t="s">
        <v>309</v>
      </c>
      <c r="AV121" s="5">
        <v>3</v>
      </c>
      <c r="AW121" s="5">
        <v>7</v>
      </c>
      <c r="AX121" s="5">
        <v>2</v>
      </c>
      <c r="AY121" s="5">
        <v>1</v>
      </c>
      <c r="AZ121" s="5" t="s">
        <v>161</v>
      </c>
      <c r="BA121" s="5">
        <v>0</v>
      </c>
      <c r="BB121" s="5">
        <v>0</v>
      </c>
      <c r="BC121" s="5">
        <v>0</v>
      </c>
      <c r="BD121" s="5">
        <v>0</v>
      </c>
      <c r="BE121" s="5" t="s">
        <v>923</v>
      </c>
      <c r="BF121" s="5">
        <v>13</v>
      </c>
      <c r="BG121" s="5">
        <v>0</v>
      </c>
      <c r="BH121" s="5">
        <v>4</v>
      </c>
      <c r="BI121" s="5">
        <v>0</v>
      </c>
      <c r="BJ121" s="5">
        <v>2</v>
      </c>
      <c r="BK121" s="5">
        <v>1</v>
      </c>
      <c r="BL121" s="5">
        <v>1</v>
      </c>
      <c r="BM121" s="5">
        <v>0</v>
      </c>
      <c r="BN121" s="5">
        <v>0</v>
      </c>
      <c r="BO121" s="5">
        <v>1</v>
      </c>
      <c r="BP121" s="5">
        <v>1</v>
      </c>
      <c r="BQ121" s="5" t="s">
        <v>158</v>
      </c>
      <c r="BR121" s="5" t="s">
        <v>923</v>
      </c>
      <c r="BS121" s="5">
        <v>3</v>
      </c>
      <c r="BT121" s="5">
        <v>1</v>
      </c>
      <c r="BU121" s="5">
        <v>1</v>
      </c>
      <c r="BV121" s="5" t="s">
        <v>253</v>
      </c>
      <c r="BW121" s="5" t="s">
        <v>923</v>
      </c>
      <c r="BX121" s="5">
        <v>10</v>
      </c>
      <c r="BY121" s="5">
        <v>0</v>
      </c>
      <c r="BZ121" s="5">
        <v>1</v>
      </c>
      <c r="CA121" s="5">
        <v>1</v>
      </c>
      <c r="CB121" s="5">
        <v>0</v>
      </c>
      <c r="CC121" s="5">
        <v>10</v>
      </c>
      <c r="CD121" s="5" t="s">
        <v>312</v>
      </c>
      <c r="CE121" s="5" t="s">
        <v>2307</v>
      </c>
      <c r="CF121" s="5" t="s">
        <v>161</v>
      </c>
      <c r="CG121" s="5" t="s">
        <v>158</v>
      </c>
      <c r="CH121" s="5" t="s">
        <v>158</v>
      </c>
      <c r="CI121" s="5">
        <v>1</v>
      </c>
      <c r="CJ121" s="5">
        <v>0</v>
      </c>
      <c r="CK121" s="5" t="s">
        <v>159</v>
      </c>
      <c r="CL121" s="5" t="s">
        <v>158</v>
      </c>
      <c r="CM121" s="5">
        <v>0</v>
      </c>
      <c r="CN121" s="5">
        <v>0</v>
      </c>
      <c r="CO121" s="5" t="s">
        <v>199</v>
      </c>
      <c r="CQ121" s="5" t="s">
        <v>347</v>
      </c>
      <c r="CR121" s="4" t="s">
        <v>2770</v>
      </c>
      <c r="CS121" s="5" t="s">
        <v>169</v>
      </c>
      <c r="CT121" s="5" t="s">
        <v>159</v>
      </c>
      <c r="CU121" s="5" t="s">
        <v>2771</v>
      </c>
      <c r="CV121" s="4" t="s">
        <v>2772</v>
      </c>
      <c r="CX121" s="5" t="s">
        <v>2771</v>
      </c>
      <c r="CY121" s="4" t="s">
        <v>2773</v>
      </c>
      <c r="CZ121" s="5" t="s">
        <v>171</v>
      </c>
      <c r="DA121" s="5" t="s">
        <v>230</v>
      </c>
      <c r="DB121" s="4" t="s">
        <v>2774</v>
      </c>
      <c r="DC121" s="4" t="s">
        <v>2775</v>
      </c>
      <c r="DD121" t="s">
        <v>2776</v>
      </c>
      <c r="DE121" s="14" t="s">
        <v>176</v>
      </c>
      <c r="DF121" s="4">
        <v>122</v>
      </c>
      <c r="DG121" s="15" t="s">
        <v>177</v>
      </c>
      <c r="DH121" s="15" t="s">
        <v>354</v>
      </c>
      <c r="DI121" s="4" t="e">
        <v>#REF!</v>
      </c>
      <c r="DJ121" s="4" t="e">
        <v>#REF!</v>
      </c>
      <c r="DK121" s="4" t="e">
        <v>#REF!</v>
      </c>
      <c r="DL121" s="4" t="e">
        <v>#REF!</v>
      </c>
      <c r="DM121" s="4" t="e">
        <v>#REF!</v>
      </c>
      <c r="DN121" s="4" t="e">
        <v>#REF!</v>
      </c>
      <c r="DO121" s="4" t="e">
        <v>#REF!</v>
      </c>
      <c r="DP121" s="4" t="s">
        <v>2777</v>
      </c>
      <c r="DQ121" s="4" t="s">
        <v>354</v>
      </c>
      <c r="DR121" s="16">
        <v>1</v>
      </c>
      <c r="DS121" s="17">
        <v>44225</v>
      </c>
      <c r="DT121" s="1" t="s">
        <v>356</v>
      </c>
      <c r="DU121" s="1" t="s">
        <v>354</v>
      </c>
      <c r="DV121" s="1" t="str">
        <f>TabCadastro[[#This Row],[Cidade]]&amp;" - "&amp;TabCadastro[[#This Row],[UF]]</f>
        <v>Rio Grande - RS</v>
      </c>
      <c r="DW121" s="18" t="str">
        <f>TabCadastro[[#This Row],[Nome completo do responsável]]&amp;" / "&amp;TabCadastro[[#This Row],[Endereço de e-mail2]]&amp;" / "&amp;TabCadastro[[#This Row],[Telefone]]</f>
        <v>Liana Pfarrius Plasse / liplasse@yahoo.com.br / (53) 98409-2810</v>
      </c>
      <c r="DX121" s="18" t="str">
        <f>TabCadastro[[#This Row],[Nome do Presidente]]&amp;" / "&amp;TabCadastro[[#This Row],[Email do Presidente]]&amp;" / "&amp;TabCadastro[[#This Row],[Telefone do Presidente]]</f>
        <v>Vera Maria Cousen / veracousen@gmail.com / (53) 999649931</v>
      </c>
      <c r="DY121" s="18" t="e">
        <f>VLOOKUP(TabCadastro[[#This Row],[Regional]],#REF!,2,FALSE)</f>
        <v>#REF!</v>
      </c>
      <c r="DZ121" s="1" t="e">
        <f>IF(TabCadastro[[#This Row],[Regional]]=#REF!,TabCadastro[[#This Row],[Conc_Cidade_UF]],"")</f>
        <v>#REF!</v>
      </c>
      <c r="EA121" s="18" t="str">
        <f>TabCadastro[[#This Row],[Endereço]]&amp;" - "&amp;TabCadastro[[#This Row],[Bairro]]&amp;" - "&amp;"CEP "&amp;TabCadastro[[#This Row],[CEP]]</f>
        <v>Rua Martim Afonso De Souza, 393 - Navegantes - CEP 96202-660</v>
      </c>
      <c r="EB121" s="1" t="e">
        <f>IF(TabCadastro[[#This Row],[Regional]]=#REF!,TabCadastro[[#This Row],[Ordem (manual)]],"")</f>
        <v>#REF!</v>
      </c>
      <c r="EC121" s="1" t="e">
        <f>IF(TabCadastro[[#This Row],[Regional_Selec]]="","",_xlfn.RANK.EQ(TabCadastro[[#This Row],[Regional_Selec]],TabCadastro[Regional_Selec],1))</f>
        <v>#REF!</v>
      </c>
      <c r="ED121" s="1" t="str">
        <f>TabCadastro[[#This Row],[Domingo]]&amp;TabCadastro[[#This Row],[Segunda]]&amp;TabCadastro[[#This Row],[Terça]]&amp;TabCadastro[[#This Row],[Quarta]]&amp;TabCadastro[[#This Row],[Quinta]]&amp;TabCadastro[[#This Row],[Sexta]]&amp;TabCadastro[[#This Row],[Sábado]]</f>
        <v>---20h---</v>
      </c>
      <c r="EE121" s="1">
        <f>LEN(TabCadastro[[#This Row],[Conc_AE]])-LEN(SUBSTITUTE(TabCadastro[[#This Row],[Conc_AE]],"h",""))</f>
        <v>1</v>
      </c>
      <c r="EF121" s="1">
        <f>LEN(TabCadastro[[#This Row],[Dias e Horários do CURSO BÁSICO]])-LEN(SUBSTITUTE(TabCadastro[[#This Row],[Dias e Horários do CURSO BÁSICO]],"h",""))</f>
        <v>1</v>
      </c>
      <c r="EG121" s="1">
        <f>LEN(TabCadastro[[#This Row],[Dias e Horários da EAE]])-LEN(SUBSTITUTE(TabCadastro[[#This Row],[Dias e Horários da EAE]],"h",""))</f>
        <v>1</v>
      </c>
      <c r="EH121" s="1">
        <f>LEN(TabCadastro[[#This Row],[Dias e Horários EVANGELIZAÇÃO INFANTIL]])-LEN(SUBSTITUTE(TabCadastro[[#This Row],[Dias e Horários EVANGELIZAÇÃO INFANTIL]],"h",""))</f>
        <v>1</v>
      </c>
      <c r="EI121" s="1">
        <f>LEN(TabCadastro[[#This Row],[Dias e Horários PRÉ-MOCIDADE]])-LEN(SUBSTITUTE(TabCadastro[[#This Row],[Dias e Horários PRÉ-MOCIDADE]],"h",""))</f>
        <v>1</v>
      </c>
      <c r="EJ121" s="1">
        <f>LEN(TabCadastro[[#This Row],[Dias e Horários MOCIDADE]])-LEN(SUBSTITUTE(TabCadastro[[#This Row],[Dias e Horários MOCIDADE]],"h",""))</f>
        <v>1</v>
      </c>
      <c r="EK121" s="1">
        <f>LEN(TabCadastro[[#This Row],[Dias e Horários do CURSO DE MÉDIUNS]])-LEN(SUBSTITUTE(TabCadastro[[#This Row],[Dias e Horários do CURSO DE MÉDIUNS]],"h",""))</f>
        <v>0</v>
      </c>
      <c r="EL121" s="1">
        <f>LEN(TabCadastro[[#This Row],[Dias e Horários - FALANDO AO CORAÇÃO]])-LEN(SUBSTITUTE(TabCadastro[[#This Row],[Dias e Horários - FALANDO AO CORAÇÃO]],"h",""))</f>
        <v>1</v>
      </c>
      <c r="EM121" s="1">
        <f>LEN(TabCadastro[[#This Row],[Dias e Horários - PROJETO ANDRÉ LUIZ]])-LEN(SUBSTITUTE(TabCadastro[[#This Row],[Dias e Horários - PROJETO ANDRÉ LUIZ]],"h",""))</f>
        <v>1</v>
      </c>
      <c r="EN121" s="1">
        <f>LEN(TabCadastro[[#This Row],[Dias e Horários - PROJETO PAULO DE TARSO]])-LEN(SUBSTITUTE(TabCadastro[[#This Row],[Dias e Horários - PROJETO PAULO DE TARSO]],"h",""))</f>
        <v>0</v>
      </c>
    </row>
    <row r="122" spans="1:144" x14ac:dyDescent="0.3">
      <c r="A122" s="2">
        <v>44210.721618310185</v>
      </c>
      <c r="B122" s="19" t="s">
        <v>2753</v>
      </c>
      <c r="C122" s="3" t="s">
        <v>2778</v>
      </c>
      <c r="D122" s="3" t="s">
        <v>2779</v>
      </c>
      <c r="E122" s="3" t="s">
        <v>2780</v>
      </c>
      <c r="F122" s="3" t="s">
        <v>2781</v>
      </c>
      <c r="G122" s="4" t="s">
        <v>2782</v>
      </c>
      <c r="H122" s="5" t="s">
        <v>2783</v>
      </c>
      <c r="I122" s="3" t="s">
        <v>2784</v>
      </c>
      <c r="J122" s="3" t="s">
        <v>2761</v>
      </c>
      <c r="K122" s="3" t="s">
        <v>2785</v>
      </c>
      <c r="L122" s="3" t="s">
        <v>2786</v>
      </c>
      <c r="M122" s="13">
        <v>29768</v>
      </c>
      <c r="N122" s="3" t="s">
        <v>2787</v>
      </c>
      <c r="O122" s="5" t="s">
        <v>2788</v>
      </c>
      <c r="P122" s="5" t="s">
        <v>2781</v>
      </c>
      <c r="Q122" s="4" t="s">
        <v>2789</v>
      </c>
      <c r="S122" s="3" t="s">
        <v>158</v>
      </c>
      <c r="T122" s="3" t="s">
        <v>159</v>
      </c>
      <c r="U122" s="3" t="s">
        <v>158</v>
      </c>
      <c r="V122" s="3" t="s">
        <v>159</v>
      </c>
      <c r="W122" s="3" t="s">
        <v>159</v>
      </c>
      <c r="X122" s="3" t="s">
        <v>159</v>
      </c>
      <c r="Y122" s="3" t="s">
        <v>159</v>
      </c>
      <c r="Z122" s="4" t="s">
        <v>2790</v>
      </c>
      <c r="AA122" s="4" t="s">
        <v>2791</v>
      </c>
      <c r="AB122" s="4" t="s">
        <v>158</v>
      </c>
      <c r="AC122" s="4" t="s">
        <v>2791</v>
      </c>
      <c r="AD122" s="4" t="s">
        <v>2792</v>
      </c>
      <c r="AE122" s="4" t="s">
        <v>158</v>
      </c>
      <c r="AF122" s="4" t="s">
        <v>2793</v>
      </c>
      <c r="AG122" s="3" t="s">
        <v>161</v>
      </c>
      <c r="AH122" s="3" t="s">
        <v>161</v>
      </c>
      <c r="AI122" s="3" t="s">
        <v>161</v>
      </c>
      <c r="AJ122" s="3" t="s">
        <v>161</v>
      </c>
      <c r="AK122" s="3" t="s">
        <v>161</v>
      </c>
      <c r="AL122" s="3" t="s">
        <v>161</v>
      </c>
      <c r="AM122" s="3" t="s">
        <v>161</v>
      </c>
      <c r="AN122" s="5">
        <v>10</v>
      </c>
      <c r="AO122" s="5">
        <v>8</v>
      </c>
      <c r="AP122" s="5">
        <v>10</v>
      </c>
      <c r="AQ122" s="5">
        <v>4</v>
      </c>
      <c r="AR122" s="5" t="s">
        <v>1815</v>
      </c>
      <c r="AS122" s="5">
        <v>0</v>
      </c>
      <c r="AT122" s="5" t="s">
        <v>311</v>
      </c>
      <c r="AU122" s="5" t="s">
        <v>1236</v>
      </c>
      <c r="AV122" s="21">
        <v>7</v>
      </c>
      <c r="AW122" s="5">
        <v>10</v>
      </c>
      <c r="AX122" s="5">
        <v>10</v>
      </c>
      <c r="AY122" s="5">
        <v>3</v>
      </c>
      <c r="AZ122" s="5" t="s">
        <v>1815</v>
      </c>
      <c r="BA122" s="5">
        <v>0</v>
      </c>
      <c r="BB122" s="5">
        <v>6</v>
      </c>
      <c r="BC122" s="5">
        <v>4</v>
      </c>
      <c r="BD122" s="5">
        <v>0</v>
      </c>
      <c r="BE122" s="5" t="s">
        <v>342</v>
      </c>
      <c r="BF122" s="5">
        <v>0</v>
      </c>
      <c r="BG122" s="5">
        <v>0</v>
      </c>
      <c r="BH122" s="5">
        <v>0</v>
      </c>
      <c r="BI122" s="5">
        <v>0</v>
      </c>
      <c r="BJ122" s="21">
        <v>0</v>
      </c>
      <c r="BK122" s="5">
        <v>0</v>
      </c>
      <c r="BL122" s="5">
        <v>0</v>
      </c>
      <c r="BM122" s="5">
        <v>0</v>
      </c>
      <c r="BN122" s="5">
        <v>0</v>
      </c>
      <c r="BO122" s="5">
        <v>0</v>
      </c>
      <c r="BP122" s="5">
        <v>0</v>
      </c>
      <c r="BQ122" s="5" t="s">
        <v>163</v>
      </c>
      <c r="BR122" s="5" t="s">
        <v>342</v>
      </c>
      <c r="BS122" s="5">
        <v>0</v>
      </c>
      <c r="BT122" s="5">
        <v>0</v>
      </c>
      <c r="BU122" s="5">
        <v>0</v>
      </c>
      <c r="BV122" s="5" t="s">
        <v>344</v>
      </c>
      <c r="BW122" s="5" t="s">
        <v>342</v>
      </c>
      <c r="BX122" s="5">
        <v>0</v>
      </c>
      <c r="BY122" s="5">
        <v>0</v>
      </c>
      <c r="BZ122" s="5">
        <v>0</v>
      </c>
      <c r="CA122" s="5">
        <v>0</v>
      </c>
      <c r="CB122" s="5">
        <v>0</v>
      </c>
      <c r="CC122" s="5">
        <v>38</v>
      </c>
      <c r="CD122" s="5" t="s">
        <v>161</v>
      </c>
      <c r="CE122" s="5" t="s">
        <v>251</v>
      </c>
      <c r="CF122" s="5" t="s">
        <v>161</v>
      </c>
      <c r="CG122" s="5" t="s">
        <v>158</v>
      </c>
      <c r="CH122" s="5" t="s">
        <v>159</v>
      </c>
      <c r="CI122" s="5">
        <v>0</v>
      </c>
      <c r="CJ122" s="5">
        <v>0</v>
      </c>
      <c r="CK122" s="5" t="s">
        <v>159</v>
      </c>
      <c r="CL122" s="5" t="s">
        <v>158</v>
      </c>
      <c r="CM122" s="5">
        <v>0</v>
      </c>
      <c r="CN122" s="5">
        <v>0</v>
      </c>
      <c r="CO122" s="5" t="s">
        <v>167</v>
      </c>
      <c r="CP122" s="4" t="s">
        <v>2794</v>
      </c>
      <c r="CQ122" s="5" t="s">
        <v>347</v>
      </c>
      <c r="CS122" s="5" t="s">
        <v>169</v>
      </c>
      <c r="CT122" s="5" t="s">
        <v>2791</v>
      </c>
      <c r="CU122" s="20" t="s">
        <v>416</v>
      </c>
      <c r="CX122" s="5" t="s">
        <v>2795</v>
      </c>
      <c r="CY122" s="4" t="s">
        <v>228</v>
      </c>
      <c r="CZ122" s="5" t="s">
        <v>229</v>
      </c>
      <c r="DA122" s="5" t="s">
        <v>230</v>
      </c>
      <c r="DB122" s="4" t="s">
        <v>2796</v>
      </c>
      <c r="DC122" s="4" t="s">
        <v>2797</v>
      </c>
      <c r="DD122" t="s">
        <v>2798</v>
      </c>
      <c r="DE122" s="14" t="s">
        <v>176</v>
      </c>
      <c r="DF122" s="4">
        <v>123</v>
      </c>
      <c r="DG122" s="15" t="s">
        <v>177</v>
      </c>
      <c r="DH122" s="15" t="s">
        <v>354</v>
      </c>
      <c r="DI122" s="4" t="e">
        <v>#REF!</v>
      </c>
      <c r="DJ122" s="4" t="e">
        <v>#REF!</v>
      </c>
      <c r="DK122" s="4" t="e">
        <v>#REF!</v>
      </c>
      <c r="DL122" s="4" t="e">
        <v>#REF!</v>
      </c>
      <c r="DM122" s="4" t="e">
        <v>#REF!</v>
      </c>
      <c r="DN122" s="4" t="e">
        <v>#REF!</v>
      </c>
      <c r="DO122" s="4" t="e">
        <v>#REF!</v>
      </c>
      <c r="DP122" s="4" t="s">
        <v>2799</v>
      </c>
      <c r="DQ122" s="4" t="s">
        <v>354</v>
      </c>
      <c r="DR122" s="16">
        <v>1</v>
      </c>
      <c r="DS122" s="17">
        <v>44225</v>
      </c>
      <c r="DT122" s="1" t="s">
        <v>356</v>
      </c>
      <c r="DU122" s="1" t="s">
        <v>354</v>
      </c>
      <c r="DV122" s="1" t="str">
        <f>TabCadastro[[#This Row],[Cidade]]&amp;" - "&amp;TabCadastro[[#This Row],[UF]]</f>
        <v>Porto Alegre - RS</v>
      </c>
      <c r="DW122" s="18" t="str">
        <f>TabCadastro[[#This Row],[Nome completo do responsável]]&amp;" / "&amp;TabCadastro[[#This Row],[Endereço de e-mail2]]&amp;" / "&amp;TabCadastro[[#This Row],[Telefone]]</f>
        <v>Valéria Simões Bittencourt Santos Silva  / valeriasimoesb@gmail.com / (51) 99423-1104</v>
      </c>
      <c r="DX122" s="18" t="str">
        <f>TabCadastro[[#This Row],[Nome do Presidente]]&amp;" / "&amp;TabCadastro[[#This Row],[Email do Presidente]]&amp;" / "&amp;TabCadastro[[#This Row],[Telefone do Presidente]]</f>
        <v>Valéria Simões  / valeriasimoesb@gmail.com  / (51) 99423-1104</v>
      </c>
      <c r="DY122" s="18" t="e">
        <f>VLOOKUP(TabCadastro[[#This Row],[Regional]],#REF!,2,FALSE)</f>
        <v>#REF!</v>
      </c>
      <c r="DZ122" s="1" t="e">
        <f>IF(TabCadastro[[#This Row],[Regional]]=#REF!,TabCadastro[[#This Row],[Conc_Cidade_UF]],"")</f>
        <v>#REF!</v>
      </c>
      <c r="EA122" s="18" t="str">
        <f>TabCadastro[[#This Row],[Endereço]]&amp;" - "&amp;TabCadastro[[#This Row],[Bairro]]&amp;" - "&amp;"CEP "&amp;TabCadastro[[#This Row],[CEP]]</f>
        <v>Rua Fagundes Varela, 250 - Santo Antônio  - CEP 90650-010</v>
      </c>
      <c r="EB122" s="1" t="e">
        <f>IF(TabCadastro[[#This Row],[Regional]]=#REF!,TabCadastro[[#This Row],[Ordem (manual)]],"")</f>
        <v>#REF!</v>
      </c>
      <c r="EC122" s="1" t="e">
        <f>IF(TabCadastro[[#This Row],[Regional_Selec]]="","",_xlfn.RANK.EQ(TabCadastro[[#This Row],[Regional_Selec]],TabCadastro[Regional_Selec],1))</f>
        <v>#REF!</v>
      </c>
      <c r="ED122" s="1" t="str">
        <f>TabCadastro[[#This Row],[Domingo]]&amp;TabCadastro[[#This Row],[Segunda]]&amp;TabCadastro[[#This Row],[Terça]]&amp;TabCadastro[[#This Row],[Quarta]]&amp;TabCadastro[[#This Row],[Quinta]]&amp;TabCadastro[[#This Row],[Sexta]]&amp;TabCadastro[[#This Row],[Sábado]]</f>
        <v>-------</v>
      </c>
      <c r="EE122" s="1">
        <f>LEN(TabCadastro[[#This Row],[Conc_AE]])-LEN(SUBSTITUTE(TabCadastro[[#This Row],[Conc_AE]],"h",""))</f>
        <v>0</v>
      </c>
      <c r="EF122" s="1">
        <f>LEN(TabCadastro[[#This Row],[Dias e Horários do CURSO BÁSICO]])-LEN(SUBSTITUTE(TabCadastro[[#This Row],[Dias e Horários do CURSO BÁSICO]],"h",""))</f>
        <v>0</v>
      </c>
      <c r="EG122" s="1">
        <f>LEN(TabCadastro[[#This Row],[Dias e Horários da EAE]])-LEN(SUBSTITUTE(TabCadastro[[#This Row],[Dias e Horários da EAE]],"h",""))</f>
        <v>0</v>
      </c>
      <c r="EH122" s="1">
        <f>LEN(TabCadastro[[#This Row],[Dias e Horários EVANGELIZAÇÃO INFANTIL]])-LEN(SUBSTITUTE(TabCadastro[[#This Row],[Dias e Horários EVANGELIZAÇÃO INFANTIL]],"h",""))</f>
        <v>1</v>
      </c>
      <c r="EI122" s="1">
        <f>LEN(TabCadastro[[#This Row],[Dias e Horários PRÉ-MOCIDADE]])-LEN(SUBSTITUTE(TabCadastro[[#This Row],[Dias e Horários PRÉ-MOCIDADE]],"h",""))</f>
        <v>1</v>
      </c>
      <c r="EJ122" s="1">
        <f>LEN(TabCadastro[[#This Row],[Dias e Horários MOCIDADE]])-LEN(SUBSTITUTE(TabCadastro[[#This Row],[Dias e Horários MOCIDADE]],"h",""))</f>
        <v>1</v>
      </c>
      <c r="EK122" s="1">
        <f>LEN(TabCadastro[[#This Row],[Dias e Horários do CURSO DE MÉDIUNS]])-LEN(SUBSTITUTE(TabCadastro[[#This Row],[Dias e Horários do CURSO DE MÉDIUNS]],"h",""))</f>
        <v>0</v>
      </c>
      <c r="EL122" s="1">
        <f>LEN(TabCadastro[[#This Row],[Dias e Horários - FALANDO AO CORAÇÃO]])-LEN(SUBSTITUTE(TabCadastro[[#This Row],[Dias e Horários - FALANDO AO CORAÇÃO]],"h",""))</f>
        <v>0</v>
      </c>
      <c r="EM122" s="1">
        <f>LEN(TabCadastro[[#This Row],[Dias e Horários - PROJETO ANDRÉ LUIZ]])-LEN(SUBSTITUTE(TabCadastro[[#This Row],[Dias e Horários - PROJETO ANDRÉ LUIZ]],"h",""))</f>
        <v>1</v>
      </c>
      <c r="EN122" s="1">
        <f>LEN(TabCadastro[[#This Row],[Dias e Horários - PROJETO PAULO DE TARSO]])-LEN(SUBSTITUTE(TabCadastro[[#This Row],[Dias e Horários - PROJETO PAULO DE TARSO]],"h",""))</f>
        <v>0</v>
      </c>
    </row>
    <row r="123" spans="1:144" x14ac:dyDescent="0.3">
      <c r="A123" s="2">
        <v>44201.409263240741</v>
      </c>
      <c r="B123" s="19" t="s">
        <v>2753</v>
      </c>
      <c r="C123" s="3" t="s">
        <v>2800</v>
      </c>
      <c r="D123" s="3" t="s">
        <v>2801</v>
      </c>
      <c r="E123" s="3" t="s">
        <v>2802</v>
      </c>
      <c r="F123" s="3" t="s">
        <v>2803</v>
      </c>
      <c r="G123" s="4" t="s">
        <v>2804</v>
      </c>
      <c r="H123" s="5" t="s">
        <v>2805</v>
      </c>
      <c r="I123" s="3" t="s">
        <v>2760</v>
      </c>
      <c r="J123" s="3" t="s">
        <v>2761</v>
      </c>
      <c r="K123" s="3" t="s">
        <v>2806</v>
      </c>
      <c r="L123" s="3" t="s">
        <v>2807</v>
      </c>
      <c r="M123" s="13">
        <v>38108</v>
      </c>
      <c r="N123" s="3" t="s">
        <v>2802</v>
      </c>
      <c r="O123" s="5" t="s">
        <v>2808</v>
      </c>
      <c r="P123" s="5" t="s">
        <v>2809</v>
      </c>
      <c r="Q123" s="4" t="s">
        <v>2810</v>
      </c>
      <c r="R123" s="4" t="s">
        <v>2811</v>
      </c>
      <c r="S123" s="3" t="s">
        <v>158</v>
      </c>
      <c r="T123" s="3" t="s">
        <v>159</v>
      </c>
      <c r="U123" s="3" t="s">
        <v>158</v>
      </c>
      <c r="V123" s="3" t="s">
        <v>159</v>
      </c>
      <c r="W123" s="3" t="s">
        <v>159</v>
      </c>
      <c r="X123" s="3" t="s">
        <v>159</v>
      </c>
      <c r="Y123" s="3" t="s">
        <v>158</v>
      </c>
      <c r="Z123" s="4" t="s">
        <v>2812</v>
      </c>
      <c r="AA123" s="4" t="s">
        <v>161</v>
      </c>
      <c r="AB123" s="4" t="s">
        <v>2813</v>
      </c>
      <c r="AC123" s="4" t="s">
        <v>161</v>
      </c>
      <c r="AD123" s="4" t="s">
        <v>161</v>
      </c>
      <c r="AE123" s="4" t="s">
        <v>159</v>
      </c>
      <c r="AG123" s="3" t="s">
        <v>161</v>
      </c>
      <c r="AH123" s="3" t="s">
        <v>161</v>
      </c>
      <c r="AI123" s="3" t="s">
        <v>161</v>
      </c>
      <c r="AJ123" s="3" t="s">
        <v>221</v>
      </c>
      <c r="AK123" s="3" t="s">
        <v>161</v>
      </c>
      <c r="AL123" s="3" t="s">
        <v>398</v>
      </c>
      <c r="AM123" s="3" t="s">
        <v>161</v>
      </c>
      <c r="AN123" s="5">
        <v>100</v>
      </c>
      <c r="AO123" s="5">
        <v>25</v>
      </c>
      <c r="AP123" s="5">
        <v>5</v>
      </c>
      <c r="AQ123" s="5">
        <v>3</v>
      </c>
      <c r="AR123" s="5" t="s">
        <v>161</v>
      </c>
      <c r="AS123" s="5">
        <v>0</v>
      </c>
      <c r="AT123" s="5" t="s">
        <v>161</v>
      </c>
      <c r="AU123" s="5" t="s">
        <v>1817</v>
      </c>
      <c r="AV123" s="5">
        <v>18</v>
      </c>
      <c r="AW123" s="5">
        <v>2</v>
      </c>
      <c r="AX123" s="5">
        <v>2</v>
      </c>
      <c r="AY123" s="5">
        <v>2</v>
      </c>
      <c r="AZ123" s="5" t="s">
        <v>798</v>
      </c>
      <c r="BA123" s="5">
        <v>10</v>
      </c>
      <c r="BB123" s="5">
        <v>3</v>
      </c>
      <c r="BC123" s="5">
        <v>2</v>
      </c>
      <c r="BD123" s="5">
        <v>2</v>
      </c>
      <c r="BE123" s="5" t="s">
        <v>251</v>
      </c>
      <c r="BF123" s="5">
        <v>12</v>
      </c>
      <c r="BG123" s="5">
        <v>0</v>
      </c>
      <c r="BH123" s="5">
        <v>1</v>
      </c>
      <c r="BI123" s="5">
        <v>0</v>
      </c>
      <c r="BJ123" s="5">
        <v>0</v>
      </c>
      <c r="BK123" s="5">
        <v>0</v>
      </c>
      <c r="BL123" s="5">
        <v>0</v>
      </c>
      <c r="BM123" s="5">
        <v>0</v>
      </c>
      <c r="BN123" s="5">
        <v>0</v>
      </c>
      <c r="BO123" s="5">
        <v>1</v>
      </c>
      <c r="BP123" s="5">
        <v>4</v>
      </c>
      <c r="BQ123" s="5" t="s">
        <v>158</v>
      </c>
      <c r="BR123" s="5" t="s">
        <v>161</v>
      </c>
      <c r="BS123" s="5">
        <v>0</v>
      </c>
      <c r="BT123" s="5">
        <v>0</v>
      </c>
      <c r="BU123" s="5">
        <v>0</v>
      </c>
      <c r="BV123" s="5" t="s">
        <v>165</v>
      </c>
      <c r="BW123" s="5" t="s">
        <v>161</v>
      </c>
      <c r="BX123" s="5">
        <v>0</v>
      </c>
      <c r="BY123" s="5">
        <v>0</v>
      </c>
      <c r="BZ123" s="5">
        <v>0</v>
      </c>
      <c r="CA123" s="5">
        <v>0</v>
      </c>
      <c r="CB123" s="5">
        <v>5</v>
      </c>
      <c r="CC123" s="5">
        <v>37</v>
      </c>
      <c r="CD123" s="5" t="s">
        <v>161</v>
      </c>
      <c r="CE123" s="5" t="s">
        <v>312</v>
      </c>
      <c r="CF123" s="5" t="s">
        <v>161</v>
      </c>
      <c r="CG123" s="5" t="s">
        <v>158</v>
      </c>
      <c r="CH123" s="5" t="s">
        <v>158</v>
      </c>
      <c r="CI123" s="5">
        <v>0</v>
      </c>
      <c r="CJ123" s="5">
        <v>0</v>
      </c>
      <c r="CK123" s="5" t="s">
        <v>159</v>
      </c>
      <c r="CL123" s="5" t="s">
        <v>158</v>
      </c>
      <c r="CM123" s="5">
        <v>0</v>
      </c>
      <c r="CN123" s="5">
        <v>0</v>
      </c>
      <c r="CO123" s="5" t="s">
        <v>167</v>
      </c>
      <c r="CQ123" s="5" t="s">
        <v>347</v>
      </c>
      <c r="CR123" s="4" t="s">
        <v>347</v>
      </c>
      <c r="CS123" s="5" t="s">
        <v>169</v>
      </c>
      <c r="CT123" s="5" t="s">
        <v>159</v>
      </c>
      <c r="CU123" s="5" t="s">
        <v>2808</v>
      </c>
      <c r="CV123" s="4" t="s">
        <v>2814</v>
      </c>
      <c r="CX123" s="5" t="s">
        <v>2808</v>
      </c>
      <c r="CY123" s="4" t="s">
        <v>2815</v>
      </c>
      <c r="CZ123" s="5" t="s">
        <v>171</v>
      </c>
      <c r="DA123" s="5" t="s">
        <v>230</v>
      </c>
      <c r="DB123" s="4" t="s">
        <v>2816</v>
      </c>
      <c r="DC123" s="4" t="s">
        <v>2817</v>
      </c>
      <c r="DD123" t="s">
        <v>2818</v>
      </c>
      <c r="DE123" s="14" t="s">
        <v>176</v>
      </c>
      <c r="DF123" s="4">
        <v>124</v>
      </c>
      <c r="DG123" s="15" t="s">
        <v>177</v>
      </c>
      <c r="DH123" s="15" t="s">
        <v>354</v>
      </c>
      <c r="DI123" s="4" t="e">
        <v>#REF!</v>
      </c>
      <c r="DJ123" s="4" t="e">
        <v>#REF!</v>
      </c>
      <c r="DK123" s="4" t="e">
        <v>#REF!</v>
      </c>
      <c r="DL123" s="4" t="e">
        <v>#REF!</v>
      </c>
      <c r="DM123" s="4" t="e">
        <v>#REF!</v>
      </c>
      <c r="DN123" s="4" t="e">
        <v>#REF!</v>
      </c>
      <c r="DO123" s="4" t="e">
        <v>#REF!</v>
      </c>
      <c r="DP123" s="4" t="s">
        <v>2819</v>
      </c>
      <c r="DQ123" s="4" t="s">
        <v>354</v>
      </c>
      <c r="DR123" s="16">
        <v>1</v>
      </c>
      <c r="DS123" s="17">
        <v>44225</v>
      </c>
      <c r="DT123" s="1" t="s">
        <v>356</v>
      </c>
      <c r="DU123" s="1" t="s">
        <v>354</v>
      </c>
      <c r="DV123" s="1" t="str">
        <f>TabCadastro[[#This Row],[Cidade]]&amp;" - "&amp;TabCadastro[[#This Row],[UF]]</f>
        <v>Rio Grande - RS</v>
      </c>
      <c r="DW123" s="18" t="str">
        <f>TabCadastro[[#This Row],[Nome completo do responsável]]&amp;" / "&amp;TabCadastro[[#This Row],[Endereço de e-mail2]]&amp;" / "&amp;TabCadastro[[#This Row],[Telefone]]</f>
        <v>Vera Regina Silveira Branco / branco-59@hotmail.com / (53) 99975-0392 / (53) 99132-6934</v>
      </c>
      <c r="DX123" s="18" t="str">
        <f>TabCadastro[[#This Row],[Nome do Presidente]]&amp;" / "&amp;TabCadastro[[#This Row],[Email do Presidente]]&amp;" / "&amp;TabCadastro[[#This Row],[Telefone do Presidente]]</f>
        <v>Vera Regina Silveira Branco / branco-59@hotmail.com / (53) 99975-0392</v>
      </c>
      <c r="DY123" s="18" t="e">
        <f>VLOOKUP(TabCadastro[[#This Row],[Regional]],#REF!,2,FALSE)</f>
        <v>#REF!</v>
      </c>
      <c r="DZ123" s="1" t="e">
        <f>IF(TabCadastro[[#This Row],[Regional]]=#REF!,TabCadastro[[#This Row],[Conc_Cidade_UF]],"")</f>
        <v>#REF!</v>
      </c>
      <c r="EA123" s="18" t="str">
        <f>TabCadastro[[#This Row],[Endereço]]&amp;" - "&amp;TabCadastro[[#This Row],[Bairro]]&amp;" - "&amp;"CEP "&amp;TabCadastro[[#This Row],[CEP]]</f>
        <v>Rua Rio Guaíba, 209 - Pq. Marinha - CEP 96215-050</v>
      </c>
      <c r="EB123" s="1" t="e">
        <f>IF(TabCadastro[[#This Row],[Regional]]=#REF!,TabCadastro[[#This Row],[Ordem (manual)]],"")</f>
        <v>#REF!</v>
      </c>
      <c r="EC123" s="1" t="e">
        <f>IF(TabCadastro[[#This Row],[Regional_Selec]]="","",_xlfn.RANK.EQ(TabCadastro[[#This Row],[Regional_Selec]],TabCadastro[Regional_Selec],1))</f>
        <v>#REF!</v>
      </c>
      <c r="ED123" s="1" t="str">
        <f>TabCadastro[[#This Row],[Domingo]]&amp;TabCadastro[[#This Row],[Segunda]]&amp;TabCadastro[[#This Row],[Terça]]&amp;TabCadastro[[#This Row],[Quarta]]&amp;TabCadastro[[#This Row],[Quinta]]&amp;TabCadastro[[#This Row],[Sexta]]&amp;TabCadastro[[#This Row],[Sábado]]</f>
        <v>---20h-15h-</v>
      </c>
      <c r="EE123" s="1">
        <f>LEN(TabCadastro[[#This Row],[Conc_AE]])-LEN(SUBSTITUTE(TabCadastro[[#This Row],[Conc_AE]],"h",""))</f>
        <v>2</v>
      </c>
      <c r="EF123" s="1">
        <f>LEN(TabCadastro[[#This Row],[Dias e Horários do CURSO BÁSICO]])-LEN(SUBSTITUTE(TabCadastro[[#This Row],[Dias e Horários do CURSO BÁSICO]],"h",""))</f>
        <v>0</v>
      </c>
      <c r="EG123" s="1">
        <f>LEN(TabCadastro[[#This Row],[Dias e Horários da EAE]])-LEN(SUBSTITUTE(TabCadastro[[#This Row],[Dias e Horários da EAE]],"h",""))</f>
        <v>0</v>
      </c>
      <c r="EH123" s="1">
        <f>LEN(TabCadastro[[#This Row],[Dias e Horários EVANGELIZAÇÃO INFANTIL]])-LEN(SUBSTITUTE(TabCadastro[[#This Row],[Dias e Horários EVANGELIZAÇÃO INFANTIL]],"h",""))</f>
        <v>1</v>
      </c>
      <c r="EI123" s="1">
        <f>LEN(TabCadastro[[#This Row],[Dias e Horários PRÉ-MOCIDADE]])-LEN(SUBSTITUTE(TabCadastro[[#This Row],[Dias e Horários PRÉ-MOCIDADE]],"h",""))</f>
        <v>0</v>
      </c>
      <c r="EJ123" s="1">
        <f>LEN(TabCadastro[[#This Row],[Dias e Horários MOCIDADE]])-LEN(SUBSTITUTE(TabCadastro[[#This Row],[Dias e Horários MOCIDADE]],"h",""))</f>
        <v>0</v>
      </c>
      <c r="EK123" s="1">
        <f>LEN(TabCadastro[[#This Row],[Dias e Horários do CURSO DE MÉDIUNS]])-LEN(SUBSTITUTE(TabCadastro[[#This Row],[Dias e Horários do CURSO DE MÉDIUNS]],"h",""))</f>
        <v>1</v>
      </c>
      <c r="EL123" s="1">
        <f>LEN(TabCadastro[[#This Row],[Dias e Horários - FALANDO AO CORAÇÃO]])-LEN(SUBSTITUTE(TabCadastro[[#This Row],[Dias e Horários - FALANDO AO CORAÇÃO]],"h",""))</f>
        <v>0</v>
      </c>
      <c r="EM123" s="1">
        <f>LEN(TabCadastro[[#This Row],[Dias e Horários - PROJETO ANDRÉ LUIZ]])-LEN(SUBSTITUTE(TabCadastro[[#This Row],[Dias e Horários - PROJETO ANDRÉ LUIZ]],"h",""))</f>
        <v>1</v>
      </c>
      <c r="EN123" s="1">
        <f>LEN(TabCadastro[[#This Row],[Dias e Horários - PROJETO PAULO DE TARSO]])-LEN(SUBSTITUTE(TabCadastro[[#This Row],[Dias e Horários - PROJETO PAULO DE TARSO]],"h",""))</f>
        <v>0</v>
      </c>
    </row>
    <row r="124" spans="1:144" x14ac:dyDescent="0.3">
      <c r="A124" s="2">
        <v>44211.716913460652</v>
      </c>
      <c r="B124" s="19" t="s">
        <v>2753</v>
      </c>
      <c r="C124" s="3" t="s">
        <v>2820</v>
      </c>
      <c r="D124" s="3" t="s">
        <v>784</v>
      </c>
      <c r="E124" s="3" t="s">
        <v>2821</v>
      </c>
      <c r="F124" s="3" t="s">
        <v>2822</v>
      </c>
      <c r="G124" s="4" t="s">
        <v>2823</v>
      </c>
      <c r="H124" s="5" t="s">
        <v>1395</v>
      </c>
      <c r="I124" s="3" t="s">
        <v>2760</v>
      </c>
      <c r="J124" s="3" t="s">
        <v>2761</v>
      </c>
      <c r="K124" s="3" t="s">
        <v>2824</v>
      </c>
      <c r="L124" s="3" t="s">
        <v>2825</v>
      </c>
      <c r="M124" s="13">
        <v>34403</v>
      </c>
      <c r="N124" s="3" t="s">
        <v>2826</v>
      </c>
      <c r="O124" s="5" t="s">
        <v>2827</v>
      </c>
      <c r="P124" s="5" t="s">
        <v>2822</v>
      </c>
      <c r="Q124" s="4" t="s">
        <v>2139</v>
      </c>
      <c r="R124" s="4" t="s">
        <v>2828</v>
      </c>
      <c r="S124" s="3" t="s">
        <v>158</v>
      </c>
      <c r="T124" s="3" t="s">
        <v>159</v>
      </c>
      <c r="U124" s="3" t="s">
        <v>158</v>
      </c>
      <c r="V124" s="3" t="s">
        <v>159</v>
      </c>
      <c r="W124" s="3" t="s">
        <v>159</v>
      </c>
      <c r="X124" s="3" t="s">
        <v>159</v>
      </c>
      <c r="Y124" s="3" t="s">
        <v>158</v>
      </c>
      <c r="Z124" s="4" t="s">
        <v>2829</v>
      </c>
      <c r="AA124" s="4" t="s">
        <v>161</v>
      </c>
      <c r="AB124" s="4" t="s">
        <v>2830</v>
      </c>
      <c r="AC124" s="4" t="s">
        <v>161</v>
      </c>
      <c r="AD124" s="4" t="s">
        <v>161</v>
      </c>
      <c r="AE124" s="4" t="s">
        <v>158</v>
      </c>
      <c r="AF124" s="4" t="s">
        <v>2827</v>
      </c>
      <c r="AG124" s="3" t="s">
        <v>161</v>
      </c>
      <c r="AH124" s="3" t="s">
        <v>162</v>
      </c>
      <c r="AI124" s="3" t="s">
        <v>161</v>
      </c>
      <c r="AJ124" s="3" t="s">
        <v>161</v>
      </c>
      <c r="AK124" s="3" t="s">
        <v>398</v>
      </c>
      <c r="AL124" s="3" t="s">
        <v>161</v>
      </c>
      <c r="AM124" s="3" t="s">
        <v>161</v>
      </c>
      <c r="AN124" s="5">
        <v>122</v>
      </c>
      <c r="AO124" s="5">
        <v>63</v>
      </c>
      <c r="AP124" s="5">
        <v>12</v>
      </c>
      <c r="AQ124" s="5">
        <v>11</v>
      </c>
      <c r="AR124" s="5" t="s">
        <v>161</v>
      </c>
      <c r="AS124" s="5">
        <v>0</v>
      </c>
      <c r="AT124" s="5" t="s">
        <v>166</v>
      </c>
      <c r="AU124" s="5" t="s">
        <v>1257</v>
      </c>
      <c r="AV124" s="5">
        <v>24</v>
      </c>
      <c r="AW124" s="5">
        <v>8</v>
      </c>
      <c r="AX124" s="5">
        <v>4</v>
      </c>
      <c r="AY124" s="5">
        <v>1</v>
      </c>
      <c r="AZ124" s="5" t="s">
        <v>161</v>
      </c>
      <c r="BA124" s="5">
        <v>0</v>
      </c>
      <c r="BB124" s="5">
        <v>8</v>
      </c>
      <c r="BC124" s="5">
        <v>2</v>
      </c>
      <c r="BD124" s="5">
        <v>2</v>
      </c>
      <c r="BE124" s="5" t="s">
        <v>161</v>
      </c>
      <c r="BF124" s="5">
        <v>0</v>
      </c>
      <c r="BG124" s="5">
        <v>0</v>
      </c>
      <c r="BH124" s="5">
        <v>0</v>
      </c>
      <c r="BI124" s="5">
        <v>0</v>
      </c>
      <c r="BJ124" s="5">
        <v>0</v>
      </c>
      <c r="BK124" s="5">
        <v>0</v>
      </c>
      <c r="BL124" s="5">
        <v>0</v>
      </c>
      <c r="BM124" s="5">
        <v>0</v>
      </c>
      <c r="BN124" s="5">
        <v>0</v>
      </c>
      <c r="BO124" s="5">
        <v>0</v>
      </c>
      <c r="BP124" s="5">
        <v>0</v>
      </c>
      <c r="BQ124" s="5" t="s">
        <v>163</v>
      </c>
      <c r="BR124" s="5" t="s">
        <v>161</v>
      </c>
      <c r="BS124" s="5">
        <v>0</v>
      </c>
      <c r="BT124" s="5">
        <v>0</v>
      </c>
      <c r="BU124" s="5">
        <v>0</v>
      </c>
      <c r="BV124" s="5" t="s">
        <v>344</v>
      </c>
      <c r="BW124" s="5" t="s">
        <v>161</v>
      </c>
      <c r="BX124" s="5">
        <v>0</v>
      </c>
      <c r="BY124" s="5">
        <v>0</v>
      </c>
      <c r="BZ124" s="5">
        <v>0</v>
      </c>
      <c r="CA124" s="5">
        <v>0</v>
      </c>
      <c r="CB124" s="5">
        <v>0</v>
      </c>
      <c r="CC124" s="5">
        <v>180</v>
      </c>
      <c r="CD124" s="5" t="s">
        <v>2831</v>
      </c>
      <c r="CE124" s="5" t="s">
        <v>161</v>
      </c>
      <c r="CF124" s="5" t="s">
        <v>161</v>
      </c>
      <c r="CG124" s="5" t="s">
        <v>158</v>
      </c>
      <c r="CH124" s="5" t="s">
        <v>159</v>
      </c>
      <c r="CI124" s="5">
        <v>0</v>
      </c>
      <c r="CJ124" s="5">
        <v>0</v>
      </c>
      <c r="CK124" s="5" t="s">
        <v>159</v>
      </c>
      <c r="CL124" s="5" t="s">
        <v>158</v>
      </c>
      <c r="CM124" s="5">
        <v>0</v>
      </c>
      <c r="CN124" s="5">
        <v>0</v>
      </c>
      <c r="CO124" s="5" t="s">
        <v>199</v>
      </c>
      <c r="CQ124" s="5" t="s">
        <v>347</v>
      </c>
      <c r="CS124" s="5" t="s">
        <v>169</v>
      </c>
      <c r="CT124" s="5" t="s">
        <v>158</v>
      </c>
      <c r="CU124" s="5" t="s">
        <v>2832</v>
      </c>
      <c r="CX124" s="5" t="s">
        <v>2827</v>
      </c>
      <c r="CY124" s="4" t="s">
        <v>228</v>
      </c>
      <c r="CZ124" s="5" t="s">
        <v>171</v>
      </c>
      <c r="DA124" s="5" t="s">
        <v>172</v>
      </c>
      <c r="DB124" s="4" t="s">
        <v>2833</v>
      </c>
      <c r="DC124" s="4" t="s">
        <v>2834</v>
      </c>
      <c r="DD124" t="s">
        <v>2835</v>
      </c>
      <c r="DE124" s="14" t="s">
        <v>176</v>
      </c>
      <c r="DF124" s="4">
        <v>125</v>
      </c>
      <c r="DG124" s="15" t="s">
        <v>177</v>
      </c>
      <c r="DH124" s="15" t="s">
        <v>354</v>
      </c>
      <c r="DI124" s="4" t="e">
        <v>#REF!</v>
      </c>
      <c r="DJ124" s="4" t="e">
        <v>#REF!</v>
      </c>
      <c r="DK124" s="4" t="e">
        <v>#REF!</v>
      </c>
      <c r="DL124" s="4" t="e">
        <v>#REF!</v>
      </c>
      <c r="DM124" s="4" t="e">
        <v>#REF!</v>
      </c>
      <c r="DN124" s="4" t="e">
        <v>#REF!</v>
      </c>
      <c r="DO124" s="4" t="e">
        <v>#REF!</v>
      </c>
      <c r="DP124" s="4" t="s">
        <v>2836</v>
      </c>
      <c r="DQ124" s="4" t="s">
        <v>354</v>
      </c>
      <c r="DR124" s="16">
        <v>1</v>
      </c>
      <c r="DS124" s="17">
        <v>44225</v>
      </c>
      <c r="DT124" s="1" t="s">
        <v>356</v>
      </c>
      <c r="DU124" s="1" t="s">
        <v>354</v>
      </c>
      <c r="DV124" s="1" t="str">
        <f>TabCadastro[[#This Row],[Cidade]]&amp;" - "&amp;TabCadastro[[#This Row],[UF]]</f>
        <v>Rio Grande - RS</v>
      </c>
      <c r="DW124" s="18" t="str">
        <f>TabCadastro[[#This Row],[Nome completo do responsável]]&amp;" / "&amp;TabCadastro[[#This Row],[Endereço de e-mail2]]&amp;" / "&amp;TabCadastro[[#This Row],[Telefone]]</f>
        <v>Jorge Luiz Serafim / serafimjl@gmail.com / (53) 99958-5141</v>
      </c>
      <c r="DX124" s="18" t="str">
        <f>TabCadastro[[#This Row],[Nome do Presidente]]&amp;" / "&amp;TabCadastro[[#This Row],[Email do Presidente]]&amp;" / "&amp;TabCadastro[[#This Row],[Telefone do Presidente]]</f>
        <v>Jorge  Luiz Serafim / serafimjl@gmail.com / (53) 99958-5141</v>
      </c>
      <c r="DY124" s="18" t="e">
        <f>VLOOKUP(TabCadastro[[#This Row],[Regional]],#REF!,2,FALSE)</f>
        <v>#REF!</v>
      </c>
      <c r="DZ124" s="1" t="e">
        <f>IF(TabCadastro[[#This Row],[Regional]]=#REF!,TabCadastro[[#This Row],[Conc_Cidade_UF]],"")</f>
        <v>#REF!</v>
      </c>
      <c r="EA124" s="18" t="str">
        <f>TabCadastro[[#This Row],[Endereço]]&amp;" - "&amp;TabCadastro[[#This Row],[Bairro]]&amp;" - "&amp;"CEP "&amp;TabCadastro[[#This Row],[CEP]]</f>
        <v>Rua Cel Sampaio, 165 - Centro - CEP 96200-180</v>
      </c>
      <c r="EB124" s="1" t="e">
        <f>IF(TabCadastro[[#This Row],[Regional]]=#REF!,TabCadastro[[#This Row],[Ordem (manual)]],"")</f>
        <v>#REF!</v>
      </c>
      <c r="EC124" s="1" t="e">
        <f>IF(TabCadastro[[#This Row],[Regional_Selec]]="","",_xlfn.RANK.EQ(TabCadastro[[#This Row],[Regional_Selec]],TabCadastro[Regional_Selec],1))</f>
        <v>#REF!</v>
      </c>
      <c r="ED124" s="1" t="str">
        <f>TabCadastro[[#This Row],[Domingo]]&amp;TabCadastro[[#This Row],[Segunda]]&amp;TabCadastro[[#This Row],[Terça]]&amp;TabCadastro[[#This Row],[Quarta]]&amp;TabCadastro[[#This Row],[Quinta]]&amp;TabCadastro[[#This Row],[Sexta]]&amp;TabCadastro[[#This Row],[Sábado]]</f>
        <v>-19h30--15h--</v>
      </c>
      <c r="EE124" s="1">
        <f>LEN(TabCadastro[[#This Row],[Conc_AE]])-LEN(SUBSTITUTE(TabCadastro[[#This Row],[Conc_AE]],"h",""))</f>
        <v>2</v>
      </c>
      <c r="EF124" s="1">
        <f>LEN(TabCadastro[[#This Row],[Dias e Horários do CURSO BÁSICO]])-LEN(SUBSTITUTE(TabCadastro[[#This Row],[Dias e Horários do CURSO BÁSICO]],"h",""))</f>
        <v>0</v>
      </c>
      <c r="EG124" s="1">
        <f>LEN(TabCadastro[[#This Row],[Dias e Horários da EAE]])-LEN(SUBSTITUTE(TabCadastro[[#This Row],[Dias e Horários da EAE]],"h",""))</f>
        <v>1</v>
      </c>
      <c r="EH124" s="1">
        <f>LEN(TabCadastro[[#This Row],[Dias e Horários EVANGELIZAÇÃO INFANTIL]])-LEN(SUBSTITUTE(TabCadastro[[#This Row],[Dias e Horários EVANGELIZAÇÃO INFANTIL]],"h",""))</f>
        <v>0</v>
      </c>
      <c r="EI124" s="1">
        <f>LEN(TabCadastro[[#This Row],[Dias e Horários PRÉ-MOCIDADE]])-LEN(SUBSTITUTE(TabCadastro[[#This Row],[Dias e Horários PRÉ-MOCIDADE]],"h",""))</f>
        <v>0</v>
      </c>
      <c r="EJ124" s="1">
        <f>LEN(TabCadastro[[#This Row],[Dias e Horários MOCIDADE]])-LEN(SUBSTITUTE(TabCadastro[[#This Row],[Dias e Horários MOCIDADE]],"h",""))</f>
        <v>0</v>
      </c>
      <c r="EK124" s="1">
        <f>LEN(TabCadastro[[#This Row],[Dias e Horários do CURSO DE MÉDIUNS]])-LEN(SUBSTITUTE(TabCadastro[[#This Row],[Dias e Horários do CURSO DE MÉDIUNS]],"h",""))</f>
        <v>0</v>
      </c>
      <c r="EL124" s="1">
        <f>LEN(TabCadastro[[#This Row],[Dias e Horários - FALANDO AO CORAÇÃO]])-LEN(SUBSTITUTE(TabCadastro[[#This Row],[Dias e Horários - FALANDO AO CORAÇÃO]],"h",""))</f>
        <v>1</v>
      </c>
      <c r="EM124" s="1">
        <f>LEN(TabCadastro[[#This Row],[Dias e Horários - PROJETO ANDRÉ LUIZ]])-LEN(SUBSTITUTE(TabCadastro[[#This Row],[Dias e Horários - PROJETO ANDRÉ LUIZ]],"h",""))</f>
        <v>0</v>
      </c>
      <c r="EN124" s="1">
        <f>LEN(TabCadastro[[#This Row],[Dias e Horários - PROJETO PAULO DE TARSO]])-LEN(SUBSTITUTE(TabCadastro[[#This Row],[Dias e Horários - PROJETO PAULO DE TARSO]],"h",""))</f>
        <v>0</v>
      </c>
    </row>
    <row r="125" spans="1:144" x14ac:dyDescent="0.3">
      <c r="A125" s="2">
        <v>44224.634401701391</v>
      </c>
      <c r="B125" s="19" t="s">
        <v>2837</v>
      </c>
      <c r="C125" s="3" t="s">
        <v>2838</v>
      </c>
      <c r="D125" s="3" t="s">
        <v>2839</v>
      </c>
      <c r="E125" s="3" t="s">
        <v>2840</v>
      </c>
      <c r="F125" s="3" t="s">
        <v>2841</v>
      </c>
      <c r="G125" s="4" t="s">
        <v>2842</v>
      </c>
      <c r="H125" s="5" t="s">
        <v>2843</v>
      </c>
      <c r="I125" s="3" t="s">
        <v>2844</v>
      </c>
      <c r="J125" s="3" t="s">
        <v>152</v>
      </c>
      <c r="K125" s="3" t="s">
        <v>2845</v>
      </c>
      <c r="L125" s="3" t="s">
        <v>2846</v>
      </c>
      <c r="M125" s="13">
        <v>31589</v>
      </c>
      <c r="N125" s="3" t="s">
        <v>2840</v>
      </c>
      <c r="O125" s="5" t="s">
        <v>2847</v>
      </c>
      <c r="P125" s="5" t="s">
        <v>2841</v>
      </c>
      <c r="Q125" s="4" t="s">
        <v>163</v>
      </c>
      <c r="R125" s="4" t="s">
        <v>2848</v>
      </c>
      <c r="S125" s="3" t="s">
        <v>158</v>
      </c>
      <c r="T125" s="3" t="s">
        <v>158</v>
      </c>
      <c r="U125" s="3" t="s">
        <v>159</v>
      </c>
      <c r="V125" s="3" t="s">
        <v>159</v>
      </c>
      <c r="W125" s="3" t="s">
        <v>158</v>
      </c>
      <c r="X125" s="3" t="s">
        <v>158</v>
      </c>
      <c r="Y125" s="3" t="s">
        <v>158</v>
      </c>
      <c r="Z125" s="4" t="s">
        <v>2849</v>
      </c>
      <c r="AA125" s="4" t="s">
        <v>161</v>
      </c>
      <c r="AB125" s="4" t="s">
        <v>161</v>
      </c>
      <c r="AC125" s="4" t="s">
        <v>161</v>
      </c>
      <c r="AD125" s="4" t="s">
        <v>161</v>
      </c>
      <c r="AE125" s="4" t="s">
        <v>158</v>
      </c>
      <c r="AG125" s="3" t="s">
        <v>549</v>
      </c>
      <c r="AH125" s="3" t="s">
        <v>161</v>
      </c>
      <c r="AI125" s="3" t="s">
        <v>161</v>
      </c>
      <c r="AJ125" s="3" t="s">
        <v>2850</v>
      </c>
      <c r="AK125" s="3" t="s">
        <v>161</v>
      </c>
      <c r="AL125" s="3" t="s">
        <v>161</v>
      </c>
      <c r="AM125" s="3" t="s">
        <v>161</v>
      </c>
      <c r="AN125" s="5">
        <v>138</v>
      </c>
      <c r="AO125" s="5">
        <v>52</v>
      </c>
      <c r="AP125" s="5">
        <v>8</v>
      </c>
      <c r="AQ125" s="5">
        <v>12</v>
      </c>
      <c r="AR125" s="5" t="s">
        <v>2851</v>
      </c>
      <c r="AS125" s="5">
        <v>32</v>
      </c>
      <c r="AT125" s="5" t="s">
        <v>2852</v>
      </c>
      <c r="AU125" s="5" t="s">
        <v>1236</v>
      </c>
      <c r="AV125" s="5">
        <v>6</v>
      </c>
      <c r="AW125" s="5">
        <v>8</v>
      </c>
      <c r="AX125" s="5">
        <v>4</v>
      </c>
      <c r="AY125" s="5">
        <v>3</v>
      </c>
      <c r="AZ125" s="5" t="s">
        <v>1553</v>
      </c>
      <c r="BA125" s="5">
        <v>21</v>
      </c>
      <c r="BB125" s="5">
        <v>3</v>
      </c>
      <c r="BC125" s="5">
        <v>2</v>
      </c>
      <c r="BD125" s="5">
        <v>3</v>
      </c>
      <c r="BE125" s="5" t="s">
        <v>164</v>
      </c>
      <c r="BF125" s="5">
        <v>10</v>
      </c>
      <c r="BG125" s="5">
        <v>6</v>
      </c>
      <c r="BH125" s="5">
        <v>5</v>
      </c>
      <c r="BI125" s="5">
        <v>1</v>
      </c>
      <c r="BJ125" s="5">
        <v>1</v>
      </c>
      <c r="BK125" s="5">
        <v>1</v>
      </c>
      <c r="BL125" s="5">
        <v>1</v>
      </c>
      <c r="BM125" s="5">
        <v>1</v>
      </c>
      <c r="BN125" s="5">
        <v>0</v>
      </c>
      <c r="BO125" s="5">
        <v>5</v>
      </c>
      <c r="BP125" s="5">
        <v>2</v>
      </c>
      <c r="BQ125" s="5" t="s">
        <v>158</v>
      </c>
      <c r="BR125" s="5" t="s">
        <v>164</v>
      </c>
      <c r="BS125" s="5">
        <v>3</v>
      </c>
      <c r="BT125" s="5">
        <v>3</v>
      </c>
      <c r="BU125" s="5">
        <v>1</v>
      </c>
      <c r="BV125" s="5" t="s">
        <v>165</v>
      </c>
      <c r="BW125" s="5" t="s">
        <v>2590</v>
      </c>
      <c r="BX125" s="5">
        <v>5</v>
      </c>
      <c r="BY125" s="5">
        <v>6</v>
      </c>
      <c r="BZ125" s="5">
        <v>1</v>
      </c>
      <c r="CA125" s="5">
        <v>1</v>
      </c>
      <c r="CB125" s="5">
        <v>0</v>
      </c>
      <c r="CC125" s="5">
        <v>18</v>
      </c>
      <c r="CD125" s="5" t="s">
        <v>161</v>
      </c>
      <c r="CE125" s="5" t="s">
        <v>2715</v>
      </c>
      <c r="CF125" s="5" t="s">
        <v>161</v>
      </c>
      <c r="CG125" s="5" t="s">
        <v>158</v>
      </c>
      <c r="CH125" s="5" t="s">
        <v>158</v>
      </c>
      <c r="CI125" s="5">
        <v>0</v>
      </c>
      <c r="CJ125" s="5">
        <v>2</v>
      </c>
      <c r="CK125" s="5" t="s">
        <v>159</v>
      </c>
      <c r="CL125" s="5" t="s">
        <v>158</v>
      </c>
      <c r="CM125" s="5">
        <v>0</v>
      </c>
      <c r="CN125" s="5">
        <v>0</v>
      </c>
      <c r="CO125" s="5" t="s">
        <v>199</v>
      </c>
      <c r="CP125" s="4" t="s">
        <v>2853</v>
      </c>
      <c r="CQ125" s="5" t="s">
        <v>347</v>
      </c>
      <c r="CR125" s="4" t="s">
        <v>2854</v>
      </c>
      <c r="CS125" s="5" t="s">
        <v>169</v>
      </c>
      <c r="CT125" s="5" t="s">
        <v>159</v>
      </c>
      <c r="CU125" s="5" t="s">
        <v>2847</v>
      </c>
      <c r="CV125" s="4" t="s">
        <v>2855</v>
      </c>
      <c r="CX125" s="5" t="s">
        <v>2847</v>
      </c>
      <c r="CY125" s="4" t="s">
        <v>2856</v>
      </c>
      <c r="CZ125" s="5" t="s">
        <v>171</v>
      </c>
      <c r="DA125" s="5" t="s">
        <v>928</v>
      </c>
      <c r="DB125" s="4" t="s">
        <v>2857</v>
      </c>
      <c r="DC125" s="4" t="s">
        <v>2858</v>
      </c>
      <c r="DD125" t="s">
        <v>2859</v>
      </c>
      <c r="DE125" s="14" t="s">
        <v>176</v>
      </c>
      <c r="DF125" s="4">
        <v>126</v>
      </c>
      <c r="DG125" s="15" t="s">
        <v>177</v>
      </c>
      <c r="DH125" s="15" t="s">
        <v>354</v>
      </c>
      <c r="DI125" s="4" t="e">
        <v>#REF!</v>
      </c>
      <c r="DJ125" s="4" t="e">
        <v>#REF!</v>
      </c>
      <c r="DK125" s="4" t="e">
        <v>#REF!</v>
      </c>
      <c r="DL125" s="4" t="e">
        <v>#REF!</v>
      </c>
      <c r="DM125" s="4" t="e">
        <v>#REF!</v>
      </c>
      <c r="DN125" s="4" t="e">
        <v>#REF!</v>
      </c>
      <c r="DO125" s="4" t="e">
        <v>#REF!</v>
      </c>
      <c r="DP125" s="4" t="s">
        <v>2860</v>
      </c>
      <c r="DQ125" s="4" t="s">
        <v>354</v>
      </c>
      <c r="DR125" s="16">
        <v>1</v>
      </c>
      <c r="DS125" s="17">
        <v>44225</v>
      </c>
      <c r="DT125" s="1" t="s">
        <v>356</v>
      </c>
      <c r="DU125" s="1" t="s">
        <v>354</v>
      </c>
      <c r="DV125" s="1" t="str">
        <f>TabCadastro[[#This Row],[Cidade]]&amp;" - "&amp;TabCadastro[[#This Row],[UF]]</f>
        <v>São Vicente - SP</v>
      </c>
      <c r="DW125" s="18" t="str">
        <f>TabCadastro[[#This Row],[Nome completo do responsável]]&amp;" / "&amp;TabCadastro[[#This Row],[Endereço de e-mail2]]&amp;" / "&amp;TabCadastro[[#This Row],[Telefone]]</f>
        <v>Jacinta Da Encarnação Gil Alves / jacinta.gil@uol.com.br / (13) 99778-9823</v>
      </c>
      <c r="DX125" s="18" t="str">
        <f>TabCadastro[[#This Row],[Nome do Presidente]]&amp;" / "&amp;TabCadastro[[#This Row],[Email do Presidente]]&amp;" / "&amp;TabCadastro[[#This Row],[Telefone do Presidente]]</f>
        <v>Jacinta Da Encarnação Gil Alves / jacinta.gil@uol.com.br / (13) 99778-9823</v>
      </c>
      <c r="DY125" s="18" t="e">
        <f>VLOOKUP(TabCadastro[[#This Row],[Regional]],#REF!,2,FALSE)</f>
        <v>#REF!</v>
      </c>
      <c r="DZ125" s="1" t="e">
        <f>IF(TabCadastro[[#This Row],[Regional]]=#REF!,TabCadastro[[#This Row],[Conc_Cidade_UF]],"")</f>
        <v>#REF!</v>
      </c>
      <c r="EA125" s="18" t="str">
        <f>TabCadastro[[#This Row],[Endereço]]&amp;" - "&amp;TabCadastro[[#This Row],[Bairro]]&amp;" - "&amp;"CEP "&amp;TabCadastro[[#This Row],[CEP]]</f>
        <v>Rua Dr. Armando Sales De Oliveira, 53 - Vl. Valença - CEP 11390-010</v>
      </c>
      <c r="EB125" s="1" t="e">
        <f>IF(TabCadastro[[#This Row],[Regional]]=#REF!,TabCadastro[[#This Row],[Ordem (manual)]],"")</f>
        <v>#REF!</v>
      </c>
      <c r="EC125" s="1" t="e">
        <f>IF(TabCadastro[[#This Row],[Regional_Selec]]="","",_xlfn.RANK.EQ(TabCadastro[[#This Row],[Regional_Selec]],TabCadastro[Regional_Selec],1))</f>
        <v>#REF!</v>
      </c>
      <c r="ED125" s="1" t="str">
        <f>TabCadastro[[#This Row],[Domingo]]&amp;TabCadastro[[#This Row],[Segunda]]&amp;TabCadastro[[#This Row],[Terça]]&amp;TabCadastro[[#This Row],[Quarta]]&amp;TabCadastro[[#This Row],[Quinta]]&amp;TabCadastro[[#This Row],[Sexta]]&amp;TabCadastro[[#This Row],[Sábado]]</f>
        <v>8h30--14h30 / 19h30---</v>
      </c>
      <c r="EE125" s="1">
        <f>LEN(TabCadastro[[#This Row],[Conc_AE]])-LEN(SUBSTITUTE(TabCadastro[[#This Row],[Conc_AE]],"h",""))</f>
        <v>3</v>
      </c>
      <c r="EF125" s="1">
        <f>LEN(TabCadastro[[#This Row],[Dias e Horários do CURSO BÁSICO]])-LEN(SUBSTITUTE(TabCadastro[[#This Row],[Dias e Horários do CURSO BÁSICO]],"h",""))</f>
        <v>2</v>
      </c>
      <c r="EG125" s="1">
        <f>LEN(TabCadastro[[#This Row],[Dias e Horários da EAE]])-LEN(SUBSTITUTE(TabCadastro[[#This Row],[Dias e Horários da EAE]],"h",""))</f>
        <v>3</v>
      </c>
      <c r="EH125" s="1">
        <f>LEN(TabCadastro[[#This Row],[Dias e Horários EVANGELIZAÇÃO INFANTIL]])-LEN(SUBSTITUTE(TabCadastro[[#This Row],[Dias e Horários EVANGELIZAÇÃO INFANTIL]],"h",""))</f>
        <v>1</v>
      </c>
      <c r="EI125" s="1">
        <f>LEN(TabCadastro[[#This Row],[Dias e Horários PRÉ-MOCIDADE]])-LEN(SUBSTITUTE(TabCadastro[[#This Row],[Dias e Horários PRÉ-MOCIDADE]],"h",""))</f>
        <v>1</v>
      </c>
      <c r="EJ125" s="1">
        <f>LEN(TabCadastro[[#This Row],[Dias e Horários MOCIDADE]])-LEN(SUBSTITUTE(TabCadastro[[#This Row],[Dias e Horários MOCIDADE]],"h",""))</f>
        <v>1</v>
      </c>
      <c r="EK125" s="1">
        <f>LEN(TabCadastro[[#This Row],[Dias e Horários do CURSO DE MÉDIUNS]])-LEN(SUBSTITUTE(TabCadastro[[#This Row],[Dias e Horários do CURSO DE MÉDIUNS]],"h",""))</f>
        <v>1</v>
      </c>
      <c r="EL125" s="1">
        <f>LEN(TabCadastro[[#This Row],[Dias e Horários - FALANDO AO CORAÇÃO]])-LEN(SUBSTITUTE(TabCadastro[[#This Row],[Dias e Horários - FALANDO AO CORAÇÃO]],"h",""))</f>
        <v>0</v>
      </c>
      <c r="EM125" s="1">
        <f>LEN(TabCadastro[[#This Row],[Dias e Horários - PROJETO ANDRÉ LUIZ]])-LEN(SUBSTITUTE(TabCadastro[[#This Row],[Dias e Horários - PROJETO ANDRÉ LUIZ]],"h",""))</f>
        <v>1</v>
      </c>
      <c r="EN125" s="1">
        <f>LEN(TabCadastro[[#This Row],[Dias e Horários - PROJETO PAULO DE TARSO]])-LEN(SUBSTITUTE(TabCadastro[[#This Row],[Dias e Horários - PROJETO PAULO DE TARSO]],"h",""))</f>
        <v>0</v>
      </c>
    </row>
    <row r="126" spans="1:144" x14ac:dyDescent="0.3">
      <c r="A126" s="2">
        <v>44180.867906585649</v>
      </c>
      <c r="B126" s="19" t="s">
        <v>2837</v>
      </c>
      <c r="C126" s="3" t="s">
        <v>2861</v>
      </c>
      <c r="D126" s="3" t="s">
        <v>2862</v>
      </c>
      <c r="E126" s="3" t="s">
        <v>2863</v>
      </c>
      <c r="F126" s="3" t="s">
        <v>2864</v>
      </c>
      <c r="G126" s="4" t="s">
        <v>2865</v>
      </c>
      <c r="H126" s="5" t="s">
        <v>2866</v>
      </c>
      <c r="I126" s="3" t="s">
        <v>2867</v>
      </c>
      <c r="J126" s="3" t="s">
        <v>152</v>
      </c>
      <c r="K126" s="3" t="s">
        <v>2868</v>
      </c>
      <c r="L126" s="3" t="s">
        <v>2869</v>
      </c>
      <c r="M126" s="13">
        <v>40004</v>
      </c>
      <c r="N126" s="3" t="s">
        <v>2863</v>
      </c>
      <c r="O126" s="5" t="s">
        <v>2870</v>
      </c>
      <c r="P126" s="5" t="s">
        <v>2871</v>
      </c>
      <c r="Q126" s="4" t="s">
        <v>163</v>
      </c>
      <c r="R126" s="4" t="s">
        <v>2872</v>
      </c>
      <c r="S126" s="3" t="s">
        <v>159</v>
      </c>
      <c r="T126" s="3" t="s">
        <v>158</v>
      </c>
      <c r="U126" s="3" t="s">
        <v>159</v>
      </c>
      <c r="V126" s="3" t="s">
        <v>159</v>
      </c>
      <c r="W126" s="3" t="s">
        <v>159</v>
      </c>
      <c r="X126" s="3" t="s">
        <v>159</v>
      </c>
      <c r="Y126" s="3" t="s">
        <v>159</v>
      </c>
      <c r="Z126" s="4" t="s">
        <v>2873</v>
      </c>
      <c r="AA126" s="4" t="s">
        <v>161</v>
      </c>
      <c r="AB126" s="4" t="s">
        <v>161</v>
      </c>
      <c r="AC126" s="4" t="s">
        <v>161</v>
      </c>
      <c r="AD126" s="4" t="s">
        <v>161</v>
      </c>
      <c r="AE126" s="4" t="s">
        <v>158</v>
      </c>
      <c r="AF126" s="4" t="s">
        <v>2874</v>
      </c>
      <c r="AG126" s="3" t="s">
        <v>161</v>
      </c>
      <c r="AH126" s="3" t="s">
        <v>161</v>
      </c>
      <c r="AI126" s="3" t="s">
        <v>161</v>
      </c>
      <c r="AJ126" s="3" t="s">
        <v>161</v>
      </c>
      <c r="AK126" s="3" t="s">
        <v>161</v>
      </c>
      <c r="AL126" s="3" t="s">
        <v>162</v>
      </c>
      <c r="AM126" s="3" t="s">
        <v>161</v>
      </c>
      <c r="AN126" s="5">
        <v>3</v>
      </c>
      <c r="AO126" s="5">
        <v>13</v>
      </c>
      <c r="AP126" s="5">
        <v>4</v>
      </c>
      <c r="AQ126" s="5">
        <v>7</v>
      </c>
      <c r="AR126" s="5" t="s">
        <v>161</v>
      </c>
      <c r="AS126" s="5">
        <v>0</v>
      </c>
      <c r="AT126" s="5" t="s">
        <v>161</v>
      </c>
      <c r="AU126" s="5" t="s">
        <v>467</v>
      </c>
      <c r="AV126" s="5">
        <v>0</v>
      </c>
      <c r="AW126" s="5">
        <v>4</v>
      </c>
      <c r="AX126" s="5">
        <v>1</v>
      </c>
      <c r="AY126" s="5">
        <v>1</v>
      </c>
      <c r="AZ126" s="5" t="s">
        <v>161</v>
      </c>
      <c r="BA126" s="5">
        <v>0</v>
      </c>
      <c r="BB126" s="5">
        <v>1</v>
      </c>
      <c r="BC126" s="5">
        <v>1</v>
      </c>
      <c r="BD126" s="5">
        <v>1</v>
      </c>
      <c r="BE126" s="5" t="s">
        <v>251</v>
      </c>
      <c r="BF126" s="5">
        <v>3</v>
      </c>
      <c r="BG126" s="5">
        <v>0</v>
      </c>
      <c r="BH126" s="5">
        <v>5</v>
      </c>
      <c r="BI126" s="5">
        <v>0</v>
      </c>
      <c r="BJ126" s="5">
        <v>0</v>
      </c>
      <c r="BK126" s="5">
        <v>0</v>
      </c>
      <c r="BL126" s="5">
        <v>0</v>
      </c>
      <c r="BM126" s="5">
        <v>0</v>
      </c>
      <c r="BN126" s="5">
        <v>0</v>
      </c>
      <c r="BO126" s="5">
        <v>0</v>
      </c>
      <c r="BP126" s="5">
        <v>5</v>
      </c>
      <c r="BQ126" s="5" t="s">
        <v>158</v>
      </c>
      <c r="BR126" s="5" t="s">
        <v>161</v>
      </c>
      <c r="BS126" s="5">
        <v>0</v>
      </c>
      <c r="BT126" s="5">
        <v>0</v>
      </c>
      <c r="BU126" s="5">
        <v>0</v>
      </c>
      <c r="BV126" s="5" t="s">
        <v>163</v>
      </c>
      <c r="BW126" s="5" t="s">
        <v>2628</v>
      </c>
      <c r="BX126" s="5">
        <v>1</v>
      </c>
      <c r="BY126" s="5">
        <v>1</v>
      </c>
      <c r="BZ126" s="5">
        <v>1</v>
      </c>
      <c r="CA126" s="5">
        <v>1</v>
      </c>
      <c r="CB126" s="5">
        <v>0</v>
      </c>
      <c r="CC126" s="5">
        <v>0</v>
      </c>
      <c r="CD126" s="5" t="s">
        <v>161</v>
      </c>
      <c r="CE126" s="5" t="s">
        <v>161</v>
      </c>
      <c r="CF126" s="5" t="s">
        <v>161</v>
      </c>
      <c r="CG126" s="5" t="s">
        <v>159</v>
      </c>
      <c r="CH126" s="5" t="s">
        <v>159</v>
      </c>
      <c r="CI126" s="5">
        <v>0</v>
      </c>
      <c r="CJ126" s="5">
        <v>0</v>
      </c>
      <c r="CK126" s="5" t="s">
        <v>159</v>
      </c>
      <c r="CL126" s="5" t="s">
        <v>159</v>
      </c>
      <c r="CM126" s="5">
        <v>0</v>
      </c>
      <c r="CN126" s="5">
        <v>0</v>
      </c>
      <c r="CO126" s="5" t="s">
        <v>199</v>
      </c>
      <c r="CQ126" s="5" t="s">
        <v>347</v>
      </c>
      <c r="CR126" s="4" t="s">
        <v>2875</v>
      </c>
      <c r="CS126" s="5" t="s">
        <v>169</v>
      </c>
      <c r="CT126" s="5" t="s">
        <v>159</v>
      </c>
      <c r="CU126" s="5" t="s">
        <v>2870</v>
      </c>
      <c r="CX126" s="5" t="s">
        <v>2870</v>
      </c>
      <c r="CZ126" s="5" t="s">
        <v>229</v>
      </c>
      <c r="DA126" s="5" t="s">
        <v>230</v>
      </c>
      <c r="DB126" s="4" t="s">
        <v>2876</v>
      </c>
      <c r="DC126" s="4" t="s">
        <v>2877</v>
      </c>
      <c r="DD126" t="s">
        <v>2878</v>
      </c>
      <c r="DE126" s="14" t="s">
        <v>176</v>
      </c>
      <c r="DF126" s="4">
        <v>127</v>
      </c>
      <c r="DG126" s="15" t="s">
        <v>177</v>
      </c>
      <c r="DH126" s="15" t="s">
        <v>178</v>
      </c>
      <c r="DI126" s="4" t="e">
        <v>#REF!</v>
      </c>
      <c r="DJ126" s="4" t="e">
        <v>#REF!</v>
      </c>
      <c r="DK126" s="4" t="e">
        <v>#REF!</v>
      </c>
      <c r="DL126" s="4" t="e">
        <v>#REF!</v>
      </c>
      <c r="DM126" s="4" t="e">
        <v>#REF!</v>
      </c>
      <c r="DN126" s="4" t="e">
        <v>#REF!</v>
      </c>
      <c r="DO126" s="4" t="e">
        <v>#REF!</v>
      </c>
      <c r="DP126" s="4" t="s">
        <v>2879</v>
      </c>
      <c r="DQ126" s="4" t="s">
        <v>178</v>
      </c>
      <c r="DR126" s="16">
        <v>1</v>
      </c>
      <c r="DS126" s="17">
        <v>44225</v>
      </c>
      <c r="DU126" s="1" t="s">
        <v>178</v>
      </c>
      <c r="DV126" s="1" t="str">
        <f>TabCadastro[[#This Row],[Cidade]]&amp;" - "&amp;TabCadastro[[#This Row],[UF]]</f>
        <v>Guarujá - SP</v>
      </c>
      <c r="DW126" s="18" t="str">
        <f>TabCadastro[[#This Row],[Nome completo do responsável]]&amp;" / "&amp;TabCadastro[[#This Row],[Endereço de e-mail2]]&amp;" / "&amp;TabCadastro[[#This Row],[Telefone]]</f>
        <v>Ariovaldo Gomes Tavares / ariovaldotavares@gmail.com / (13) 3358-1563</v>
      </c>
      <c r="DX126" s="18" t="str">
        <f>TabCadastro[[#This Row],[Nome do Presidente]]&amp;" / "&amp;TabCadastro[[#This Row],[Email do Presidente]]&amp;" / "&amp;TabCadastro[[#This Row],[Telefone do Presidente]]</f>
        <v>Ariovaldo Gomes Tavares / ariovaldotavares@gmail.com / (13) 99798-1958</v>
      </c>
      <c r="DY126" s="18" t="e">
        <f>VLOOKUP(TabCadastro[[#This Row],[Regional]],#REF!,2,FALSE)</f>
        <v>#REF!</v>
      </c>
      <c r="DZ126" s="1" t="e">
        <f>IF(TabCadastro[[#This Row],[Regional]]=#REF!,TabCadastro[[#This Row],[Conc_Cidade_UF]],"")</f>
        <v>#REF!</v>
      </c>
      <c r="EA126" s="18" t="str">
        <f>TabCadastro[[#This Row],[Endereço]]&amp;" - "&amp;TabCadastro[[#This Row],[Bairro]]&amp;" - "&amp;"CEP "&amp;TabCadastro[[#This Row],[CEP]]</f>
        <v>Av. Presidente Vargas, 661 - Pq. Estuário - CEP 11451-000</v>
      </c>
      <c r="EB126" s="1" t="e">
        <f>IF(TabCadastro[[#This Row],[Regional]]=#REF!,TabCadastro[[#This Row],[Ordem (manual)]],"")</f>
        <v>#REF!</v>
      </c>
      <c r="EC126" s="1" t="e">
        <f>IF(TabCadastro[[#This Row],[Regional_Selec]]="","",_xlfn.RANK.EQ(TabCadastro[[#This Row],[Regional_Selec]],TabCadastro[Regional_Selec],1))</f>
        <v>#REF!</v>
      </c>
      <c r="ED126" s="1" t="str">
        <f>TabCadastro[[#This Row],[Domingo]]&amp;TabCadastro[[#This Row],[Segunda]]&amp;TabCadastro[[#This Row],[Terça]]&amp;TabCadastro[[#This Row],[Quarta]]&amp;TabCadastro[[#This Row],[Quinta]]&amp;TabCadastro[[#This Row],[Sexta]]&amp;TabCadastro[[#This Row],[Sábado]]</f>
        <v>-----19h30-</v>
      </c>
      <c r="EE126" s="1">
        <f>LEN(TabCadastro[[#This Row],[Conc_AE]])-LEN(SUBSTITUTE(TabCadastro[[#This Row],[Conc_AE]],"h",""))</f>
        <v>1</v>
      </c>
      <c r="EF126" s="1">
        <f>LEN(TabCadastro[[#This Row],[Dias e Horários do CURSO BÁSICO]])-LEN(SUBSTITUTE(TabCadastro[[#This Row],[Dias e Horários do CURSO BÁSICO]],"h",""))</f>
        <v>0</v>
      </c>
      <c r="EG126" s="1">
        <f>LEN(TabCadastro[[#This Row],[Dias e Horários da EAE]])-LEN(SUBSTITUTE(TabCadastro[[#This Row],[Dias e Horários da EAE]],"h",""))</f>
        <v>0</v>
      </c>
      <c r="EH126" s="1">
        <f>LEN(TabCadastro[[#This Row],[Dias e Horários EVANGELIZAÇÃO INFANTIL]])-LEN(SUBSTITUTE(TabCadastro[[#This Row],[Dias e Horários EVANGELIZAÇÃO INFANTIL]],"h",""))</f>
        <v>1</v>
      </c>
      <c r="EI126" s="1">
        <f>LEN(TabCadastro[[#This Row],[Dias e Horários PRÉ-MOCIDADE]])-LEN(SUBSTITUTE(TabCadastro[[#This Row],[Dias e Horários PRÉ-MOCIDADE]],"h",""))</f>
        <v>0</v>
      </c>
      <c r="EJ126" s="1">
        <f>LEN(TabCadastro[[#This Row],[Dias e Horários MOCIDADE]])-LEN(SUBSTITUTE(TabCadastro[[#This Row],[Dias e Horários MOCIDADE]],"h",""))</f>
        <v>1</v>
      </c>
      <c r="EK126" s="1">
        <f>LEN(TabCadastro[[#This Row],[Dias e Horários do CURSO DE MÉDIUNS]])-LEN(SUBSTITUTE(TabCadastro[[#This Row],[Dias e Horários do CURSO DE MÉDIUNS]],"h",""))</f>
        <v>0</v>
      </c>
      <c r="EL126" s="1">
        <f>LEN(TabCadastro[[#This Row],[Dias e Horários - FALANDO AO CORAÇÃO]])-LEN(SUBSTITUTE(TabCadastro[[#This Row],[Dias e Horários - FALANDO AO CORAÇÃO]],"h",""))</f>
        <v>0</v>
      </c>
      <c r="EM126" s="1">
        <f>LEN(TabCadastro[[#This Row],[Dias e Horários - PROJETO ANDRÉ LUIZ]])-LEN(SUBSTITUTE(TabCadastro[[#This Row],[Dias e Horários - PROJETO ANDRÉ LUIZ]],"h",""))</f>
        <v>0</v>
      </c>
      <c r="EN126" s="1">
        <f>LEN(TabCadastro[[#This Row],[Dias e Horários - PROJETO PAULO DE TARSO]])-LEN(SUBSTITUTE(TabCadastro[[#This Row],[Dias e Horários - PROJETO PAULO DE TARSO]],"h",""))</f>
        <v>0</v>
      </c>
    </row>
    <row r="127" spans="1:144" x14ac:dyDescent="0.3">
      <c r="A127" s="2">
        <v>44239.004091354167</v>
      </c>
      <c r="B127" s="19" t="s">
        <v>2837</v>
      </c>
      <c r="C127" s="3" t="s">
        <v>2880</v>
      </c>
      <c r="D127" s="3" t="s">
        <v>2881</v>
      </c>
      <c r="E127" s="3" t="s">
        <v>2882</v>
      </c>
      <c r="F127" s="3" t="s">
        <v>2883</v>
      </c>
      <c r="G127" s="4" t="s">
        <v>2884</v>
      </c>
      <c r="H127" s="5" t="s">
        <v>2885</v>
      </c>
      <c r="I127" s="3" t="s">
        <v>2844</v>
      </c>
      <c r="J127" s="3" t="s">
        <v>152</v>
      </c>
      <c r="K127" s="3" t="s">
        <v>2886</v>
      </c>
      <c r="L127" s="3" t="s">
        <v>2887</v>
      </c>
      <c r="M127" s="24">
        <v>39376</v>
      </c>
      <c r="N127" s="3" t="s">
        <v>2888</v>
      </c>
      <c r="O127" s="5" t="s">
        <v>2889</v>
      </c>
      <c r="P127" s="5" t="s">
        <v>2883</v>
      </c>
      <c r="Q127" s="4" t="s">
        <v>192</v>
      </c>
      <c r="S127" s="3" t="s">
        <v>159</v>
      </c>
      <c r="T127" s="3" t="s">
        <v>159</v>
      </c>
      <c r="U127" s="3" t="s">
        <v>158</v>
      </c>
      <c r="V127" s="3" t="s">
        <v>159</v>
      </c>
      <c r="W127" s="3" t="s">
        <v>159</v>
      </c>
      <c r="X127" s="3" t="s">
        <v>159</v>
      </c>
      <c r="Y127" s="3" t="s">
        <v>159</v>
      </c>
      <c r="Z127" s="4" t="s">
        <v>2890</v>
      </c>
      <c r="AA127" s="4" t="s">
        <v>161</v>
      </c>
      <c r="AB127" s="4" t="s">
        <v>161</v>
      </c>
      <c r="AC127" s="4" t="s">
        <v>161</v>
      </c>
      <c r="AD127" s="4" t="s">
        <v>161</v>
      </c>
      <c r="AE127" s="4" t="s">
        <v>158</v>
      </c>
      <c r="AF127" s="4" t="s">
        <v>2891</v>
      </c>
      <c r="AG127" s="3" t="s">
        <v>161</v>
      </c>
      <c r="AH127" s="3" t="s">
        <v>162</v>
      </c>
      <c r="AI127" s="3" t="s">
        <v>161</v>
      </c>
      <c r="AJ127" s="3" t="s">
        <v>161</v>
      </c>
      <c r="AK127" s="3" t="s">
        <v>161</v>
      </c>
      <c r="AL127" s="3" t="s">
        <v>161</v>
      </c>
      <c r="AM127" s="3" t="s">
        <v>161</v>
      </c>
      <c r="AN127" s="5">
        <v>20</v>
      </c>
      <c r="AO127" s="5">
        <v>1</v>
      </c>
      <c r="AP127" s="5">
        <v>5</v>
      </c>
      <c r="AQ127" s="5">
        <v>2</v>
      </c>
      <c r="AR127" s="5" t="s">
        <v>161</v>
      </c>
      <c r="AS127" s="5">
        <v>0</v>
      </c>
      <c r="AT127" s="5" t="s">
        <v>312</v>
      </c>
      <c r="AU127" s="5" t="s">
        <v>1336</v>
      </c>
      <c r="AV127" s="5">
        <v>9</v>
      </c>
      <c r="AW127" s="5">
        <v>4</v>
      </c>
      <c r="AX127" s="5">
        <v>2</v>
      </c>
      <c r="AY127" s="5">
        <v>1</v>
      </c>
      <c r="AZ127" s="5" t="s">
        <v>161</v>
      </c>
      <c r="BA127" s="5">
        <v>0</v>
      </c>
      <c r="BB127" s="5">
        <v>1</v>
      </c>
      <c r="BC127" s="5">
        <v>1</v>
      </c>
      <c r="BD127" s="5">
        <v>0</v>
      </c>
      <c r="BE127" s="5" t="s">
        <v>161</v>
      </c>
      <c r="BF127" s="5">
        <v>0</v>
      </c>
      <c r="BG127" s="5">
        <v>0</v>
      </c>
      <c r="BH127" s="5">
        <v>0</v>
      </c>
      <c r="BI127" s="5">
        <v>0</v>
      </c>
      <c r="BJ127" s="5">
        <v>0</v>
      </c>
      <c r="BK127" s="5">
        <v>0</v>
      </c>
      <c r="BL127" s="5">
        <v>0</v>
      </c>
      <c r="BM127" s="5">
        <v>0</v>
      </c>
      <c r="BN127" s="5">
        <v>0</v>
      </c>
      <c r="BO127" s="5">
        <v>0</v>
      </c>
      <c r="BP127" s="5">
        <v>0</v>
      </c>
      <c r="BQ127" s="5" t="s">
        <v>163</v>
      </c>
      <c r="BR127" s="5" t="s">
        <v>161</v>
      </c>
      <c r="BS127" s="5">
        <v>0</v>
      </c>
      <c r="BT127" s="5">
        <v>0</v>
      </c>
      <c r="BU127" s="5">
        <v>0</v>
      </c>
      <c r="BV127" s="5" t="s">
        <v>163</v>
      </c>
      <c r="BW127" s="5" t="s">
        <v>161</v>
      </c>
      <c r="BX127" s="5">
        <v>0</v>
      </c>
      <c r="BY127" s="5">
        <v>0</v>
      </c>
      <c r="BZ127" s="5">
        <v>0</v>
      </c>
      <c r="CA127" s="5">
        <v>0</v>
      </c>
      <c r="CB127" s="5">
        <v>2</v>
      </c>
      <c r="CC127" s="5">
        <v>2</v>
      </c>
      <c r="CD127" s="5" t="s">
        <v>161</v>
      </c>
      <c r="CE127" s="5" t="s">
        <v>161</v>
      </c>
      <c r="CF127" s="5" t="s">
        <v>161</v>
      </c>
      <c r="CG127" s="5" t="s">
        <v>158</v>
      </c>
      <c r="CH127" s="5" t="s">
        <v>158</v>
      </c>
      <c r="CI127" s="5">
        <v>0</v>
      </c>
      <c r="CJ127" s="5">
        <v>0</v>
      </c>
      <c r="CK127" s="5" t="s">
        <v>158</v>
      </c>
      <c r="CL127" s="5" t="s">
        <v>158</v>
      </c>
      <c r="CM127" s="5">
        <v>0</v>
      </c>
      <c r="CN127" s="5">
        <v>0</v>
      </c>
      <c r="CO127" s="5" t="s">
        <v>199</v>
      </c>
      <c r="CQ127" s="5" t="s">
        <v>347</v>
      </c>
      <c r="CS127" s="5" t="s">
        <v>169</v>
      </c>
      <c r="CT127" s="5" t="s">
        <v>159</v>
      </c>
      <c r="CU127" s="5" t="s">
        <v>2889</v>
      </c>
      <c r="CX127" s="5" t="s">
        <v>2889</v>
      </c>
      <c r="CY127" s="4" t="s">
        <v>2892</v>
      </c>
      <c r="CZ127" s="5" t="s">
        <v>171</v>
      </c>
      <c r="DA127" s="5" t="s">
        <v>172</v>
      </c>
      <c r="DB127" s="4" t="s">
        <v>2893</v>
      </c>
      <c r="DC127" s="4" t="s">
        <v>2894</v>
      </c>
      <c r="DD127" t="s">
        <v>2895</v>
      </c>
      <c r="DE127" s="14" t="s">
        <v>176</v>
      </c>
      <c r="DF127" s="4">
        <v>128</v>
      </c>
      <c r="DG127" s="15" t="s">
        <v>177</v>
      </c>
      <c r="DH127" s="15" t="s">
        <v>178</v>
      </c>
      <c r="DI127" s="4" t="e">
        <v>#REF!</v>
      </c>
      <c r="DJ127" s="4" t="e">
        <v>#REF!</v>
      </c>
      <c r="DK127" s="4" t="e">
        <v>#REF!</v>
      </c>
      <c r="DL127" s="4" t="e">
        <v>#REF!</v>
      </c>
      <c r="DM127" s="4" t="e">
        <v>#REF!</v>
      </c>
      <c r="DN127" s="4" t="e">
        <v>#REF!</v>
      </c>
      <c r="DO127" s="4" t="e">
        <v>#REF!</v>
      </c>
      <c r="DP127" s="4" t="s">
        <v>2896</v>
      </c>
      <c r="DQ127" s="4" t="s">
        <v>178</v>
      </c>
      <c r="DR127" s="16">
        <v>0.25</v>
      </c>
      <c r="DS127" s="17">
        <v>44241</v>
      </c>
      <c r="DU127" s="1" t="s">
        <v>178</v>
      </c>
      <c r="DV127" s="1" t="str">
        <f>TabCadastro[[#This Row],[Cidade]]&amp;" - "&amp;TabCadastro[[#This Row],[UF]]</f>
        <v>São Vicente - SP</v>
      </c>
      <c r="DW127" s="18" t="str">
        <f>TabCadastro[[#This Row],[Nome completo do responsável]]&amp;" / "&amp;TabCadastro[[#This Row],[Endereço de e-mail2]]&amp;" / "&amp;TabCadastro[[#This Row],[Telefone]]</f>
        <v>Shirle Aparecida Do Amparo Lima / bioaromar@gmail.com / (13) 98133-5598</v>
      </c>
      <c r="DX127" s="18" t="str">
        <f>TabCadastro[[#This Row],[Nome do Presidente]]&amp;" / "&amp;TabCadastro[[#This Row],[Email do Presidente]]&amp;" / "&amp;TabCadastro[[#This Row],[Telefone do Presidente]]</f>
        <v>Luiz Antonio Cruz Lima / bioaromar@gmail.com / (13) 98133-5598</v>
      </c>
      <c r="DY127" s="18" t="e">
        <f>VLOOKUP(TabCadastro[[#This Row],[Regional]],#REF!,2,FALSE)</f>
        <v>#REF!</v>
      </c>
      <c r="DZ127" s="1" t="e">
        <f>IF(TabCadastro[[#This Row],[Regional]]=#REF!,TabCadastro[[#This Row],[Conc_Cidade_UF]],"")</f>
        <v>#REF!</v>
      </c>
      <c r="EA127" s="18" t="str">
        <f>TabCadastro[[#This Row],[Endereço]]&amp;" - "&amp;TabCadastro[[#This Row],[Bairro]]&amp;" - "&amp;"CEP "&amp;TabCadastro[[#This Row],[CEP]]</f>
        <v>Rua Américo Martins Dos Santos, 159 - Jd. Guassu - CEP 11370-550</v>
      </c>
      <c r="EB127" s="1" t="e">
        <f>IF(TabCadastro[[#This Row],[Regional]]=#REF!,TabCadastro[[#This Row],[Ordem (manual)]],"")</f>
        <v>#REF!</v>
      </c>
      <c r="EC127" s="1" t="e">
        <f>IF(TabCadastro[[#This Row],[Regional_Selec]]="","",_xlfn.RANK.EQ(TabCadastro[[#This Row],[Regional_Selec]],TabCadastro[Regional_Selec],1))</f>
        <v>#REF!</v>
      </c>
      <c r="ED127" s="1" t="str">
        <f>TabCadastro[[#This Row],[Domingo]]&amp;TabCadastro[[#This Row],[Segunda]]&amp;TabCadastro[[#This Row],[Terça]]&amp;TabCadastro[[#This Row],[Quarta]]&amp;TabCadastro[[#This Row],[Quinta]]&amp;TabCadastro[[#This Row],[Sexta]]&amp;TabCadastro[[#This Row],[Sábado]]</f>
        <v>-19h30-----</v>
      </c>
      <c r="EE127" s="1">
        <f>LEN(TabCadastro[[#This Row],[Conc_AE]])-LEN(SUBSTITUTE(TabCadastro[[#This Row],[Conc_AE]],"h",""))</f>
        <v>1</v>
      </c>
      <c r="EF127" s="1">
        <f>LEN(TabCadastro[[#This Row],[Dias e Horários do CURSO BÁSICO]])-LEN(SUBSTITUTE(TabCadastro[[#This Row],[Dias e Horários do CURSO BÁSICO]],"h",""))</f>
        <v>0</v>
      </c>
      <c r="EG127" s="1">
        <f>LEN(TabCadastro[[#This Row],[Dias e Horários da EAE]])-LEN(SUBSTITUTE(TabCadastro[[#This Row],[Dias e Horários da EAE]],"h",""))</f>
        <v>1</v>
      </c>
      <c r="EH127" s="1">
        <f>LEN(TabCadastro[[#This Row],[Dias e Horários EVANGELIZAÇÃO INFANTIL]])-LEN(SUBSTITUTE(TabCadastro[[#This Row],[Dias e Horários EVANGELIZAÇÃO INFANTIL]],"h",""))</f>
        <v>0</v>
      </c>
      <c r="EI127" s="1">
        <f>LEN(TabCadastro[[#This Row],[Dias e Horários PRÉ-MOCIDADE]])-LEN(SUBSTITUTE(TabCadastro[[#This Row],[Dias e Horários PRÉ-MOCIDADE]],"h",""))</f>
        <v>0</v>
      </c>
      <c r="EJ127" s="1">
        <f>LEN(TabCadastro[[#This Row],[Dias e Horários MOCIDADE]])-LEN(SUBSTITUTE(TabCadastro[[#This Row],[Dias e Horários MOCIDADE]],"h",""))</f>
        <v>0</v>
      </c>
      <c r="EK127" s="1">
        <f>LEN(TabCadastro[[#This Row],[Dias e Horários do CURSO DE MÉDIUNS]])-LEN(SUBSTITUTE(TabCadastro[[#This Row],[Dias e Horários do CURSO DE MÉDIUNS]],"h",""))</f>
        <v>0</v>
      </c>
      <c r="EL127" s="1">
        <f>LEN(TabCadastro[[#This Row],[Dias e Horários - FALANDO AO CORAÇÃO]])-LEN(SUBSTITUTE(TabCadastro[[#This Row],[Dias e Horários - FALANDO AO CORAÇÃO]],"h",""))</f>
        <v>0</v>
      </c>
      <c r="EM127" s="1">
        <f>LEN(TabCadastro[[#This Row],[Dias e Horários - PROJETO ANDRÉ LUIZ]])-LEN(SUBSTITUTE(TabCadastro[[#This Row],[Dias e Horários - PROJETO ANDRÉ LUIZ]],"h",""))</f>
        <v>0</v>
      </c>
      <c r="EN127" s="1">
        <f>LEN(TabCadastro[[#This Row],[Dias e Horários - PROJETO PAULO DE TARSO]])-LEN(SUBSTITUTE(TabCadastro[[#This Row],[Dias e Horários - PROJETO PAULO DE TARSO]],"h",""))</f>
        <v>0</v>
      </c>
    </row>
    <row r="128" spans="1:144" x14ac:dyDescent="0.3">
      <c r="A128" s="2">
        <v>44180.402376828701</v>
      </c>
      <c r="B128" s="19" t="s">
        <v>2837</v>
      </c>
      <c r="C128" s="3" t="s">
        <v>2897</v>
      </c>
      <c r="D128" s="3" t="s">
        <v>2898</v>
      </c>
      <c r="E128" s="3" t="s">
        <v>2899</v>
      </c>
      <c r="F128" s="3" t="s">
        <v>2900</v>
      </c>
      <c r="G128" s="4" t="s">
        <v>2901</v>
      </c>
      <c r="H128" s="5" t="s">
        <v>2902</v>
      </c>
      <c r="I128" s="3" t="s">
        <v>2903</v>
      </c>
      <c r="J128" s="3" t="s">
        <v>152</v>
      </c>
      <c r="K128" s="3" t="s">
        <v>2904</v>
      </c>
      <c r="L128" s="3" t="s">
        <v>2905</v>
      </c>
      <c r="M128" s="24">
        <v>40104</v>
      </c>
      <c r="N128" s="3" t="s">
        <v>2906</v>
      </c>
      <c r="O128" s="5" t="s">
        <v>2907</v>
      </c>
      <c r="P128" s="5" t="s">
        <v>2908</v>
      </c>
      <c r="Q128" s="4" t="s">
        <v>2909</v>
      </c>
      <c r="R128" s="4" t="s">
        <v>2910</v>
      </c>
      <c r="S128" s="3" t="s">
        <v>159</v>
      </c>
      <c r="T128" s="3" t="s">
        <v>159</v>
      </c>
      <c r="U128" s="3" t="s">
        <v>158</v>
      </c>
      <c r="V128" s="3" t="s">
        <v>159</v>
      </c>
      <c r="W128" s="3" t="s">
        <v>159</v>
      </c>
      <c r="X128" s="3" t="s">
        <v>159</v>
      </c>
      <c r="Y128" s="3" t="s">
        <v>159</v>
      </c>
      <c r="AA128" s="4" t="s">
        <v>161</v>
      </c>
      <c r="AB128" s="4" t="s">
        <v>2911</v>
      </c>
      <c r="AC128" s="4" t="s">
        <v>161</v>
      </c>
      <c r="AD128" s="4" t="s">
        <v>161</v>
      </c>
      <c r="AE128" s="4" t="s">
        <v>158</v>
      </c>
      <c r="AF128" s="4" t="s">
        <v>2912</v>
      </c>
      <c r="AG128" s="3" t="s">
        <v>161</v>
      </c>
      <c r="AH128" s="3" t="s">
        <v>161</v>
      </c>
      <c r="AI128" s="3" t="s">
        <v>161</v>
      </c>
      <c r="AJ128" s="3" t="s">
        <v>2913</v>
      </c>
      <c r="AK128" s="3" t="s">
        <v>161</v>
      </c>
      <c r="AL128" s="3" t="s">
        <v>161</v>
      </c>
      <c r="AM128" s="3" t="s">
        <v>161</v>
      </c>
      <c r="AN128" s="5">
        <v>40</v>
      </c>
      <c r="AO128" s="5">
        <v>9</v>
      </c>
      <c r="AP128" s="5">
        <v>4</v>
      </c>
      <c r="AQ128" s="5">
        <v>3</v>
      </c>
      <c r="AR128" s="5" t="s">
        <v>161</v>
      </c>
      <c r="AS128" s="5">
        <v>0</v>
      </c>
      <c r="AT128" s="5" t="s">
        <v>161</v>
      </c>
      <c r="AU128" s="5" t="s">
        <v>163</v>
      </c>
      <c r="AV128" s="20">
        <v>0</v>
      </c>
      <c r="AW128" s="5">
        <v>0</v>
      </c>
      <c r="AX128" s="5">
        <v>0</v>
      </c>
      <c r="AY128" s="5">
        <v>0</v>
      </c>
      <c r="AZ128" s="5" t="s">
        <v>161</v>
      </c>
      <c r="BA128" s="5">
        <v>0</v>
      </c>
      <c r="BB128" s="5">
        <v>0</v>
      </c>
      <c r="BC128" s="5">
        <v>0</v>
      </c>
      <c r="BD128" s="5">
        <v>0</v>
      </c>
      <c r="BE128" s="5" t="s">
        <v>161</v>
      </c>
      <c r="BF128" s="5">
        <v>0</v>
      </c>
      <c r="BG128" s="5">
        <v>0</v>
      </c>
      <c r="BH128" s="5">
        <v>0</v>
      </c>
      <c r="BI128" s="5">
        <v>0</v>
      </c>
      <c r="BJ128" s="5">
        <v>0</v>
      </c>
      <c r="BK128" s="5">
        <v>0</v>
      </c>
      <c r="BL128" s="5">
        <v>0</v>
      </c>
      <c r="BM128" s="5">
        <v>0</v>
      </c>
      <c r="BN128" s="5">
        <v>0</v>
      </c>
      <c r="BO128" s="5">
        <v>0</v>
      </c>
      <c r="BP128" s="5">
        <v>0</v>
      </c>
      <c r="BQ128" s="5" t="s">
        <v>163</v>
      </c>
      <c r="BR128" s="5" t="s">
        <v>161</v>
      </c>
      <c r="BS128" s="5">
        <v>0</v>
      </c>
      <c r="BT128" s="5">
        <v>0</v>
      </c>
      <c r="BU128" s="5">
        <v>0</v>
      </c>
      <c r="BV128" s="5" t="s">
        <v>163</v>
      </c>
      <c r="BW128" s="5" t="s">
        <v>161</v>
      </c>
      <c r="BX128" s="5">
        <v>0</v>
      </c>
      <c r="BY128" s="5">
        <v>0</v>
      </c>
      <c r="BZ128" s="5">
        <v>0</v>
      </c>
      <c r="CA128" s="5">
        <v>0</v>
      </c>
      <c r="CB128" s="5">
        <v>0</v>
      </c>
      <c r="CC128" s="5">
        <v>1</v>
      </c>
      <c r="CD128" s="5" t="s">
        <v>312</v>
      </c>
      <c r="CE128" s="5" t="s">
        <v>161</v>
      </c>
      <c r="CF128" s="5" t="s">
        <v>161</v>
      </c>
      <c r="CG128" s="5" t="s">
        <v>159</v>
      </c>
      <c r="CH128" s="5" t="s">
        <v>158</v>
      </c>
      <c r="CI128" s="5">
        <v>0</v>
      </c>
      <c r="CJ128" s="5">
        <v>0</v>
      </c>
      <c r="CK128" s="5" t="s">
        <v>158</v>
      </c>
      <c r="CL128" s="5" t="s">
        <v>158</v>
      </c>
      <c r="CM128" s="5">
        <v>0</v>
      </c>
      <c r="CN128" s="5">
        <v>0</v>
      </c>
      <c r="CO128" s="5" t="s">
        <v>199</v>
      </c>
      <c r="CQ128" s="5" t="s">
        <v>168</v>
      </c>
      <c r="CS128" s="5" t="s">
        <v>169</v>
      </c>
      <c r="CT128" s="5" t="s">
        <v>159</v>
      </c>
      <c r="CU128" s="5" t="s">
        <v>2914</v>
      </c>
      <c r="CX128" s="5" t="s">
        <v>2912</v>
      </c>
      <c r="CY128" s="4" t="s">
        <v>2915</v>
      </c>
      <c r="CZ128" s="5" t="s">
        <v>171</v>
      </c>
      <c r="DA128" s="5" t="s">
        <v>172</v>
      </c>
      <c r="DB128" s="4" t="s">
        <v>2916</v>
      </c>
      <c r="DC128" s="4" t="s">
        <v>2917</v>
      </c>
      <c r="DD128" t="s">
        <v>2918</v>
      </c>
      <c r="DE128" s="14" t="s">
        <v>176</v>
      </c>
      <c r="DF128" s="4">
        <v>129</v>
      </c>
      <c r="DG128" s="15" t="s">
        <v>177</v>
      </c>
      <c r="DH128" s="15" t="s">
        <v>178</v>
      </c>
      <c r="DI128" s="4" t="e">
        <v>#REF!</v>
      </c>
      <c r="DJ128" s="4" t="e">
        <v>#REF!</v>
      </c>
      <c r="DK128" s="4" t="e">
        <v>#REF!</v>
      </c>
      <c r="DL128" s="4" t="e">
        <v>#REF!</v>
      </c>
      <c r="DM128" s="4" t="e">
        <v>#REF!</v>
      </c>
      <c r="DN128" s="4" t="e">
        <v>#REF!</v>
      </c>
      <c r="DO128" s="4" t="e">
        <v>#REF!</v>
      </c>
      <c r="DP128" s="4" t="s">
        <v>2919</v>
      </c>
      <c r="DQ128" s="4" t="s">
        <v>178</v>
      </c>
      <c r="DR128" s="16">
        <v>0.75</v>
      </c>
      <c r="DS128" s="17">
        <v>44225</v>
      </c>
      <c r="DU128" s="1" t="s">
        <v>178</v>
      </c>
      <c r="DV128" s="1" t="str">
        <f>TabCadastro[[#This Row],[Cidade]]&amp;" - "&amp;TabCadastro[[#This Row],[UF]]</f>
        <v>Santos - SP</v>
      </c>
      <c r="DW128" s="18" t="str">
        <f>TabCadastro[[#This Row],[Nome completo do responsável]]&amp;" / "&amp;TabCadastro[[#This Row],[Endereço de e-mail2]]&amp;" / "&amp;TabCadastro[[#This Row],[Telefone]]</f>
        <v>Augusto Cesar Santos Barbosa / sementedeamorfraterno@gmail.com / (13) 99713-4196</v>
      </c>
      <c r="DX128" s="18" t="str">
        <f>TabCadastro[[#This Row],[Nome do Presidente]]&amp;" / "&amp;TabCadastro[[#This Row],[Email do Presidente]]&amp;" / "&amp;TabCadastro[[#This Row],[Telefone do Presidente]]</f>
        <v>Maria De Lourdes Araujo E Messias / mallu_15@gmail.com / (13) 99165-0699</v>
      </c>
      <c r="DY128" s="18" t="e">
        <f>VLOOKUP(TabCadastro[[#This Row],[Regional]],#REF!,2,FALSE)</f>
        <v>#REF!</v>
      </c>
      <c r="DZ128" s="1" t="e">
        <f>IF(TabCadastro[[#This Row],[Regional]]=#REF!,TabCadastro[[#This Row],[Conc_Cidade_UF]],"")</f>
        <v>#REF!</v>
      </c>
      <c r="EA128" s="18" t="str">
        <f>TabCadastro[[#This Row],[Endereço]]&amp;" - "&amp;TabCadastro[[#This Row],[Bairro]]&amp;" - "&amp;"CEP "&amp;TabCadastro[[#This Row],[CEP]]</f>
        <v>Rua Antonio Bento De Amorim, 84 - Vl. Belmiro - CEP 11070-170</v>
      </c>
      <c r="EB128" s="1" t="e">
        <f>IF(TabCadastro[[#This Row],[Regional]]=#REF!,TabCadastro[[#This Row],[Ordem (manual)]],"")</f>
        <v>#REF!</v>
      </c>
      <c r="EC128" s="1" t="e">
        <f>IF(TabCadastro[[#This Row],[Regional_Selec]]="","",_xlfn.RANK.EQ(TabCadastro[[#This Row],[Regional_Selec]],TabCadastro[Regional_Selec],1))</f>
        <v>#REF!</v>
      </c>
      <c r="ED128" s="1" t="str">
        <f>TabCadastro[[#This Row],[Domingo]]&amp;TabCadastro[[#This Row],[Segunda]]&amp;TabCadastro[[#This Row],[Terça]]&amp;TabCadastro[[#This Row],[Quarta]]&amp;TabCadastro[[#This Row],[Quinta]]&amp;TabCadastro[[#This Row],[Sexta]]&amp;TabCadastro[[#This Row],[Sábado]]</f>
        <v>---20h30---</v>
      </c>
      <c r="EE128" s="1">
        <f>LEN(TabCadastro[[#This Row],[Conc_AE]])-LEN(SUBSTITUTE(TabCadastro[[#This Row],[Conc_AE]],"h",""))</f>
        <v>1</v>
      </c>
      <c r="EF128" s="1">
        <f>LEN(TabCadastro[[#This Row],[Dias e Horários do CURSO BÁSICO]])-LEN(SUBSTITUTE(TabCadastro[[#This Row],[Dias e Horários do CURSO BÁSICO]],"h",""))</f>
        <v>0</v>
      </c>
      <c r="EG128" s="1">
        <f>LEN(TabCadastro[[#This Row],[Dias e Horários da EAE]])-LEN(SUBSTITUTE(TabCadastro[[#This Row],[Dias e Horários da EAE]],"h",""))</f>
        <v>0</v>
      </c>
      <c r="EH128" s="1">
        <f>LEN(TabCadastro[[#This Row],[Dias e Horários EVANGELIZAÇÃO INFANTIL]])-LEN(SUBSTITUTE(TabCadastro[[#This Row],[Dias e Horários EVANGELIZAÇÃO INFANTIL]],"h",""))</f>
        <v>0</v>
      </c>
      <c r="EI128" s="1">
        <f>LEN(TabCadastro[[#This Row],[Dias e Horários PRÉ-MOCIDADE]])-LEN(SUBSTITUTE(TabCadastro[[#This Row],[Dias e Horários PRÉ-MOCIDADE]],"h",""))</f>
        <v>0</v>
      </c>
      <c r="EJ128" s="1">
        <f>LEN(TabCadastro[[#This Row],[Dias e Horários MOCIDADE]])-LEN(SUBSTITUTE(TabCadastro[[#This Row],[Dias e Horários MOCIDADE]],"h",""))</f>
        <v>0</v>
      </c>
      <c r="EK128" s="1">
        <f>LEN(TabCadastro[[#This Row],[Dias e Horários do CURSO DE MÉDIUNS]])-LEN(SUBSTITUTE(TabCadastro[[#This Row],[Dias e Horários do CURSO DE MÉDIUNS]],"h",""))</f>
        <v>0</v>
      </c>
      <c r="EL128" s="1">
        <f>LEN(TabCadastro[[#This Row],[Dias e Horários - FALANDO AO CORAÇÃO]])-LEN(SUBSTITUTE(TabCadastro[[#This Row],[Dias e Horários - FALANDO AO CORAÇÃO]],"h",""))</f>
        <v>1</v>
      </c>
      <c r="EM128" s="1">
        <f>LEN(TabCadastro[[#This Row],[Dias e Horários - PROJETO ANDRÉ LUIZ]])-LEN(SUBSTITUTE(TabCadastro[[#This Row],[Dias e Horários - PROJETO ANDRÉ LUIZ]],"h",""))</f>
        <v>0</v>
      </c>
      <c r="EN128" s="1">
        <f>LEN(TabCadastro[[#This Row],[Dias e Horários - PROJETO PAULO DE TARSO]])-LEN(SUBSTITUTE(TabCadastro[[#This Row],[Dias e Horários - PROJETO PAULO DE TARSO]],"h",""))</f>
        <v>0</v>
      </c>
    </row>
    <row r="129" spans="1:144" x14ac:dyDescent="0.3">
      <c r="A129" s="2">
        <v>44201.842862893522</v>
      </c>
      <c r="B129" s="19" t="s">
        <v>2837</v>
      </c>
      <c r="C129" s="3" t="s">
        <v>2920</v>
      </c>
      <c r="D129" s="3" t="s">
        <v>2921</v>
      </c>
      <c r="E129" s="3" t="s">
        <v>2922</v>
      </c>
      <c r="F129" s="3" t="s">
        <v>2923</v>
      </c>
      <c r="G129" s="4" t="s">
        <v>2924</v>
      </c>
      <c r="H129" s="5" t="s">
        <v>2925</v>
      </c>
      <c r="I129" s="3" t="s">
        <v>2844</v>
      </c>
      <c r="J129" s="3" t="s">
        <v>152</v>
      </c>
      <c r="K129" s="3" t="s">
        <v>2926</v>
      </c>
      <c r="L129" s="3" t="s">
        <v>2927</v>
      </c>
      <c r="M129" s="13">
        <v>37526</v>
      </c>
      <c r="N129" s="3" t="s">
        <v>2928</v>
      </c>
      <c r="O129" s="5" t="s">
        <v>2929</v>
      </c>
      <c r="P129" s="5" t="s">
        <v>2930</v>
      </c>
      <c r="Q129" s="4" t="s">
        <v>2931</v>
      </c>
      <c r="R129" s="4" t="s">
        <v>2932</v>
      </c>
      <c r="S129" s="3" t="s">
        <v>158</v>
      </c>
      <c r="T129" s="3" t="s">
        <v>158</v>
      </c>
      <c r="U129" s="3" t="s">
        <v>158</v>
      </c>
      <c r="V129" s="3" t="s">
        <v>159</v>
      </c>
      <c r="W129" s="3" t="s">
        <v>158</v>
      </c>
      <c r="X129" s="3" t="s">
        <v>159</v>
      </c>
      <c r="Y129" s="3" t="s">
        <v>158</v>
      </c>
      <c r="Z129" s="4" t="s">
        <v>2933</v>
      </c>
      <c r="AA129" s="4" t="s">
        <v>161</v>
      </c>
      <c r="AB129" s="4" t="s">
        <v>2934</v>
      </c>
      <c r="AC129" s="4" t="s">
        <v>161</v>
      </c>
      <c r="AD129" s="4" t="s">
        <v>161</v>
      </c>
      <c r="AE129" s="4" t="s">
        <v>158</v>
      </c>
      <c r="AF129" s="4" t="s">
        <v>2935</v>
      </c>
      <c r="AG129" s="3" t="s">
        <v>161</v>
      </c>
      <c r="AH129" s="3" t="s">
        <v>222</v>
      </c>
      <c r="AI129" s="3" t="s">
        <v>161</v>
      </c>
      <c r="AJ129" s="3" t="s">
        <v>162</v>
      </c>
      <c r="AK129" s="3" t="s">
        <v>161</v>
      </c>
      <c r="AL129" s="3" t="s">
        <v>161</v>
      </c>
      <c r="AM129" s="3" t="s">
        <v>161</v>
      </c>
      <c r="AN129" s="5">
        <v>25</v>
      </c>
      <c r="AO129" s="5">
        <v>15</v>
      </c>
      <c r="AP129" s="5">
        <v>4</v>
      </c>
      <c r="AQ129" s="21">
        <v>8</v>
      </c>
      <c r="AR129" s="5" t="s">
        <v>798</v>
      </c>
      <c r="AS129" s="5">
        <v>15</v>
      </c>
      <c r="AT129" s="5" t="s">
        <v>2936</v>
      </c>
      <c r="AU129" s="5" t="s">
        <v>2937</v>
      </c>
      <c r="AV129" s="5">
        <v>24</v>
      </c>
      <c r="AW129" s="5">
        <v>4</v>
      </c>
      <c r="AX129" s="5">
        <v>5</v>
      </c>
      <c r="AY129" s="5">
        <v>2</v>
      </c>
      <c r="AZ129" s="5" t="s">
        <v>225</v>
      </c>
      <c r="BA129" s="5">
        <v>17</v>
      </c>
      <c r="BB129" s="5">
        <v>4</v>
      </c>
      <c r="BC129" s="5">
        <v>1</v>
      </c>
      <c r="BD129" s="5">
        <v>5</v>
      </c>
      <c r="BE129" s="5" t="s">
        <v>164</v>
      </c>
      <c r="BF129" s="5">
        <v>13</v>
      </c>
      <c r="BG129" s="5">
        <v>3</v>
      </c>
      <c r="BH129" s="5">
        <v>4</v>
      </c>
      <c r="BI129" s="5">
        <v>1</v>
      </c>
      <c r="BJ129" s="5">
        <v>1</v>
      </c>
      <c r="BK129" s="5">
        <v>1</v>
      </c>
      <c r="BL129" s="5">
        <v>1</v>
      </c>
      <c r="BM129" s="5">
        <v>1</v>
      </c>
      <c r="BN129" s="5">
        <v>0</v>
      </c>
      <c r="BO129" s="5">
        <v>5</v>
      </c>
      <c r="BP129" s="5">
        <v>5</v>
      </c>
      <c r="BQ129" s="5" t="s">
        <v>158</v>
      </c>
      <c r="BR129" s="5" t="s">
        <v>442</v>
      </c>
      <c r="BS129" s="5">
        <v>4</v>
      </c>
      <c r="BT129" s="5">
        <v>2</v>
      </c>
      <c r="BU129" s="5">
        <v>2</v>
      </c>
      <c r="BV129" s="5" t="s">
        <v>344</v>
      </c>
      <c r="BW129" s="5" t="s">
        <v>442</v>
      </c>
      <c r="BX129" s="5">
        <v>7</v>
      </c>
      <c r="BY129" s="5">
        <v>4</v>
      </c>
      <c r="BZ129" s="5">
        <v>2</v>
      </c>
      <c r="CA129" s="5">
        <v>2</v>
      </c>
      <c r="CB129" s="5">
        <v>0</v>
      </c>
      <c r="CC129" s="5">
        <v>10</v>
      </c>
      <c r="CD129" s="5" t="s">
        <v>161</v>
      </c>
      <c r="CE129" s="5" t="s">
        <v>312</v>
      </c>
      <c r="CF129" s="5" t="s">
        <v>161</v>
      </c>
      <c r="CG129" s="5" t="s">
        <v>158</v>
      </c>
      <c r="CH129" s="5" t="s">
        <v>158</v>
      </c>
      <c r="CI129" s="5">
        <v>0</v>
      </c>
      <c r="CJ129" s="5">
        <v>0</v>
      </c>
      <c r="CK129" s="5" t="s">
        <v>159</v>
      </c>
      <c r="CL129" s="5" t="s">
        <v>158</v>
      </c>
      <c r="CM129" s="5">
        <v>0</v>
      </c>
      <c r="CN129" s="5">
        <v>0</v>
      </c>
      <c r="CO129" s="5" t="s">
        <v>167</v>
      </c>
      <c r="CQ129" s="5" t="s">
        <v>168</v>
      </c>
      <c r="CS129" s="5" t="s">
        <v>169</v>
      </c>
      <c r="CT129" s="5" t="s">
        <v>158</v>
      </c>
      <c r="CU129" s="5" t="s">
        <v>2938</v>
      </c>
      <c r="CX129" s="5" t="s">
        <v>2938</v>
      </c>
      <c r="CY129" s="4" t="s">
        <v>2939</v>
      </c>
      <c r="CZ129" s="5" t="s">
        <v>171</v>
      </c>
      <c r="DA129" s="5" t="s">
        <v>230</v>
      </c>
      <c r="DB129" s="4" t="s">
        <v>2940</v>
      </c>
      <c r="DC129" s="4" t="s">
        <v>2941</v>
      </c>
      <c r="DD129" t="s">
        <v>2942</v>
      </c>
      <c r="DE129" s="14" t="s">
        <v>176</v>
      </c>
      <c r="DF129" s="4">
        <v>130</v>
      </c>
      <c r="DG129" s="15" t="s">
        <v>177</v>
      </c>
      <c r="DH129" s="15" t="s">
        <v>354</v>
      </c>
      <c r="DI129" s="4" t="e">
        <v>#REF!</v>
      </c>
      <c r="DJ129" s="4" t="e">
        <v>#REF!</v>
      </c>
      <c r="DK129" s="4" t="e">
        <v>#REF!</v>
      </c>
      <c r="DL129" s="4" t="e">
        <v>#REF!</v>
      </c>
      <c r="DM129" s="4" t="e">
        <v>#REF!</v>
      </c>
      <c r="DN129" s="4" t="e">
        <v>#REF!</v>
      </c>
      <c r="DO129" s="4" t="e">
        <v>#REF!</v>
      </c>
      <c r="DP129" s="4" t="s">
        <v>2943</v>
      </c>
      <c r="DQ129" s="4" t="s">
        <v>354</v>
      </c>
      <c r="DR129" s="16">
        <v>1</v>
      </c>
      <c r="DS129" s="17">
        <v>44225</v>
      </c>
      <c r="DT129" s="1" t="s">
        <v>356</v>
      </c>
      <c r="DU129" s="1" t="s">
        <v>354</v>
      </c>
      <c r="DV129" s="1" t="str">
        <f>TabCadastro[[#This Row],[Cidade]]&amp;" - "&amp;TabCadastro[[#This Row],[UF]]</f>
        <v>São Vicente - SP</v>
      </c>
      <c r="DW129" s="18" t="str">
        <f>TabCadastro[[#This Row],[Nome completo do responsável]]&amp;" / "&amp;TabCadastro[[#This Row],[Endereço de e-mail2]]&amp;" / "&amp;TabCadastro[[#This Row],[Telefone]]</f>
        <v>Alexandre Barbosa De Carvalho / secap.casadoaprendiz@gmail.com / (13) 97401-7266</v>
      </c>
      <c r="DX129" s="18" t="str">
        <f>TabCadastro[[#This Row],[Nome do Presidente]]&amp;" / "&amp;TabCadastro[[#This Row],[Email do Presidente]]&amp;" / "&amp;TabCadastro[[#This Row],[Telefone do Presidente]]</f>
        <v>Maria Nazaré Correa Dos Santos / nazare.santos@uol.com.br / (13) 98804-3979</v>
      </c>
      <c r="DY129" s="18" t="e">
        <f>VLOOKUP(TabCadastro[[#This Row],[Regional]],#REF!,2,FALSE)</f>
        <v>#REF!</v>
      </c>
      <c r="DZ129" s="1" t="e">
        <f>IF(TabCadastro[[#This Row],[Regional]]=#REF!,TabCadastro[[#This Row],[Conc_Cidade_UF]],"")</f>
        <v>#REF!</v>
      </c>
      <c r="EA129" s="18" t="str">
        <f>TabCadastro[[#This Row],[Endereço]]&amp;" - "&amp;TabCadastro[[#This Row],[Bairro]]&amp;" - "&amp;"CEP "&amp;TabCadastro[[#This Row],[CEP]]</f>
        <v>Rua Alice Machado De Azevedo 180 - Cidade Náutica - CEP 11355-020</v>
      </c>
      <c r="EB129" s="1" t="e">
        <f>IF(TabCadastro[[#This Row],[Regional]]=#REF!,TabCadastro[[#This Row],[Ordem (manual)]],"")</f>
        <v>#REF!</v>
      </c>
      <c r="EC129" s="1" t="e">
        <f>IF(TabCadastro[[#This Row],[Regional_Selec]]="","",_xlfn.RANK.EQ(TabCadastro[[#This Row],[Regional_Selec]],TabCadastro[Regional_Selec],1))</f>
        <v>#REF!</v>
      </c>
      <c r="ED129" s="1" t="str">
        <f>TabCadastro[[#This Row],[Domingo]]&amp;TabCadastro[[#This Row],[Segunda]]&amp;TabCadastro[[#This Row],[Terça]]&amp;TabCadastro[[#This Row],[Quarta]]&amp;TabCadastro[[#This Row],[Quinta]]&amp;TabCadastro[[#This Row],[Sexta]]&amp;TabCadastro[[#This Row],[Sábado]]</f>
        <v>-14h30-19h30---</v>
      </c>
      <c r="EE129" s="1">
        <f>LEN(TabCadastro[[#This Row],[Conc_AE]])-LEN(SUBSTITUTE(TabCadastro[[#This Row],[Conc_AE]],"h",""))</f>
        <v>2</v>
      </c>
      <c r="EF129" s="1">
        <f>LEN(TabCadastro[[#This Row],[Dias e Horários do CURSO BÁSICO]])-LEN(SUBSTITUTE(TabCadastro[[#This Row],[Dias e Horários do CURSO BÁSICO]],"h",""))</f>
        <v>1</v>
      </c>
      <c r="EG129" s="1">
        <f>LEN(TabCadastro[[#This Row],[Dias e Horários da EAE]])-LEN(SUBSTITUTE(TabCadastro[[#This Row],[Dias e Horários da EAE]],"h",""))</f>
        <v>2</v>
      </c>
      <c r="EH129" s="1">
        <f>LEN(TabCadastro[[#This Row],[Dias e Horários EVANGELIZAÇÃO INFANTIL]])-LEN(SUBSTITUTE(TabCadastro[[#This Row],[Dias e Horários EVANGELIZAÇÃO INFANTIL]],"h",""))</f>
        <v>1</v>
      </c>
      <c r="EI129" s="1">
        <f>LEN(TabCadastro[[#This Row],[Dias e Horários PRÉ-MOCIDADE]])-LEN(SUBSTITUTE(TabCadastro[[#This Row],[Dias e Horários PRÉ-MOCIDADE]],"h",""))</f>
        <v>1</v>
      </c>
      <c r="EJ129" s="1">
        <f>LEN(TabCadastro[[#This Row],[Dias e Horários MOCIDADE]])-LEN(SUBSTITUTE(TabCadastro[[#This Row],[Dias e Horários MOCIDADE]],"h",""))</f>
        <v>1</v>
      </c>
      <c r="EK129" s="1">
        <f>LEN(TabCadastro[[#This Row],[Dias e Horários do CURSO DE MÉDIUNS]])-LEN(SUBSTITUTE(TabCadastro[[#This Row],[Dias e Horários do CURSO DE MÉDIUNS]],"h",""))</f>
        <v>1</v>
      </c>
      <c r="EL129" s="1">
        <f>LEN(TabCadastro[[#This Row],[Dias e Horários - FALANDO AO CORAÇÃO]])-LEN(SUBSTITUTE(TabCadastro[[#This Row],[Dias e Horários - FALANDO AO CORAÇÃO]],"h",""))</f>
        <v>0</v>
      </c>
      <c r="EM129" s="1">
        <f>LEN(TabCadastro[[#This Row],[Dias e Horários - PROJETO ANDRÉ LUIZ]])-LEN(SUBSTITUTE(TabCadastro[[#This Row],[Dias e Horários - PROJETO ANDRÉ LUIZ]],"h",""))</f>
        <v>1</v>
      </c>
      <c r="EN129" s="1">
        <f>LEN(TabCadastro[[#This Row],[Dias e Horários - PROJETO PAULO DE TARSO]])-LEN(SUBSTITUTE(TabCadastro[[#This Row],[Dias e Horários - PROJETO PAULO DE TARSO]],"h",""))</f>
        <v>0</v>
      </c>
    </row>
    <row r="130" spans="1:144" x14ac:dyDescent="0.3">
      <c r="A130" s="2">
        <v>44223.368295509259</v>
      </c>
      <c r="B130" s="19" t="s">
        <v>2837</v>
      </c>
      <c r="C130" s="3" t="s">
        <v>2944</v>
      </c>
      <c r="D130" s="3" t="s">
        <v>2945</v>
      </c>
      <c r="E130" s="3" t="s">
        <v>2946</v>
      </c>
      <c r="F130" s="3" t="s">
        <v>2947</v>
      </c>
      <c r="G130" s="4" t="s">
        <v>2948</v>
      </c>
      <c r="H130" s="5" t="s">
        <v>2949</v>
      </c>
      <c r="I130" s="3" t="s">
        <v>2903</v>
      </c>
      <c r="J130" s="3" t="s">
        <v>152</v>
      </c>
      <c r="K130" s="3" t="s">
        <v>2950</v>
      </c>
      <c r="L130" s="3" t="s">
        <v>2951</v>
      </c>
      <c r="M130" s="13">
        <v>30384</v>
      </c>
      <c r="N130" s="3" t="s">
        <v>2946</v>
      </c>
      <c r="O130" s="5" t="s">
        <v>2952</v>
      </c>
      <c r="P130" s="5" t="s">
        <v>2947</v>
      </c>
      <c r="Q130" s="4" t="s">
        <v>2953</v>
      </c>
      <c r="R130" s="4" t="s">
        <v>2954</v>
      </c>
      <c r="S130" s="3" t="s">
        <v>158</v>
      </c>
      <c r="T130" s="3" t="s">
        <v>159</v>
      </c>
      <c r="U130" s="3" t="s">
        <v>158</v>
      </c>
      <c r="V130" s="3" t="s">
        <v>159</v>
      </c>
      <c r="W130" s="3" t="s">
        <v>158</v>
      </c>
      <c r="X130" s="3" t="s">
        <v>159</v>
      </c>
      <c r="Y130" s="3" t="s">
        <v>158</v>
      </c>
      <c r="Z130" s="4" t="s">
        <v>2955</v>
      </c>
      <c r="AD130" s="4" t="s">
        <v>2956</v>
      </c>
      <c r="AE130" s="4" t="s">
        <v>158</v>
      </c>
      <c r="AF130" s="4" t="s">
        <v>2957</v>
      </c>
      <c r="AG130" s="3" t="s">
        <v>1380</v>
      </c>
      <c r="AH130" s="3" t="s">
        <v>2167</v>
      </c>
      <c r="AI130" s="3" t="s">
        <v>2958</v>
      </c>
      <c r="AJ130" s="3" t="s">
        <v>2959</v>
      </c>
      <c r="AK130" s="3" t="s">
        <v>221</v>
      </c>
      <c r="AL130" s="23" t="s">
        <v>161</v>
      </c>
      <c r="AM130" s="3" t="s">
        <v>2960</v>
      </c>
      <c r="AN130" s="5">
        <v>1445</v>
      </c>
      <c r="AO130" s="5">
        <v>65</v>
      </c>
      <c r="AP130" s="5">
        <v>22</v>
      </c>
      <c r="AQ130" s="5">
        <v>18</v>
      </c>
      <c r="AR130" s="5" t="s">
        <v>161</v>
      </c>
      <c r="AS130" s="21">
        <v>0</v>
      </c>
      <c r="AT130" s="5" t="s">
        <v>2961</v>
      </c>
      <c r="AU130" s="5" t="s">
        <v>2962</v>
      </c>
      <c r="AV130" s="5">
        <v>127</v>
      </c>
      <c r="AW130" s="5">
        <v>22</v>
      </c>
      <c r="AX130" s="21">
        <v>6</v>
      </c>
      <c r="AY130" s="21">
        <v>3</v>
      </c>
      <c r="AZ130" s="5" t="s">
        <v>225</v>
      </c>
      <c r="BA130" s="5">
        <v>32</v>
      </c>
      <c r="BB130" s="5">
        <v>22</v>
      </c>
      <c r="BC130" s="21">
        <v>6</v>
      </c>
      <c r="BD130" s="21">
        <v>2</v>
      </c>
      <c r="BE130" s="5" t="s">
        <v>2963</v>
      </c>
      <c r="BF130" s="5">
        <v>38</v>
      </c>
      <c r="BG130" s="5">
        <v>22</v>
      </c>
      <c r="BH130" s="5">
        <v>13</v>
      </c>
      <c r="BI130" s="21">
        <v>3</v>
      </c>
      <c r="BJ130" s="21">
        <v>3</v>
      </c>
      <c r="BK130" s="21">
        <v>3</v>
      </c>
      <c r="BL130" s="21">
        <v>2</v>
      </c>
      <c r="BM130" s="21">
        <v>2</v>
      </c>
      <c r="BN130" s="5">
        <v>0</v>
      </c>
      <c r="BO130" s="5">
        <v>0</v>
      </c>
      <c r="BP130" s="5">
        <v>12</v>
      </c>
      <c r="BQ130" s="5" t="s">
        <v>158</v>
      </c>
      <c r="BR130" s="5" t="s">
        <v>625</v>
      </c>
      <c r="BS130" s="5">
        <v>10</v>
      </c>
      <c r="BT130" s="21">
        <v>8</v>
      </c>
      <c r="BU130" s="21">
        <v>3</v>
      </c>
      <c r="BV130" s="5" t="s">
        <v>344</v>
      </c>
      <c r="BW130" s="5" t="s">
        <v>625</v>
      </c>
      <c r="BX130" s="5">
        <v>12</v>
      </c>
      <c r="BY130" s="5">
        <v>22</v>
      </c>
      <c r="BZ130" s="21">
        <v>6</v>
      </c>
      <c r="CA130" s="21">
        <v>2</v>
      </c>
      <c r="CB130" s="5">
        <v>0</v>
      </c>
      <c r="CC130" s="5">
        <v>42</v>
      </c>
      <c r="CD130" s="5" t="s">
        <v>2964</v>
      </c>
      <c r="CE130" s="5" t="s">
        <v>2965</v>
      </c>
      <c r="CF130" s="5" t="s">
        <v>161</v>
      </c>
      <c r="CG130" s="5" t="s">
        <v>159</v>
      </c>
      <c r="CH130" s="5" t="s">
        <v>158</v>
      </c>
      <c r="CI130" s="21">
        <v>0</v>
      </c>
      <c r="CJ130" s="21">
        <v>0</v>
      </c>
      <c r="CK130" s="5" t="s">
        <v>159</v>
      </c>
      <c r="CL130" s="5" t="s">
        <v>158</v>
      </c>
      <c r="CM130" s="21">
        <v>0</v>
      </c>
      <c r="CN130" s="21">
        <v>0</v>
      </c>
      <c r="CO130" s="5" t="s">
        <v>167</v>
      </c>
      <c r="CQ130" s="5" t="s">
        <v>168</v>
      </c>
      <c r="CR130" s="4" t="s">
        <v>2966</v>
      </c>
      <c r="CS130" s="5" t="s">
        <v>169</v>
      </c>
      <c r="CT130" s="5" t="s">
        <v>158</v>
      </c>
      <c r="CU130" s="20" t="s">
        <v>416</v>
      </c>
      <c r="CX130" s="5" t="s">
        <v>2967</v>
      </c>
      <c r="CY130" s="4" t="s">
        <v>2968</v>
      </c>
      <c r="CZ130" s="5" t="s">
        <v>229</v>
      </c>
      <c r="DA130" s="5" t="s">
        <v>172</v>
      </c>
      <c r="DB130" s="4" t="s">
        <v>2969</v>
      </c>
      <c r="DC130" s="4" t="s">
        <v>2970</v>
      </c>
      <c r="DD130" t="s">
        <v>2971</v>
      </c>
      <c r="DE130" s="14" t="s">
        <v>176</v>
      </c>
      <c r="DF130" s="4">
        <v>131</v>
      </c>
      <c r="DG130" s="15" t="s">
        <v>177</v>
      </c>
      <c r="DH130" s="15" t="s">
        <v>354</v>
      </c>
      <c r="DI130" s="4" t="e">
        <v>#REF!</v>
      </c>
      <c r="DJ130" s="4" t="e">
        <v>#REF!</v>
      </c>
      <c r="DK130" s="4" t="e">
        <v>#REF!</v>
      </c>
      <c r="DL130" s="4" t="e">
        <v>#REF!</v>
      </c>
      <c r="DM130" s="4" t="e">
        <v>#REF!</v>
      </c>
      <c r="DN130" s="4" t="e">
        <v>#REF!</v>
      </c>
      <c r="DO130" s="4" t="e">
        <v>#REF!</v>
      </c>
      <c r="DP130" s="4" t="s">
        <v>2972</v>
      </c>
      <c r="DQ130" s="4" t="s">
        <v>354</v>
      </c>
      <c r="DR130" s="16">
        <v>1</v>
      </c>
      <c r="DS130" s="17">
        <v>44225</v>
      </c>
      <c r="DT130" s="1" t="s">
        <v>356</v>
      </c>
      <c r="DU130" s="1" t="s">
        <v>354</v>
      </c>
      <c r="DV130" s="1" t="str">
        <f>TabCadastro[[#This Row],[Cidade]]&amp;" - "&amp;TabCadastro[[#This Row],[UF]]</f>
        <v>Santos - SP</v>
      </c>
      <c r="DW130" s="18" t="str">
        <f>TabCadastro[[#This Row],[Nome completo do responsável]]&amp;" / "&amp;TabCadastro[[#This Row],[Endereço de e-mail2]]&amp;" / "&amp;TabCadastro[[#This Row],[Telefone]]</f>
        <v>Maria Helena Antunes / ceae.santos2021@gmail.com / (13) 98160-7111</v>
      </c>
      <c r="DX130" s="18" t="str">
        <f>TabCadastro[[#This Row],[Nome do Presidente]]&amp;" / "&amp;TabCadastro[[#This Row],[Email do Presidente]]&amp;" / "&amp;TabCadastro[[#This Row],[Telefone do Presidente]]</f>
        <v>Maria Helena Antunes / helena.ceaesantos@gmail.com / (13) 98160-7111</v>
      </c>
      <c r="DY130" s="18" t="e">
        <f>VLOOKUP(TabCadastro[[#This Row],[Regional]],#REF!,2,FALSE)</f>
        <v>#REF!</v>
      </c>
      <c r="DZ130" s="1" t="e">
        <f>IF(TabCadastro[[#This Row],[Regional]]=#REF!,TabCadastro[[#This Row],[Conc_Cidade_UF]],"")</f>
        <v>#REF!</v>
      </c>
      <c r="EA130" s="18" t="str">
        <f>TabCadastro[[#This Row],[Endereço]]&amp;" - "&amp;TabCadastro[[#This Row],[Bairro]]&amp;" - "&amp;"CEP "&amp;TabCadastro[[#This Row],[CEP]]</f>
        <v>Rua Com. Alfaia Rodrigues, 579 - Ponta Da Praia - CEP 11025-155</v>
      </c>
      <c r="EB130" s="1" t="e">
        <f>IF(TabCadastro[[#This Row],[Regional]]=#REF!,TabCadastro[[#This Row],[Ordem (manual)]],"")</f>
        <v>#REF!</v>
      </c>
      <c r="EC130" s="1" t="e">
        <f>IF(TabCadastro[[#This Row],[Regional_Selec]]="","",_xlfn.RANK.EQ(TabCadastro[[#This Row],[Regional_Selec]],TabCadastro[Regional_Selec],1))</f>
        <v>#REF!</v>
      </c>
      <c r="ED130" s="1" t="str">
        <f>TabCadastro[[#This Row],[Domingo]]&amp;TabCadastro[[#This Row],[Segunda]]&amp;TabCadastro[[#This Row],[Terça]]&amp;TabCadastro[[#This Row],[Quarta]]&amp;TabCadastro[[#This Row],[Quinta]]&amp;TabCadastro[[#This Row],[Sexta]]&amp;TabCadastro[[#This Row],[Sábado]]</f>
        <v>9h19h1514h4515h / 19h4520h-8h45</v>
      </c>
      <c r="EE130" s="1">
        <f>LEN(TabCadastro[[#This Row],[Conc_AE]])-LEN(SUBSTITUTE(TabCadastro[[#This Row],[Conc_AE]],"h",""))</f>
        <v>7</v>
      </c>
      <c r="EF130" s="1">
        <f>LEN(TabCadastro[[#This Row],[Dias e Horários do CURSO BÁSICO]])-LEN(SUBSTITUTE(TabCadastro[[#This Row],[Dias e Horários do CURSO BÁSICO]],"h",""))</f>
        <v>0</v>
      </c>
      <c r="EG130" s="1">
        <f>LEN(TabCadastro[[#This Row],[Dias e Horários da EAE]])-LEN(SUBSTITUTE(TabCadastro[[#This Row],[Dias e Horários da EAE]],"h",""))</f>
        <v>3</v>
      </c>
      <c r="EH130" s="1">
        <f>LEN(TabCadastro[[#This Row],[Dias e Horários EVANGELIZAÇÃO INFANTIL]])-LEN(SUBSTITUTE(TabCadastro[[#This Row],[Dias e Horários EVANGELIZAÇÃO INFANTIL]],"h",""))</f>
        <v>1</v>
      </c>
      <c r="EI130" s="1">
        <f>LEN(TabCadastro[[#This Row],[Dias e Horários PRÉ-MOCIDADE]])-LEN(SUBSTITUTE(TabCadastro[[#This Row],[Dias e Horários PRÉ-MOCIDADE]],"h",""))</f>
        <v>1</v>
      </c>
      <c r="EJ130" s="1">
        <f>LEN(TabCadastro[[#This Row],[Dias e Horários MOCIDADE]])-LEN(SUBSTITUTE(TabCadastro[[#This Row],[Dias e Horários MOCIDADE]],"h",""))</f>
        <v>1</v>
      </c>
      <c r="EK130" s="1">
        <f>LEN(TabCadastro[[#This Row],[Dias e Horários do CURSO DE MÉDIUNS]])-LEN(SUBSTITUTE(TabCadastro[[#This Row],[Dias e Horários do CURSO DE MÉDIUNS]],"h",""))</f>
        <v>1</v>
      </c>
      <c r="EL130" s="1">
        <f>LEN(TabCadastro[[#This Row],[Dias e Horários - FALANDO AO CORAÇÃO]])-LEN(SUBSTITUTE(TabCadastro[[#This Row],[Dias e Horários - FALANDO AO CORAÇÃO]],"h",""))</f>
        <v>2</v>
      </c>
      <c r="EM130" s="1">
        <f>LEN(TabCadastro[[#This Row],[Dias e Horários - PROJETO ANDRÉ LUIZ]])-LEN(SUBSTITUTE(TabCadastro[[#This Row],[Dias e Horários - PROJETO ANDRÉ LUIZ]],"h",""))</f>
        <v>1</v>
      </c>
      <c r="EN130" s="1">
        <f>LEN(TabCadastro[[#This Row],[Dias e Horários - PROJETO PAULO DE TARSO]])-LEN(SUBSTITUTE(TabCadastro[[#This Row],[Dias e Horários - PROJETO PAULO DE TARSO]],"h",""))</f>
        <v>0</v>
      </c>
    </row>
    <row r="131" spans="1:144" x14ac:dyDescent="0.3">
      <c r="A131" s="2">
        <v>44225.420488252319</v>
      </c>
      <c r="B131" s="19" t="s">
        <v>2837</v>
      </c>
      <c r="C131" s="3" t="s">
        <v>2973</v>
      </c>
      <c r="D131" s="3" t="s">
        <v>2974</v>
      </c>
      <c r="E131" s="3" t="s">
        <v>2975</v>
      </c>
      <c r="F131" s="3" t="s">
        <v>2976</v>
      </c>
      <c r="G131" s="4" t="s">
        <v>2977</v>
      </c>
      <c r="H131" s="5" t="s">
        <v>2978</v>
      </c>
      <c r="I131" s="3" t="s">
        <v>2867</v>
      </c>
      <c r="J131" s="3" t="s">
        <v>152</v>
      </c>
      <c r="K131" s="3" t="s">
        <v>2979</v>
      </c>
      <c r="L131" s="3" t="s">
        <v>2980</v>
      </c>
      <c r="M131" s="13">
        <v>35341</v>
      </c>
      <c r="N131" s="3" t="s">
        <v>2981</v>
      </c>
      <c r="O131" s="5" t="s">
        <v>2982</v>
      </c>
      <c r="P131" s="5" t="s">
        <v>2983</v>
      </c>
      <c r="Q131" s="4" t="s">
        <v>2984</v>
      </c>
      <c r="R131" s="4" t="s">
        <v>2985</v>
      </c>
      <c r="S131" s="3" t="s">
        <v>158</v>
      </c>
      <c r="T131" s="3" t="s">
        <v>158</v>
      </c>
      <c r="U131" s="3" t="s">
        <v>158</v>
      </c>
      <c r="V131" s="3" t="s">
        <v>159</v>
      </c>
      <c r="W131" s="3" t="s">
        <v>159</v>
      </c>
      <c r="X131" s="3" t="s">
        <v>159</v>
      </c>
      <c r="Y131" s="3" t="s">
        <v>158</v>
      </c>
      <c r="Z131" s="4"/>
      <c r="AA131" s="4" t="s">
        <v>161</v>
      </c>
      <c r="AB131" s="4" t="s">
        <v>161</v>
      </c>
      <c r="AC131" s="4" t="s">
        <v>161</v>
      </c>
      <c r="AD131" s="4" t="s">
        <v>161</v>
      </c>
      <c r="AE131" s="4" t="s">
        <v>158</v>
      </c>
      <c r="AF131" s="4" t="s">
        <v>2986</v>
      </c>
      <c r="AG131" s="3" t="s">
        <v>161</v>
      </c>
      <c r="AH131" s="3" t="s">
        <v>2167</v>
      </c>
      <c r="AI131" s="3" t="s">
        <v>161</v>
      </c>
      <c r="AJ131" s="3" t="s">
        <v>161</v>
      </c>
      <c r="AK131" s="3" t="s">
        <v>161</v>
      </c>
      <c r="AL131" s="3" t="s">
        <v>161</v>
      </c>
      <c r="AM131" s="3" t="s">
        <v>161</v>
      </c>
      <c r="AN131" s="5">
        <v>4</v>
      </c>
      <c r="AO131" s="5">
        <v>15</v>
      </c>
      <c r="AP131" s="5">
        <v>7</v>
      </c>
      <c r="AQ131" s="5">
        <v>6</v>
      </c>
      <c r="AR131" s="5" t="s">
        <v>161</v>
      </c>
      <c r="AS131" s="5">
        <v>0</v>
      </c>
      <c r="AT131" s="5" t="s">
        <v>251</v>
      </c>
      <c r="AU131" s="5" t="s">
        <v>827</v>
      </c>
      <c r="AV131" s="5">
        <v>7</v>
      </c>
      <c r="AW131" s="5">
        <v>7</v>
      </c>
      <c r="AX131" s="5">
        <v>2</v>
      </c>
      <c r="AY131" s="5">
        <v>1</v>
      </c>
      <c r="AZ131" s="5" t="s">
        <v>161</v>
      </c>
      <c r="BA131" s="5">
        <v>0</v>
      </c>
      <c r="BB131" s="5">
        <v>7</v>
      </c>
      <c r="BC131" s="5">
        <v>2</v>
      </c>
      <c r="BD131" s="5">
        <v>1</v>
      </c>
      <c r="BE131" s="5" t="s">
        <v>161</v>
      </c>
      <c r="BF131" s="5">
        <v>0</v>
      </c>
      <c r="BG131" s="5">
        <v>0</v>
      </c>
      <c r="BH131" s="5">
        <v>0</v>
      </c>
      <c r="BI131" s="5">
        <v>0</v>
      </c>
      <c r="BJ131" s="5">
        <v>0</v>
      </c>
      <c r="BK131" s="5">
        <v>0</v>
      </c>
      <c r="BL131" s="5">
        <v>0</v>
      </c>
      <c r="BM131" s="5">
        <v>0</v>
      </c>
      <c r="BN131" s="5">
        <v>0</v>
      </c>
      <c r="BO131" s="5">
        <v>0</v>
      </c>
      <c r="BP131" s="5">
        <v>0</v>
      </c>
      <c r="BQ131" s="5" t="s">
        <v>163</v>
      </c>
      <c r="BR131" s="5" t="s">
        <v>161</v>
      </c>
      <c r="BS131" s="5">
        <v>0</v>
      </c>
      <c r="BT131" s="5">
        <v>0</v>
      </c>
      <c r="BU131" s="5">
        <v>0</v>
      </c>
      <c r="BV131" s="5" t="s">
        <v>163</v>
      </c>
      <c r="BW131" s="5" t="s">
        <v>161</v>
      </c>
      <c r="BX131" s="5">
        <v>0</v>
      </c>
      <c r="BY131" s="5">
        <v>0</v>
      </c>
      <c r="BZ131" s="5">
        <v>0</v>
      </c>
      <c r="CA131" s="5">
        <v>0</v>
      </c>
      <c r="CB131" s="5">
        <v>0</v>
      </c>
      <c r="CC131" s="5">
        <v>10</v>
      </c>
      <c r="CD131" s="5" t="s">
        <v>161</v>
      </c>
      <c r="CE131" s="5" t="s">
        <v>161</v>
      </c>
      <c r="CF131" s="5" t="s">
        <v>161</v>
      </c>
      <c r="CG131" s="5" t="s">
        <v>158</v>
      </c>
      <c r="CH131" s="5" t="s">
        <v>158</v>
      </c>
      <c r="CI131" s="5">
        <v>0</v>
      </c>
      <c r="CJ131" s="5">
        <v>0</v>
      </c>
      <c r="CK131" s="5" t="s">
        <v>159</v>
      </c>
      <c r="CL131" s="5" t="s">
        <v>158</v>
      </c>
      <c r="CM131" s="5">
        <v>0</v>
      </c>
      <c r="CN131" s="5">
        <v>0</v>
      </c>
      <c r="CO131" s="5" t="s">
        <v>167</v>
      </c>
      <c r="CQ131" s="5" t="s">
        <v>168</v>
      </c>
      <c r="CR131" s="4" t="s">
        <v>2987</v>
      </c>
      <c r="CS131" s="5" t="s">
        <v>169</v>
      </c>
      <c r="CT131" s="5" t="s">
        <v>158</v>
      </c>
      <c r="CU131" s="5" t="s">
        <v>2988</v>
      </c>
      <c r="CV131" s="4" t="s">
        <v>2989</v>
      </c>
      <c r="CX131" s="5" t="s">
        <v>2990</v>
      </c>
      <c r="CY131" s="4" t="s">
        <v>2991</v>
      </c>
      <c r="CZ131" s="5" t="s">
        <v>229</v>
      </c>
      <c r="DA131" s="5" t="s">
        <v>230</v>
      </c>
      <c r="DB131" s="4" t="s">
        <v>2992</v>
      </c>
      <c r="DC131" s="4" t="s">
        <v>2993</v>
      </c>
      <c r="DD131" t="s">
        <v>2994</v>
      </c>
      <c r="DE131" s="14" t="s">
        <v>176</v>
      </c>
      <c r="DF131" s="4">
        <v>132</v>
      </c>
      <c r="DG131" s="15" t="s">
        <v>177</v>
      </c>
      <c r="DH131" s="15" t="s">
        <v>178</v>
      </c>
      <c r="DI131" s="4" t="e">
        <v>#REF!</v>
      </c>
      <c r="DJ131" s="4" t="e">
        <v>#REF!</v>
      </c>
      <c r="DK131" s="4" t="e">
        <v>#REF!</v>
      </c>
      <c r="DL131" s="4" t="e">
        <v>#REF!</v>
      </c>
      <c r="DM131" s="4" t="e">
        <v>#REF!</v>
      </c>
      <c r="DN131" s="4" t="e">
        <v>#REF!</v>
      </c>
      <c r="DO131" s="4" t="e">
        <v>#REF!</v>
      </c>
      <c r="DP131" s="4" t="s">
        <v>2995</v>
      </c>
      <c r="DQ131" s="4" t="s">
        <v>178</v>
      </c>
      <c r="DR131" s="16">
        <v>1</v>
      </c>
      <c r="DS131" s="17">
        <v>44225</v>
      </c>
      <c r="DU131" s="1" t="s">
        <v>178</v>
      </c>
      <c r="DV131" s="1" t="str">
        <f>TabCadastro[[#This Row],[Cidade]]&amp;" - "&amp;TabCadastro[[#This Row],[UF]]</f>
        <v>Guarujá - SP</v>
      </c>
      <c r="DW131" s="18" t="str">
        <f>TabCadastro[[#This Row],[Nome completo do responsável]]&amp;" / "&amp;TabCadastro[[#This Row],[Endereço de e-mail2]]&amp;" / "&amp;TabCadastro[[#This Row],[Telefone]]</f>
        <v>Marcia Cristina De Luna / lunachris.oficial@hotmail.com /  (13) 98113-5937</v>
      </c>
      <c r="DX131" s="18" t="str">
        <f>TabCadastro[[#This Row],[Nome do Presidente]]&amp;" / "&amp;TabCadastro[[#This Row],[Email do Presidente]]&amp;" / "&amp;TabCadastro[[#This Row],[Telefone do Presidente]]</f>
        <v>Sueli Lopez Viana / suloviana@gmail.com / (13) 33582535 / (13) 997484384</v>
      </c>
      <c r="DY131" s="18" t="e">
        <f>VLOOKUP(TabCadastro[[#This Row],[Regional]],#REF!,2,FALSE)</f>
        <v>#REF!</v>
      </c>
      <c r="DZ131" s="1" t="e">
        <f>IF(TabCadastro[[#This Row],[Regional]]=#REF!,TabCadastro[[#This Row],[Conc_Cidade_UF]],"")</f>
        <v>#REF!</v>
      </c>
      <c r="EA131" s="18" t="str">
        <f>TabCadastro[[#This Row],[Endereço]]&amp;" - "&amp;TabCadastro[[#This Row],[Bairro]]&amp;" - "&amp;"CEP "&amp;TabCadastro[[#This Row],[CEP]]</f>
        <v>Rua Afonso Teixeira Vidal, 245 - Santa Rosa - CEP 11430-150</v>
      </c>
      <c r="EB131" s="1" t="e">
        <f>IF(TabCadastro[[#This Row],[Regional]]=#REF!,TabCadastro[[#This Row],[Ordem (manual)]],"")</f>
        <v>#REF!</v>
      </c>
      <c r="EC131" s="1" t="e">
        <f>IF(TabCadastro[[#This Row],[Regional_Selec]]="","",_xlfn.RANK.EQ(TabCadastro[[#This Row],[Regional_Selec]],TabCadastro[Regional_Selec],1))</f>
        <v>#REF!</v>
      </c>
      <c r="ED131" s="1" t="str">
        <f>TabCadastro[[#This Row],[Domingo]]&amp;TabCadastro[[#This Row],[Segunda]]&amp;TabCadastro[[#This Row],[Terça]]&amp;TabCadastro[[#This Row],[Quarta]]&amp;TabCadastro[[#This Row],[Quinta]]&amp;TabCadastro[[#This Row],[Sexta]]&amp;TabCadastro[[#This Row],[Sábado]]</f>
        <v>-19h15-----</v>
      </c>
      <c r="EE131" s="1">
        <f>LEN(TabCadastro[[#This Row],[Conc_AE]])-LEN(SUBSTITUTE(TabCadastro[[#This Row],[Conc_AE]],"h",""))</f>
        <v>1</v>
      </c>
      <c r="EF131" s="1">
        <f>LEN(TabCadastro[[#This Row],[Dias e Horários do CURSO BÁSICO]])-LEN(SUBSTITUTE(TabCadastro[[#This Row],[Dias e Horários do CURSO BÁSICO]],"h",""))</f>
        <v>0</v>
      </c>
      <c r="EG131" s="1">
        <f>LEN(TabCadastro[[#This Row],[Dias e Horários da EAE]])-LEN(SUBSTITUTE(TabCadastro[[#This Row],[Dias e Horários da EAE]],"h",""))</f>
        <v>1</v>
      </c>
      <c r="EH131" s="1">
        <f>LEN(TabCadastro[[#This Row],[Dias e Horários EVANGELIZAÇÃO INFANTIL]])-LEN(SUBSTITUTE(TabCadastro[[#This Row],[Dias e Horários EVANGELIZAÇÃO INFANTIL]],"h",""))</f>
        <v>0</v>
      </c>
      <c r="EI131" s="1">
        <f>LEN(TabCadastro[[#This Row],[Dias e Horários PRÉ-MOCIDADE]])-LEN(SUBSTITUTE(TabCadastro[[#This Row],[Dias e Horários PRÉ-MOCIDADE]],"h",""))</f>
        <v>0</v>
      </c>
      <c r="EJ131" s="1">
        <f>LEN(TabCadastro[[#This Row],[Dias e Horários MOCIDADE]])-LEN(SUBSTITUTE(TabCadastro[[#This Row],[Dias e Horários MOCIDADE]],"h",""))</f>
        <v>0</v>
      </c>
      <c r="EK131" s="1">
        <f>LEN(TabCadastro[[#This Row],[Dias e Horários do CURSO DE MÉDIUNS]])-LEN(SUBSTITUTE(TabCadastro[[#This Row],[Dias e Horários do CURSO DE MÉDIUNS]],"h",""))</f>
        <v>0</v>
      </c>
      <c r="EL131" s="1">
        <f>LEN(TabCadastro[[#This Row],[Dias e Horários - FALANDO AO CORAÇÃO]])-LEN(SUBSTITUTE(TabCadastro[[#This Row],[Dias e Horários - FALANDO AO CORAÇÃO]],"h",""))</f>
        <v>0</v>
      </c>
      <c r="EM131" s="1">
        <f>LEN(TabCadastro[[#This Row],[Dias e Horários - PROJETO ANDRÉ LUIZ]])-LEN(SUBSTITUTE(TabCadastro[[#This Row],[Dias e Horários - PROJETO ANDRÉ LUIZ]],"h",""))</f>
        <v>0</v>
      </c>
      <c r="EN131" s="1">
        <f>LEN(TabCadastro[[#This Row],[Dias e Horários - PROJETO PAULO DE TARSO]])-LEN(SUBSTITUTE(TabCadastro[[#This Row],[Dias e Horários - PROJETO PAULO DE TARSO]],"h",""))</f>
        <v>0</v>
      </c>
    </row>
    <row r="132" spans="1:144" x14ac:dyDescent="0.3">
      <c r="A132" s="2">
        <v>44213.518748946764</v>
      </c>
      <c r="B132" s="19" t="s">
        <v>2837</v>
      </c>
      <c r="C132" s="3" t="s">
        <v>2996</v>
      </c>
      <c r="D132" s="3" t="s">
        <v>451</v>
      </c>
      <c r="E132" s="3" t="s">
        <v>2997</v>
      </c>
      <c r="F132" s="3" t="s">
        <v>2998</v>
      </c>
      <c r="G132" s="4" t="s">
        <v>2999</v>
      </c>
      <c r="H132" s="5" t="s">
        <v>2949</v>
      </c>
      <c r="I132" s="3" t="s">
        <v>2903</v>
      </c>
      <c r="J132" s="3" t="s">
        <v>152</v>
      </c>
      <c r="K132" s="3" t="s">
        <v>3000</v>
      </c>
      <c r="L132" s="3" t="s">
        <v>3001</v>
      </c>
      <c r="M132" s="24">
        <v>39068</v>
      </c>
      <c r="N132" s="3" t="s">
        <v>3002</v>
      </c>
      <c r="O132" s="5" t="s">
        <v>3003</v>
      </c>
      <c r="P132" s="5" t="s">
        <v>2998</v>
      </c>
      <c r="Q132" s="4" t="s">
        <v>1639</v>
      </c>
      <c r="R132" s="4" t="s">
        <v>3004</v>
      </c>
      <c r="S132" s="3" t="s">
        <v>158</v>
      </c>
      <c r="T132" s="3" t="s">
        <v>158</v>
      </c>
      <c r="U132" s="3" t="s">
        <v>158</v>
      </c>
      <c r="V132" s="3" t="s">
        <v>159</v>
      </c>
      <c r="W132" s="3" t="s">
        <v>159</v>
      </c>
      <c r="X132" s="3" t="s">
        <v>159</v>
      </c>
      <c r="Y132" s="3" t="s">
        <v>159</v>
      </c>
      <c r="Z132" s="4" t="s">
        <v>3005</v>
      </c>
      <c r="AA132" s="4"/>
      <c r="AB132" s="4" t="s">
        <v>3006</v>
      </c>
      <c r="AC132" s="4" t="s">
        <v>161</v>
      </c>
      <c r="AD132" s="4" t="s">
        <v>161</v>
      </c>
      <c r="AE132" s="4" t="s">
        <v>158</v>
      </c>
      <c r="AF132" s="4" t="s">
        <v>3007</v>
      </c>
      <c r="AG132" s="3" t="s">
        <v>549</v>
      </c>
      <c r="AH132" s="3" t="s">
        <v>161</v>
      </c>
      <c r="AI132" s="3" t="s">
        <v>162</v>
      </c>
      <c r="AJ132" s="3" t="s">
        <v>3008</v>
      </c>
      <c r="AK132" s="3" t="s">
        <v>161</v>
      </c>
      <c r="AL132" s="3" t="s">
        <v>161</v>
      </c>
      <c r="AM132" s="3" t="s">
        <v>3009</v>
      </c>
      <c r="AN132" s="5">
        <v>50</v>
      </c>
      <c r="AO132" s="5">
        <v>0</v>
      </c>
      <c r="AP132" s="5">
        <v>6</v>
      </c>
      <c r="AQ132" s="5">
        <v>0</v>
      </c>
      <c r="AR132" s="5" t="s">
        <v>161</v>
      </c>
      <c r="AS132" s="5">
        <v>0</v>
      </c>
      <c r="AT132" s="5" t="s">
        <v>3010</v>
      </c>
      <c r="AU132" s="5" t="s">
        <v>198</v>
      </c>
      <c r="AV132" s="5">
        <v>110</v>
      </c>
      <c r="AW132" s="5">
        <v>6</v>
      </c>
      <c r="AX132" s="5">
        <v>3</v>
      </c>
      <c r="AY132" s="5">
        <v>2</v>
      </c>
      <c r="AZ132" s="5" t="s">
        <v>225</v>
      </c>
      <c r="BA132" s="5">
        <v>30</v>
      </c>
      <c r="BB132" s="5">
        <v>3</v>
      </c>
      <c r="BC132" s="5">
        <v>2</v>
      </c>
      <c r="BD132" s="5">
        <v>1</v>
      </c>
      <c r="BE132" s="5" t="s">
        <v>342</v>
      </c>
      <c r="BF132" s="5">
        <v>25</v>
      </c>
      <c r="BG132" s="5">
        <v>7</v>
      </c>
      <c r="BH132" s="5">
        <v>7</v>
      </c>
      <c r="BI132" s="5">
        <v>2</v>
      </c>
      <c r="BJ132" s="5">
        <v>2</v>
      </c>
      <c r="BK132" s="5">
        <v>2</v>
      </c>
      <c r="BL132" s="5">
        <v>2</v>
      </c>
      <c r="BM132" s="5">
        <v>1</v>
      </c>
      <c r="BN132" s="5">
        <v>0</v>
      </c>
      <c r="BO132" s="5">
        <v>0</v>
      </c>
      <c r="BP132" s="5">
        <v>0</v>
      </c>
      <c r="BQ132" s="5" t="s">
        <v>158</v>
      </c>
      <c r="BR132" s="5" t="s">
        <v>1181</v>
      </c>
      <c r="BS132" s="5">
        <v>4</v>
      </c>
      <c r="BT132" s="5">
        <v>2</v>
      </c>
      <c r="BU132" s="5">
        <v>1</v>
      </c>
      <c r="BV132" s="5" t="s">
        <v>253</v>
      </c>
      <c r="BW132" s="5" t="s">
        <v>1181</v>
      </c>
      <c r="BX132" s="5">
        <v>20</v>
      </c>
      <c r="BY132" s="5">
        <v>4</v>
      </c>
      <c r="BZ132" s="5">
        <v>1</v>
      </c>
      <c r="CA132" s="5">
        <v>1</v>
      </c>
      <c r="CB132" s="5">
        <v>0</v>
      </c>
      <c r="CC132" s="5">
        <v>10</v>
      </c>
      <c r="CD132" s="5" t="s">
        <v>555</v>
      </c>
      <c r="CE132" s="5" t="s">
        <v>627</v>
      </c>
      <c r="CF132" s="5" t="s">
        <v>161</v>
      </c>
      <c r="CG132" s="5" t="s">
        <v>158</v>
      </c>
      <c r="CH132" s="5" t="s">
        <v>158</v>
      </c>
      <c r="CI132" s="5">
        <v>0</v>
      </c>
      <c r="CJ132" s="5">
        <v>0</v>
      </c>
      <c r="CK132" s="5" t="s">
        <v>158</v>
      </c>
      <c r="CL132" s="5" t="s">
        <v>158</v>
      </c>
      <c r="CM132" s="5">
        <v>0</v>
      </c>
      <c r="CN132" s="5">
        <v>0</v>
      </c>
      <c r="CO132" s="5" t="s">
        <v>167</v>
      </c>
      <c r="CP132" s="4" t="s">
        <v>3011</v>
      </c>
      <c r="CQ132" s="5" t="s">
        <v>347</v>
      </c>
      <c r="CR132" s="4" t="s">
        <v>3012</v>
      </c>
      <c r="CS132" s="5" t="s">
        <v>169</v>
      </c>
      <c r="CT132" s="5" t="s">
        <v>159</v>
      </c>
      <c r="CU132" s="5" t="s">
        <v>3013</v>
      </c>
      <c r="CX132" s="5" t="s">
        <v>3003</v>
      </c>
      <c r="CY132" s="4" t="s">
        <v>3014</v>
      </c>
      <c r="CZ132" s="5" t="s">
        <v>171</v>
      </c>
      <c r="DA132" s="5" t="s">
        <v>230</v>
      </c>
      <c r="DB132" s="4" t="s">
        <v>3015</v>
      </c>
      <c r="DC132" s="4" t="s">
        <v>3016</v>
      </c>
      <c r="DD132" t="s">
        <v>3017</v>
      </c>
      <c r="DE132" s="14" t="s">
        <v>176</v>
      </c>
      <c r="DF132" s="4">
        <v>133</v>
      </c>
      <c r="DG132" s="15" t="s">
        <v>177</v>
      </c>
      <c r="DH132" s="15" t="s">
        <v>354</v>
      </c>
      <c r="DI132" s="4" t="e">
        <v>#REF!</v>
      </c>
      <c r="DJ132" s="4" t="e">
        <v>#REF!</v>
      </c>
      <c r="DK132" s="4" t="e">
        <v>#REF!</v>
      </c>
      <c r="DL132" s="4" t="e">
        <v>#REF!</v>
      </c>
      <c r="DM132" s="4" t="e">
        <v>#REF!</v>
      </c>
      <c r="DN132" s="4" t="e">
        <v>#REF!</v>
      </c>
      <c r="DO132" s="4" t="e">
        <v>#REF!</v>
      </c>
      <c r="DP132" s="4" t="s">
        <v>3018</v>
      </c>
      <c r="DQ132" s="4" t="s">
        <v>354</v>
      </c>
      <c r="DR132" s="16">
        <v>1</v>
      </c>
      <c r="DS132" s="17">
        <v>44225</v>
      </c>
      <c r="DT132" s="1" t="s">
        <v>356</v>
      </c>
      <c r="DU132" s="1" t="s">
        <v>354</v>
      </c>
      <c r="DV132" s="1" t="str">
        <f>TabCadastro[[#This Row],[Cidade]]&amp;" - "&amp;TabCadastro[[#This Row],[UF]]</f>
        <v>Santos - SP</v>
      </c>
      <c r="DW132" s="18" t="str">
        <f>TabCadastro[[#This Row],[Nome completo do responsável]]&amp;" / "&amp;TabCadastro[[#This Row],[Endereço de e-mail2]]&amp;" / "&amp;TabCadastro[[#This Row],[Telefone]]</f>
        <v>João Carlos Pereira De Souza Oliveira / direcao@fedjsantos.page / (13) 98225-0005</v>
      </c>
      <c r="DX132" s="18" t="str">
        <f>TabCadastro[[#This Row],[Nome do Presidente]]&amp;" / "&amp;TabCadastro[[#This Row],[Email do Presidente]]&amp;" / "&amp;TabCadastro[[#This Row],[Telefone do Presidente]]</f>
        <v>João Carlos Pereira De Souza Oliviera / direcao@fedjsantos.page / (13) 98225-0005</v>
      </c>
      <c r="DY132" s="18" t="e">
        <f>VLOOKUP(TabCadastro[[#This Row],[Regional]],#REF!,2,FALSE)</f>
        <v>#REF!</v>
      </c>
      <c r="DZ132" s="1" t="e">
        <f>IF(TabCadastro[[#This Row],[Regional]]=#REF!,TabCadastro[[#This Row],[Conc_Cidade_UF]],"")</f>
        <v>#REF!</v>
      </c>
      <c r="EA132" s="18" t="str">
        <f>TabCadastro[[#This Row],[Endereço]]&amp;" - "&amp;TabCadastro[[#This Row],[Bairro]]&amp;" - "&amp;"CEP "&amp;TabCadastro[[#This Row],[CEP]]</f>
        <v>Rua Maestro Heitor Vila Lobos, 134 - Ponta Da Praia - CEP 11030-240</v>
      </c>
      <c r="EB132" s="1" t="e">
        <f>IF(TabCadastro[[#This Row],[Regional]]=#REF!,TabCadastro[[#This Row],[Ordem (manual)]],"")</f>
        <v>#REF!</v>
      </c>
      <c r="EC132" s="1" t="e">
        <f>IF(TabCadastro[[#This Row],[Regional_Selec]]="","",_xlfn.RANK.EQ(TabCadastro[[#This Row],[Regional_Selec]],TabCadastro[Regional_Selec],1))</f>
        <v>#REF!</v>
      </c>
      <c r="ED132" s="1" t="str">
        <f>TabCadastro[[#This Row],[Domingo]]&amp;TabCadastro[[#This Row],[Segunda]]&amp;TabCadastro[[#This Row],[Terça]]&amp;TabCadastro[[#This Row],[Quarta]]&amp;TabCadastro[[#This Row],[Quinta]]&amp;TabCadastro[[#This Row],[Sexta]]&amp;TabCadastro[[#This Row],[Sábado]]</f>
        <v>8h30-19h3014h15--8h15</v>
      </c>
      <c r="EE132" s="1">
        <f>LEN(TabCadastro[[#This Row],[Conc_AE]])-LEN(SUBSTITUTE(TabCadastro[[#This Row],[Conc_AE]],"h",""))</f>
        <v>4</v>
      </c>
      <c r="EF132" s="1">
        <f>LEN(TabCadastro[[#This Row],[Dias e Horários do CURSO BÁSICO]])-LEN(SUBSTITUTE(TabCadastro[[#This Row],[Dias e Horários do CURSO BÁSICO]],"h",""))</f>
        <v>0</v>
      </c>
      <c r="EG132" s="1">
        <f>LEN(TabCadastro[[#This Row],[Dias e Horários da EAE]])-LEN(SUBSTITUTE(TabCadastro[[#This Row],[Dias e Horários da EAE]],"h",""))</f>
        <v>2</v>
      </c>
      <c r="EH132" s="1">
        <f>LEN(TabCadastro[[#This Row],[Dias e Horários EVANGELIZAÇÃO INFANTIL]])-LEN(SUBSTITUTE(TabCadastro[[#This Row],[Dias e Horários EVANGELIZAÇÃO INFANTIL]],"h",""))</f>
        <v>1</v>
      </c>
      <c r="EI132" s="1">
        <f>LEN(TabCadastro[[#This Row],[Dias e Horários PRÉ-MOCIDADE]])-LEN(SUBSTITUTE(TabCadastro[[#This Row],[Dias e Horários PRÉ-MOCIDADE]],"h",""))</f>
        <v>1</v>
      </c>
      <c r="EJ132" s="1">
        <f>LEN(TabCadastro[[#This Row],[Dias e Horários MOCIDADE]])-LEN(SUBSTITUTE(TabCadastro[[#This Row],[Dias e Horários MOCIDADE]],"h",""))</f>
        <v>1</v>
      </c>
      <c r="EK132" s="1">
        <f>LEN(TabCadastro[[#This Row],[Dias e Horários do CURSO DE MÉDIUNS]])-LEN(SUBSTITUTE(TabCadastro[[#This Row],[Dias e Horários do CURSO DE MÉDIUNS]],"h",""))</f>
        <v>1</v>
      </c>
      <c r="EL132" s="1">
        <f>LEN(TabCadastro[[#This Row],[Dias e Horários - FALANDO AO CORAÇÃO]])-LEN(SUBSTITUTE(TabCadastro[[#This Row],[Dias e Horários - FALANDO AO CORAÇÃO]],"h",""))</f>
        <v>1</v>
      </c>
      <c r="EM132" s="1">
        <f>LEN(TabCadastro[[#This Row],[Dias e Horários - PROJETO ANDRÉ LUIZ]])-LEN(SUBSTITUTE(TabCadastro[[#This Row],[Dias e Horários - PROJETO ANDRÉ LUIZ]],"h",""))</f>
        <v>1</v>
      </c>
      <c r="EN132" s="1">
        <f>LEN(TabCadastro[[#This Row],[Dias e Horários - PROJETO PAULO DE TARSO]])-LEN(SUBSTITUTE(TabCadastro[[#This Row],[Dias e Horários - PROJETO PAULO DE TARSO]],"h",""))</f>
        <v>0</v>
      </c>
    </row>
    <row r="133" spans="1:144" x14ac:dyDescent="0.3">
      <c r="A133" s="2">
        <v>44208.603625034724</v>
      </c>
      <c r="B133" s="19" t="s">
        <v>2837</v>
      </c>
      <c r="C133" s="3" t="s">
        <v>3019</v>
      </c>
      <c r="D133" s="3" t="s">
        <v>3020</v>
      </c>
      <c r="E133" s="3" t="s">
        <v>3021</v>
      </c>
      <c r="F133" s="3" t="s">
        <v>3022</v>
      </c>
      <c r="G133" s="4" t="s">
        <v>3023</v>
      </c>
      <c r="H133" s="5" t="s">
        <v>3024</v>
      </c>
      <c r="I133" s="3" t="s">
        <v>2867</v>
      </c>
      <c r="J133" s="3" t="s">
        <v>152</v>
      </c>
      <c r="K133" s="3" t="s">
        <v>3025</v>
      </c>
      <c r="L133" s="3" t="s">
        <v>3026</v>
      </c>
      <c r="M133" s="13">
        <v>42047</v>
      </c>
      <c r="N133" s="3" t="s">
        <v>3027</v>
      </c>
      <c r="O133" s="5" t="s">
        <v>3028</v>
      </c>
      <c r="P133" s="5" t="s">
        <v>3029</v>
      </c>
      <c r="Q133" s="4" t="s">
        <v>3030</v>
      </c>
      <c r="R133" s="4" t="s">
        <v>3031</v>
      </c>
      <c r="S133" s="3" t="s">
        <v>158</v>
      </c>
      <c r="T133" s="3" t="s">
        <v>158</v>
      </c>
      <c r="U133" s="3" t="s">
        <v>158</v>
      </c>
      <c r="V133" s="3" t="s">
        <v>159</v>
      </c>
      <c r="W133" s="3" t="s">
        <v>159</v>
      </c>
      <c r="X133" s="3" t="s">
        <v>159</v>
      </c>
      <c r="Y133" s="3" t="s">
        <v>158</v>
      </c>
      <c r="Z133" s="4" t="s">
        <v>3032</v>
      </c>
      <c r="AA133" s="4" t="s">
        <v>161</v>
      </c>
      <c r="AB133" s="4" t="s">
        <v>161</v>
      </c>
      <c r="AC133" s="4" t="s">
        <v>161</v>
      </c>
      <c r="AD133" s="4" t="s">
        <v>161</v>
      </c>
      <c r="AE133" s="4" t="s">
        <v>158</v>
      </c>
      <c r="AF133" s="4" t="s">
        <v>3031</v>
      </c>
      <c r="AG133" s="3" t="s">
        <v>161</v>
      </c>
      <c r="AH133" s="3" t="s">
        <v>161</v>
      </c>
      <c r="AI133" s="3" t="s">
        <v>221</v>
      </c>
      <c r="AJ133" s="3" t="s">
        <v>161</v>
      </c>
      <c r="AK133" s="3" t="s">
        <v>161</v>
      </c>
      <c r="AL133" s="3" t="s">
        <v>161</v>
      </c>
      <c r="AM133" s="3" t="s">
        <v>161</v>
      </c>
      <c r="AN133" s="5">
        <v>15</v>
      </c>
      <c r="AO133" s="5">
        <v>6</v>
      </c>
      <c r="AP133" s="5">
        <v>3</v>
      </c>
      <c r="AQ133" s="5">
        <v>3</v>
      </c>
      <c r="AR133" s="5" t="s">
        <v>161</v>
      </c>
      <c r="AS133" s="5">
        <v>0</v>
      </c>
      <c r="AT133" s="5" t="s">
        <v>161</v>
      </c>
      <c r="AU133" s="5" t="s">
        <v>163</v>
      </c>
      <c r="AV133" s="20">
        <v>0</v>
      </c>
      <c r="AW133" s="5">
        <v>2</v>
      </c>
      <c r="AX133" s="5">
        <v>0</v>
      </c>
      <c r="AY133" s="5">
        <v>0</v>
      </c>
      <c r="AZ133" s="5" t="s">
        <v>161</v>
      </c>
      <c r="BA133" s="5">
        <v>0</v>
      </c>
      <c r="BB133" s="5">
        <v>1</v>
      </c>
      <c r="BC133" s="5">
        <v>1</v>
      </c>
      <c r="BD133" s="5">
        <v>0</v>
      </c>
      <c r="BE133" s="5" t="s">
        <v>166</v>
      </c>
      <c r="BF133" s="5">
        <v>12</v>
      </c>
      <c r="BG133" s="5">
        <v>5</v>
      </c>
      <c r="BH133" s="5">
        <v>4</v>
      </c>
      <c r="BI133" s="5">
        <v>0</v>
      </c>
      <c r="BJ133" s="5">
        <v>1</v>
      </c>
      <c r="BK133" s="5">
        <v>1</v>
      </c>
      <c r="BL133" s="5">
        <v>1</v>
      </c>
      <c r="BM133" s="5">
        <v>1</v>
      </c>
      <c r="BN133" s="5">
        <v>0</v>
      </c>
      <c r="BO133" s="5">
        <v>1</v>
      </c>
      <c r="BP133" s="5">
        <v>4</v>
      </c>
      <c r="BQ133" s="5" t="s">
        <v>158</v>
      </c>
      <c r="BR133" s="5" t="s">
        <v>161</v>
      </c>
      <c r="BS133" s="5">
        <v>0</v>
      </c>
      <c r="BT133" s="5">
        <v>0</v>
      </c>
      <c r="BU133" s="5">
        <v>0</v>
      </c>
      <c r="BV133" s="5" t="s">
        <v>165</v>
      </c>
      <c r="BW133" s="5" t="s">
        <v>161</v>
      </c>
      <c r="BX133" s="5">
        <v>0</v>
      </c>
      <c r="BY133" s="5">
        <v>0</v>
      </c>
      <c r="BZ133" s="5">
        <v>0</v>
      </c>
      <c r="CA133" s="5">
        <v>0</v>
      </c>
      <c r="CB133" s="5">
        <v>0</v>
      </c>
      <c r="CC133" s="5">
        <v>0</v>
      </c>
      <c r="CD133" s="5" t="s">
        <v>3033</v>
      </c>
      <c r="CE133" s="5" t="s">
        <v>161</v>
      </c>
      <c r="CF133" s="5" t="s">
        <v>161</v>
      </c>
      <c r="CG133" s="5" t="s">
        <v>158</v>
      </c>
      <c r="CH133" s="5" t="s">
        <v>159</v>
      </c>
      <c r="CI133" s="5">
        <v>0</v>
      </c>
      <c r="CJ133" s="5">
        <v>0</v>
      </c>
      <c r="CK133" s="5" t="s">
        <v>158</v>
      </c>
      <c r="CL133" s="5" t="s">
        <v>159</v>
      </c>
      <c r="CM133" s="5">
        <v>0</v>
      </c>
      <c r="CN133" s="5">
        <v>0</v>
      </c>
      <c r="CO133" s="5" t="s">
        <v>167</v>
      </c>
      <c r="CQ133" s="5" t="s">
        <v>168</v>
      </c>
      <c r="CR133" s="4" t="s">
        <v>3034</v>
      </c>
      <c r="CS133" s="5" t="s">
        <v>169</v>
      </c>
      <c r="CT133" s="5" t="s">
        <v>159</v>
      </c>
      <c r="CU133" s="5" t="s">
        <v>3028</v>
      </c>
      <c r="CX133" s="5" t="s">
        <v>3028</v>
      </c>
      <c r="CY133" s="4" t="s">
        <v>3035</v>
      </c>
      <c r="CZ133" s="5" t="s">
        <v>229</v>
      </c>
      <c r="DA133" s="5" t="s">
        <v>928</v>
      </c>
      <c r="DB133" s="4" t="s">
        <v>3036</v>
      </c>
      <c r="DC133" s="4" t="s">
        <v>3037</v>
      </c>
      <c r="DD133" t="s">
        <v>3038</v>
      </c>
      <c r="DE133" s="14" t="s">
        <v>176</v>
      </c>
      <c r="DF133" s="4">
        <v>134</v>
      </c>
      <c r="DG133" s="15" t="s">
        <v>177</v>
      </c>
      <c r="DH133" s="15" t="s">
        <v>178</v>
      </c>
      <c r="DI133" s="4" t="e">
        <v>#REF!</v>
      </c>
      <c r="DJ133" s="4" t="e">
        <v>#REF!</v>
      </c>
      <c r="DK133" s="4" t="e">
        <v>#REF!</v>
      </c>
      <c r="DL133" s="4" t="e">
        <v>#REF!</v>
      </c>
      <c r="DM133" s="4" t="e">
        <v>#REF!</v>
      </c>
      <c r="DN133" s="4" t="e">
        <v>#REF!</v>
      </c>
      <c r="DO133" s="4" t="e">
        <v>#REF!</v>
      </c>
      <c r="DP133" s="4" t="s">
        <v>3039</v>
      </c>
      <c r="DQ133" s="4" t="s">
        <v>178</v>
      </c>
      <c r="DR133" s="16">
        <v>1</v>
      </c>
      <c r="DS133" s="17">
        <v>44225</v>
      </c>
      <c r="DU133" s="1" t="s">
        <v>178</v>
      </c>
      <c r="DV133" s="1" t="str">
        <f>TabCadastro[[#This Row],[Cidade]]&amp;" - "&amp;TabCadastro[[#This Row],[UF]]</f>
        <v>Guarujá - SP</v>
      </c>
      <c r="DW133" s="18" t="str">
        <f>TabCadastro[[#This Row],[Nome completo do responsável]]&amp;" / "&amp;TabCadastro[[#This Row],[Endereço de e-mail2]]&amp;" / "&amp;TabCadastro[[#This Row],[Telefone]]</f>
        <v>Soraya Costa De Moura Prado / sorayamourap@gmail.com / (13) 99767-8479</v>
      </c>
      <c r="DX133" s="18" t="str">
        <f>TabCadastro[[#This Row],[Nome do Presidente]]&amp;" / "&amp;TabCadastro[[#This Row],[Email do Presidente]]&amp;" / "&amp;TabCadastro[[#This Row],[Telefone do Presidente]]</f>
        <v>Sonia Maria Caetano De Oliveira / sorayamourap@gmail.com / (13) 99681-5089</v>
      </c>
      <c r="DY133" s="18" t="e">
        <f>VLOOKUP(TabCadastro[[#This Row],[Regional]],#REF!,2,FALSE)</f>
        <v>#REF!</v>
      </c>
      <c r="DZ133" s="1" t="e">
        <f>IF(TabCadastro[[#This Row],[Regional]]=#REF!,TabCadastro[[#This Row],[Conc_Cidade_UF]],"")</f>
        <v>#REF!</v>
      </c>
      <c r="EA133" s="18" t="str">
        <f>TabCadastro[[#This Row],[Endereço]]&amp;" - "&amp;TabCadastro[[#This Row],[Bairro]]&amp;" - "&amp;"CEP "&amp;TabCadastro[[#This Row],[CEP]]</f>
        <v>Rua Carmozina De Freitas Abreu, 253 - Santa Cruz Dos Navegantes - CEP 11425-120</v>
      </c>
      <c r="EB133" s="1" t="e">
        <f>IF(TabCadastro[[#This Row],[Regional]]=#REF!,TabCadastro[[#This Row],[Ordem (manual)]],"")</f>
        <v>#REF!</v>
      </c>
      <c r="EC133" s="1" t="e">
        <f>IF(TabCadastro[[#This Row],[Regional_Selec]]="","",_xlfn.RANK.EQ(TabCadastro[[#This Row],[Regional_Selec]],TabCadastro[Regional_Selec],1))</f>
        <v>#REF!</v>
      </c>
      <c r="ED133" s="1" t="str">
        <f>TabCadastro[[#This Row],[Domingo]]&amp;TabCadastro[[#This Row],[Segunda]]&amp;TabCadastro[[#This Row],[Terça]]&amp;TabCadastro[[#This Row],[Quarta]]&amp;TabCadastro[[#This Row],[Quinta]]&amp;TabCadastro[[#This Row],[Sexta]]&amp;TabCadastro[[#This Row],[Sábado]]</f>
        <v>--20h----</v>
      </c>
      <c r="EE133" s="1">
        <f>LEN(TabCadastro[[#This Row],[Conc_AE]])-LEN(SUBSTITUTE(TabCadastro[[#This Row],[Conc_AE]],"h",""))</f>
        <v>1</v>
      </c>
      <c r="EF133" s="1">
        <f>LEN(TabCadastro[[#This Row],[Dias e Horários do CURSO BÁSICO]])-LEN(SUBSTITUTE(TabCadastro[[#This Row],[Dias e Horários do CURSO BÁSICO]],"h",""))</f>
        <v>0</v>
      </c>
      <c r="EG133" s="1">
        <f>LEN(TabCadastro[[#This Row],[Dias e Horários da EAE]])-LEN(SUBSTITUTE(TabCadastro[[#This Row],[Dias e Horários da EAE]],"h",""))</f>
        <v>0</v>
      </c>
      <c r="EH133" s="1">
        <f>LEN(TabCadastro[[#This Row],[Dias e Horários EVANGELIZAÇÃO INFANTIL]])-LEN(SUBSTITUTE(TabCadastro[[#This Row],[Dias e Horários EVANGELIZAÇÃO INFANTIL]],"h",""))</f>
        <v>1</v>
      </c>
      <c r="EI133" s="1">
        <f>LEN(TabCadastro[[#This Row],[Dias e Horários PRÉ-MOCIDADE]])-LEN(SUBSTITUTE(TabCadastro[[#This Row],[Dias e Horários PRÉ-MOCIDADE]],"h",""))</f>
        <v>0</v>
      </c>
      <c r="EJ133" s="1">
        <f>LEN(TabCadastro[[#This Row],[Dias e Horários MOCIDADE]])-LEN(SUBSTITUTE(TabCadastro[[#This Row],[Dias e Horários MOCIDADE]],"h",""))</f>
        <v>0</v>
      </c>
      <c r="EK133" s="1">
        <f>LEN(TabCadastro[[#This Row],[Dias e Horários do CURSO DE MÉDIUNS]])-LEN(SUBSTITUTE(TabCadastro[[#This Row],[Dias e Horários do CURSO DE MÉDIUNS]],"h",""))</f>
        <v>0</v>
      </c>
      <c r="EL133" s="1">
        <f>LEN(TabCadastro[[#This Row],[Dias e Horários - FALANDO AO CORAÇÃO]])-LEN(SUBSTITUTE(TabCadastro[[#This Row],[Dias e Horários - FALANDO AO CORAÇÃO]],"h",""))</f>
        <v>1</v>
      </c>
      <c r="EM133" s="1">
        <f>LEN(TabCadastro[[#This Row],[Dias e Horários - PROJETO ANDRÉ LUIZ]])-LEN(SUBSTITUTE(TabCadastro[[#This Row],[Dias e Horários - PROJETO ANDRÉ LUIZ]],"h",""))</f>
        <v>0</v>
      </c>
      <c r="EN133" s="1">
        <f>LEN(TabCadastro[[#This Row],[Dias e Horários - PROJETO PAULO DE TARSO]])-LEN(SUBSTITUTE(TabCadastro[[#This Row],[Dias e Horários - PROJETO PAULO DE TARSO]],"h",""))</f>
        <v>0</v>
      </c>
    </row>
    <row r="134" spans="1:144" x14ac:dyDescent="0.3">
      <c r="A134" s="2">
        <v>44207.864613969912</v>
      </c>
      <c r="B134" s="19" t="s">
        <v>2837</v>
      </c>
      <c r="C134" s="3" t="s">
        <v>3040</v>
      </c>
      <c r="D134" s="3" t="s">
        <v>3041</v>
      </c>
      <c r="E134" s="3" t="s">
        <v>3042</v>
      </c>
      <c r="F134" s="3" t="s">
        <v>3043</v>
      </c>
      <c r="G134" s="4" t="s">
        <v>3044</v>
      </c>
      <c r="H134" s="5" t="s">
        <v>3045</v>
      </c>
      <c r="I134" s="3" t="s">
        <v>2844</v>
      </c>
      <c r="J134" s="3" t="s">
        <v>152</v>
      </c>
      <c r="K134" s="3" t="s">
        <v>3046</v>
      </c>
      <c r="L134" s="3" t="s">
        <v>3047</v>
      </c>
      <c r="M134" s="13">
        <v>28560</v>
      </c>
      <c r="N134" s="3" t="s">
        <v>3048</v>
      </c>
      <c r="O134" s="5" t="s">
        <v>3049</v>
      </c>
      <c r="P134" s="5" t="s">
        <v>3050</v>
      </c>
      <c r="Q134" s="4" t="s">
        <v>3051</v>
      </c>
      <c r="R134" s="4" t="s">
        <v>3052</v>
      </c>
      <c r="S134" s="3" t="s">
        <v>158</v>
      </c>
      <c r="T134" s="3" t="s">
        <v>158</v>
      </c>
      <c r="U134" s="3" t="s">
        <v>158</v>
      </c>
      <c r="V134" s="3" t="s">
        <v>159</v>
      </c>
      <c r="W134" s="3" t="s">
        <v>158</v>
      </c>
      <c r="X134" s="3" t="s">
        <v>159</v>
      </c>
      <c r="Y134" s="3" t="s">
        <v>158</v>
      </c>
      <c r="Z134" s="4" t="s">
        <v>3053</v>
      </c>
      <c r="AA134" s="4" t="s">
        <v>161</v>
      </c>
      <c r="AB134" s="4" t="s">
        <v>3054</v>
      </c>
      <c r="AC134" s="4" t="s">
        <v>161</v>
      </c>
      <c r="AD134" s="4" t="s">
        <v>3055</v>
      </c>
      <c r="AE134" s="4" t="s">
        <v>158</v>
      </c>
      <c r="AF134" s="4" t="s">
        <v>3056</v>
      </c>
      <c r="AG134" s="3" t="s">
        <v>161</v>
      </c>
      <c r="AH134" s="3" t="s">
        <v>162</v>
      </c>
      <c r="AI134" s="3" t="s">
        <v>398</v>
      </c>
      <c r="AJ134" s="3" t="s">
        <v>161</v>
      </c>
      <c r="AK134" s="3" t="s">
        <v>161</v>
      </c>
      <c r="AL134" s="3" t="s">
        <v>161</v>
      </c>
      <c r="AM134" s="3" t="s">
        <v>161</v>
      </c>
      <c r="AN134" s="5">
        <v>56</v>
      </c>
      <c r="AO134" s="5">
        <v>64</v>
      </c>
      <c r="AP134" s="5">
        <v>11</v>
      </c>
      <c r="AQ134" s="5">
        <v>13</v>
      </c>
      <c r="AR134" s="5" t="s">
        <v>161</v>
      </c>
      <c r="AS134" s="5">
        <v>0</v>
      </c>
      <c r="AT134" s="5" t="s">
        <v>312</v>
      </c>
      <c r="AU134" s="5" t="s">
        <v>3057</v>
      </c>
      <c r="AV134" s="5">
        <v>16</v>
      </c>
      <c r="AW134" s="5">
        <v>5</v>
      </c>
      <c r="AX134" s="5">
        <v>3</v>
      </c>
      <c r="AY134" s="5">
        <v>2</v>
      </c>
      <c r="AZ134" s="5" t="s">
        <v>161</v>
      </c>
      <c r="BA134" s="5">
        <v>0</v>
      </c>
      <c r="BB134" s="5">
        <v>3</v>
      </c>
      <c r="BC134" s="5">
        <v>1</v>
      </c>
      <c r="BD134" s="5">
        <v>1</v>
      </c>
      <c r="BE134" s="5" t="s">
        <v>345</v>
      </c>
      <c r="BF134" s="5">
        <v>25</v>
      </c>
      <c r="BG134" s="5">
        <v>10</v>
      </c>
      <c r="BH134" s="5">
        <v>9</v>
      </c>
      <c r="BI134" s="5">
        <v>0</v>
      </c>
      <c r="BJ134" s="5">
        <v>2</v>
      </c>
      <c r="BK134" s="5">
        <v>1</v>
      </c>
      <c r="BL134" s="5">
        <v>1</v>
      </c>
      <c r="BM134" s="5">
        <v>2</v>
      </c>
      <c r="BN134" s="5">
        <v>0</v>
      </c>
      <c r="BO134" s="5">
        <v>1</v>
      </c>
      <c r="BP134" s="5">
        <v>9</v>
      </c>
      <c r="BQ134" s="5" t="s">
        <v>158</v>
      </c>
      <c r="BR134" s="5" t="s">
        <v>345</v>
      </c>
      <c r="BS134" s="5">
        <v>8</v>
      </c>
      <c r="BT134" s="5">
        <v>2</v>
      </c>
      <c r="BU134" s="5">
        <v>1</v>
      </c>
      <c r="BV134" s="5" t="s">
        <v>253</v>
      </c>
      <c r="BW134" s="5" t="s">
        <v>3058</v>
      </c>
      <c r="BX134" s="5">
        <v>5</v>
      </c>
      <c r="BY134" s="5">
        <v>5</v>
      </c>
      <c r="BZ134" s="5">
        <v>4</v>
      </c>
      <c r="CA134" s="5">
        <v>2</v>
      </c>
      <c r="CB134" s="5">
        <v>0</v>
      </c>
      <c r="CC134" s="5">
        <v>24</v>
      </c>
      <c r="CD134" s="5" t="s">
        <v>3059</v>
      </c>
      <c r="CE134" s="5" t="s">
        <v>2936</v>
      </c>
      <c r="CF134" s="5" t="s">
        <v>161</v>
      </c>
      <c r="CG134" s="5" t="s">
        <v>158</v>
      </c>
      <c r="CH134" s="5" t="s">
        <v>158</v>
      </c>
      <c r="CI134" s="5">
        <v>0</v>
      </c>
      <c r="CJ134" s="5">
        <v>0</v>
      </c>
      <c r="CK134" s="5" t="s">
        <v>158</v>
      </c>
      <c r="CL134" s="5" t="s">
        <v>158</v>
      </c>
      <c r="CM134" s="5">
        <v>0</v>
      </c>
      <c r="CN134" s="5">
        <v>0</v>
      </c>
      <c r="CO134" s="5" t="s">
        <v>167</v>
      </c>
      <c r="CP134" s="4" t="s">
        <v>3060</v>
      </c>
      <c r="CQ134" s="5" t="s">
        <v>168</v>
      </c>
      <c r="CR134" s="4" t="s">
        <v>3061</v>
      </c>
      <c r="CS134" s="5" t="s">
        <v>169</v>
      </c>
      <c r="CT134" s="5" t="s">
        <v>158</v>
      </c>
      <c r="CU134" s="5" t="s">
        <v>3062</v>
      </c>
      <c r="CV134" s="4" t="s">
        <v>3063</v>
      </c>
      <c r="CX134" s="5" t="s">
        <v>3064</v>
      </c>
      <c r="CY134" s="4" t="s">
        <v>3065</v>
      </c>
      <c r="CZ134" s="5" t="s">
        <v>171</v>
      </c>
      <c r="DA134" s="5" t="s">
        <v>172</v>
      </c>
      <c r="DB134" s="4" t="s">
        <v>3066</v>
      </c>
      <c r="DC134" s="4" t="s">
        <v>3067</v>
      </c>
      <c r="DD134" t="s">
        <v>3068</v>
      </c>
      <c r="DE134" s="14" t="s">
        <v>176</v>
      </c>
      <c r="DF134" s="4">
        <v>135</v>
      </c>
      <c r="DG134" s="15" t="s">
        <v>177</v>
      </c>
      <c r="DH134" s="15" t="s">
        <v>354</v>
      </c>
      <c r="DI134" s="4" t="e">
        <v>#REF!</v>
      </c>
      <c r="DJ134" s="4" t="e">
        <v>#REF!</v>
      </c>
      <c r="DK134" s="4" t="e">
        <v>#REF!</v>
      </c>
      <c r="DL134" s="4" t="e">
        <v>#REF!</v>
      </c>
      <c r="DM134" s="4" t="e">
        <v>#REF!</v>
      </c>
      <c r="DN134" s="4" t="e">
        <v>#REF!</v>
      </c>
      <c r="DO134" s="4" t="e">
        <v>#REF!</v>
      </c>
      <c r="DP134" s="4" t="s">
        <v>3069</v>
      </c>
      <c r="DQ134" s="4" t="s">
        <v>354</v>
      </c>
      <c r="DR134" s="16">
        <v>1</v>
      </c>
      <c r="DS134" s="17">
        <v>44225</v>
      </c>
      <c r="DT134" s="1" t="s">
        <v>356</v>
      </c>
      <c r="DU134" s="1" t="s">
        <v>354</v>
      </c>
      <c r="DV134" s="1" t="str">
        <f>TabCadastro[[#This Row],[Cidade]]&amp;" - "&amp;TabCadastro[[#This Row],[UF]]</f>
        <v>São Vicente - SP</v>
      </c>
      <c r="DW134" s="18" t="str">
        <f>TabCadastro[[#This Row],[Nome completo do responsável]]&amp;" / "&amp;TabCadastro[[#This Row],[Endereço de e-mail2]]&amp;" / "&amp;TabCadastro[[#This Row],[Telefone]]</f>
        <v>Lucimara Gomes Rodrigues / lugrodrigues@yahoo.com.br / (13) 99701-7215</v>
      </c>
      <c r="DX134" s="18" t="str">
        <f>TabCadastro[[#This Row],[Nome do Presidente]]&amp;" / "&amp;TabCadastro[[#This Row],[Email do Presidente]]&amp;" / "&amp;TabCadastro[[#This Row],[Telefone do Presidente]]</f>
        <v>Ronaldo Castro Rodrigues / rafaelrodrigues20@hotmail.com / (13) 3462-1701</v>
      </c>
      <c r="DY134" s="18" t="e">
        <f>VLOOKUP(TabCadastro[[#This Row],[Regional]],#REF!,2,FALSE)</f>
        <v>#REF!</v>
      </c>
      <c r="DZ134" s="1" t="e">
        <f>IF(TabCadastro[[#This Row],[Regional]]=#REF!,TabCadastro[[#This Row],[Conc_Cidade_UF]],"")</f>
        <v>#REF!</v>
      </c>
      <c r="EA134" s="18" t="str">
        <f>TabCadastro[[#This Row],[Endereço]]&amp;" - "&amp;TabCadastro[[#This Row],[Bairro]]&amp;" - "&amp;"CEP "&amp;TabCadastro[[#This Row],[CEP]]</f>
        <v>Rua Monte Plano, 283 - Vl. Margarida - CEP 11335-020</v>
      </c>
      <c r="EB134" s="1" t="e">
        <f>IF(TabCadastro[[#This Row],[Regional]]=#REF!,TabCadastro[[#This Row],[Ordem (manual)]],"")</f>
        <v>#REF!</v>
      </c>
      <c r="EC134" s="1" t="e">
        <f>IF(TabCadastro[[#This Row],[Regional_Selec]]="","",_xlfn.RANK.EQ(TabCadastro[[#This Row],[Regional_Selec]],TabCadastro[Regional_Selec],1))</f>
        <v>#REF!</v>
      </c>
      <c r="ED134" s="1" t="str">
        <f>TabCadastro[[#This Row],[Domingo]]&amp;TabCadastro[[#This Row],[Segunda]]&amp;TabCadastro[[#This Row],[Terça]]&amp;TabCadastro[[#This Row],[Quarta]]&amp;TabCadastro[[#This Row],[Quinta]]&amp;TabCadastro[[#This Row],[Sexta]]&amp;TabCadastro[[#This Row],[Sábado]]</f>
        <v>-19h3015h----</v>
      </c>
      <c r="EE134" s="1">
        <f>LEN(TabCadastro[[#This Row],[Conc_AE]])-LEN(SUBSTITUTE(TabCadastro[[#This Row],[Conc_AE]],"h",""))</f>
        <v>2</v>
      </c>
      <c r="EF134" s="1">
        <f>LEN(TabCadastro[[#This Row],[Dias e Horários do CURSO BÁSICO]])-LEN(SUBSTITUTE(TabCadastro[[#This Row],[Dias e Horários do CURSO BÁSICO]],"h",""))</f>
        <v>0</v>
      </c>
      <c r="EG134" s="1">
        <f>LEN(TabCadastro[[#This Row],[Dias e Horários da EAE]])-LEN(SUBSTITUTE(TabCadastro[[#This Row],[Dias e Horários da EAE]],"h",""))</f>
        <v>1</v>
      </c>
      <c r="EH134" s="1">
        <f>LEN(TabCadastro[[#This Row],[Dias e Horários EVANGELIZAÇÃO INFANTIL]])-LEN(SUBSTITUTE(TabCadastro[[#This Row],[Dias e Horários EVANGELIZAÇÃO INFANTIL]],"h",""))</f>
        <v>1</v>
      </c>
      <c r="EI134" s="1">
        <f>LEN(TabCadastro[[#This Row],[Dias e Horários PRÉ-MOCIDADE]])-LEN(SUBSTITUTE(TabCadastro[[#This Row],[Dias e Horários PRÉ-MOCIDADE]],"h",""))</f>
        <v>1</v>
      </c>
      <c r="EJ134" s="1">
        <f>LEN(TabCadastro[[#This Row],[Dias e Horários MOCIDADE]])-LEN(SUBSTITUTE(TabCadastro[[#This Row],[Dias e Horários MOCIDADE]],"h",""))</f>
        <v>1</v>
      </c>
      <c r="EK134" s="1">
        <f>LEN(TabCadastro[[#This Row],[Dias e Horários do CURSO DE MÉDIUNS]])-LEN(SUBSTITUTE(TabCadastro[[#This Row],[Dias e Horários do CURSO DE MÉDIUNS]],"h",""))</f>
        <v>0</v>
      </c>
      <c r="EL134" s="1">
        <f>LEN(TabCadastro[[#This Row],[Dias e Horários - FALANDO AO CORAÇÃO]])-LEN(SUBSTITUTE(TabCadastro[[#This Row],[Dias e Horários - FALANDO AO CORAÇÃO]],"h",""))</f>
        <v>2</v>
      </c>
      <c r="EM134" s="1">
        <f>LEN(TabCadastro[[#This Row],[Dias e Horários - PROJETO ANDRÉ LUIZ]])-LEN(SUBSTITUTE(TabCadastro[[#This Row],[Dias e Horários - PROJETO ANDRÉ LUIZ]],"h",""))</f>
        <v>2</v>
      </c>
      <c r="EN134" s="1">
        <f>LEN(TabCadastro[[#This Row],[Dias e Horários - PROJETO PAULO DE TARSO]])-LEN(SUBSTITUTE(TabCadastro[[#This Row],[Dias e Horários - PROJETO PAULO DE TARSO]],"h",""))</f>
        <v>0</v>
      </c>
    </row>
    <row r="135" spans="1:144" x14ac:dyDescent="0.3">
      <c r="A135" s="2">
        <v>44210.544000509261</v>
      </c>
      <c r="B135" s="19" t="s">
        <v>2837</v>
      </c>
      <c r="C135" s="3" t="s">
        <v>3070</v>
      </c>
      <c r="D135" s="3" t="s">
        <v>3071</v>
      </c>
      <c r="E135" s="3" t="s">
        <v>3072</v>
      </c>
      <c r="F135" s="3" t="s">
        <v>3073</v>
      </c>
      <c r="G135" s="4" t="s">
        <v>3074</v>
      </c>
      <c r="H135" s="5" t="s">
        <v>3075</v>
      </c>
      <c r="I135" s="3" t="s">
        <v>2903</v>
      </c>
      <c r="J135" s="3" t="s">
        <v>152</v>
      </c>
      <c r="K135" s="3" t="s">
        <v>3076</v>
      </c>
      <c r="L135" s="3" t="s">
        <v>3077</v>
      </c>
      <c r="M135" s="13">
        <v>36534</v>
      </c>
      <c r="N135" s="3" t="s">
        <v>3078</v>
      </c>
      <c r="O135" s="5" t="s">
        <v>3079</v>
      </c>
      <c r="P135" s="5" t="s">
        <v>3073</v>
      </c>
      <c r="Q135" s="4" t="s">
        <v>3080</v>
      </c>
      <c r="R135" s="4" t="s">
        <v>3081</v>
      </c>
      <c r="S135" s="3" t="s">
        <v>159</v>
      </c>
      <c r="T135" s="3" t="s">
        <v>159</v>
      </c>
      <c r="U135" s="3" t="s">
        <v>158</v>
      </c>
      <c r="V135" s="3" t="s">
        <v>159</v>
      </c>
      <c r="W135" s="3" t="s">
        <v>159</v>
      </c>
      <c r="X135" s="3" t="s">
        <v>159</v>
      </c>
      <c r="Y135" s="3" t="s">
        <v>158</v>
      </c>
      <c r="Z135" s="4" t="s">
        <v>3082</v>
      </c>
      <c r="AA135" s="4" t="s">
        <v>161</v>
      </c>
      <c r="AB135" s="4" t="s">
        <v>3083</v>
      </c>
      <c r="AC135" s="4" t="s">
        <v>3084</v>
      </c>
      <c r="AD135" s="4" t="s">
        <v>3085</v>
      </c>
      <c r="AE135" s="4" t="s">
        <v>158</v>
      </c>
      <c r="AF135" s="4" t="s">
        <v>3086</v>
      </c>
      <c r="AG135" s="3" t="s">
        <v>161</v>
      </c>
      <c r="AH135" s="3" t="s">
        <v>161</v>
      </c>
      <c r="AI135" s="3" t="s">
        <v>161</v>
      </c>
      <c r="AJ135" s="3" t="s">
        <v>162</v>
      </c>
      <c r="AK135" s="3" t="s">
        <v>161</v>
      </c>
      <c r="AL135" s="3" t="s">
        <v>161</v>
      </c>
      <c r="AM135" s="3" t="s">
        <v>921</v>
      </c>
      <c r="AN135" s="5">
        <v>8</v>
      </c>
      <c r="AO135" s="5">
        <v>8</v>
      </c>
      <c r="AP135" s="5">
        <v>3</v>
      </c>
      <c r="AQ135" s="5">
        <v>3</v>
      </c>
      <c r="AR135" s="5" t="s">
        <v>1577</v>
      </c>
      <c r="AS135" s="5">
        <v>20</v>
      </c>
      <c r="AT135" s="5" t="s">
        <v>161</v>
      </c>
      <c r="AU135" s="5" t="s">
        <v>163</v>
      </c>
      <c r="AV135" s="5">
        <v>0</v>
      </c>
      <c r="AW135" s="5">
        <v>0</v>
      </c>
      <c r="AX135" s="5">
        <v>0</v>
      </c>
      <c r="AY135" s="5">
        <v>0</v>
      </c>
      <c r="AZ135" s="5" t="s">
        <v>161</v>
      </c>
      <c r="BA135" s="5">
        <v>0</v>
      </c>
      <c r="BB135" s="5">
        <v>0</v>
      </c>
      <c r="BC135" s="5">
        <v>0</v>
      </c>
      <c r="BD135" s="5">
        <v>0</v>
      </c>
      <c r="BE135" s="5" t="s">
        <v>625</v>
      </c>
      <c r="BF135" s="5">
        <v>15</v>
      </c>
      <c r="BG135" s="5">
        <v>0</v>
      </c>
      <c r="BH135" s="5">
        <v>4</v>
      </c>
      <c r="BI135" s="5">
        <v>0</v>
      </c>
      <c r="BJ135" s="5">
        <v>1</v>
      </c>
      <c r="BK135" s="5">
        <v>1</v>
      </c>
      <c r="BL135" s="5">
        <v>1</v>
      </c>
      <c r="BM135" s="5">
        <v>1</v>
      </c>
      <c r="BN135" s="5">
        <v>0</v>
      </c>
      <c r="BO135" s="5">
        <v>4</v>
      </c>
      <c r="BP135" s="5">
        <v>4</v>
      </c>
      <c r="BQ135" s="5" t="s">
        <v>158</v>
      </c>
      <c r="BR135" s="5" t="s">
        <v>1181</v>
      </c>
      <c r="BS135" s="5">
        <v>3</v>
      </c>
      <c r="BT135" s="5">
        <v>2</v>
      </c>
      <c r="BU135" s="5">
        <v>2</v>
      </c>
      <c r="BV135" s="5" t="s">
        <v>344</v>
      </c>
      <c r="BW135" s="5" t="s">
        <v>1646</v>
      </c>
      <c r="BX135" s="5">
        <v>6</v>
      </c>
      <c r="BY135" s="5">
        <v>2</v>
      </c>
      <c r="BZ135" s="5">
        <v>1</v>
      </c>
      <c r="CA135" s="5">
        <v>1</v>
      </c>
      <c r="CB135" s="5">
        <v>0</v>
      </c>
      <c r="CC135" s="5">
        <v>4</v>
      </c>
      <c r="CD135" s="5" t="s">
        <v>161</v>
      </c>
      <c r="CE135" s="5" t="s">
        <v>161</v>
      </c>
      <c r="CF135" s="5" t="s">
        <v>1767</v>
      </c>
      <c r="CG135" s="5" t="s">
        <v>158</v>
      </c>
      <c r="CH135" s="5" t="s">
        <v>159</v>
      </c>
      <c r="CI135" s="5">
        <v>0</v>
      </c>
      <c r="CJ135" s="5">
        <v>0</v>
      </c>
      <c r="CK135" s="5" t="s">
        <v>159</v>
      </c>
      <c r="CL135" s="5" t="s">
        <v>159</v>
      </c>
      <c r="CM135" s="5">
        <v>0</v>
      </c>
      <c r="CN135" s="5">
        <v>0</v>
      </c>
      <c r="CO135" s="5" t="s">
        <v>167</v>
      </c>
      <c r="CP135" s="4" t="s">
        <v>3087</v>
      </c>
      <c r="CQ135" s="5" t="s">
        <v>347</v>
      </c>
      <c r="CR135" s="4" t="s">
        <v>3088</v>
      </c>
      <c r="CS135" s="5" t="s">
        <v>169</v>
      </c>
      <c r="CT135" s="5" t="s">
        <v>158</v>
      </c>
      <c r="CU135" s="5" t="s">
        <v>3089</v>
      </c>
      <c r="CV135" s="4" t="s">
        <v>3090</v>
      </c>
      <c r="CX135" s="5" t="s">
        <v>3079</v>
      </c>
      <c r="CY135" s="4" t="s">
        <v>3091</v>
      </c>
      <c r="CZ135" s="5" t="s">
        <v>171</v>
      </c>
      <c r="DA135" s="5" t="s">
        <v>230</v>
      </c>
      <c r="DB135" s="4" t="s">
        <v>3092</v>
      </c>
      <c r="DC135" s="4" t="s">
        <v>3093</v>
      </c>
      <c r="DD135" t="s">
        <v>3094</v>
      </c>
      <c r="DE135" s="14" t="s">
        <v>176</v>
      </c>
      <c r="DF135" s="4">
        <v>136</v>
      </c>
      <c r="DG135" s="15" t="s">
        <v>177</v>
      </c>
      <c r="DH135" s="15" t="s">
        <v>178</v>
      </c>
      <c r="DI135" s="4" t="e">
        <v>#REF!</v>
      </c>
      <c r="DJ135" s="4" t="e">
        <v>#REF!</v>
      </c>
      <c r="DK135" s="4" t="e">
        <v>#REF!</v>
      </c>
      <c r="DL135" s="4" t="e">
        <v>#REF!</v>
      </c>
      <c r="DM135" s="4" t="e">
        <v>#REF!</v>
      </c>
      <c r="DN135" s="4" t="e">
        <v>#REF!</v>
      </c>
      <c r="DO135" s="4" t="e">
        <v>#REF!</v>
      </c>
      <c r="DP135" s="4" t="s">
        <v>3095</v>
      </c>
      <c r="DQ135" s="4" t="s">
        <v>178</v>
      </c>
      <c r="DR135" s="16">
        <v>1</v>
      </c>
      <c r="DS135" s="17">
        <v>44225</v>
      </c>
      <c r="DU135" s="1" t="s">
        <v>178</v>
      </c>
      <c r="DV135" s="1" t="str">
        <f>TabCadastro[[#This Row],[Cidade]]&amp;" - "&amp;TabCadastro[[#This Row],[UF]]</f>
        <v>Santos - SP</v>
      </c>
      <c r="DW135" s="18" t="str">
        <f>TabCadastro[[#This Row],[Nome completo do responsável]]&amp;" / "&amp;TabCadastro[[#This Row],[Endereço de e-mail2]]&amp;" / "&amp;TabCadastro[[#This Row],[Telefone]]</f>
        <v>Luiz Alves Da Silva / luiz.alves0206@gmail.com / (13) 97415-8557</v>
      </c>
      <c r="DX135" s="18" t="str">
        <f>TabCadastro[[#This Row],[Nome do Presidente]]&amp;" / "&amp;TabCadastro[[#This Row],[Email do Presidente]]&amp;" / "&amp;TabCadastro[[#This Row],[Telefone do Presidente]]</f>
        <v>Luiz Alves Da Silva  / luiz.alves0206@gmail.com / (13) 97415-8557</v>
      </c>
      <c r="DY135" s="18" t="e">
        <f>VLOOKUP(TabCadastro[[#This Row],[Regional]],#REF!,2,FALSE)</f>
        <v>#REF!</v>
      </c>
      <c r="DZ135" s="1" t="e">
        <f>IF(TabCadastro[[#This Row],[Regional]]=#REF!,TabCadastro[[#This Row],[Conc_Cidade_UF]],"")</f>
        <v>#REF!</v>
      </c>
      <c r="EA135" s="18" t="str">
        <f>TabCadastro[[#This Row],[Endereço]]&amp;" - "&amp;TabCadastro[[#This Row],[Bairro]]&amp;" - "&amp;"CEP "&amp;TabCadastro[[#This Row],[CEP]]</f>
        <v>Rua Prof. Nelson Espíndola Lobato, 265 - Jd. Rádio Clube - CEP 11088-330</v>
      </c>
      <c r="EB135" s="1" t="e">
        <f>IF(TabCadastro[[#This Row],[Regional]]=#REF!,TabCadastro[[#This Row],[Ordem (manual)]],"")</f>
        <v>#REF!</v>
      </c>
      <c r="EC135" s="1" t="e">
        <f>IF(TabCadastro[[#This Row],[Regional_Selec]]="","",_xlfn.RANK.EQ(TabCadastro[[#This Row],[Regional_Selec]],TabCadastro[Regional_Selec],1))</f>
        <v>#REF!</v>
      </c>
      <c r="ED135" s="1" t="str">
        <f>TabCadastro[[#This Row],[Domingo]]&amp;TabCadastro[[#This Row],[Segunda]]&amp;TabCadastro[[#This Row],[Terça]]&amp;TabCadastro[[#This Row],[Quarta]]&amp;TabCadastro[[#This Row],[Quinta]]&amp;TabCadastro[[#This Row],[Sexta]]&amp;TabCadastro[[#This Row],[Sábado]]</f>
        <v>---19h30--15h30</v>
      </c>
      <c r="EE135" s="1">
        <f>LEN(TabCadastro[[#This Row],[Conc_AE]])-LEN(SUBSTITUTE(TabCadastro[[#This Row],[Conc_AE]],"h",""))</f>
        <v>2</v>
      </c>
      <c r="EF135" s="1">
        <f>LEN(TabCadastro[[#This Row],[Dias e Horários do CURSO BÁSICO]])-LEN(SUBSTITUTE(TabCadastro[[#This Row],[Dias e Horários do CURSO BÁSICO]],"h",""))</f>
        <v>1</v>
      </c>
      <c r="EG135" s="1">
        <f>LEN(TabCadastro[[#This Row],[Dias e Horários da EAE]])-LEN(SUBSTITUTE(TabCadastro[[#This Row],[Dias e Horários da EAE]],"h",""))</f>
        <v>0</v>
      </c>
      <c r="EH135" s="1">
        <f>LEN(TabCadastro[[#This Row],[Dias e Horários EVANGELIZAÇÃO INFANTIL]])-LEN(SUBSTITUTE(TabCadastro[[#This Row],[Dias e Horários EVANGELIZAÇÃO INFANTIL]],"h",""))</f>
        <v>1</v>
      </c>
      <c r="EI135" s="1">
        <f>LEN(TabCadastro[[#This Row],[Dias e Horários PRÉ-MOCIDADE]])-LEN(SUBSTITUTE(TabCadastro[[#This Row],[Dias e Horários PRÉ-MOCIDADE]],"h",""))</f>
        <v>1</v>
      </c>
      <c r="EJ135" s="1">
        <f>LEN(TabCadastro[[#This Row],[Dias e Horários MOCIDADE]])-LEN(SUBSTITUTE(TabCadastro[[#This Row],[Dias e Horários MOCIDADE]],"h",""))</f>
        <v>1</v>
      </c>
      <c r="EK135" s="1">
        <f>LEN(TabCadastro[[#This Row],[Dias e Horários do CURSO DE MÉDIUNS]])-LEN(SUBSTITUTE(TabCadastro[[#This Row],[Dias e Horários do CURSO DE MÉDIUNS]],"h",""))</f>
        <v>0</v>
      </c>
      <c r="EL135" s="1">
        <f>LEN(TabCadastro[[#This Row],[Dias e Horários - FALANDO AO CORAÇÃO]])-LEN(SUBSTITUTE(TabCadastro[[#This Row],[Dias e Horários - FALANDO AO CORAÇÃO]],"h",""))</f>
        <v>0</v>
      </c>
      <c r="EM135" s="1">
        <f>LEN(TabCadastro[[#This Row],[Dias e Horários - PROJETO ANDRÉ LUIZ]])-LEN(SUBSTITUTE(TabCadastro[[#This Row],[Dias e Horários - PROJETO ANDRÉ LUIZ]],"h",""))</f>
        <v>0</v>
      </c>
      <c r="EN135" s="1">
        <f>LEN(TabCadastro[[#This Row],[Dias e Horários - PROJETO PAULO DE TARSO]])-LEN(SUBSTITUTE(TabCadastro[[#This Row],[Dias e Horários - PROJETO PAULO DE TARSO]],"h",""))</f>
        <v>1</v>
      </c>
    </row>
    <row r="136" spans="1:144" x14ac:dyDescent="0.3">
      <c r="A136" s="2">
        <v>44216.909942638886</v>
      </c>
      <c r="B136" s="19" t="s">
        <v>2837</v>
      </c>
      <c r="C136" s="3" t="s">
        <v>3096</v>
      </c>
      <c r="D136" s="3" t="s">
        <v>3097</v>
      </c>
      <c r="E136" s="3" t="s">
        <v>3098</v>
      </c>
      <c r="F136" s="3" t="s">
        <v>3099</v>
      </c>
      <c r="G136" s="4" t="s">
        <v>3100</v>
      </c>
      <c r="H136" s="5" t="s">
        <v>3101</v>
      </c>
      <c r="I136" s="3" t="s">
        <v>2903</v>
      </c>
      <c r="J136" s="3" t="s">
        <v>152</v>
      </c>
      <c r="K136" s="3" t="s">
        <v>3102</v>
      </c>
      <c r="L136" s="3" t="s">
        <v>3103</v>
      </c>
      <c r="M136" s="13">
        <v>34179</v>
      </c>
      <c r="N136" s="3" t="s">
        <v>3104</v>
      </c>
      <c r="O136" s="5" t="s">
        <v>3105</v>
      </c>
      <c r="P136" s="5" t="s">
        <v>3099</v>
      </c>
      <c r="Q136" s="4" t="s">
        <v>192</v>
      </c>
      <c r="S136" s="3" t="s">
        <v>158</v>
      </c>
      <c r="T136" s="3" t="s">
        <v>159</v>
      </c>
      <c r="U136" s="3" t="s">
        <v>158</v>
      </c>
      <c r="V136" s="3" t="s">
        <v>159</v>
      </c>
      <c r="W136" s="3" t="s">
        <v>159</v>
      </c>
      <c r="X136" s="3" t="s">
        <v>159</v>
      </c>
      <c r="Y136" s="3" t="s">
        <v>158</v>
      </c>
      <c r="Z136" s="4"/>
      <c r="AA136" s="4" t="s">
        <v>161</v>
      </c>
      <c r="AB136" s="4" t="s">
        <v>2121</v>
      </c>
      <c r="AC136" s="4" t="s">
        <v>2121</v>
      </c>
      <c r="AD136" s="4" t="s">
        <v>3106</v>
      </c>
      <c r="AE136" s="4" t="s">
        <v>158</v>
      </c>
      <c r="AF136" s="4" t="s">
        <v>3107</v>
      </c>
      <c r="AG136" s="3" t="s">
        <v>161</v>
      </c>
      <c r="AH136" s="3" t="s">
        <v>161</v>
      </c>
      <c r="AI136" s="3" t="s">
        <v>221</v>
      </c>
      <c r="AJ136" s="3" t="s">
        <v>161</v>
      </c>
      <c r="AK136" s="3" t="s">
        <v>161</v>
      </c>
      <c r="AL136" s="3" t="s">
        <v>161</v>
      </c>
      <c r="AM136" s="3" t="s">
        <v>161</v>
      </c>
      <c r="AN136" s="5">
        <v>30</v>
      </c>
      <c r="AO136" s="5">
        <v>25</v>
      </c>
      <c r="AP136" s="5">
        <v>17</v>
      </c>
      <c r="AQ136" s="5">
        <v>29</v>
      </c>
      <c r="AR136" s="5" t="s">
        <v>161</v>
      </c>
      <c r="AS136" s="5">
        <v>0</v>
      </c>
      <c r="AT136" s="5" t="s">
        <v>3108</v>
      </c>
      <c r="AU136" s="5" t="s">
        <v>848</v>
      </c>
      <c r="AV136" s="5">
        <v>40</v>
      </c>
      <c r="AW136" s="5">
        <v>9</v>
      </c>
      <c r="AX136" s="5">
        <v>6</v>
      </c>
      <c r="AY136" s="5">
        <v>2</v>
      </c>
      <c r="AZ136" s="5" t="s">
        <v>3109</v>
      </c>
      <c r="BA136" s="5">
        <v>23</v>
      </c>
      <c r="BB136" s="5">
        <v>3</v>
      </c>
      <c r="BC136" s="5">
        <v>3</v>
      </c>
      <c r="BD136" s="5">
        <v>1</v>
      </c>
      <c r="BE136" s="5" t="s">
        <v>345</v>
      </c>
      <c r="BF136" s="5">
        <v>6</v>
      </c>
      <c r="BG136" s="5">
        <v>8</v>
      </c>
      <c r="BH136" s="5">
        <v>8</v>
      </c>
      <c r="BI136" s="5">
        <v>0</v>
      </c>
      <c r="BJ136" s="5">
        <v>0</v>
      </c>
      <c r="BK136" s="5">
        <v>0</v>
      </c>
      <c r="BL136" s="5">
        <v>0</v>
      </c>
      <c r="BM136" s="5">
        <v>1</v>
      </c>
      <c r="BN136" s="5">
        <v>0</v>
      </c>
      <c r="BO136" s="5">
        <v>8</v>
      </c>
      <c r="BP136" s="5">
        <v>8</v>
      </c>
      <c r="BQ136" s="5" t="s">
        <v>158</v>
      </c>
      <c r="BR136" s="5" t="s">
        <v>1181</v>
      </c>
      <c r="BS136" s="5">
        <v>6</v>
      </c>
      <c r="BT136" s="5">
        <v>5</v>
      </c>
      <c r="BU136" s="5">
        <v>1</v>
      </c>
      <c r="BV136" s="5" t="s">
        <v>253</v>
      </c>
      <c r="BW136" s="5" t="s">
        <v>1181</v>
      </c>
      <c r="BX136" s="5">
        <v>12</v>
      </c>
      <c r="BY136" s="5">
        <v>7</v>
      </c>
      <c r="BZ136" s="5">
        <v>4</v>
      </c>
      <c r="CA136" s="5">
        <v>2</v>
      </c>
      <c r="CB136" s="5">
        <v>0</v>
      </c>
      <c r="CC136" s="5">
        <v>26</v>
      </c>
      <c r="CD136" s="5" t="s">
        <v>3110</v>
      </c>
      <c r="CE136" s="5" t="s">
        <v>3111</v>
      </c>
      <c r="CF136" s="5" t="s">
        <v>161</v>
      </c>
      <c r="CG136" s="5" t="s">
        <v>158</v>
      </c>
      <c r="CH136" s="5" t="s">
        <v>158</v>
      </c>
      <c r="CI136" s="5">
        <v>0</v>
      </c>
      <c r="CJ136" s="5">
        <v>0</v>
      </c>
      <c r="CK136" s="5" t="s">
        <v>159</v>
      </c>
      <c r="CL136" s="5" t="s">
        <v>158</v>
      </c>
      <c r="CM136" s="5">
        <v>0</v>
      </c>
      <c r="CN136" s="5">
        <v>0</v>
      </c>
      <c r="CO136" s="5" t="s">
        <v>167</v>
      </c>
      <c r="CQ136" s="5" t="s">
        <v>168</v>
      </c>
      <c r="CR136" s="4" t="s">
        <v>3112</v>
      </c>
      <c r="CS136" s="5" t="s">
        <v>169</v>
      </c>
      <c r="CT136" s="5" t="s">
        <v>158</v>
      </c>
      <c r="CU136" s="5" t="s">
        <v>3113</v>
      </c>
      <c r="CX136" s="5" t="s">
        <v>3114</v>
      </c>
      <c r="CY136" s="4" t="s">
        <v>3115</v>
      </c>
      <c r="CZ136" s="5" t="s">
        <v>171</v>
      </c>
      <c r="DA136" s="5" t="s">
        <v>172</v>
      </c>
      <c r="DB136" s="4" t="s">
        <v>3116</v>
      </c>
      <c r="DC136" s="4" t="s">
        <v>3117</v>
      </c>
      <c r="DD136" t="s">
        <v>3118</v>
      </c>
      <c r="DE136" s="14" t="s">
        <v>176</v>
      </c>
      <c r="DF136" s="4">
        <v>137</v>
      </c>
      <c r="DG136" s="15" t="s">
        <v>177</v>
      </c>
      <c r="DH136" s="15" t="s">
        <v>354</v>
      </c>
      <c r="DI136" s="4" t="e">
        <v>#REF!</v>
      </c>
      <c r="DJ136" s="4" t="e">
        <v>#REF!</v>
      </c>
      <c r="DK136" s="4" t="e">
        <v>#REF!</v>
      </c>
      <c r="DL136" s="4" t="e">
        <v>#REF!</v>
      </c>
      <c r="DM136" s="4" t="e">
        <v>#REF!</v>
      </c>
      <c r="DN136" s="4" t="e">
        <v>#REF!</v>
      </c>
      <c r="DO136" s="4" t="e">
        <v>#REF!</v>
      </c>
      <c r="DP136" s="4" t="s">
        <v>3119</v>
      </c>
      <c r="DQ136" s="4" t="s">
        <v>354</v>
      </c>
      <c r="DR136" s="16">
        <v>1</v>
      </c>
      <c r="DS136" s="17">
        <v>44225</v>
      </c>
      <c r="DT136" s="1" t="s">
        <v>356</v>
      </c>
      <c r="DU136" s="1" t="s">
        <v>354</v>
      </c>
      <c r="DV136" s="1" t="str">
        <f>TabCadastro[[#This Row],[Cidade]]&amp;" - "&amp;TabCadastro[[#This Row],[UF]]</f>
        <v>Santos - SP</v>
      </c>
      <c r="DW136" s="18" t="str">
        <f>TabCadastro[[#This Row],[Nome completo do responsável]]&amp;" / "&amp;TabCadastro[[#This Row],[Endereço de e-mail2]]&amp;" / "&amp;TabCadastro[[#This Row],[Telefone]]</f>
        <v>Maria Lidia Gomes Romualdo  / feuniaomaior@gmail.com / (13) 99761-5678</v>
      </c>
      <c r="DX136" s="18" t="str">
        <f>TabCadastro[[#This Row],[Nome do Presidente]]&amp;" / "&amp;TabCadastro[[#This Row],[Email do Presidente]]&amp;" / "&amp;TabCadastro[[#This Row],[Telefone do Presidente]]</f>
        <v>Maria Lidia Gomes Romualdo / lidromu@hotmail.com / (13) 99761-5678</v>
      </c>
      <c r="DY136" s="18" t="e">
        <f>VLOOKUP(TabCadastro[[#This Row],[Regional]],#REF!,2,FALSE)</f>
        <v>#REF!</v>
      </c>
      <c r="DZ136" s="1" t="e">
        <f>IF(TabCadastro[[#This Row],[Regional]]=#REF!,TabCadastro[[#This Row],[Conc_Cidade_UF]],"")</f>
        <v>#REF!</v>
      </c>
      <c r="EA136" s="18" t="str">
        <f>TabCadastro[[#This Row],[Endereço]]&amp;" - "&amp;TabCadastro[[#This Row],[Bairro]]&amp;" - "&amp;"CEP "&amp;TabCadastro[[#This Row],[CEP]]</f>
        <v>Rua Dom Duarte Leopoldo E Silva, 168 - Marapé - CEP 11070-131</v>
      </c>
      <c r="EB136" s="1" t="e">
        <f>IF(TabCadastro[[#This Row],[Regional]]=#REF!,TabCadastro[[#This Row],[Ordem (manual)]],"")</f>
        <v>#REF!</v>
      </c>
      <c r="EC136" s="1" t="e">
        <f>IF(TabCadastro[[#This Row],[Regional_Selec]]="","",_xlfn.RANK.EQ(TabCadastro[[#This Row],[Regional_Selec]],TabCadastro[Regional_Selec],1))</f>
        <v>#REF!</v>
      </c>
      <c r="ED136" s="1" t="str">
        <f>TabCadastro[[#This Row],[Domingo]]&amp;TabCadastro[[#This Row],[Segunda]]&amp;TabCadastro[[#This Row],[Terça]]&amp;TabCadastro[[#This Row],[Quarta]]&amp;TabCadastro[[#This Row],[Quinta]]&amp;TabCadastro[[#This Row],[Sexta]]&amp;TabCadastro[[#This Row],[Sábado]]</f>
        <v>--20h----</v>
      </c>
      <c r="EE136" s="1">
        <f>LEN(TabCadastro[[#This Row],[Conc_AE]])-LEN(SUBSTITUTE(TabCadastro[[#This Row],[Conc_AE]],"h",""))</f>
        <v>1</v>
      </c>
      <c r="EF136" s="1">
        <f>LEN(TabCadastro[[#This Row],[Dias e Horários do CURSO BÁSICO]])-LEN(SUBSTITUTE(TabCadastro[[#This Row],[Dias e Horários do CURSO BÁSICO]],"h",""))</f>
        <v>0</v>
      </c>
      <c r="EG136" s="1">
        <f>LEN(TabCadastro[[#This Row],[Dias e Horários da EAE]])-LEN(SUBSTITUTE(TabCadastro[[#This Row],[Dias e Horários da EAE]],"h",""))</f>
        <v>2</v>
      </c>
      <c r="EH136" s="1">
        <f>LEN(TabCadastro[[#This Row],[Dias e Horários EVANGELIZAÇÃO INFANTIL]])-LEN(SUBSTITUTE(TabCadastro[[#This Row],[Dias e Horários EVANGELIZAÇÃO INFANTIL]],"h",""))</f>
        <v>1</v>
      </c>
      <c r="EI136" s="1">
        <f>LEN(TabCadastro[[#This Row],[Dias e Horários PRÉ-MOCIDADE]])-LEN(SUBSTITUTE(TabCadastro[[#This Row],[Dias e Horários PRÉ-MOCIDADE]],"h",""))</f>
        <v>1</v>
      </c>
      <c r="EJ136" s="1">
        <f>LEN(TabCadastro[[#This Row],[Dias e Horários MOCIDADE]])-LEN(SUBSTITUTE(TabCadastro[[#This Row],[Dias e Horários MOCIDADE]],"h",""))</f>
        <v>1</v>
      </c>
      <c r="EK136" s="1">
        <f>LEN(TabCadastro[[#This Row],[Dias e Horários do CURSO DE MÉDIUNS]])-LEN(SUBSTITUTE(TabCadastro[[#This Row],[Dias e Horários do CURSO DE MÉDIUNS]],"h",""))</f>
        <v>1</v>
      </c>
      <c r="EL136" s="1">
        <f>LEN(TabCadastro[[#This Row],[Dias e Horários - FALANDO AO CORAÇÃO]])-LEN(SUBSTITUTE(TabCadastro[[#This Row],[Dias e Horários - FALANDO AO CORAÇÃO]],"h",""))</f>
        <v>1</v>
      </c>
      <c r="EM136" s="1">
        <f>LEN(TabCadastro[[#This Row],[Dias e Horários - PROJETO ANDRÉ LUIZ]])-LEN(SUBSTITUTE(TabCadastro[[#This Row],[Dias e Horários - PROJETO ANDRÉ LUIZ]],"h",""))</f>
        <v>3</v>
      </c>
      <c r="EN136" s="1">
        <f>LEN(TabCadastro[[#This Row],[Dias e Horários - PROJETO PAULO DE TARSO]])-LEN(SUBSTITUTE(TabCadastro[[#This Row],[Dias e Horários - PROJETO PAULO DE TARSO]],"h",""))</f>
        <v>0</v>
      </c>
    </row>
    <row r="137" spans="1:144" x14ac:dyDescent="0.3">
      <c r="A137" s="2">
        <v>44225.786255254628</v>
      </c>
      <c r="B137" s="3" t="s">
        <v>2837</v>
      </c>
      <c r="C137" s="3" t="s">
        <v>3120</v>
      </c>
      <c r="D137" s="3" t="s">
        <v>3121</v>
      </c>
      <c r="E137" s="3" t="s">
        <v>3122</v>
      </c>
      <c r="F137" s="3" t="s">
        <v>3123</v>
      </c>
      <c r="G137" s="4" t="s">
        <v>3124</v>
      </c>
      <c r="H137" s="5" t="s">
        <v>3125</v>
      </c>
      <c r="I137" s="3" t="s">
        <v>2903</v>
      </c>
      <c r="J137" s="3" t="s">
        <v>152</v>
      </c>
      <c r="K137" s="3" t="s">
        <v>3126</v>
      </c>
      <c r="L137" s="3" t="s">
        <v>3127</v>
      </c>
      <c r="M137" s="13">
        <v>35225</v>
      </c>
      <c r="N137" s="3" t="s">
        <v>3128</v>
      </c>
      <c r="O137" s="5" t="s">
        <v>3129</v>
      </c>
      <c r="P137" s="5" t="s">
        <v>3130</v>
      </c>
      <c r="Q137" s="4" t="s">
        <v>3131</v>
      </c>
      <c r="R137" s="4" t="s">
        <v>3132</v>
      </c>
      <c r="S137" s="3" t="s">
        <v>158</v>
      </c>
      <c r="T137" s="3" t="s">
        <v>158</v>
      </c>
      <c r="U137" s="3" t="s">
        <v>158</v>
      </c>
      <c r="V137" s="3" t="s">
        <v>158</v>
      </c>
      <c r="W137" s="3" t="s">
        <v>159</v>
      </c>
      <c r="X137" s="3" t="s">
        <v>158</v>
      </c>
      <c r="Y137" s="3" t="s">
        <v>158</v>
      </c>
      <c r="Z137" s="4" t="s">
        <v>3133</v>
      </c>
      <c r="AA137" t="s">
        <v>3134</v>
      </c>
      <c r="AB137" s="4" t="s">
        <v>3121</v>
      </c>
      <c r="AC137" s="4" t="s">
        <v>3135</v>
      </c>
      <c r="AD137" s="4" t="s">
        <v>161</v>
      </c>
      <c r="AE137" s="4" t="s">
        <v>158</v>
      </c>
      <c r="AF137" s="4" t="s">
        <v>3136</v>
      </c>
      <c r="AG137" s="3" t="s">
        <v>161</v>
      </c>
      <c r="AH137" s="3" t="s">
        <v>161</v>
      </c>
      <c r="AI137" s="3" t="s">
        <v>654</v>
      </c>
      <c r="AJ137" s="3" t="s">
        <v>162</v>
      </c>
      <c r="AK137" s="3" t="s">
        <v>161</v>
      </c>
      <c r="AL137" s="3" t="s">
        <v>161</v>
      </c>
      <c r="AM137" s="3" t="s">
        <v>3009</v>
      </c>
      <c r="AN137" s="5">
        <v>115</v>
      </c>
      <c r="AO137" s="5">
        <v>100</v>
      </c>
      <c r="AP137" s="5">
        <v>20</v>
      </c>
      <c r="AQ137" s="5">
        <v>25</v>
      </c>
      <c r="AR137" s="5" t="s">
        <v>2965</v>
      </c>
      <c r="AS137" s="5">
        <v>35</v>
      </c>
      <c r="AT137" s="5" t="s">
        <v>3137</v>
      </c>
      <c r="AU137" s="5" t="s">
        <v>3138</v>
      </c>
      <c r="AV137" s="5">
        <v>28</v>
      </c>
      <c r="AW137" s="5">
        <v>23</v>
      </c>
      <c r="AX137" s="5">
        <v>5</v>
      </c>
      <c r="AY137" s="5">
        <v>3</v>
      </c>
      <c r="AZ137" s="5" t="s">
        <v>2498</v>
      </c>
      <c r="BA137" s="5">
        <v>38</v>
      </c>
      <c r="BB137" s="5">
        <v>4</v>
      </c>
      <c r="BC137" s="5">
        <v>3</v>
      </c>
      <c r="BD137" s="5">
        <v>2</v>
      </c>
      <c r="BE137" s="5" t="s">
        <v>342</v>
      </c>
      <c r="BF137" s="5">
        <v>20</v>
      </c>
      <c r="BG137" s="5">
        <v>10</v>
      </c>
      <c r="BH137" s="5">
        <v>9</v>
      </c>
      <c r="BI137" s="5">
        <v>0</v>
      </c>
      <c r="BJ137" s="5">
        <v>9</v>
      </c>
      <c r="BK137" s="5">
        <v>9</v>
      </c>
      <c r="BL137" s="5">
        <v>9</v>
      </c>
      <c r="BM137" s="5">
        <v>4</v>
      </c>
      <c r="BN137" s="5">
        <v>0</v>
      </c>
      <c r="BO137" s="5">
        <v>9</v>
      </c>
      <c r="BP137" s="5">
        <v>9</v>
      </c>
      <c r="BQ137" s="5" t="s">
        <v>158</v>
      </c>
      <c r="BR137" s="5" t="s">
        <v>1044</v>
      </c>
      <c r="BS137" s="5">
        <v>9</v>
      </c>
      <c r="BT137" s="5">
        <v>3</v>
      </c>
      <c r="BU137" s="5">
        <v>1</v>
      </c>
      <c r="BV137" s="5" t="s">
        <v>253</v>
      </c>
      <c r="BW137" s="5" t="s">
        <v>1044</v>
      </c>
      <c r="BX137" s="5">
        <v>8</v>
      </c>
      <c r="BY137" s="5">
        <v>8</v>
      </c>
      <c r="BZ137" s="5">
        <v>2</v>
      </c>
      <c r="CA137" s="5">
        <v>1</v>
      </c>
      <c r="CB137" s="5">
        <v>0</v>
      </c>
      <c r="CC137" s="5">
        <v>51</v>
      </c>
      <c r="CD137" s="5" t="s">
        <v>3139</v>
      </c>
      <c r="CE137" s="5" t="s">
        <v>627</v>
      </c>
      <c r="CF137" s="5" t="s">
        <v>161</v>
      </c>
      <c r="CG137" s="5" t="s">
        <v>158</v>
      </c>
      <c r="CH137" s="5" t="s">
        <v>158</v>
      </c>
      <c r="CI137" s="5">
        <v>0</v>
      </c>
      <c r="CJ137" s="5">
        <v>0</v>
      </c>
      <c r="CK137" s="5" t="s">
        <v>158</v>
      </c>
      <c r="CL137" s="5" t="s">
        <v>158</v>
      </c>
      <c r="CM137" s="5">
        <v>0</v>
      </c>
      <c r="CN137" s="5">
        <v>0</v>
      </c>
      <c r="CO137" s="5" t="s">
        <v>167</v>
      </c>
      <c r="CP137" s="4" t="s">
        <v>3140</v>
      </c>
      <c r="CQ137" s="5" t="s">
        <v>168</v>
      </c>
      <c r="CR137" s="4" t="s">
        <v>3141</v>
      </c>
      <c r="CS137" s="5" t="s">
        <v>169</v>
      </c>
      <c r="CT137" s="5" t="s">
        <v>346</v>
      </c>
      <c r="CU137" s="5" t="s">
        <v>3129</v>
      </c>
      <c r="CV137" s="4" t="s">
        <v>3142</v>
      </c>
      <c r="CX137" s="5" t="s">
        <v>3143</v>
      </c>
      <c r="CY137" s="4" t="s">
        <v>3144</v>
      </c>
      <c r="CZ137" s="5" t="s">
        <v>171</v>
      </c>
      <c r="DA137" s="5" t="s">
        <v>230</v>
      </c>
      <c r="DB137" s="4" t="s">
        <v>3145</v>
      </c>
      <c r="DC137" s="4" t="s">
        <v>3146</v>
      </c>
      <c r="DD137" t="s">
        <v>3147</v>
      </c>
      <c r="DE137" s="14" t="s">
        <v>176</v>
      </c>
      <c r="DF137" s="4">
        <v>138</v>
      </c>
      <c r="DG137" s="15" t="s">
        <v>177</v>
      </c>
      <c r="DH137" s="15" t="s">
        <v>354</v>
      </c>
      <c r="DI137" s="4" t="e">
        <v>#REF!</v>
      </c>
      <c r="DJ137" s="4" t="e">
        <v>#REF!</v>
      </c>
      <c r="DK137" s="4" t="e">
        <v>#REF!</v>
      </c>
      <c r="DL137" s="4" t="e">
        <v>#REF!</v>
      </c>
      <c r="DM137" s="4" t="e">
        <v>#REF!</v>
      </c>
      <c r="DN137" s="4" t="e">
        <v>#REF!</v>
      </c>
      <c r="DO137" s="4" t="e">
        <v>#REF!</v>
      </c>
      <c r="DP137" s="4" t="s">
        <v>3148</v>
      </c>
      <c r="DQ137" s="4" t="s">
        <v>354</v>
      </c>
      <c r="DR137" s="16">
        <v>1</v>
      </c>
      <c r="DS137" s="17">
        <v>44234</v>
      </c>
      <c r="DT137" s="1" t="s">
        <v>356</v>
      </c>
      <c r="DU137" s="1" t="s">
        <v>354</v>
      </c>
      <c r="DV137" s="1" t="str">
        <f>TabCadastro[[#This Row],[Cidade]]&amp;" - "&amp;TabCadastro[[#This Row],[UF]]</f>
        <v>Santos - SP</v>
      </c>
      <c r="DW137" s="18" t="str">
        <f>TabCadastro[[#This Row],[Nome completo do responsável]]&amp;" / "&amp;TabCadastro[[#This Row],[Endereço de e-mail2]]&amp;" / "&amp;TabCadastro[[#This Row],[Telefone]]</f>
        <v>Roseane F T Yago / fariayago@terra.com.br / (13) 99705-4602</v>
      </c>
      <c r="DX137" s="18" t="str">
        <f>TabCadastro[[#This Row],[Nome do Presidente]]&amp;" / "&amp;TabCadastro[[#This Row],[Email do Presidente]]&amp;" / "&amp;TabCadastro[[#This Row],[Telefone do Presidente]]</f>
        <v>Ana Tereza Gonçalves Martins / anatgoncalves@iron.com.br / (13) 99709-7201</v>
      </c>
      <c r="DY137" s="18" t="e">
        <f>VLOOKUP(TabCadastro[[#This Row],[Regional]],#REF!,2,FALSE)</f>
        <v>#REF!</v>
      </c>
      <c r="DZ137" s="1" t="e">
        <f>IF(TabCadastro[[#This Row],[Regional]]=#REF!,TabCadastro[[#This Row],[Conc_Cidade_UF]],"")</f>
        <v>#REF!</v>
      </c>
      <c r="EA137" s="18" t="str">
        <f>TabCadastro[[#This Row],[Endereço]]&amp;" - "&amp;TabCadastro[[#This Row],[Bairro]]&amp;" - "&amp;"CEP "&amp;TabCadastro[[#This Row],[CEP]]</f>
        <v>Rua Alvaro Alvim, 219 - Embaré - CEP 11040-131</v>
      </c>
      <c r="EB137" s="1" t="e">
        <f>IF(TabCadastro[[#This Row],[Regional]]=#REF!,TabCadastro[[#This Row],[Ordem (manual)]],"")</f>
        <v>#REF!</v>
      </c>
      <c r="EC137" s="1" t="e">
        <f>IF(TabCadastro[[#This Row],[Regional_Selec]]="","",_xlfn.RANK.EQ(TabCadastro[[#This Row],[Regional_Selec]],TabCadastro[Regional_Selec],1))</f>
        <v>#REF!</v>
      </c>
      <c r="ED137" s="1" t="str">
        <f>TabCadastro[[#This Row],[Domingo]]&amp;TabCadastro[[#This Row],[Segunda]]&amp;TabCadastro[[#This Row],[Terça]]&amp;TabCadastro[[#This Row],[Quarta]]&amp;TabCadastro[[#This Row],[Quinta]]&amp;TabCadastro[[#This Row],[Sexta]]&amp;TabCadastro[[#This Row],[Sábado]]</f>
        <v>--14h19h30--8h15</v>
      </c>
      <c r="EE137" s="1">
        <f>LEN(TabCadastro[[#This Row],[Conc_AE]])-LEN(SUBSTITUTE(TabCadastro[[#This Row],[Conc_AE]],"h",""))</f>
        <v>3</v>
      </c>
      <c r="EF137" s="1">
        <f>LEN(TabCadastro[[#This Row],[Dias e Horários do CURSO BÁSICO]])-LEN(SUBSTITUTE(TabCadastro[[#This Row],[Dias e Horários do CURSO BÁSICO]],"h",""))</f>
        <v>1</v>
      </c>
      <c r="EG137" s="1">
        <f>LEN(TabCadastro[[#This Row],[Dias e Horários da EAE]])-LEN(SUBSTITUTE(TabCadastro[[#This Row],[Dias e Horários da EAE]],"h",""))</f>
        <v>2</v>
      </c>
      <c r="EH137" s="1">
        <f>LEN(TabCadastro[[#This Row],[Dias e Horários EVANGELIZAÇÃO INFANTIL]])-LEN(SUBSTITUTE(TabCadastro[[#This Row],[Dias e Horários EVANGELIZAÇÃO INFANTIL]],"h",""))</f>
        <v>1</v>
      </c>
      <c r="EI137" s="1">
        <f>LEN(TabCadastro[[#This Row],[Dias e Horários PRÉ-MOCIDADE]])-LEN(SUBSTITUTE(TabCadastro[[#This Row],[Dias e Horários PRÉ-MOCIDADE]],"h",""))</f>
        <v>1</v>
      </c>
      <c r="EJ137" s="1">
        <f>LEN(TabCadastro[[#This Row],[Dias e Horários MOCIDADE]])-LEN(SUBSTITUTE(TabCadastro[[#This Row],[Dias e Horários MOCIDADE]],"h",""))</f>
        <v>1</v>
      </c>
      <c r="EK137" s="1">
        <f>LEN(TabCadastro[[#This Row],[Dias e Horários do CURSO DE MÉDIUNS]])-LEN(SUBSTITUTE(TabCadastro[[#This Row],[Dias e Horários do CURSO DE MÉDIUNS]],"h",""))</f>
        <v>1</v>
      </c>
      <c r="EL137" s="1">
        <f>LEN(TabCadastro[[#This Row],[Dias e Horários - FALANDO AO CORAÇÃO]])-LEN(SUBSTITUTE(TabCadastro[[#This Row],[Dias e Horários - FALANDO AO CORAÇÃO]],"h",""))</f>
        <v>2</v>
      </c>
      <c r="EM137" s="1">
        <f>LEN(TabCadastro[[#This Row],[Dias e Horários - PROJETO ANDRÉ LUIZ]])-LEN(SUBSTITUTE(TabCadastro[[#This Row],[Dias e Horários - PROJETO ANDRÉ LUIZ]],"h",""))</f>
        <v>1</v>
      </c>
      <c r="EN137" s="1">
        <f>LEN(TabCadastro[[#This Row],[Dias e Horários - PROJETO PAULO DE TARSO]])-LEN(SUBSTITUTE(TabCadastro[[#This Row],[Dias e Horários - PROJETO PAULO DE TARSO]],"h",""))</f>
        <v>0</v>
      </c>
    </row>
    <row r="138" spans="1:144" x14ac:dyDescent="0.3">
      <c r="A138" s="2">
        <v>44207.885629027776</v>
      </c>
      <c r="B138" s="19" t="s">
        <v>2837</v>
      </c>
      <c r="C138" s="3" t="s">
        <v>3149</v>
      </c>
      <c r="D138" s="3" t="s">
        <v>3150</v>
      </c>
      <c r="E138" s="3" t="s">
        <v>3151</v>
      </c>
      <c r="F138" s="25" t="s">
        <v>3152</v>
      </c>
      <c r="G138" s="4" t="s">
        <v>3153</v>
      </c>
      <c r="H138" s="5" t="s">
        <v>3154</v>
      </c>
      <c r="I138" s="3" t="s">
        <v>2844</v>
      </c>
      <c r="J138" s="3" t="s">
        <v>152</v>
      </c>
      <c r="K138" s="3" t="s">
        <v>3155</v>
      </c>
      <c r="L138" s="3" t="s">
        <v>3156</v>
      </c>
      <c r="M138" s="24">
        <v>28087</v>
      </c>
      <c r="N138" s="3" t="s">
        <v>3157</v>
      </c>
      <c r="O138" s="5" t="s">
        <v>3158</v>
      </c>
      <c r="P138" s="5" t="s">
        <v>3152</v>
      </c>
      <c r="Q138" s="4" t="s">
        <v>163</v>
      </c>
      <c r="R138" s="4" t="s">
        <v>3159</v>
      </c>
      <c r="S138" s="3" t="s">
        <v>159</v>
      </c>
      <c r="T138" s="3" t="s">
        <v>159</v>
      </c>
      <c r="U138" s="3" t="s">
        <v>159</v>
      </c>
      <c r="V138" s="3" t="s">
        <v>159</v>
      </c>
      <c r="W138" s="3" t="s">
        <v>159</v>
      </c>
      <c r="X138" s="3" t="s">
        <v>159</v>
      </c>
      <c r="Y138" s="3" t="s">
        <v>159</v>
      </c>
      <c r="Z138" s="4" t="s">
        <v>3160</v>
      </c>
      <c r="AA138" s="4" t="s">
        <v>161</v>
      </c>
      <c r="AB138" s="4" t="s">
        <v>161</v>
      </c>
      <c r="AC138" s="4" t="s">
        <v>161</v>
      </c>
      <c r="AD138" s="4" t="s">
        <v>161</v>
      </c>
      <c r="AE138" s="4" t="s">
        <v>158</v>
      </c>
      <c r="AF138" s="4" t="s">
        <v>3161</v>
      </c>
      <c r="AG138" s="3" t="s">
        <v>161</v>
      </c>
      <c r="AH138" s="3" t="s">
        <v>726</v>
      </c>
      <c r="AI138" s="3" t="s">
        <v>161</v>
      </c>
      <c r="AJ138" s="3" t="s">
        <v>161</v>
      </c>
      <c r="AK138" s="3" t="s">
        <v>161</v>
      </c>
      <c r="AL138" s="3" t="s">
        <v>161</v>
      </c>
      <c r="AM138" s="3" t="s">
        <v>161</v>
      </c>
      <c r="AN138" s="5">
        <v>10</v>
      </c>
      <c r="AO138" s="5">
        <v>7</v>
      </c>
      <c r="AP138" s="5">
        <v>1</v>
      </c>
      <c r="AQ138" s="5">
        <v>2</v>
      </c>
      <c r="AR138" s="5" t="s">
        <v>161</v>
      </c>
      <c r="AS138" s="5">
        <v>0</v>
      </c>
      <c r="AT138" s="5" t="s">
        <v>161</v>
      </c>
      <c r="AU138" s="5" t="s">
        <v>163</v>
      </c>
      <c r="AV138" s="5">
        <v>0</v>
      </c>
      <c r="AW138" s="5">
        <v>1</v>
      </c>
      <c r="AX138" s="5">
        <v>1</v>
      </c>
      <c r="AY138" s="5">
        <v>0</v>
      </c>
      <c r="AZ138" s="5" t="s">
        <v>161</v>
      </c>
      <c r="BA138" s="5">
        <v>0</v>
      </c>
      <c r="BB138" s="5">
        <v>1</v>
      </c>
      <c r="BC138" s="5">
        <v>0</v>
      </c>
      <c r="BD138" s="5">
        <v>0</v>
      </c>
      <c r="BE138" s="5" t="s">
        <v>161</v>
      </c>
      <c r="BF138" s="5">
        <v>0</v>
      </c>
      <c r="BG138" s="5">
        <v>0</v>
      </c>
      <c r="BH138" s="5">
        <v>0</v>
      </c>
      <c r="BI138" s="5">
        <v>0</v>
      </c>
      <c r="BJ138" s="5">
        <v>0</v>
      </c>
      <c r="BK138" s="5">
        <v>0</v>
      </c>
      <c r="BL138" s="5">
        <v>0</v>
      </c>
      <c r="BM138" s="5">
        <v>0</v>
      </c>
      <c r="BN138" s="5">
        <v>0</v>
      </c>
      <c r="BO138" s="5">
        <v>0</v>
      </c>
      <c r="BP138" s="5">
        <v>0</v>
      </c>
      <c r="BQ138" s="5" t="s">
        <v>163</v>
      </c>
      <c r="BR138" s="5" t="s">
        <v>161</v>
      </c>
      <c r="BS138" s="5">
        <v>0</v>
      </c>
      <c r="BT138" s="5">
        <v>0</v>
      </c>
      <c r="BU138" s="5">
        <v>0</v>
      </c>
      <c r="BV138" s="5" t="s">
        <v>163</v>
      </c>
      <c r="BW138" s="5" t="s">
        <v>161</v>
      </c>
      <c r="BX138" s="5">
        <v>0</v>
      </c>
      <c r="BY138" s="5">
        <v>0</v>
      </c>
      <c r="BZ138" s="5">
        <v>0</v>
      </c>
      <c r="CA138" s="5">
        <v>0</v>
      </c>
      <c r="CB138" s="5">
        <v>0</v>
      </c>
      <c r="CC138" s="5">
        <v>30</v>
      </c>
      <c r="CD138" s="5" t="s">
        <v>3162</v>
      </c>
      <c r="CE138" s="5" t="s">
        <v>3162</v>
      </c>
      <c r="CF138" s="5" t="s">
        <v>161</v>
      </c>
      <c r="CG138" s="5" t="s">
        <v>158</v>
      </c>
      <c r="CH138" s="5" t="s">
        <v>158</v>
      </c>
      <c r="CI138" s="5">
        <v>0</v>
      </c>
      <c r="CJ138" s="5">
        <v>0</v>
      </c>
      <c r="CK138" s="5" t="s">
        <v>159</v>
      </c>
      <c r="CL138" s="5" t="s">
        <v>159</v>
      </c>
      <c r="CM138" s="5">
        <v>0</v>
      </c>
      <c r="CN138" s="5">
        <v>0</v>
      </c>
      <c r="CO138" s="5" t="s">
        <v>199</v>
      </c>
      <c r="CP138" s="4" t="s">
        <v>3163</v>
      </c>
      <c r="CQ138" s="5" t="s">
        <v>347</v>
      </c>
      <c r="CR138" s="4" t="s">
        <v>3164</v>
      </c>
      <c r="CS138" s="5" t="s">
        <v>169</v>
      </c>
      <c r="CT138" s="5" t="s">
        <v>158</v>
      </c>
      <c r="CU138" s="20" t="s">
        <v>416</v>
      </c>
      <c r="CX138" s="5" t="s">
        <v>3158</v>
      </c>
      <c r="CZ138" s="5" t="s">
        <v>229</v>
      </c>
      <c r="DA138" s="5" t="s">
        <v>172</v>
      </c>
      <c r="DB138" s="4" t="s">
        <v>161</v>
      </c>
      <c r="DC138" s="4" t="s">
        <v>3165</v>
      </c>
      <c r="DD138" t="s">
        <v>3166</v>
      </c>
      <c r="DE138" s="14" t="s">
        <v>176</v>
      </c>
      <c r="DF138" s="4">
        <v>139</v>
      </c>
      <c r="DG138" s="15" t="s">
        <v>177</v>
      </c>
      <c r="DH138" s="15" t="s">
        <v>178</v>
      </c>
      <c r="DI138" s="4" t="e">
        <v>#REF!</v>
      </c>
      <c r="DJ138" s="4" t="e">
        <v>#REF!</v>
      </c>
      <c r="DK138" s="4" t="e">
        <v>#REF!</v>
      </c>
      <c r="DL138" s="4" t="e">
        <v>#REF!</v>
      </c>
      <c r="DM138" s="4" t="e">
        <v>#REF!</v>
      </c>
      <c r="DN138" s="4" t="e">
        <v>#REF!</v>
      </c>
      <c r="DO138" s="4" t="e">
        <v>#REF!</v>
      </c>
      <c r="DP138" s="4" t="s">
        <v>3167</v>
      </c>
      <c r="DQ138" s="4" t="s">
        <v>178</v>
      </c>
      <c r="DR138" s="16">
        <v>0.25</v>
      </c>
      <c r="DS138" s="17">
        <v>44225</v>
      </c>
      <c r="DU138" s="1" t="s">
        <v>178</v>
      </c>
      <c r="DV138" s="1" t="str">
        <f>TabCadastro[[#This Row],[Cidade]]&amp;" - "&amp;TabCadastro[[#This Row],[UF]]</f>
        <v>São Vicente - SP</v>
      </c>
      <c r="DW138" s="18" t="str">
        <f>TabCadastro[[#This Row],[Nome completo do responsável]]&amp;" / "&amp;TabCadastro[[#This Row],[Endereço de e-mail2]]&amp;" / "&amp;TabCadastro[[#This Row],[Telefone]]</f>
        <v>Ricardo Benedito Pereira / ricardobeneditopereira@gmail.com / (11) 96902-6934</v>
      </c>
      <c r="DX138" s="18" t="str">
        <f>TabCadastro[[#This Row],[Nome do Presidente]]&amp;" / "&amp;TabCadastro[[#This Row],[Email do Presidente]]&amp;" / "&amp;TabCadastro[[#This Row],[Telefone do Presidente]]</f>
        <v>No Momento Estamos Sem Presidente / ricardobeneditopereira@gmail.com / (11) 96902-6934</v>
      </c>
      <c r="DY138" s="18" t="e">
        <f>VLOOKUP(TabCadastro[[#This Row],[Regional]],#REF!,2,FALSE)</f>
        <v>#REF!</v>
      </c>
      <c r="DZ138" s="1" t="e">
        <f>IF(TabCadastro[[#This Row],[Regional]]=#REF!,TabCadastro[[#This Row],[Conc_Cidade_UF]],"")</f>
        <v>#REF!</v>
      </c>
      <c r="EA138" s="18" t="str">
        <f>TabCadastro[[#This Row],[Endereço]]&amp;" - "&amp;TabCadastro[[#This Row],[Bairro]]&amp;" - "&amp;"CEP "&amp;TabCadastro[[#This Row],[CEP]]</f>
        <v>Av. Capitão Luis Pimenta, 385 - Pq. Bitarú - CEP 11330-200</v>
      </c>
      <c r="EB138" s="1" t="e">
        <f>IF(TabCadastro[[#This Row],[Regional]]=#REF!,TabCadastro[[#This Row],[Ordem (manual)]],"")</f>
        <v>#REF!</v>
      </c>
      <c r="EC138" s="1" t="e">
        <f>IF(TabCadastro[[#This Row],[Regional_Selec]]="","",_xlfn.RANK.EQ(TabCadastro[[#This Row],[Regional_Selec]],TabCadastro[Regional_Selec],1))</f>
        <v>#REF!</v>
      </c>
      <c r="ED138" s="1" t="str">
        <f>TabCadastro[[#This Row],[Domingo]]&amp;TabCadastro[[#This Row],[Segunda]]&amp;TabCadastro[[#This Row],[Terça]]&amp;TabCadastro[[#This Row],[Quarta]]&amp;TabCadastro[[#This Row],[Quinta]]&amp;TabCadastro[[#This Row],[Sexta]]&amp;TabCadastro[[#This Row],[Sábado]]</f>
        <v>-19h45-----</v>
      </c>
      <c r="EE138" s="1">
        <f>LEN(TabCadastro[[#This Row],[Conc_AE]])-LEN(SUBSTITUTE(TabCadastro[[#This Row],[Conc_AE]],"h",""))</f>
        <v>1</v>
      </c>
      <c r="EF138" s="1">
        <f>LEN(TabCadastro[[#This Row],[Dias e Horários do CURSO BÁSICO]])-LEN(SUBSTITUTE(TabCadastro[[#This Row],[Dias e Horários do CURSO BÁSICO]],"h",""))</f>
        <v>0</v>
      </c>
      <c r="EG138" s="1">
        <f>LEN(TabCadastro[[#This Row],[Dias e Horários da EAE]])-LEN(SUBSTITUTE(TabCadastro[[#This Row],[Dias e Horários da EAE]],"h",""))</f>
        <v>0</v>
      </c>
      <c r="EH138" s="1">
        <f>LEN(TabCadastro[[#This Row],[Dias e Horários EVANGELIZAÇÃO INFANTIL]])-LEN(SUBSTITUTE(TabCadastro[[#This Row],[Dias e Horários EVANGELIZAÇÃO INFANTIL]],"h",""))</f>
        <v>0</v>
      </c>
      <c r="EI138" s="1">
        <f>LEN(TabCadastro[[#This Row],[Dias e Horários PRÉ-MOCIDADE]])-LEN(SUBSTITUTE(TabCadastro[[#This Row],[Dias e Horários PRÉ-MOCIDADE]],"h",""))</f>
        <v>0</v>
      </c>
      <c r="EJ138" s="1">
        <f>LEN(TabCadastro[[#This Row],[Dias e Horários MOCIDADE]])-LEN(SUBSTITUTE(TabCadastro[[#This Row],[Dias e Horários MOCIDADE]],"h",""))</f>
        <v>0</v>
      </c>
      <c r="EK138" s="1">
        <f>LEN(TabCadastro[[#This Row],[Dias e Horários do CURSO DE MÉDIUNS]])-LEN(SUBSTITUTE(TabCadastro[[#This Row],[Dias e Horários do CURSO DE MÉDIUNS]],"h",""))</f>
        <v>0</v>
      </c>
      <c r="EL138" s="1">
        <f>LEN(TabCadastro[[#This Row],[Dias e Horários - FALANDO AO CORAÇÃO]])-LEN(SUBSTITUTE(TabCadastro[[#This Row],[Dias e Horários - FALANDO AO CORAÇÃO]],"h",""))</f>
        <v>1</v>
      </c>
      <c r="EM138" s="1">
        <f>LEN(TabCadastro[[#This Row],[Dias e Horários - PROJETO ANDRÉ LUIZ]])-LEN(SUBSTITUTE(TabCadastro[[#This Row],[Dias e Horários - PROJETO ANDRÉ LUIZ]],"h",""))</f>
        <v>1</v>
      </c>
      <c r="EN138" s="1">
        <f>LEN(TabCadastro[[#This Row],[Dias e Horários - PROJETO PAULO DE TARSO]])-LEN(SUBSTITUTE(TabCadastro[[#This Row],[Dias e Horários - PROJETO PAULO DE TARSO]],"h",""))</f>
        <v>0</v>
      </c>
    </row>
    <row r="139" spans="1:144" x14ac:dyDescent="0.3">
      <c r="A139" s="2">
        <v>44192.627598865743</v>
      </c>
      <c r="B139" s="19" t="s">
        <v>2837</v>
      </c>
      <c r="C139" s="3" t="s">
        <v>3168</v>
      </c>
      <c r="D139" s="3" t="s">
        <v>3169</v>
      </c>
      <c r="E139" s="3" t="s">
        <v>3170</v>
      </c>
      <c r="F139" s="3" t="s">
        <v>3171</v>
      </c>
      <c r="G139" s="4" t="s">
        <v>3172</v>
      </c>
      <c r="H139" s="5" t="s">
        <v>2925</v>
      </c>
      <c r="I139" s="3" t="s">
        <v>2844</v>
      </c>
      <c r="J139" s="3" t="s">
        <v>152</v>
      </c>
      <c r="K139" s="3" t="s">
        <v>3173</v>
      </c>
      <c r="L139" s="3" t="s">
        <v>3174</v>
      </c>
      <c r="M139" s="13">
        <v>40554</v>
      </c>
      <c r="N139" s="3" t="s">
        <v>3175</v>
      </c>
      <c r="O139" s="5" t="s">
        <v>3176</v>
      </c>
      <c r="P139" s="5" t="s">
        <v>3177</v>
      </c>
      <c r="Q139" s="4" t="s">
        <v>3178</v>
      </c>
      <c r="R139" s="4" t="s">
        <v>3179</v>
      </c>
      <c r="S139" s="3" t="s">
        <v>158</v>
      </c>
      <c r="T139" s="3" t="s">
        <v>158</v>
      </c>
      <c r="U139" s="3" t="s">
        <v>158</v>
      </c>
      <c r="V139" s="3" t="s">
        <v>159</v>
      </c>
      <c r="W139" s="3" t="s">
        <v>159</v>
      </c>
      <c r="X139" s="3" t="s">
        <v>159</v>
      </c>
      <c r="Y139" s="3" t="s">
        <v>158</v>
      </c>
      <c r="Z139" s="4" t="s">
        <v>3180</v>
      </c>
      <c r="AA139" s="4" t="s">
        <v>161</v>
      </c>
      <c r="AB139" s="4" t="s">
        <v>3181</v>
      </c>
      <c r="AC139" s="4" t="s">
        <v>161</v>
      </c>
      <c r="AD139" s="4" t="s">
        <v>161</v>
      </c>
      <c r="AE139" s="4" t="s">
        <v>158</v>
      </c>
      <c r="AF139" s="4" t="s">
        <v>3182</v>
      </c>
      <c r="AG139" s="3" t="s">
        <v>161</v>
      </c>
      <c r="AH139" s="3" t="s">
        <v>161</v>
      </c>
      <c r="AI139" s="3" t="s">
        <v>161</v>
      </c>
      <c r="AJ139" s="3" t="s">
        <v>3183</v>
      </c>
      <c r="AK139" s="3" t="s">
        <v>161</v>
      </c>
      <c r="AL139" s="3" t="s">
        <v>161</v>
      </c>
      <c r="AM139" s="3" t="s">
        <v>161</v>
      </c>
      <c r="AN139" s="5">
        <v>5</v>
      </c>
      <c r="AO139" s="5">
        <v>8</v>
      </c>
      <c r="AP139" s="5">
        <v>5</v>
      </c>
      <c r="AQ139" s="5">
        <v>8</v>
      </c>
      <c r="AR139" s="5" t="s">
        <v>161</v>
      </c>
      <c r="AS139" s="5">
        <v>0</v>
      </c>
      <c r="AT139" s="5" t="s">
        <v>161</v>
      </c>
      <c r="AU139" s="5" t="s">
        <v>1336</v>
      </c>
      <c r="AV139" s="5">
        <v>0</v>
      </c>
      <c r="AW139" s="5">
        <v>0</v>
      </c>
      <c r="AX139" s="5">
        <v>2</v>
      </c>
      <c r="AY139" s="5">
        <v>0</v>
      </c>
      <c r="AZ139" s="5" t="s">
        <v>161</v>
      </c>
      <c r="BA139" s="5">
        <v>0</v>
      </c>
      <c r="BB139" s="5">
        <v>0</v>
      </c>
      <c r="BC139" s="5">
        <v>0</v>
      </c>
      <c r="BD139" s="5">
        <v>0</v>
      </c>
      <c r="BE139" s="5" t="s">
        <v>161</v>
      </c>
      <c r="BF139" s="5">
        <v>0</v>
      </c>
      <c r="BG139" s="5">
        <v>0</v>
      </c>
      <c r="BH139" s="5">
        <v>2</v>
      </c>
      <c r="BI139" s="5">
        <v>0</v>
      </c>
      <c r="BJ139" s="5">
        <v>0</v>
      </c>
      <c r="BK139" s="5">
        <v>0</v>
      </c>
      <c r="BL139" s="5">
        <v>1</v>
      </c>
      <c r="BM139" s="5">
        <v>0</v>
      </c>
      <c r="BN139" s="5">
        <v>0</v>
      </c>
      <c r="BO139" s="5">
        <v>1</v>
      </c>
      <c r="BP139" s="5">
        <v>2</v>
      </c>
      <c r="BQ139" s="5" t="s">
        <v>158</v>
      </c>
      <c r="BR139" s="5" t="s">
        <v>161</v>
      </c>
      <c r="BS139" s="5">
        <v>0</v>
      </c>
      <c r="BT139" s="5">
        <v>1</v>
      </c>
      <c r="BU139" s="5">
        <v>0</v>
      </c>
      <c r="BV139" s="5" t="s">
        <v>163</v>
      </c>
      <c r="BW139" s="5" t="s">
        <v>161</v>
      </c>
      <c r="BX139" s="5">
        <v>0</v>
      </c>
      <c r="BY139" s="5">
        <v>0</v>
      </c>
      <c r="BZ139" s="5">
        <v>1</v>
      </c>
      <c r="CA139" s="5">
        <v>0</v>
      </c>
      <c r="CB139" s="5">
        <v>0</v>
      </c>
      <c r="CC139" s="5">
        <v>3</v>
      </c>
      <c r="CD139" s="5" t="s">
        <v>161</v>
      </c>
      <c r="CE139" s="5" t="s">
        <v>161</v>
      </c>
      <c r="CF139" s="5" t="s">
        <v>161</v>
      </c>
      <c r="CG139" s="5" t="s">
        <v>158</v>
      </c>
      <c r="CH139" s="5" t="s">
        <v>159</v>
      </c>
      <c r="CI139" s="5">
        <v>0</v>
      </c>
      <c r="CJ139" s="5">
        <v>0</v>
      </c>
      <c r="CK139" s="5" t="s">
        <v>158</v>
      </c>
      <c r="CL139" s="5" t="s">
        <v>159</v>
      </c>
      <c r="CM139" s="5">
        <v>0</v>
      </c>
      <c r="CN139" s="5">
        <v>0</v>
      </c>
      <c r="CO139" s="5" t="s">
        <v>199</v>
      </c>
      <c r="CP139" s="4" t="s">
        <v>3184</v>
      </c>
      <c r="CQ139" s="5" t="s">
        <v>347</v>
      </c>
      <c r="CR139" s="4" t="s">
        <v>3185</v>
      </c>
      <c r="CS139" s="5" t="s">
        <v>169</v>
      </c>
      <c r="CT139" s="5" t="s">
        <v>159</v>
      </c>
      <c r="CU139" s="5" t="s">
        <v>3176</v>
      </c>
      <c r="CV139" s="4" t="s">
        <v>3186</v>
      </c>
      <c r="CX139" s="5" t="s">
        <v>3187</v>
      </c>
      <c r="CY139" s="4" t="s">
        <v>3188</v>
      </c>
      <c r="CZ139" s="5" t="s">
        <v>171</v>
      </c>
      <c r="DA139" s="5" t="s">
        <v>230</v>
      </c>
      <c r="DB139" s="4" t="s">
        <v>3189</v>
      </c>
      <c r="DC139" s="4" t="s">
        <v>3190</v>
      </c>
      <c r="DD139" t="s">
        <v>3191</v>
      </c>
      <c r="DE139" s="14" t="s">
        <v>176</v>
      </c>
      <c r="DF139" s="4">
        <v>140</v>
      </c>
      <c r="DG139" s="15" t="s">
        <v>177</v>
      </c>
      <c r="DH139" s="15" t="s">
        <v>178</v>
      </c>
      <c r="DI139" s="4" t="e">
        <v>#REF!</v>
      </c>
      <c r="DJ139" s="4" t="e">
        <v>#REF!</v>
      </c>
      <c r="DK139" s="4" t="e">
        <v>#REF!</v>
      </c>
      <c r="DL139" s="4" t="e">
        <v>#REF!</v>
      </c>
      <c r="DM139" s="4" t="e">
        <v>#REF!</v>
      </c>
      <c r="DN139" s="4" t="e">
        <v>#REF!</v>
      </c>
      <c r="DO139" s="4" t="e">
        <v>#REF!</v>
      </c>
      <c r="DP139" s="4" t="s">
        <v>3192</v>
      </c>
      <c r="DQ139" s="4" t="s">
        <v>178</v>
      </c>
      <c r="DR139" s="16">
        <v>0</v>
      </c>
      <c r="DS139" s="17">
        <v>44225</v>
      </c>
      <c r="DU139" s="1" t="s">
        <v>178</v>
      </c>
      <c r="DV139" s="1" t="str">
        <f>TabCadastro[[#This Row],[Cidade]]&amp;" - "&amp;TabCadastro[[#This Row],[UF]]</f>
        <v>São Vicente - SP</v>
      </c>
      <c r="DW139" s="18" t="str">
        <f>TabCadastro[[#This Row],[Nome completo do responsável]]&amp;" / "&amp;TabCadastro[[#This Row],[Endereço de e-mail2]]&amp;" / "&amp;TabCadastro[[#This Row],[Telefone]]</f>
        <v>Paulo Alves Da Silva / luiza67policichio@gmail.com / (13) 99704-1960</v>
      </c>
      <c r="DX139" s="18" t="str">
        <f>TabCadastro[[#This Row],[Nome do Presidente]]&amp;" / "&amp;TabCadastro[[#This Row],[Email do Presidente]]&amp;" / "&amp;TabCadastro[[#This Row],[Telefone do Presidente]]</f>
        <v>Patrícia  / patriciasouzameireles@gmail.com / (13) 99755-7644</v>
      </c>
      <c r="DY139" s="18" t="e">
        <f>VLOOKUP(TabCadastro[[#This Row],[Regional]],#REF!,2,FALSE)</f>
        <v>#REF!</v>
      </c>
      <c r="DZ139" s="1" t="e">
        <f>IF(TabCadastro[[#This Row],[Regional]]=#REF!,TabCadastro[[#This Row],[Conc_Cidade_UF]],"")</f>
        <v>#REF!</v>
      </c>
      <c r="EA139" s="18" t="str">
        <f>TabCadastro[[#This Row],[Endereço]]&amp;" - "&amp;TabCadastro[[#This Row],[Bairro]]&amp;" - "&amp;"CEP "&amp;TabCadastro[[#This Row],[CEP]]</f>
        <v>Rua João Francisco Bensdorp, 372 - Cidade Náutica - CEP 11340-290</v>
      </c>
      <c r="EB139" s="1" t="e">
        <f>IF(TabCadastro[[#This Row],[Regional]]=#REF!,TabCadastro[[#This Row],[Ordem (manual)]],"")</f>
        <v>#REF!</v>
      </c>
      <c r="EC139" s="1" t="e">
        <f>IF(TabCadastro[[#This Row],[Regional_Selec]]="","",_xlfn.RANK.EQ(TabCadastro[[#This Row],[Regional_Selec]],TabCadastro[Regional_Selec],1))</f>
        <v>#REF!</v>
      </c>
      <c r="ED139" s="1" t="str">
        <f>TabCadastro[[#This Row],[Domingo]]&amp;TabCadastro[[#This Row],[Segunda]]&amp;TabCadastro[[#This Row],[Terça]]&amp;TabCadastro[[#This Row],[Quarta]]&amp;TabCadastro[[#This Row],[Quinta]]&amp;TabCadastro[[#This Row],[Sexta]]&amp;TabCadastro[[#This Row],[Sábado]]</f>
        <v>---14h10---</v>
      </c>
      <c r="EE139" s="1">
        <f>LEN(TabCadastro[[#This Row],[Conc_AE]])-LEN(SUBSTITUTE(TabCadastro[[#This Row],[Conc_AE]],"h",""))</f>
        <v>1</v>
      </c>
      <c r="EF139" s="1">
        <f>LEN(TabCadastro[[#This Row],[Dias e Horários do CURSO BÁSICO]])-LEN(SUBSTITUTE(TabCadastro[[#This Row],[Dias e Horários do CURSO BÁSICO]],"h",""))</f>
        <v>0</v>
      </c>
      <c r="EG139" s="1">
        <f>LEN(TabCadastro[[#This Row],[Dias e Horários da EAE]])-LEN(SUBSTITUTE(TabCadastro[[#This Row],[Dias e Horários da EAE]],"h",""))</f>
        <v>0</v>
      </c>
      <c r="EH139" s="1">
        <f>LEN(TabCadastro[[#This Row],[Dias e Horários EVANGELIZAÇÃO INFANTIL]])-LEN(SUBSTITUTE(TabCadastro[[#This Row],[Dias e Horários EVANGELIZAÇÃO INFANTIL]],"h",""))</f>
        <v>0</v>
      </c>
      <c r="EI139" s="1">
        <f>LEN(TabCadastro[[#This Row],[Dias e Horários PRÉ-MOCIDADE]])-LEN(SUBSTITUTE(TabCadastro[[#This Row],[Dias e Horários PRÉ-MOCIDADE]],"h",""))</f>
        <v>0</v>
      </c>
      <c r="EJ139" s="1">
        <f>LEN(TabCadastro[[#This Row],[Dias e Horários MOCIDADE]])-LEN(SUBSTITUTE(TabCadastro[[#This Row],[Dias e Horários MOCIDADE]],"h",""))</f>
        <v>0</v>
      </c>
      <c r="EK139" s="1">
        <f>LEN(TabCadastro[[#This Row],[Dias e Horários do CURSO DE MÉDIUNS]])-LEN(SUBSTITUTE(TabCadastro[[#This Row],[Dias e Horários do CURSO DE MÉDIUNS]],"h",""))</f>
        <v>0</v>
      </c>
      <c r="EL139" s="1">
        <f>LEN(TabCadastro[[#This Row],[Dias e Horários - FALANDO AO CORAÇÃO]])-LEN(SUBSTITUTE(TabCadastro[[#This Row],[Dias e Horários - FALANDO AO CORAÇÃO]],"h",""))</f>
        <v>0</v>
      </c>
      <c r="EM139" s="1">
        <f>LEN(TabCadastro[[#This Row],[Dias e Horários - PROJETO ANDRÉ LUIZ]])-LEN(SUBSTITUTE(TabCadastro[[#This Row],[Dias e Horários - PROJETO ANDRÉ LUIZ]],"h",""))</f>
        <v>0</v>
      </c>
      <c r="EN139" s="1">
        <f>LEN(TabCadastro[[#This Row],[Dias e Horários - PROJETO PAULO DE TARSO]])-LEN(SUBSTITUTE(TabCadastro[[#This Row],[Dias e Horários - PROJETO PAULO DE TARSO]],"h",""))</f>
        <v>0</v>
      </c>
    </row>
    <row r="140" spans="1:144" x14ac:dyDescent="0.3">
      <c r="A140" s="2">
        <v>44207.867244629626</v>
      </c>
      <c r="B140" s="19" t="s">
        <v>2837</v>
      </c>
      <c r="C140" s="3" t="s">
        <v>3193</v>
      </c>
      <c r="D140" s="3" t="s">
        <v>3194</v>
      </c>
      <c r="E140" s="3" t="s">
        <v>3195</v>
      </c>
      <c r="F140" s="3" t="s">
        <v>3196</v>
      </c>
      <c r="G140" s="4" t="s">
        <v>3197</v>
      </c>
      <c r="H140" s="5" t="s">
        <v>3198</v>
      </c>
      <c r="I140" s="3" t="s">
        <v>2844</v>
      </c>
      <c r="J140" s="3" t="s">
        <v>152</v>
      </c>
      <c r="K140" s="3" t="s">
        <v>3199</v>
      </c>
      <c r="L140" s="3" t="s">
        <v>3200</v>
      </c>
      <c r="M140" s="13">
        <v>42196</v>
      </c>
      <c r="N140" s="3" t="s">
        <v>3195</v>
      </c>
      <c r="O140" s="5" t="s">
        <v>3201</v>
      </c>
      <c r="P140" s="5" t="s">
        <v>3196</v>
      </c>
      <c r="Q140" s="4" t="s">
        <v>1176</v>
      </c>
      <c r="R140" s="4" t="s">
        <v>3202</v>
      </c>
      <c r="S140" s="3" t="s">
        <v>159</v>
      </c>
      <c r="T140" s="3" t="s">
        <v>158</v>
      </c>
      <c r="U140" s="3" t="s">
        <v>158</v>
      </c>
      <c r="V140" s="3" t="s">
        <v>159</v>
      </c>
      <c r="W140" s="3" t="s">
        <v>158</v>
      </c>
      <c r="X140" s="3" t="s">
        <v>159</v>
      </c>
      <c r="Y140" s="3" t="s">
        <v>158</v>
      </c>
      <c r="Z140" s="4"/>
      <c r="AA140" s="4" t="s">
        <v>161</v>
      </c>
      <c r="AB140" s="4" t="s">
        <v>161</v>
      </c>
      <c r="AC140" s="4" t="s">
        <v>161</v>
      </c>
      <c r="AD140" s="4" t="s">
        <v>161</v>
      </c>
      <c r="AE140" s="4" t="s">
        <v>158</v>
      </c>
      <c r="AF140" s="4" t="s">
        <v>3203</v>
      </c>
      <c r="AG140" s="3" t="s">
        <v>161</v>
      </c>
      <c r="AH140" s="3" t="s">
        <v>161</v>
      </c>
      <c r="AI140" s="3" t="s">
        <v>161</v>
      </c>
      <c r="AJ140" s="3" t="s">
        <v>161</v>
      </c>
      <c r="AK140" s="3" t="s">
        <v>3204</v>
      </c>
      <c r="AL140" s="3" t="s">
        <v>161</v>
      </c>
      <c r="AM140" s="3" t="s">
        <v>161</v>
      </c>
      <c r="AN140" s="5">
        <v>45</v>
      </c>
      <c r="AO140" s="5">
        <v>12</v>
      </c>
      <c r="AP140" s="5">
        <v>6</v>
      </c>
      <c r="AQ140" s="5">
        <v>6</v>
      </c>
      <c r="AR140" s="5" t="s">
        <v>161</v>
      </c>
      <c r="AS140" s="5">
        <v>0</v>
      </c>
      <c r="AT140" s="5" t="s">
        <v>3205</v>
      </c>
      <c r="AU140" s="5" t="s">
        <v>467</v>
      </c>
      <c r="AV140" s="5">
        <v>14</v>
      </c>
      <c r="AW140" s="5">
        <v>6</v>
      </c>
      <c r="AX140" s="5">
        <v>1</v>
      </c>
      <c r="AY140" s="5">
        <v>1</v>
      </c>
      <c r="AZ140" s="5" t="s">
        <v>161</v>
      </c>
      <c r="BA140" s="5">
        <v>0</v>
      </c>
      <c r="BB140" s="5">
        <v>0</v>
      </c>
      <c r="BC140" s="5">
        <v>0</v>
      </c>
      <c r="BD140" s="5">
        <v>0</v>
      </c>
      <c r="BE140" s="5" t="s">
        <v>924</v>
      </c>
      <c r="BF140" s="5">
        <v>85</v>
      </c>
      <c r="BG140" s="5">
        <v>11</v>
      </c>
      <c r="BH140" s="5">
        <v>3</v>
      </c>
      <c r="BI140" s="5">
        <v>0</v>
      </c>
      <c r="BJ140" s="5">
        <v>1</v>
      </c>
      <c r="BK140" s="5">
        <v>1</v>
      </c>
      <c r="BL140" s="5">
        <v>1</v>
      </c>
      <c r="BM140" s="5">
        <v>1</v>
      </c>
      <c r="BN140" s="5">
        <v>0</v>
      </c>
      <c r="BO140" s="5">
        <v>3</v>
      </c>
      <c r="BP140" s="5">
        <v>2</v>
      </c>
      <c r="BQ140" s="5" t="s">
        <v>158</v>
      </c>
      <c r="BR140" s="5" t="s">
        <v>161</v>
      </c>
      <c r="BS140" s="5">
        <v>0</v>
      </c>
      <c r="BT140" s="5">
        <v>0</v>
      </c>
      <c r="BU140" s="5">
        <v>1</v>
      </c>
      <c r="BV140" s="5" t="s">
        <v>344</v>
      </c>
      <c r="BW140" s="5" t="s">
        <v>161</v>
      </c>
      <c r="BX140" s="5">
        <v>0</v>
      </c>
      <c r="BY140" s="5">
        <v>0</v>
      </c>
      <c r="BZ140" s="5">
        <v>0</v>
      </c>
      <c r="CA140" s="5">
        <v>0</v>
      </c>
      <c r="CB140" s="5">
        <v>0</v>
      </c>
      <c r="CC140" s="5">
        <v>3</v>
      </c>
      <c r="CD140" s="5" t="s">
        <v>161</v>
      </c>
      <c r="CE140" s="5" t="s">
        <v>161</v>
      </c>
      <c r="CF140" s="5" t="s">
        <v>161</v>
      </c>
      <c r="CG140" s="5" t="s">
        <v>158</v>
      </c>
      <c r="CH140" s="5" t="s">
        <v>159</v>
      </c>
      <c r="CI140" s="5">
        <v>0</v>
      </c>
      <c r="CJ140" s="5">
        <v>0</v>
      </c>
      <c r="CK140" s="5" t="s">
        <v>158</v>
      </c>
      <c r="CL140" s="5" t="s">
        <v>159</v>
      </c>
      <c r="CM140" s="5">
        <v>0</v>
      </c>
      <c r="CN140" s="5">
        <v>0</v>
      </c>
      <c r="CO140" s="5" t="s">
        <v>199</v>
      </c>
      <c r="CP140" s="4" t="s">
        <v>3206</v>
      </c>
      <c r="CQ140" s="5" t="s">
        <v>347</v>
      </c>
      <c r="CR140" s="4"/>
      <c r="CS140" s="5" t="s">
        <v>169</v>
      </c>
      <c r="CT140" s="5" t="s">
        <v>158</v>
      </c>
      <c r="CU140" s="5" t="s">
        <v>3201</v>
      </c>
      <c r="CX140" s="5" t="s">
        <v>3201</v>
      </c>
      <c r="CY140" s="4" t="s">
        <v>3207</v>
      </c>
      <c r="CZ140" s="5" t="s">
        <v>229</v>
      </c>
      <c r="DA140" s="5" t="s">
        <v>172</v>
      </c>
      <c r="DB140" s="4" t="s">
        <v>3208</v>
      </c>
      <c r="DC140" s="4" t="s">
        <v>3209</v>
      </c>
      <c r="DD140" t="s">
        <v>3210</v>
      </c>
      <c r="DE140" s="14" t="s">
        <v>176</v>
      </c>
      <c r="DF140" s="4">
        <v>141</v>
      </c>
      <c r="DG140" s="15" t="s">
        <v>177</v>
      </c>
      <c r="DH140" s="15" t="s">
        <v>178</v>
      </c>
      <c r="DI140" s="4" t="e">
        <v>#REF!</v>
      </c>
      <c r="DJ140" s="4" t="e">
        <v>#REF!</v>
      </c>
      <c r="DK140" s="4" t="e">
        <v>#REF!</v>
      </c>
      <c r="DL140" s="4" t="e">
        <v>#REF!</v>
      </c>
      <c r="DM140" s="4" t="e">
        <v>#REF!</v>
      </c>
      <c r="DN140" s="4" t="e">
        <v>#REF!</v>
      </c>
      <c r="DO140" s="4" t="e">
        <v>#REF!</v>
      </c>
      <c r="DP140" s="4" t="s">
        <v>3211</v>
      </c>
      <c r="DQ140" s="4" t="s">
        <v>178</v>
      </c>
      <c r="DR140" s="16">
        <v>0.5</v>
      </c>
      <c r="DS140" s="17">
        <v>44225</v>
      </c>
      <c r="DU140" s="1" t="s">
        <v>178</v>
      </c>
      <c r="DV140" s="1" t="str">
        <f>TabCadastro[[#This Row],[Cidade]]&amp;" - "&amp;TabCadastro[[#This Row],[UF]]</f>
        <v>São Vicente - SP</v>
      </c>
      <c r="DW140" s="18" t="str">
        <f>TabCadastro[[#This Row],[Nome completo do responsável]]&amp;" / "&amp;TabCadastro[[#This Row],[Endereço de e-mail2]]&amp;" / "&amp;TabCadastro[[#This Row],[Telefone]]</f>
        <v>Leila Cardoso Dos Santos Almeida / leila.almeida969@gmail.com / (13) 99164-4549</v>
      </c>
      <c r="DX140" s="18" t="str">
        <f>TabCadastro[[#This Row],[Nome do Presidente]]&amp;" / "&amp;TabCadastro[[#This Row],[Email do Presidente]]&amp;" / "&amp;TabCadastro[[#This Row],[Telefone do Presidente]]</f>
        <v>Leila Cardoso Dos Santos Almeida / leila.almeida969@gmail.com / (13) 99164-4549</v>
      </c>
      <c r="DY140" s="18" t="e">
        <f>VLOOKUP(TabCadastro[[#This Row],[Regional]],#REF!,2,FALSE)</f>
        <v>#REF!</v>
      </c>
      <c r="DZ140" s="1" t="e">
        <f>IF(TabCadastro[[#This Row],[Regional]]=#REF!,TabCadastro[[#This Row],[Conc_Cidade_UF]],"")</f>
        <v>#REF!</v>
      </c>
      <c r="EA140" s="18" t="str">
        <f>TabCadastro[[#This Row],[Endereço]]&amp;" - "&amp;TabCadastro[[#This Row],[Bairro]]&amp;" - "&amp;"CEP "&amp;TabCadastro[[#This Row],[CEP]]</f>
        <v>Rua Iaçu, 290 - Vila Ponte Nova - CEP 11347-635</v>
      </c>
      <c r="EB140" s="1" t="e">
        <f>IF(TabCadastro[[#This Row],[Regional]]=#REF!,TabCadastro[[#This Row],[Ordem (manual)]],"")</f>
        <v>#REF!</v>
      </c>
      <c r="EC140" s="1" t="e">
        <f>IF(TabCadastro[[#This Row],[Regional_Selec]]="","",_xlfn.RANK.EQ(TabCadastro[[#This Row],[Regional_Selec]],TabCadastro[Regional_Selec],1))</f>
        <v>#REF!</v>
      </c>
      <c r="ED140" s="1" t="str">
        <f>TabCadastro[[#This Row],[Domingo]]&amp;TabCadastro[[#This Row],[Segunda]]&amp;TabCadastro[[#This Row],[Terça]]&amp;TabCadastro[[#This Row],[Quarta]]&amp;TabCadastro[[#This Row],[Quinta]]&amp;TabCadastro[[#This Row],[Sexta]]&amp;TabCadastro[[#This Row],[Sábado]]</f>
        <v>----15h45--</v>
      </c>
      <c r="EE140" s="1">
        <f>LEN(TabCadastro[[#This Row],[Conc_AE]])-LEN(SUBSTITUTE(TabCadastro[[#This Row],[Conc_AE]],"h",""))</f>
        <v>1</v>
      </c>
      <c r="EF140" s="1">
        <f>LEN(TabCadastro[[#This Row],[Dias e Horários do CURSO BÁSICO]])-LEN(SUBSTITUTE(TabCadastro[[#This Row],[Dias e Horários do CURSO BÁSICO]],"h",""))</f>
        <v>0</v>
      </c>
      <c r="EG140" s="1">
        <f>LEN(TabCadastro[[#This Row],[Dias e Horários da EAE]])-LEN(SUBSTITUTE(TabCadastro[[#This Row],[Dias e Horários da EAE]],"h",""))</f>
        <v>1</v>
      </c>
      <c r="EH140" s="1">
        <f>LEN(TabCadastro[[#This Row],[Dias e Horários EVANGELIZAÇÃO INFANTIL]])-LEN(SUBSTITUTE(TabCadastro[[#This Row],[Dias e Horários EVANGELIZAÇÃO INFANTIL]],"h",""))</f>
        <v>1</v>
      </c>
      <c r="EI140" s="1">
        <f>LEN(TabCadastro[[#This Row],[Dias e Horários PRÉ-MOCIDADE]])-LEN(SUBSTITUTE(TabCadastro[[#This Row],[Dias e Horários PRÉ-MOCIDADE]],"h",""))</f>
        <v>0</v>
      </c>
      <c r="EJ140" s="1">
        <f>LEN(TabCadastro[[#This Row],[Dias e Horários MOCIDADE]])-LEN(SUBSTITUTE(TabCadastro[[#This Row],[Dias e Horários MOCIDADE]],"h",""))</f>
        <v>0</v>
      </c>
      <c r="EK140" s="1">
        <f>LEN(TabCadastro[[#This Row],[Dias e Horários do CURSO DE MÉDIUNS]])-LEN(SUBSTITUTE(TabCadastro[[#This Row],[Dias e Horários do CURSO DE MÉDIUNS]],"h",""))</f>
        <v>0</v>
      </c>
      <c r="EL140" s="1">
        <f>LEN(TabCadastro[[#This Row],[Dias e Horários - FALANDO AO CORAÇÃO]])-LEN(SUBSTITUTE(TabCadastro[[#This Row],[Dias e Horários - FALANDO AO CORAÇÃO]],"h",""))</f>
        <v>0</v>
      </c>
      <c r="EM140" s="1">
        <f>LEN(TabCadastro[[#This Row],[Dias e Horários - PROJETO ANDRÉ LUIZ]])-LEN(SUBSTITUTE(TabCadastro[[#This Row],[Dias e Horários - PROJETO ANDRÉ LUIZ]],"h",""))</f>
        <v>0</v>
      </c>
      <c r="EN140" s="1">
        <f>LEN(TabCadastro[[#This Row],[Dias e Horários - PROJETO PAULO DE TARSO]])-LEN(SUBSTITUTE(TabCadastro[[#This Row],[Dias e Horários - PROJETO PAULO DE TARSO]],"h",""))</f>
        <v>0</v>
      </c>
    </row>
    <row r="141" spans="1:144" x14ac:dyDescent="0.3">
      <c r="A141" s="2">
        <v>44224.774284212966</v>
      </c>
      <c r="B141" s="19" t="s">
        <v>2837</v>
      </c>
      <c r="C141" s="3" t="s">
        <v>3212</v>
      </c>
      <c r="D141" s="3" t="s">
        <v>3213</v>
      </c>
      <c r="E141" s="3" t="s">
        <v>3214</v>
      </c>
      <c r="F141" s="3" t="s">
        <v>3215</v>
      </c>
      <c r="G141" s="4" t="s">
        <v>3216</v>
      </c>
      <c r="H141" s="5" t="s">
        <v>3217</v>
      </c>
      <c r="I141" s="3" t="s">
        <v>2903</v>
      </c>
      <c r="J141" s="3" t="s">
        <v>152</v>
      </c>
      <c r="K141" s="3" t="s">
        <v>3218</v>
      </c>
      <c r="L141" s="3" t="s">
        <v>3219</v>
      </c>
      <c r="M141" s="13">
        <v>39310</v>
      </c>
      <c r="N141" s="3" t="s">
        <v>3220</v>
      </c>
      <c r="O141" s="5" t="s">
        <v>3221</v>
      </c>
      <c r="P141" s="5" t="s">
        <v>3222</v>
      </c>
      <c r="Q141" s="4" t="s">
        <v>3223</v>
      </c>
      <c r="R141" s="4" t="s">
        <v>3224</v>
      </c>
      <c r="S141" s="3" t="s">
        <v>158</v>
      </c>
      <c r="T141" s="3" t="s">
        <v>158</v>
      </c>
      <c r="U141" s="3" t="s">
        <v>158</v>
      </c>
      <c r="V141" s="3" t="s">
        <v>159</v>
      </c>
      <c r="W141" s="3" t="s">
        <v>159</v>
      </c>
      <c r="X141" s="3" t="s">
        <v>159</v>
      </c>
      <c r="Y141" s="3" t="s">
        <v>159</v>
      </c>
      <c r="Z141" s="4" t="s">
        <v>3225</v>
      </c>
      <c r="AA141" s="4" t="s">
        <v>161</v>
      </c>
      <c r="AB141" s="4" t="s">
        <v>161</v>
      </c>
      <c r="AC141" s="4" t="s">
        <v>161</v>
      </c>
      <c r="AD141" s="4" t="s">
        <v>161</v>
      </c>
      <c r="AE141" s="4" t="s">
        <v>158</v>
      </c>
      <c r="AF141" s="4" t="s">
        <v>3226</v>
      </c>
      <c r="AG141" s="3" t="s">
        <v>161</v>
      </c>
      <c r="AH141" s="3" t="s">
        <v>161</v>
      </c>
      <c r="AI141" s="3" t="s">
        <v>161</v>
      </c>
      <c r="AJ141" s="3" t="s">
        <v>2913</v>
      </c>
      <c r="AK141" s="3" t="s">
        <v>161</v>
      </c>
      <c r="AL141" s="3" t="s">
        <v>161</v>
      </c>
      <c r="AM141" s="3" t="s">
        <v>1380</v>
      </c>
      <c r="AN141" s="5">
        <v>20</v>
      </c>
      <c r="AO141" s="5">
        <v>35</v>
      </c>
      <c r="AP141" s="5">
        <v>7</v>
      </c>
      <c r="AQ141" s="5">
        <v>16</v>
      </c>
      <c r="AR141" s="5" t="s">
        <v>161</v>
      </c>
      <c r="AS141" s="5">
        <v>0</v>
      </c>
      <c r="AT141" s="5" t="s">
        <v>3227</v>
      </c>
      <c r="AU141" s="5" t="s">
        <v>309</v>
      </c>
      <c r="AV141" s="5">
        <v>30</v>
      </c>
      <c r="AW141" s="5">
        <v>8</v>
      </c>
      <c r="AX141" s="5">
        <v>3</v>
      </c>
      <c r="AY141" s="5">
        <v>2</v>
      </c>
      <c r="AZ141" s="5" t="s">
        <v>1577</v>
      </c>
      <c r="BA141" s="21">
        <v>8</v>
      </c>
      <c r="BB141" s="5">
        <v>8</v>
      </c>
      <c r="BC141" s="5">
        <v>2</v>
      </c>
      <c r="BD141" s="5">
        <v>2</v>
      </c>
      <c r="BE141" s="5" t="s">
        <v>342</v>
      </c>
      <c r="BF141" s="5">
        <v>10</v>
      </c>
      <c r="BG141" s="5">
        <v>7</v>
      </c>
      <c r="BH141" s="5">
        <v>7</v>
      </c>
      <c r="BI141" s="5">
        <v>2</v>
      </c>
      <c r="BJ141" s="5">
        <v>2</v>
      </c>
      <c r="BK141" s="5">
        <v>2</v>
      </c>
      <c r="BL141" s="5">
        <v>1</v>
      </c>
      <c r="BM141" s="5">
        <v>1</v>
      </c>
      <c r="BN141" s="5">
        <v>0</v>
      </c>
      <c r="BO141" s="5">
        <v>7</v>
      </c>
      <c r="BP141" s="5">
        <v>7</v>
      </c>
      <c r="BQ141" s="5" t="s">
        <v>158</v>
      </c>
      <c r="BR141" s="5" t="s">
        <v>342</v>
      </c>
      <c r="BS141" s="5">
        <v>0</v>
      </c>
      <c r="BT141" s="5">
        <v>2</v>
      </c>
      <c r="BU141" s="5">
        <v>0</v>
      </c>
      <c r="BV141" s="5" t="s">
        <v>253</v>
      </c>
      <c r="BW141" s="5" t="s">
        <v>342</v>
      </c>
      <c r="BX141" s="5">
        <v>3</v>
      </c>
      <c r="BY141" s="5">
        <v>8</v>
      </c>
      <c r="BZ141" s="5">
        <v>3</v>
      </c>
      <c r="CA141" s="5">
        <v>1</v>
      </c>
      <c r="CB141" s="5">
        <v>0</v>
      </c>
      <c r="CC141" s="5">
        <v>6</v>
      </c>
      <c r="CD141" s="5" t="s">
        <v>555</v>
      </c>
      <c r="CE141" s="5" t="s">
        <v>555</v>
      </c>
      <c r="CF141" s="5" t="s">
        <v>161</v>
      </c>
      <c r="CG141" s="5" t="s">
        <v>158</v>
      </c>
      <c r="CH141" s="5" t="s">
        <v>158</v>
      </c>
      <c r="CI141" s="5">
        <v>0</v>
      </c>
      <c r="CJ141" s="5">
        <v>1</v>
      </c>
      <c r="CK141" s="5" t="s">
        <v>158</v>
      </c>
      <c r="CL141" s="5" t="s">
        <v>158</v>
      </c>
      <c r="CM141" s="5">
        <v>0</v>
      </c>
      <c r="CN141" s="5">
        <v>1</v>
      </c>
      <c r="CO141" s="5" t="s">
        <v>167</v>
      </c>
      <c r="CP141" s="4" t="s">
        <v>3228</v>
      </c>
      <c r="CQ141" s="5" t="s">
        <v>168</v>
      </c>
      <c r="CR141" s="4" t="s">
        <v>3229</v>
      </c>
      <c r="CS141" s="5" t="s">
        <v>169</v>
      </c>
      <c r="CT141" s="5" t="s">
        <v>159</v>
      </c>
      <c r="CU141" s="5" t="s">
        <v>3230</v>
      </c>
      <c r="CV141" s="4" t="s">
        <v>3231</v>
      </c>
      <c r="CX141" s="5" t="s">
        <v>3230</v>
      </c>
      <c r="CY141" s="4" t="s">
        <v>2500</v>
      </c>
      <c r="CZ141" s="5" t="s">
        <v>171</v>
      </c>
      <c r="DA141" s="5" t="s">
        <v>230</v>
      </c>
      <c r="DB141" s="4" t="s">
        <v>3232</v>
      </c>
      <c r="DC141" s="4" t="s">
        <v>3233</v>
      </c>
      <c r="DD141" t="s">
        <v>3234</v>
      </c>
      <c r="DE141" s="14" t="s">
        <v>176</v>
      </c>
      <c r="DF141" s="4">
        <v>142</v>
      </c>
      <c r="DG141" s="15" t="s">
        <v>177</v>
      </c>
      <c r="DH141" s="15" t="s">
        <v>354</v>
      </c>
      <c r="DI141" s="4" t="e">
        <v>#REF!</v>
      </c>
      <c r="DJ141" s="4" t="e">
        <v>#REF!</v>
      </c>
      <c r="DK141" s="4" t="e">
        <v>#REF!</v>
      </c>
      <c r="DL141" s="4" t="e">
        <v>#REF!</v>
      </c>
      <c r="DM141" s="4" t="e">
        <v>#REF!</v>
      </c>
      <c r="DN141" s="4" t="e">
        <v>#REF!</v>
      </c>
      <c r="DO141" s="4" t="e">
        <v>#REF!</v>
      </c>
      <c r="DP141" s="4" t="s">
        <v>3235</v>
      </c>
      <c r="DQ141" s="4" t="s">
        <v>354</v>
      </c>
      <c r="DR141" s="16">
        <v>1</v>
      </c>
      <c r="DS141" s="17">
        <v>44225</v>
      </c>
      <c r="DT141" s="1" t="s">
        <v>356</v>
      </c>
      <c r="DU141" s="1" t="s">
        <v>354</v>
      </c>
      <c r="DV141" s="1" t="str">
        <f>TabCadastro[[#This Row],[Cidade]]&amp;" - "&amp;TabCadastro[[#This Row],[UF]]</f>
        <v>Santos - SP</v>
      </c>
      <c r="DW141" s="18" t="str">
        <f>TabCadastro[[#This Row],[Nome completo do responsável]]&amp;" / "&amp;TabCadastro[[#This Row],[Endereço de e-mail2]]&amp;" / "&amp;TabCadastro[[#This Row],[Telefone]]</f>
        <v>Deise Batista Da Silva / deiserazin@gmail.com / (13) 99606-6866</v>
      </c>
      <c r="DX141" s="18" t="str">
        <f>TabCadastro[[#This Row],[Nome do Presidente]]&amp;" / "&amp;TabCadastro[[#This Row],[Email do Presidente]]&amp;" / "&amp;TabCadastro[[#This Row],[Telefone do Presidente]]</f>
        <v>Karina Oliva Domingues / kuka.domingues@uol.com.br / (13) 98199-6900</v>
      </c>
      <c r="DY141" s="18" t="e">
        <f>VLOOKUP(TabCadastro[[#This Row],[Regional]],#REF!,2,FALSE)</f>
        <v>#REF!</v>
      </c>
      <c r="DZ141" s="1" t="e">
        <f>IF(TabCadastro[[#This Row],[Regional]]=#REF!,TabCadastro[[#This Row],[Conc_Cidade_UF]],"")</f>
        <v>#REF!</v>
      </c>
      <c r="EA141" s="18" t="str">
        <f>TabCadastro[[#This Row],[Endereço]]&amp;" - "&amp;TabCadastro[[#This Row],[Bairro]]&amp;" - "&amp;"CEP "&amp;TabCadastro[[#This Row],[CEP]]</f>
        <v>Rua Borges, 232 - Macuco - CEP 11015-145</v>
      </c>
      <c r="EB141" s="1" t="e">
        <f>IF(TabCadastro[[#This Row],[Regional]]=#REF!,TabCadastro[[#This Row],[Ordem (manual)]],"")</f>
        <v>#REF!</v>
      </c>
      <c r="EC141" s="1" t="e">
        <f>IF(TabCadastro[[#This Row],[Regional_Selec]]="","",_xlfn.RANK.EQ(TabCadastro[[#This Row],[Regional_Selec]],TabCadastro[Regional_Selec],1))</f>
        <v>#REF!</v>
      </c>
      <c r="ED141" s="1" t="str">
        <f>TabCadastro[[#This Row],[Domingo]]&amp;TabCadastro[[#This Row],[Segunda]]&amp;TabCadastro[[#This Row],[Terça]]&amp;TabCadastro[[#This Row],[Quarta]]&amp;TabCadastro[[#This Row],[Quinta]]&amp;TabCadastro[[#This Row],[Sexta]]&amp;TabCadastro[[#This Row],[Sábado]]</f>
        <v>---20h30--9h</v>
      </c>
      <c r="EE141" s="1">
        <f>LEN(TabCadastro[[#This Row],[Conc_AE]])-LEN(SUBSTITUTE(TabCadastro[[#This Row],[Conc_AE]],"h",""))</f>
        <v>2</v>
      </c>
      <c r="EF141" s="1">
        <f>LEN(TabCadastro[[#This Row],[Dias e Horários do CURSO BÁSICO]])-LEN(SUBSTITUTE(TabCadastro[[#This Row],[Dias e Horários do CURSO BÁSICO]],"h",""))</f>
        <v>0</v>
      </c>
      <c r="EG141" s="1">
        <f>LEN(TabCadastro[[#This Row],[Dias e Horários da EAE]])-LEN(SUBSTITUTE(TabCadastro[[#This Row],[Dias e Horários da EAE]],"h",""))</f>
        <v>2</v>
      </c>
      <c r="EH141" s="1">
        <f>LEN(TabCadastro[[#This Row],[Dias e Horários EVANGELIZAÇÃO INFANTIL]])-LEN(SUBSTITUTE(TabCadastro[[#This Row],[Dias e Horários EVANGELIZAÇÃO INFANTIL]],"h",""))</f>
        <v>1</v>
      </c>
      <c r="EI141" s="1">
        <f>LEN(TabCadastro[[#This Row],[Dias e Horários PRÉ-MOCIDADE]])-LEN(SUBSTITUTE(TabCadastro[[#This Row],[Dias e Horários PRÉ-MOCIDADE]],"h",""))</f>
        <v>1</v>
      </c>
      <c r="EJ141" s="1">
        <f>LEN(TabCadastro[[#This Row],[Dias e Horários MOCIDADE]])-LEN(SUBSTITUTE(TabCadastro[[#This Row],[Dias e Horários MOCIDADE]],"h",""))</f>
        <v>1</v>
      </c>
      <c r="EK141" s="1">
        <f>LEN(TabCadastro[[#This Row],[Dias e Horários do CURSO DE MÉDIUNS]])-LEN(SUBSTITUTE(TabCadastro[[#This Row],[Dias e Horários do CURSO DE MÉDIUNS]],"h",""))</f>
        <v>1</v>
      </c>
      <c r="EL141" s="1">
        <f>LEN(TabCadastro[[#This Row],[Dias e Horários - FALANDO AO CORAÇÃO]])-LEN(SUBSTITUTE(TabCadastro[[#This Row],[Dias e Horários - FALANDO AO CORAÇÃO]],"h",""))</f>
        <v>1</v>
      </c>
      <c r="EM141" s="1">
        <f>LEN(TabCadastro[[#This Row],[Dias e Horários - PROJETO ANDRÉ LUIZ]])-LEN(SUBSTITUTE(TabCadastro[[#This Row],[Dias e Horários - PROJETO ANDRÉ LUIZ]],"h",""))</f>
        <v>1</v>
      </c>
      <c r="EN141" s="1">
        <f>LEN(TabCadastro[[#This Row],[Dias e Horários - PROJETO PAULO DE TARSO]])-LEN(SUBSTITUTE(TabCadastro[[#This Row],[Dias e Horários - PROJETO PAULO DE TARSO]],"h",""))</f>
        <v>0</v>
      </c>
    </row>
    <row r="142" spans="1:144" x14ac:dyDescent="0.3">
      <c r="A142" s="2">
        <v>44198.87572217593</v>
      </c>
      <c r="B142" s="19" t="s">
        <v>2837</v>
      </c>
      <c r="C142" s="3" t="s">
        <v>3236</v>
      </c>
      <c r="D142" s="3" t="s">
        <v>3237</v>
      </c>
      <c r="E142" s="3" t="s">
        <v>3238</v>
      </c>
      <c r="F142" s="3" t="s">
        <v>3239</v>
      </c>
      <c r="G142" s="4" t="s">
        <v>3240</v>
      </c>
      <c r="H142" s="5" t="s">
        <v>3241</v>
      </c>
      <c r="I142" s="3" t="s">
        <v>2903</v>
      </c>
      <c r="J142" s="3" t="s">
        <v>152</v>
      </c>
      <c r="K142" s="3" t="s">
        <v>3242</v>
      </c>
      <c r="L142" s="3" t="s">
        <v>3243</v>
      </c>
      <c r="M142" s="13">
        <v>38162</v>
      </c>
      <c r="N142" s="3" t="s">
        <v>3244</v>
      </c>
      <c r="O142" s="5" t="s">
        <v>3245</v>
      </c>
      <c r="P142" s="5" t="s">
        <v>3246</v>
      </c>
      <c r="Q142" s="4" t="s">
        <v>3247</v>
      </c>
      <c r="R142" s="4" t="s">
        <v>3248</v>
      </c>
      <c r="S142" s="3" t="s">
        <v>158</v>
      </c>
      <c r="T142" s="3" t="s">
        <v>159</v>
      </c>
      <c r="U142" s="3" t="s">
        <v>159</v>
      </c>
      <c r="V142" s="3" t="s">
        <v>159</v>
      </c>
      <c r="W142" s="3" t="s">
        <v>159</v>
      </c>
      <c r="X142" s="3" t="s">
        <v>159</v>
      </c>
      <c r="Y142" s="3" t="s">
        <v>158</v>
      </c>
      <c r="Z142" s="4" t="s">
        <v>3249</v>
      </c>
      <c r="AA142" t="s">
        <v>3250</v>
      </c>
      <c r="AB142" s="4" t="s">
        <v>3237</v>
      </c>
      <c r="AC142" s="4" t="s">
        <v>3237</v>
      </c>
      <c r="AD142" s="4" t="s">
        <v>161</v>
      </c>
      <c r="AE142" s="4" t="s">
        <v>158</v>
      </c>
      <c r="AF142" s="4" t="s">
        <v>3251</v>
      </c>
      <c r="AG142" s="3" t="s">
        <v>196</v>
      </c>
      <c r="AH142" s="3" t="s">
        <v>161</v>
      </c>
      <c r="AI142" s="3" t="s">
        <v>422</v>
      </c>
      <c r="AJ142" s="3" t="s">
        <v>654</v>
      </c>
      <c r="AK142" s="3" t="s">
        <v>161</v>
      </c>
      <c r="AL142" s="3" t="s">
        <v>162</v>
      </c>
      <c r="AM142" s="3" t="s">
        <v>161</v>
      </c>
      <c r="AN142" s="5">
        <v>220</v>
      </c>
      <c r="AO142" s="5">
        <v>55</v>
      </c>
      <c r="AP142" s="5">
        <v>12</v>
      </c>
      <c r="AQ142" s="5">
        <v>8</v>
      </c>
      <c r="AR142" s="5" t="s">
        <v>3252</v>
      </c>
      <c r="AS142" s="5">
        <v>20</v>
      </c>
      <c r="AT142" s="5" t="s">
        <v>3253</v>
      </c>
      <c r="AU142" s="5" t="s">
        <v>601</v>
      </c>
      <c r="AV142" s="5">
        <v>40</v>
      </c>
      <c r="AW142" s="5">
        <v>12</v>
      </c>
      <c r="AX142" s="5">
        <v>3</v>
      </c>
      <c r="AY142" s="5">
        <v>3</v>
      </c>
      <c r="AZ142" s="5" t="s">
        <v>251</v>
      </c>
      <c r="BA142" s="5">
        <v>40</v>
      </c>
      <c r="BB142" s="5">
        <v>3</v>
      </c>
      <c r="BC142" s="5">
        <v>1</v>
      </c>
      <c r="BD142" s="5">
        <v>3</v>
      </c>
      <c r="BE142" s="5" t="s">
        <v>628</v>
      </c>
      <c r="BF142" s="5">
        <v>12</v>
      </c>
      <c r="BG142" s="5">
        <v>12</v>
      </c>
      <c r="BH142" s="5">
        <v>10</v>
      </c>
      <c r="BI142" s="5">
        <v>3</v>
      </c>
      <c r="BJ142" s="5">
        <v>3</v>
      </c>
      <c r="BK142" s="5">
        <v>2</v>
      </c>
      <c r="BL142" s="5">
        <v>3</v>
      </c>
      <c r="BM142" s="5">
        <v>2</v>
      </c>
      <c r="BN142" s="5">
        <v>0</v>
      </c>
      <c r="BO142" s="5">
        <v>4</v>
      </c>
      <c r="BP142" s="5">
        <v>3</v>
      </c>
      <c r="BQ142" s="5" t="s">
        <v>158</v>
      </c>
      <c r="BR142" s="5" t="s">
        <v>628</v>
      </c>
      <c r="BS142" s="5">
        <v>6</v>
      </c>
      <c r="BT142" s="5">
        <v>2</v>
      </c>
      <c r="BU142" s="5">
        <v>1</v>
      </c>
      <c r="BV142" s="5" t="s">
        <v>165</v>
      </c>
      <c r="BW142" s="5" t="s">
        <v>3254</v>
      </c>
      <c r="BX142" s="5">
        <v>0</v>
      </c>
      <c r="BY142" s="5">
        <v>4</v>
      </c>
      <c r="BZ142" s="5">
        <v>1</v>
      </c>
      <c r="CA142" s="5">
        <v>1</v>
      </c>
      <c r="CB142" s="5">
        <v>0</v>
      </c>
      <c r="CC142" s="5">
        <v>3</v>
      </c>
      <c r="CD142" s="5" t="s">
        <v>161</v>
      </c>
      <c r="CE142" s="5" t="s">
        <v>2715</v>
      </c>
      <c r="CF142" s="5" t="s">
        <v>161</v>
      </c>
      <c r="CG142" s="5" t="s">
        <v>158</v>
      </c>
      <c r="CH142" s="5" t="s">
        <v>158</v>
      </c>
      <c r="CI142" s="5">
        <v>0</v>
      </c>
      <c r="CJ142" s="5">
        <v>0</v>
      </c>
      <c r="CK142" s="5" t="s">
        <v>158</v>
      </c>
      <c r="CL142" s="5" t="s">
        <v>158</v>
      </c>
      <c r="CM142" s="5">
        <v>0</v>
      </c>
      <c r="CN142" s="5">
        <v>0</v>
      </c>
      <c r="CO142" s="5" t="s">
        <v>167</v>
      </c>
      <c r="CQ142" s="5" t="s">
        <v>347</v>
      </c>
      <c r="CR142" s="4" t="s">
        <v>3255</v>
      </c>
      <c r="CS142" s="5" t="s">
        <v>169</v>
      </c>
      <c r="CT142" s="5" t="s">
        <v>159</v>
      </c>
      <c r="CU142" s="5" t="s">
        <v>3245</v>
      </c>
      <c r="CX142" s="5" t="s">
        <v>3245</v>
      </c>
      <c r="CY142" s="4" t="s">
        <v>561</v>
      </c>
      <c r="CZ142" s="5" t="s">
        <v>171</v>
      </c>
      <c r="DA142" s="5" t="s">
        <v>172</v>
      </c>
      <c r="DD142" t="s">
        <v>3256</v>
      </c>
      <c r="DE142" s="14" t="s">
        <v>176</v>
      </c>
      <c r="DF142" s="4">
        <v>143</v>
      </c>
      <c r="DG142" s="15" t="s">
        <v>177</v>
      </c>
      <c r="DH142" s="15" t="s">
        <v>354</v>
      </c>
      <c r="DI142" s="4" t="e">
        <v>#REF!</v>
      </c>
      <c r="DJ142" s="4" t="e">
        <v>#REF!</v>
      </c>
      <c r="DK142" s="4" t="e">
        <v>#REF!</v>
      </c>
      <c r="DL142" s="4" t="e">
        <v>#REF!</v>
      </c>
      <c r="DM142" s="4" t="e">
        <v>#REF!</v>
      </c>
      <c r="DN142" s="4" t="e">
        <v>#REF!</v>
      </c>
      <c r="DO142" s="4" t="e">
        <v>#REF!</v>
      </c>
      <c r="DP142" s="4" t="s">
        <v>3257</v>
      </c>
      <c r="DQ142" s="4" t="s">
        <v>354</v>
      </c>
      <c r="DR142" s="16">
        <v>1</v>
      </c>
      <c r="DS142" s="17">
        <v>44225</v>
      </c>
      <c r="DT142" s="1" t="s">
        <v>356</v>
      </c>
      <c r="DU142" s="1" t="s">
        <v>354</v>
      </c>
      <c r="DV142" s="1" t="str">
        <f>TabCadastro[[#This Row],[Cidade]]&amp;" - "&amp;TabCadastro[[#This Row],[UF]]</f>
        <v>Santos - SP</v>
      </c>
      <c r="DW142" s="18" t="str">
        <f>TabCadastro[[#This Row],[Nome completo do responsável]]&amp;" / "&amp;TabCadastro[[#This Row],[Endereço de e-mail2]]&amp;" / "&amp;TabCadastro[[#This Row],[Telefone]]</f>
        <v>Alberto Cesar Palermo / sintoniafraterna@kbonet.com.br / (13) 99701 8733</v>
      </c>
      <c r="DX142" s="18" t="str">
        <f>TabCadastro[[#This Row],[Nome do Presidente]]&amp;" / "&amp;TabCadastro[[#This Row],[Email do Presidente]]&amp;" / "&amp;TabCadastro[[#This Row],[Telefone do Presidente]]</f>
        <v>Mario Campos Soares Da Silva Netto / sintoniafraterna@kbonet.com.br / (13) 3234-9855</v>
      </c>
      <c r="DY142" s="18" t="e">
        <f>VLOOKUP(TabCadastro[[#This Row],[Regional]],#REF!,2,FALSE)</f>
        <v>#REF!</v>
      </c>
      <c r="DZ142" s="1" t="e">
        <f>IF(TabCadastro[[#This Row],[Regional]]=#REF!,TabCadastro[[#This Row],[Conc_Cidade_UF]],"")</f>
        <v>#REF!</v>
      </c>
      <c r="EA142" s="18" t="str">
        <f>TabCadastro[[#This Row],[Endereço]]&amp;" - "&amp;TabCadastro[[#This Row],[Bairro]]&amp;" - "&amp;"CEP "&amp;TabCadastro[[#This Row],[CEP]]</f>
        <v>Rua Espírito Santo,38 - Campo Grande - CEP 11075-390</v>
      </c>
      <c r="EB142" s="1" t="e">
        <f>IF(TabCadastro[[#This Row],[Regional]]=#REF!,TabCadastro[[#This Row],[Ordem (manual)]],"")</f>
        <v>#REF!</v>
      </c>
      <c r="EC142" s="1" t="e">
        <f>IF(TabCadastro[[#This Row],[Regional_Selec]]="","",_xlfn.RANK.EQ(TabCadastro[[#This Row],[Regional_Selec]],TabCadastro[Regional_Selec],1))</f>
        <v>#REF!</v>
      </c>
      <c r="ED142" s="1" t="str">
        <f>TabCadastro[[#This Row],[Domingo]]&amp;TabCadastro[[#This Row],[Segunda]]&amp;TabCadastro[[#This Row],[Terça]]&amp;TabCadastro[[#This Row],[Quarta]]&amp;TabCadastro[[#This Row],[Quinta]]&amp;TabCadastro[[#This Row],[Sexta]]&amp;TabCadastro[[#This Row],[Sábado]]</f>
        <v>18h-19h14h-19h30-</v>
      </c>
      <c r="EE142" s="1">
        <f>LEN(TabCadastro[[#This Row],[Conc_AE]])-LEN(SUBSTITUTE(TabCadastro[[#This Row],[Conc_AE]],"h",""))</f>
        <v>4</v>
      </c>
      <c r="EF142" s="1">
        <f>LEN(TabCadastro[[#This Row],[Dias e Horários do CURSO BÁSICO]])-LEN(SUBSTITUTE(TabCadastro[[#This Row],[Dias e Horários do CURSO BÁSICO]],"h",""))</f>
        <v>1</v>
      </c>
      <c r="EG142" s="1">
        <f>LEN(TabCadastro[[#This Row],[Dias e Horários da EAE]])-LEN(SUBSTITUTE(TabCadastro[[#This Row],[Dias e Horários da EAE]],"h",""))</f>
        <v>3</v>
      </c>
      <c r="EH142" s="1">
        <f>LEN(TabCadastro[[#This Row],[Dias e Horários EVANGELIZAÇÃO INFANTIL]])-LEN(SUBSTITUTE(TabCadastro[[#This Row],[Dias e Horários EVANGELIZAÇÃO INFANTIL]],"h",""))</f>
        <v>1</v>
      </c>
      <c r="EI142" s="1">
        <f>LEN(TabCadastro[[#This Row],[Dias e Horários PRÉ-MOCIDADE]])-LEN(SUBSTITUTE(TabCadastro[[#This Row],[Dias e Horários PRÉ-MOCIDADE]],"h",""))</f>
        <v>1</v>
      </c>
      <c r="EJ142" s="1">
        <f>LEN(TabCadastro[[#This Row],[Dias e Horários MOCIDADE]])-LEN(SUBSTITUTE(TabCadastro[[#This Row],[Dias e Horários MOCIDADE]],"h",""))</f>
        <v>1</v>
      </c>
      <c r="EK142" s="1">
        <f>LEN(TabCadastro[[#This Row],[Dias e Horários do CURSO DE MÉDIUNS]])-LEN(SUBSTITUTE(TabCadastro[[#This Row],[Dias e Horários do CURSO DE MÉDIUNS]],"h",""))</f>
        <v>1</v>
      </c>
      <c r="EL142" s="1">
        <f>LEN(TabCadastro[[#This Row],[Dias e Horários - FALANDO AO CORAÇÃO]])-LEN(SUBSTITUTE(TabCadastro[[#This Row],[Dias e Horários - FALANDO AO CORAÇÃO]],"h",""))</f>
        <v>0</v>
      </c>
      <c r="EM142" s="1">
        <f>LEN(TabCadastro[[#This Row],[Dias e Horários - PROJETO ANDRÉ LUIZ]])-LEN(SUBSTITUTE(TabCadastro[[#This Row],[Dias e Horários - PROJETO ANDRÉ LUIZ]],"h",""))</f>
        <v>1</v>
      </c>
      <c r="EN142" s="1">
        <f>LEN(TabCadastro[[#This Row],[Dias e Horários - PROJETO PAULO DE TARSO]])-LEN(SUBSTITUTE(TabCadastro[[#This Row],[Dias e Horários - PROJETO PAULO DE TARSO]],"h",""))</f>
        <v>0</v>
      </c>
    </row>
    <row r="143" spans="1:144" x14ac:dyDescent="0.3">
      <c r="A143" s="2">
        <v>44206.798515451388</v>
      </c>
      <c r="B143" s="19" t="s">
        <v>3258</v>
      </c>
      <c r="C143" s="3" t="s">
        <v>3259</v>
      </c>
      <c r="D143" s="3" t="s">
        <v>3260</v>
      </c>
      <c r="E143" s="3" t="s">
        <v>3261</v>
      </c>
      <c r="F143" s="3" t="s">
        <v>3262</v>
      </c>
      <c r="G143" s="4" t="s">
        <v>3263</v>
      </c>
      <c r="H143" s="5" t="s">
        <v>3264</v>
      </c>
      <c r="I143" s="3" t="s">
        <v>3265</v>
      </c>
      <c r="J143" s="3" t="s">
        <v>152</v>
      </c>
      <c r="K143" s="3" t="s">
        <v>3266</v>
      </c>
      <c r="L143" s="3" t="s">
        <v>3267</v>
      </c>
      <c r="M143" s="13">
        <v>36999</v>
      </c>
      <c r="N143" s="3" t="s">
        <v>3268</v>
      </c>
      <c r="O143" s="5" t="s">
        <v>3269</v>
      </c>
      <c r="P143" s="5" t="s">
        <v>3270</v>
      </c>
      <c r="Q143" s="4" t="s">
        <v>3271</v>
      </c>
      <c r="R143" s="4" t="s">
        <v>3272</v>
      </c>
      <c r="S143" s="3" t="s">
        <v>158</v>
      </c>
      <c r="T143" s="3" t="s">
        <v>158</v>
      </c>
      <c r="U143" s="3" t="s">
        <v>158</v>
      </c>
      <c r="V143" s="3" t="s">
        <v>159</v>
      </c>
      <c r="W143" s="3" t="s">
        <v>158</v>
      </c>
      <c r="X143" s="3" t="s">
        <v>159</v>
      </c>
      <c r="Y143" s="3" t="s">
        <v>158</v>
      </c>
      <c r="Z143" s="4" t="s">
        <v>3273</v>
      </c>
      <c r="AE143" s="4" t="s">
        <v>158</v>
      </c>
      <c r="AF143" s="4" t="s">
        <v>3274</v>
      </c>
      <c r="AG143" s="23" t="s">
        <v>161</v>
      </c>
      <c r="AH143" s="3" t="s">
        <v>161</v>
      </c>
      <c r="AI143" s="3" t="s">
        <v>398</v>
      </c>
      <c r="AJ143" s="3" t="s">
        <v>221</v>
      </c>
      <c r="AK143" s="3" t="s">
        <v>161</v>
      </c>
      <c r="AL143" s="23" t="s">
        <v>161</v>
      </c>
      <c r="AM143" s="3" t="s">
        <v>549</v>
      </c>
      <c r="AN143" s="5">
        <v>35</v>
      </c>
      <c r="AO143" s="5">
        <v>18</v>
      </c>
      <c r="AP143" s="5">
        <v>15</v>
      </c>
      <c r="AQ143" s="5">
        <v>12</v>
      </c>
      <c r="AR143" s="5" t="s">
        <v>3275</v>
      </c>
      <c r="AS143" s="21">
        <v>6</v>
      </c>
      <c r="AT143" s="5" t="s">
        <v>225</v>
      </c>
      <c r="AU143" s="5" t="s">
        <v>601</v>
      </c>
      <c r="AV143" s="5">
        <v>25</v>
      </c>
      <c r="AW143" s="5">
        <v>12</v>
      </c>
      <c r="AX143" s="21">
        <v>8</v>
      </c>
      <c r="AY143" s="21">
        <v>3</v>
      </c>
      <c r="AZ143" s="5" t="s">
        <v>3276</v>
      </c>
      <c r="BA143" s="5">
        <v>14</v>
      </c>
      <c r="BB143" s="5">
        <v>12</v>
      </c>
      <c r="BC143" s="21">
        <v>6</v>
      </c>
      <c r="BD143" s="21">
        <v>4</v>
      </c>
      <c r="BE143" s="5" t="s">
        <v>554</v>
      </c>
      <c r="BF143" s="5">
        <v>11</v>
      </c>
      <c r="BG143" s="21">
        <v>9</v>
      </c>
      <c r="BH143" s="5">
        <v>11</v>
      </c>
      <c r="BI143" s="21">
        <v>2</v>
      </c>
      <c r="BJ143" s="21">
        <v>2</v>
      </c>
      <c r="BK143" s="21">
        <v>2</v>
      </c>
      <c r="BL143" s="21">
        <v>2</v>
      </c>
      <c r="BM143" s="21">
        <v>3</v>
      </c>
      <c r="BN143" s="5">
        <v>0</v>
      </c>
      <c r="BO143" s="5">
        <v>11</v>
      </c>
      <c r="BP143" s="5">
        <v>10</v>
      </c>
      <c r="BQ143" s="5" t="s">
        <v>158</v>
      </c>
      <c r="BR143" s="5" t="s">
        <v>345</v>
      </c>
      <c r="BS143" s="21">
        <v>5</v>
      </c>
      <c r="BT143" s="21">
        <v>1</v>
      </c>
      <c r="BU143" s="21">
        <v>1</v>
      </c>
      <c r="BV143" s="5" t="s">
        <v>253</v>
      </c>
      <c r="BW143" s="5" t="s">
        <v>224</v>
      </c>
      <c r="BX143" s="5">
        <v>10</v>
      </c>
      <c r="BY143" s="21">
        <v>3</v>
      </c>
      <c r="BZ143" s="21">
        <v>2</v>
      </c>
      <c r="CA143" s="21">
        <v>1</v>
      </c>
      <c r="CB143" s="5">
        <v>0</v>
      </c>
      <c r="CC143" s="5">
        <v>21</v>
      </c>
      <c r="CD143" s="5" t="s">
        <v>1968</v>
      </c>
      <c r="CE143" s="5" t="s">
        <v>161</v>
      </c>
      <c r="CF143" s="5" t="s">
        <v>161</v>
      </c>
      <c r="CG143" s="5" t="s">
        <v>158</v>
      </c>
      <c r="CH143" s="5" t="s">
        <v>158</v>
      </c>
      <c r="CI143" s="21">
        <v>7</v>
      </c>
      <c r="CJ143" s="21">
        <v>2</v>
      </c>
      <c r="CK143" s="5" t="s">
        <v>159</v>
      </c>
      <c r="CL143" s="5" t="s">
        <v>158</v>
      </c>
      <c r="CM143" s="5">
        <v>0</v>
      </c>
      <c r="CN143" s="5">
        <v>0</v>
      </c>
      <c r="CO143" s="5" t="s">
        <v>199</v>
      </c>
      <c r="CP143" s="4" t="s">
        <v>159</v>
      </c>
      <c r="CQ143" s="5" t="s">
        <v>347</v>
      </c>
      <c r="CR143" s="4" t="s">
        <v>3277</v>
      </c>
      <c r="CS143" s="5" t="s">
        <v>169</v>
      </c>
      <c r="CT143" s="5" t="s">
        <v>158</v>
      </c>
      <c r="CU143" s="20" t="s">
        <v>416</v>
      </c>
      <c r="CX143" s="5" t="s">
        <v>3278</v>
      </c>
      <c r="CY143" s="4" t="s">
        <v>3279</v>
      </c>
      <c r="CZ143" s="5" t="s">
        <v>171</v>
      </c>
      <c r="DA143" s="5" t="s">
        <v>172</v>
      </c>
      <c r="DB143" s="4" t="s">
        <v>3280</v>
      </c>
      <c r="DC143" s="4" t="s">
        <v>3281</v>
      </c>
      <c r="DD143" t="s">
        <v>3282</v>
      </c>
      <c r="DE143" s="14" t="s">
        <v>176</v>
      </c>
      <c r="DF143" s="4">
        <v>144</v>
      </c>
      <c r="DG143" s="15" t="s">
        <v>177</v>
      </c>
      <c r="DH143" s="15" t="s">
        <v>354</v>
      </c>
      <c r="DI143" s="4" t="e">
        <v>#REF!</v>
      </c>
      <c r="DJ143" s="4" t="e">
        <v>#REF!</v>
      </c>
      <c r="DK143" s="4" t="e">
        <v>#REF!</v>
      </c>
      <c r="DL143" s="4" t="e">
        <v>#REF!</v>
      </c>
      <c r="DM143" s="4" t="e">
        <v>#REF!</v>
      </c>
      <c r="DN143" s="4" t="e">
        <v>#REF!</v>
      </c>
      <c r="DO143" s="4" t="e">
        <v>#REF!</v>
      </c>
      <c r="DP143" s="4" t="s">
        <v>3283</v>
      </c>
      <c r="DQ143" s="4" t="s">
        <v>354</v>
      </c>
      <c r="DR143" s="16">
        <v>1</v>
      </c>
      <c r="DS143" s="17">
        <v>44242</v>
      </c>
      <c r="DT143" s="1" t="s">
        <v>356</v>
      </c>
      <c r="DU143" s="1" t="s">
        <v>354</v>
      </c>
      <c r="DV143" s="1" t="str">
        <f>TabCadastro[[#This Row],[Cidade]]&amp;" - "&amp;TabCadastro[[#This Row],[UF]]</f>
        <v>Praia Grande - SP</v>
      </c>
      <c r="DW143" s="18" t="str">
        <f>TabCadastro[[#This Row],[Nome completo do responsável]]&amp;" / "&amp;TabCadastro[[#This Row],[Endereço de e-mail2]]&amp;" / "&amp;TabCadastro[[#This Row],[Telefone]]</f>
        <v>Ivone Forgatti Zanqueta / srazanqueta@gmail.com / (11) 98428-2355</v>
      </c>
      <c r="DX143" s="18" t="str">
        <f>TabCadastro[[#This Row],[Nome do Presidente]]&amp;" / "&amp;TabCadastro[[#This Row],[Email do Presidente]]&amp;" / "&amp;TabCadastro[[#This Row],[Telefone do Presidente]]</f>
        <v>Selma Aparecida Braz Comitre / selma.neaf@gmail.com / (13) 99145 2160</v>
      </c>
      <c r="DY143" s="18" t="e">
        <f>VLOOKUP(TabCadastro[[#This Row],[Regional]],#REF!,2,FALSE)</f>
        <v>#REF!</v>
      </c>
      <c r="DZ143" s="1" t="e">
        <f>IF(TabCadastro[[#This Row],[Regional]]=#REF!,TabCadastro[[#This Row],[Conc_Cidade_UF]],"")</f>
        <v>#REF!</v>
      </c>
      <c r="EA143" s="18" t="str">
        <f>TabCadastro[[#This Row],[Endereço]]&amp;" - "&amp;TabCadastro[[#This Row],[Bairro]]&amp;" - "&amp;"CEP "&amp;TabCadastro[[#This Row],[CEP]]</f>
        <v>Rua Aldo Colli  1124 - Vila Mirim - CEP 11 704-760</v>
      </c>
      <c r="EB143" s="1" t="e">
        <f>IF(TabCadastro[[#This Row],[Regional]]=#REF!,TabCadastro[[#This Row],[Ordem (manual)]],"")</f>
        <v>#REF!</v>
      </c>
      <c r="EC143" s="1" t="e">
        <f>IF(TabCadastro[[#This Row],[Regional_Selec]]="","",_xlfn.RANK.EQ(TabCadastro[[#This Row],[Regional_Selec]],TabCadastro[Regional_Selec],1))</f>
        <v>#REF!</v>
      </c>
      <c r="ED143" s="1" t="str">
        <f>TabCadastro[[#This Row],[Domingo]]&amp;TabCadastro[[#This Row],[Segunda]]&amp;TabCadastro[[#This Row],[Terça]]&amp;TabCadastro[[#This Row],[Quarta]]&amp;TabCadastro[[#This Row],[Quinta]]&amp;TabCadastro[[#This Row],[Sexta]]&amp;TabCadastro[[#This Row],[Sábado]]</f>
        <v>--15h20h--8h30</v>
      </c>
      <c r="EE143" s="1">
        <f>LEN(TabCadastro[[#This Row],[Conc_AE]])-LEN(SUBSTITUTE(TabCadastro[[#This Row],[Conc_AE]],"h",""))</f>
        <v>3</v>
      </c>
      <c r="EF143" s="1">
        <f>LEN(TabCadastro[[#This Row],[Dias e Horários do CURSO BÁSICO]])-LEN(SUBSTITUTE(TabCadastro[[#This Row],[Dias e Horários do CURSO BÁSICO]],"h",""))</f>
        <v>2</v>
      </c>
      <c r="EG143" s="1">
        <f>LEN(TabCadastro[[#This Row],[Dias e Horários da EAE]])-LEN(SUBSTITUTE(TabCadastro[[#This Row],[Dias e Horários da EAE]],"h",""))</f>
        <v>1</v>
      </c>
      <c r="EH143" s="1">
        <f>LEN(TabCadastro[[#This Row],[Dias e Horários EVANGELIZAÇÃO INFANTIL]])-LEN(SUBSTITUTE(TabCadastro[[#This Row],[Dias e Horários EVANGELIZAÇÃO INFANTIL]],"h",""))</f>
        <v>1</v>
      </c>
      <c r="EI143" s="1">
        <f>LEN(TabCadastro[[#This Row],[Dias e Horários PRÉ-MOCIDADE]])-LEN(SUBSTITUTE(TabCadastro[[#This Row],[Dias e Horários PRÉ-MOCIDADE]],"h",""))</f>
        <v>1</v>
      </c>
      <c r="EJ143" s="1">
        <f>LEN(TabCadastro[[#This Row],[Dias e Horários MOCIDADE]])-LEN(SUBSTITUTE(TabCadastro[[#This Row],[Dias e Horários MOCIDADE]],"h",""))</f>
        <v>1</v>
      </c>
      <c r="EK143" s="1">
        <f>LEN(TabCadastro[[#This Row],[Dias e Horários do CURSO DE MÉDIUNS]])-LEN(SUBSTITUTE(TabCadastro[[#This Row],[Dias e Horários do CURSO DE MÉDIUNS]],"h",""))</f>
        <v>2</v>
      </c>
      <c r="EL143" s="1">
        <f>LEN(TabCadastro[[#This Row],[Dias e Horários - FALANDO AO CORAÇÃO]])-LEN(SUBSTITUTE(TabCadastro[[#This Row],[Dias e Horários - FALANDO AO CORAÇÃO]],"h",""))</f>
        <v>1</v>
      </c>
      <c r="EM143" s="1">
        <f>LEN(TabCadastro[[#This Row],[Dias e Horários - PROJETO ANDRÉ LUIZ]])-LEN(SUBSTITUTE(TabCadastro[[#This Row],[Dias e Horários - PROJETO ANDRÉ LUIZ]],"h",""))</f>
        <v>0</v>
      </c>
      <c r="EN143" s="1">
        <f>LEN(TabCadastro[[#This Row],[Dias e Horários - PROJETO PAULO DE TARSO]])-LEN(SUBSTITUTE(TabCadastro[[#This Row],[Dias e Horários - PROJETO PAULO DE TARSO]],"h",""))</f>
        <v>0</v>
      </c>
    </row>
    <row r="144" spans="1:144" x14ac:dyDescent="0.3">
      <c r="A144" s="2">
        <v>44219.983973229166</v>
      </c>
      <c r="B144" s="19" t="s">
        <v>3258</v>
      </c>
      <c r="C144" s="3" t="s">
        <v>3284</v>
      </c>
      <c r="D144" s="3" t="s">
        <v>2839</v>
      </c>
      <c r="E144" s="3" t="s">
        <v>3285</v>
      </c>
      <c r="F144" s="3" t="s">
        <v>3286</v>
      </c>
      <c r="G144" s="4" t="s">
        <v>3287</v>
      </c>
      <c r="H144" s="5" t="s">
        <v>3288</v>
      </c>
      <c r="I144" s="3" t="s">
        <v>3265</v>
      </c>
      <c r="J144" s="3" t="s">
        <v>152</v>
      </c>
      <c r="K144" s="3" t="s">
        <v>3289</v>
      </c>
      <c r="L144" s="3" t="s">
        <v>3290</v>
      </c>
      <c r="M144" s="13">
        <v>35186</v>
      </c>
      <c r="N144" s="3" t="s">
        <v>3291</v>
      </c>
      <c r="O144" s="5" t="s">
        <v>3292</v>
      </c>
      <c r="P144" s="5" t="s">
        <v>3293</v>
      </c>
      <c r="Q144" s="4" t="s">
        <v>3294</v>
      </c>
      <c r="R144" s="4" t="s">
        <v>3295</v>
      </c>
      <c r="S144" s="3" t="s">
        <v>158</v>
      </c>
      <c r="T144" s="3" t="s">
        <v>158</v>
      </c>
      <c r="U144" s="3" t="s">
        <v>158</v>
      </c>
      <c r="V144" s="3" t="s">
        <v>159</v>
      </c>
      <c r="W144" s="3" t="s">
        <v>159</v>
      </c>
      <c r="X144" s="3" t="s">
        <v>159</v>
      </c>
      <c r="Y144" s="3" t="s">
        <v>159</v>
      </c>
      <c r="Z144" s="4" t="s">
        <v>3296</v>
      </c>
      <c r="AA144" s="4" t="s">
        <v>161</v>
      </c>
      <c r="AB144" s="4" t="s">
        <v>3297</v>
      </c>
      <c r="AC144" s="4" t="s">
        <v>161</v>
      </c>
      <c r="AD144" s="4" t="s">
        <v>161</v>
      </c>
      <c r="AE144" s="4" t="s">
        <v>158</v>
      </c>
      <c r="AF144" s="4" t="s">
        <v>3298</v>
      </c>
      <c r="AG144" s="3" t="s">
        <v>161</v>
      </c>
      <c r="AH144" s="3" t="s">
        <v>162</v>
      </c>
      <c r="AI144" s="3" t="s">
        <v>161</v>
      </c>
      <c r="AJ144" s="3" t="s">
        <v>161</v>
      </c>
      <c r="AK144" s="3" t="s">
        <v>161</v>
      </c>
      <c r="AL144" s="3" t="s">
        <v>161</v>
      </c>
      <c r="AM144" s="3" t="s">
        <v>1380</v>
      </c>
      <c r="AN144" s="5">
        <v>40</v>
      </c>
      <c r="AO144" s="5">
        <v>15</v>
      </c>
      <c r="AP144" s="21">
        <v>8</v>
      </c>
      <c r="AQ144" s="5">
        <v>6</v>
      </c>
      <c r="AR144" s="5" t="s">
        <v>161</v>
      </c>
      <c r="AS144" s="5">
        <v>0</v>
      </c>
      <c r="AT144" s="5" t="s">
        <v>3299</v>
      </c>
      <c r="AU144" s="5" t="s">
        <v>198</v>
      </c>
      <c r="AV144" s="5">
        <v>12</v>
      </c>
      <c r="AW144" s="5">
        <v>8</v>
      </c>
      <c r="AX144" s="5">
        <v>4</v>
      </c>
      <c r="AY144" s="21">
        <v>4</v>
      </c>
      <c r="AZ144" s="5" t="s">
        <v>251</v>
      </c>
      <c r="BA144" s="5">
        <v>0</v>
      </c>
      <c r="BB144" s="5">
        <v>5</v>
      </c>
      <c r="BC144" s="5">
        <v>1</v>
      </c>
      <c r="BD144" s="5">
        <v>2</v>
      </c>
      <c r="BE144" s="5" t="s">
        <v>164</v>
      </c>
      <c r="BF144" s="5">
        <v>10</v>
      </c>
      <c r="BG144" s="5">
        <v>5</v>
      </c>
      <c r="BH144" s="5">
        <v>3</v>
      </c>
      <c r="BI144" s="5">
        <v>0</v>
      </c>
      <c r="BJ144" s="5">
        <v>1</v>
      </c>
      <c r="BK144" s="5">
        <v>1</v>
      </c>
      <c r="BL144" s="5">
        <v>0</v>
      </c>
      <c r="BM144" s="5">
        <v>1</v>
      </c>
      <c r="BN144" s="5">
        <v>0</v>
      </c>
      <c r="BO144" s="5">
        <v>2</v>
      </c>
      <c r="BP144" s="5">
        <v>3</v>
      </c>
      <c r="BQ144" s="5" t="s">
        <v>158</v>
      </c>
      <c r="BR144" s="5" t="s">
        <v>161</v>
      </c>
      <c r="BS144" s="5">
        <v>0</v>
      </c>
      <c r="BT144" s="5">
        <v>0</v>
      </c>
      <c r="BU144" s="5">
        <v>0</v>
      </c>
      <c r="BV144" s="5" t="s">
        <v>253</v>
      </c>
      <c r="BW144" s="5" t="s">
        <v>224</v>
      </c>
      <c r="BX144" s="5">
        <v>6</v>
      </c>
      <c r="BY144" s="5">
        <v>8</v>
      </c>
      <c r="BZ144" s="5">
        <v>3</v>
      </c>
      <c r="CA144" s="5">
        <v>3</v>
      </c>
      <c r="CB144" s="5">
        <v>0</v>
      </c>
      <c r="CC144" s="5">
        <v>10</v>
      </c>
      <c r="CD144" s="5" t="s">
        <v>161</v>
      </c>
      <c r="CE144" s="5" t="s">
        <v>161</v>
      </c>
      <c r="CF144" s="5" t="s">
        <v>161</v>
      </c>
      <c r="CG144" s="5" t="s">
        <v>158</v>
      </c>
      <c r="CH144" s="5" t="s">
        <v>158</v>
      </c>
      <c r="CI144" s="5">
        <v>0</v>
      </c>
      <c r="CJ144" s="5">
        <v>0</v>
      </c>
      <c r="CK144" s="5" t="s">
        <v>159</v>
      </c>
      <c r="CL144" s="5" t="s">
        <v>158</v>
      </c>
      <c r="CM144" s="5">
        <v>0</v>
      </c>
      <c r="CN144" s="5">
        <v>0</v>
      </c>
      <c r="CO144" s="5" t="s">
        <v>167</v>
      </c>
      <c r="CQ144" s="5" t="s">
        <v>168</v>
      </c>
      <c r="CR144" s="4"/>
      <c r="CS144" s="5" t="s">
        <v>169</v>
      </c>
      <c r="CT144" s="5" t="s">
        <v>158</v>
      </c>
      <c r="CU144" s="5" t="s">
        <v>3300</v>
      </c>
      <c r="CV144" s="4" t="s">
        <v>3301</v>
      </c>
      <c r="CX144" s="5" t="s">
        <v>3302</v>
      </c>
      <c r="CY144" s="4" t="s">
        <v>3303</v>
      </c>
      <c r="CZ144" s="5" t="s">
        <v>229</v>
      </c>
      <c r="DA144" s="5" t="s">
        <v>172</v>
      </c>
      <c r="DB144" s="4" t="s">
        <v>3304</v>
      </c>
      <c r="DC144" s="4" t="s">
        <v>3305</v>
      </c>
      <c r="DD144" t="s">
        <v>3306</v>
      </c>
      <c r="DE144" s="14" t="s">
        <v>176</v>
      </c>
      <c r="DF144" s="4">
        <v>145</v>
      </c>
      <c r="DG144" s="15" t="s">
        <v>177</v>
      </c>
      <c r="DH144" s="15" t="s">
        <v>354</v>
      </c>
      <c r="DI144" s="4" t="e">
        <v>#REF!</v>
      </c>
      <c r="DJ144" s="4" t="e">
        <v>#REF!</v>
      </c>
      <c r="DK144" s="4" t="e">
        <v>#REF!</v>
      </c>
      <c r="DL144" s="4" t="e">
        <v>#REF!</v>
      </c>
      <c r="DM144" s="4" t="e">
        <v>#REF!</v>
      </c>
      <c r="DN144" s="4" t="e">
        <v>#REF!</v>
      </c>
      <c r="DO144" s="4" t="e">
        <v>#REF!</v>
      </c>
      <c r="DP144" s="4" t="s">
        <v>3307</v>
      </c>
      <c r="DQ144" s="4" t="s">
        <v>354</v>
      </c>
      <c r="DR144" s="16">
        <v>1</v>
      </c>
      <c r="DS144" s="17">
        <v>44242</v>
      </c>
      <c r="DT144" s="1" t="s">
        <v>356</v>
      </c>
      <c r="DU144" s="1" t="s">
        <v>354</v>
      </c>
      <c r="DV144" s="1" t="str">
        <f>TabCadastro[[#This Row],[Cidade]]&amp;" - "&amp;TabCadastro[[#This Row],[UF]]</f>
        <v>Praia Grande - SP</v>
      </c>
      <c r="DW144" s="18" t="str">
        <f>TabCadastro[[#This Row],[Nome completo do responsável]]&amp;" / "&amp;TabCadastro[[#This Row],[Endereço de e-mail2]]&amp;" / "&amp;TabCadastro[[#This Row],[Telefone]]</f>
        <v>Ana Paula R. De Oliveira / analumiar@gmail.com / (13) 3561-5509 / (13) 99154-4871</v>
      </c>
      <c r="DX144" s="18" t="str">
        <f>TabCadastro[[#This Row],[Nome do Presidente]]&amp;" / "&amp;TabCadastro[[#This Row],[Email do Presidente]]&amp;" / "&amp;TabCadastro[[#This Row],[Telefone do Presidente]]</f>
        <v>Eliana Ap. Stringhini Dias / eliana_stringhini@hotmail.com / (13) 97414-4816</v>
      </c>
      <c r="DY144" s="18" t="e">
        <f>VLOOKUP(TabCadastro[[#This Row],[Regional]],#REF!,2,FALSE)</f>
        <v>#REF!</v>
      </c>
      <c r="DZ144" s="1" t="e">
        <f>IF(TabCadastro[[#This Row],[Regional]]=#REF!,TabCadastro[[#This Row],[Conc_Cidade_UF]],"")</f>
        <v>#REF!</v>
      </c>
      <c r="EA144" s="18" t="str">
        <f>TabCadastro[[#This Row],[Endereço]]&amp;" - "&amp;TabCadastro[[#This Row],[Bairro]]&amp;" - "&amp;"CEP "&amp;TabCadastro[[#This Row],[CEP]]</f>
        <v>Rua Ubaldo Pinto,  275 - Tude Bastos - CEP 11725-040</v>
      </c>
      <c r="EB144" s="1" t="e">
        <f>IF(TabCadastro[[#This Row],[Regional]]=#REF!,TabCadastro[[#This Row],[Ordem (manual)]],"")</f>
        <v>#REF!</v>
      </c>
      <c r="EC144" s="1" t="e">
        <f>IF(TabCadastro[[#This Row],[Regional_Selec]]="","",_xlfn.RANK.EQ(TabCadastro[[#This Row],[Regional_Selec]],TabCadastro[Regional_Selec],1))</f>
        <v>#REF!</v>
      </c>
      <c r="ED144" s="1" t="str">
        <f>TabCadastro[[#This Row],[Domingo]]&amp;TabCadastro[[#This Row],[Segunda]]&amp;TabCadastro[[#This Row],[Terça]]&amp;TabCadastro[[#This Row],[Quarta]]&amp;TabCadastro[[#This Row],[Quinta]]&amp;TabCadastro[[#This Row],[Sexta]]&amp;TabCadastro[[#This Row],[Sábado]]</f>
        <v>-19h30----9h</v>
      </c>
      <c r="EE144" s="1">
        <f>LEN(TabCadastro[[#This Row],[Conc_AE]])-LEN(SUBSTITUTE(TabCadastro[[#This Row],[Conc_AE]],"h",""))</f>
        <v>2</v>
      </c>
      <c r="EF144" s="1">
        <f>LEN(TabCadastro[[#This Row],[Dias e Horários do CURSO BÁSICO]])-LEN(SUBSTITUTE(TabCadastro[[#This Row],[Dias e Horários do CURSO BÁSICO]],"h",""))</f>
        <v>0</v>
      </c>
      <c r="EG144" s="1">
        <f>LEN(TabCadastro[[#This Row],[Dias e Horários da EAE]])-LEN(SUBSTITUTE(TabCadastro[[#This Row],[Dias e Horários da EAE]],"h",""))</f>
        <v>2</v>
      </c>
      <c r="EH144" s="1">
        <f>LEN(TabCadastro[[#This Row],[Dias e Horários EVANGELIZAÇÃO INFANTIL]])-LEN(SUBSTITUTE(TabCadastro[[#This Row],[Dias e Horários EVANGELIZAÇÃO INFANTIL]],"h",""))</f>
        <v>1</v>
      </c>
      <c r="EI144" s="1">
        <f>LEN(TabCadastro[[#This Row],[Dias e Horários PRÉ-MOCIDADE]])-LEN(SUBSTITUTE(TabCadastro[[#This Row],[Dias e Horários PRÉ-MOCIDADE]],"h",""))</f>
        <v>0</v>
      </c>
      <c r="EJ144" s="1">
        <f>LEN(TabCadastro[[#This Row],[Dias e Horários MOCIDADE]])-LEN(SUBSTITUTE(TabCadastro[[#This Row],[Dias e Horários MOCIDADE]],"h",""))</f>
        <v>1</v>
      </c>
      <c r="EK144" s="1">
        <f>LEN(TabCadastro[[#This Row],[Dias e Horários do CURSO DE MÉDIUNS]])-LEN(SUBSTITUTE(TabCadastro[[#This Row],[Dias e Horários do CURSO DE MÉDIUNS]],"h",""))</f>
        <v>1</v>
      </c>
      <c r="EL144" s="1">
        <f>LEN(TabCadastro[[#This Row],[Dias e Horários - FALANDO AO CORAÇÃO]])-LEN(SUBSTITUTE(TabCadastro[[#This Row],[Dias e Horários - FALANDO AO CORAÇÃO]],"h",""))</f>
        <v>0</v>
      </c>
      <c r="EM144" s="1">
        <f>LEN(TabCadastro[[#This Row],[Dias e Horários - PROJETO ANDRÉ LUIZ]])-LEN(SUBSTITUTE(TabCadastro[[#This Row],[Dias e Horários - PROJETO ANDRÉ LUIZ]],"h",""))</f>
        <v>0</v>
      </c>
      <c r="EN144" s="1">
        <f>LEN(TabCadastro[[#This Row],[Dias e Horários - PROJETO PAULO DE TARSO]])-LEN(SUBSTITUTE(TabCadastro[[#This Row],[Dias e Horários - PROJETO PAULO DE TARSO]],"h",""))</f>
        <v>0</v>
      </c>
    </row>
    <row r="145" spans="1:144" x14ac:dyDescent="0.3">
      <c r="A145" s="2">
        <v>44208.967708506942</v>
      </c>
      <c r="B145" s="19" t="s">
        <v>3258</v>
      </c>
      <c r="C145" s="3" t="s">
        <v>3308</v>
      </c>
      <c r="D145" s="3" t="s">
        <v>3309</v>
      </c>
      <c r="E145" s="3" t="s">
        <v>3310</v>
      </c>
      <c r="F145" s="3" t="s">
        <v>3311</v>
      </c>
      <c r="G145" s="4" t="s">
        <v>3312</v>
      </c>
      <c r="H145" s="5" t="s">
        <v>3313</v>
      </c>
      <c r="I145" s="3" t="s">
        <v>3314</v>
      </c>
      <c r="J145" s="3" t="s">
        <v>152</v>
      </c>
      <c r="K145" s="3" t="s">
        <v>3315</v>
      </c>
      <c r="L145" s="3" t="s">
        <v>3316</v>
      </c>
      <c r="M145" s="13">
        <v>41051</v>
      </c>
      <c r="N145" s="3" t="s">
        <v>3317</v>
      </c>
      <c r="O145" s="5" t="s">
        <v>3318</v>
      </c>
      <c r="P145" s="5" t="s">
        <v>3319</v>
      </c>
      <c r="Q145" s="4" t="s">
        <v>2789</v>
      </c>
      <c r="S145" s="3" t="s">
        <v>158</v>
      </c>
      <c r="T145" s="3" t="s">
        <v>158</v>
      </c>
      <c r="U145" s="3" t="s">
        <v>158</v>
      </c>
      <c r="V145" s="3" t="s">
        <v>159</v>
      </c>
      <c r="W145" s="3" t="s">
        <v>159</v>
      </c>
      <c r="X145" s="3" t="s">
        <v>159</v>
      </c>
      <c r="Y145" s="3" t="s">
        <v>158</v>
      </c>
      <c r="AB145" s="4" t="s">
        <v>158</v>
      </c>
      <c r="AE145" s="4" t="s">
        <v>158</v>
      </c>
      <c r="AF145" s="4" t="s">
        <v>3320</v>
      </c>
      <c r="AG145" s="23" t="s">
        <v>161</v>
      </c>
      <c r="AH145" s="23" t="s">
        <v>161</v>
      </c>
      <c r="AI145" s="3" t="s">
        <v>422</v>
      </c>
      <c r="AJ145" s="23" t="s">
        <v>161</v>
      </c>
      <c r="AK145" s="23" t="s">
        <v>161</v>
      </c>
      <c r="AL145" s="23" t="s">
        <v>161</v>
      </c>
      <c r="AM145" s="23" t="s">
        <v>161</v>
      </c>
      <c r="AN145" s="5">
        <v>40</v>
      </c>
      <c r="AO145" s="5">
        <v>13</v>
      </c>
      <c r="AP145" s="21">
        <v>8</v>
      </c>
      <c r="AQ145" s="21">
        <v>6</v>
      </c>
      <c r="AR145" s="5" t="s">
        <v>1117</v>
      </c>
      <c r="AS145" s="5">
        <v>20</v>
      </c>
      <c r="AT145" s="5" t="s">
        <v>161</v>
      </c>
      <c r="AU145" s="5" t="s">
        <v>163</v>
      </c>
      <c r="AV145" s="5">
        <v>0</v>
      </c>
      <c r="AW145" s="21">
        <v>4</v>
      </c>
      <c r="AX145" s="21">
        <v>2</v>
      </c>
      <c r="AY145" s="5">
        <v>0</v>
      </c>
      <c r="AZ145" s="5" t="s">
        <v>161</v>
      </c>
      <c r="BA145" s="5">
        <v>0</v>
      </c>
      <c r="BB145" s="21">
        <v>2</v>
      </c>
      <c r="BC145" s="21">
        <v>2</v>
      </c>
      <c r="BD145" s="5">
        <v>0</v>
      </c>
      <c r="BE145" s="5" t="s">
        <v>378</v>
      </c>
      <c r="BF145" s="5">
        <v>15</v>
      </c>
      <c r="BG145" s="5">
        <v>0</v>
      </c>
      <c r="BH145" s="21">
        <v>4</v>
      </c>
      <c r="BI145" s="5">
        <v>0</v>
      </c>
      <c r="BJ145" s="21">
        <v>2</v>
      </c>
      <c r="BK145" s="21">
        <v>1</v>
      </c>
      <c r="BL145" s="21">
        <v>1</v>
      </c>
      <c r="BM145" s="5">
        <v>0</v>
      </c>
      <c r="BN145" s="5">
        <v>0</v>
      </c>
      <c r="BO145" s="21">
        <v>4</v>
      </c>
      <c r="BP145" s="21">
        <v>4</v>
      </c>
      <c r="BQ145" s="5" t="s">
        <v>158</v>
      </c>
      <c r="BR145" s="5" t="s">
        <v>378</v>
      </c>
      <c r="BS145" s="5">
        <v>10</v>
      </c>
      <c r="BT145" s="21">
        <v>2</v>
      </c>
      <c r="BU145" s="21">
        <v>1</v>
      </c>
      <c r="BV145" s="5" t="s">
        <v>165</v>
      </c>
      <c r="BW145" s="5" t="s">
        <v>345</v>
      </c>
      <c r="BX145" s="21">
        <v>8</v>
      </c>
      <c r="BY145" s="21">
        <v>2</v>
      </c>
      <c r="BZ145" s="21">
        <v>3</v>
      </c>
      <c r="CA145" s="21">
        <v>1</v>
      </c>
      <c r="CB145" s="5">
        <v>0</v>
      </c>
      <c r="CC145" s="21">
        <v>6</v>
      </c>
      <c r="CD145" s="5" t="s">
        <v>161</v>
      </c>
      <c r="CE145" s="5" t="s">
        <v>1117</v>
      </c>
      <c r="CF145" s="5" t="s">
        <v>161</v>
      </c>
      <c r="CG145" s="5" t="s">
        <v>158</v>
      </c>
      <c r="CH145" s="5" t="s">
        <v>158</v>
      </c>
      <c r="CI145" s="21">
        <v>1</v>
      </c>
      <c r="CJ145" s="21">
        <v>2</v>
      </c>
      <c r="CK145" s="5" t="s">
        <v>159</v>
      </c>
      <c r="CL145" s="5" t="s">
        <v>158</v>
      </c>
      <c r="CM145" s="5">
        <v>0</v>
      </c>
      <c r="CN145" s="5">
        <v>0</v>
      </c>
      <c r="CO145" s="5" t="s">
        <v>167</v>
      </c>
      <c r="CQ145" s="5" t="s">
        <v>347</v>
      </c>
      <c r="CR145" s="4" t="s">
        <v>3321</v>
      </c>
      <c r="CS145" s="5" t="s">
        <v>169</v>
      </c>
      <c r="CT145" s="5" t="s">
        <v>158</v>
      </c>
      <c r="CU145" s="20" t="s">
        <v>416</v>
      </c>
      <c r="CX145" s="5" t="s">
        <v>3322</v>
      </c>
      <c r="CY145" s="4" t="s">
        <v>1302</v>
      </c>
      <c r="CZ145" s="5" t="s">
        <v>171</v>
      </c>
      <c r="DA145" s="5" t="s">
        <v>172</v>
      </c>
      <c r="DB145" s="4" t="s">
        <v>3323</v>
      </c>
      <c r="DC145" s="4" t="s">
        <v>3324</v>
      </c>
      <c r="DD145" t="s">
        <v>3325</v>
      </c>
      <c r="DE145" s="14" t="s">
        <v>176</v>
      </c>
      <c r="DF145" s="4">
        <v>146</v>
      </c>
      <c r="DG145" s="15" t="s">
        <v>177</v>
      </c>
      <c r="DH145" s="15" t="s">
        <v>178</v>
      </c>
      <c r="DI145" s="4" t="e">
        <v>#REF!</v>
      </c>
      <c r="DJ145" s="4" t="e">
        <v>#REF!</v>
      </c>
      <c r="DK145" s="4" t="e">
        <v>#REF!</v>
      </c>
      <c r="DL145" s="4" t="e">
        <v>#REF!</v>
      </c>
      <c r="DM145" s="4" t="e">
        <v>#REF!</v>
      </c>
      <c r="DN145" s="4" t="e">
        <v>#REF!</v>
      </c>
      <c r="DO145" s="4" t="e">
        <v>#REF!</v>
      </c>
      <c r="DP145" s="4" t="s">
        <v>3326</v>
      </c>
      <c r="DQ145" s="4" t="s">
        <v>354</v>
      </c>
      <c r="DR145" s="16">
        <v>1</v>
      </c>
      <c r="DS145" s="17">
        <v>44242</v>
      </c>
      <c r="DT145" s="1" t="s">
        <v>356</v>
      </c>
      <c r="DU145" s="1" t="s">
        <v>354</v>
      </c>
      <c r="DV145" s="1" t="str">
        <f>TabCadastro[[#This Row],[Cidade]]&amp;" - "&amp;TabCadastro[[#This Row],[UF]]</f>
        <v>Mongaguá - SP</v>
      </c>
      <c r="DW145" s="18" t="str">
        <f>TabCadastro[[#This Row],[Nome completo do responsável]]&amp;" / "&amp;TabCadastro[[#This Row],[Endereço de e-mail2]]&amp;" / "&amp;TabCadastro[[#This Row],[Telefone]]</f>
        <v>Antônio Mendes Da Silva / antonio_anju@hotmail.com / (13) 99734-2509</v>
      </c>
      <c r="DX145" s="18" t="str">
        <f>TabCadastro[[#This Row],[Nome do Presidente]]&amp;" / "&amp;TabCadastro[[#This Row],[Email do Presidente]]&amp;" / "&amp;TabCadastro[[#This Row],[Telefone do Presidente]]</f>
        <v>Judigleide Conceição Mendes. / judigleidemendes@hotmail.com / (13) 98210-3016</v>
      </c>
      <c r="DY145" s="18" t="e">
        <f>VLOOKUP(TabCadastro[[#This Row],[Regional]],#REF!,2,FALSE)</f>
        <v>#REF!</v>
      </c>
      <c r="DZ145" s="1" t="e">
        <f>IF(TabCadastro[[#This Row],[Regional]]=#REF!,TabCadastro[[#This Row],[Conc_Cidade_UF]],"")</f>
        <v>#REF!</v>
      </c>
      <c r="EA145" s="18" t="str">
        <f>TabCadastro[[#This Row],[Endereço]]&amp;" - "&amp;TabCadastro[[#This Row],[Bairro]]&amp;" - "&amp;"CEP "&amp;TabCadastro[[#This Row],[CEP]]</f>
        <v>Rua Zélia , 310. - Agenor De Campos. - CEP 11730-000</v>
      </c>
      <c r="EB145" s="1" t="e">
        <f>IF(TabCadastro[[#This Row],[Regional]]=#REF!,TabCadastro[[#This Row],[Ordem (manual)]],"")</f>
        <v>#REF!</v>
      </c>
      <c r="EC145" s="1" t="e">
        <f>IF(TabCadastro[[#This Row],[Regional_Selec]]="","",_xlfn.RANK.EQ(TabCadastro[[#This Row],[Regional_Selec]],TabCadastro[Regional_Selec],1))</f>
        <v>#REF!</v>
      </c>
      <c r="ED145" s="1" t="str">
        <f>TabCadastro[[#This Row],[Domingo]]&amp;TabCadastro[[#This Row],[Segunda]]&amp;TabCadastro[[#This Row],[Terça]]&amp;TabCadastro[[#This Row],[Quarta]]&amp;TabCadastro[[#This Row],[Quinta]]&amp;TabCadastro[[#This Row],[Sexta]]&amp;TabCadastro[[#This Row],[Sábado]]</f>
        <v>--19h----</v>
      </c>
      <c r="EE145" s="1">
        <f>LEN(TabCadastro[[#This Row],[Conc_AE]])-LEN(SUBSTITUTE(TabCadastro[[#This Row],[Conc_AE]],"h",""))</f>
        <v>1</v>
      </c>
      <c r="EF145" s="1">
        <f>LEN(TabCadastro[[#This Row],[Dias e Horários do CURSO BÁSICO]])-LEN(SUBSTITUTE(TabCadastro[[#This Row],[Dias e Horários do CURSO BÁSICO]],"h",""))</f>
        <v>1</v>
      </c>
      <c r="EG145" s="1">
        <f>LEN(TabCadastro[[#This Row],[Dias e Horários da EAE]])-LEN(SUBSTITUTE(TabCadastro[[#This Row],[Dias e Horários da EAE]],"h",""))</f>
        <v>0</v>
      </c>
      <c r="EH145" s="1">
        <f>LEN(TabCadastro[[#This Row],[Dias e Horários EVANGELIZAÇÃO INFANTIL]])-LEN(SUBSTITUTE(TabCadastro[[#This Row],[Dias e Horários EVANGELIZAÇÃO INFANTIL]],"h",""))</f>
        <v>1</v>
      </c>
      <c r="EI145" s="1">
        <f>LEN(TabCadastro[[#This Row],[Dias e Horários PRÉ-MOCIDADE]])-LEN(SUBSTITUTE(TabCadastro[[#This Row],[Dias e Horários PRÉ-MOCIDADE]],"h",""))</f>
        <v>1</v>
      </c>
      <c r="EJ145" s="1">
        <f>LEN(TabCadastro[[#This Row],[Dias e Horários MOCIDADE]])-LEN(SUBSTITUTE(TabCadastro[[#This Row],[Dias e Horários MOCIDADE]],"h",""))</f>
        <v>1</v>
      </c>
      <c r="EK145" s="1">
        <f>LEN(TabCadastro[[#This Row],[Dias e Horários do CURSO DE MÉDIUNS]])-LEN(SUBSTITUTE(TabCadastro[[#This Row],[Dias e Horários do CURSO DE MÉDIUNS]],"h",""))</f>
        <v>0</v>
      </c>
      <c r="EL145" s="1">
        <f>LEN(TabCadastro[[#This Row],[Dias e Horários - FALANDO AO CORAÇÃO]])-LEN(SUBSTITUTE(TabCadastro[[#This Row],[Dias e Horários - FALANDO AO CORAÇÃO]],"h",""))</f>
        <v>0</v>
      </c>
      <c r="EM145" s="1">
        <f>LEN(TabCadastro[[#This Row],[Dias e Horários - PROJETO ANDRÉ LUIZ]])-LEN(SUBSTITUTE(TabCadastro[[#This Row],[Dias e Horários - PROJETO ANDRÉ LUIZ]],"h",""))</f>
        <v>1</v>
      </c>
      <c r="EN145" s="1">
        <f>LEN(TabCadastro[[#This Row],[Dias e Horários - PROJETO PAULO DE TARSO]])-LEN(SUBSTITUTE(TabCadastro[[#This Row],[Dias e Horários - PROJETO PAULO DE TARSO]],"h",""))</f>
        <v>0</v>
      </c>
    </row>
    <row r="146" spans="1:144" x14ac:dyDescent="0.3">
      <c r="A146" s="2">
        <v>44200.58783394676</v>
      </c>
      <c r="B146" s="19" t="s">
        <v>3258</v>
      </c>
      <c r="C146" s="3" t="s">
        <v>3327</v>
      </c>
      <c r="D146" s="3" t="s">
        <v>3328</v>
      </c>
      <c r="E146" s="3" t="s">
        <v>3329</v>
      </c>
      <c r="F146" s="3" t="s">
        <v>3330</v>
      </c>
      <c r="G146" s="4" t="s">
        <v>3331</v>
      </c>
      <c r="H146" s="5" t="s">
        <v>3332</v>
      </c>
      <c r="I146" s="3" t="s">
        <v>3333</v>
      </c>
      <c r="J146" s="3" t="s">
        <v>152</v>
      </c>
      <c r="K146" s="3" t="s">
        <v>3334</v>
      </c>
      <c r="L146" s="3" t="s">
        <v>3335</v>
      </c>
      <c r="M146" s="13">
        <v>28293</v>
      </c>
      <c r="N146" s="3" t="s">
        <v>3329</v>
      </c>
      <c r="O146" s="5" t="s">
        <v>3336</v>
      </c>
      <c r="P146" s="5" t="s">
        <v>3330</v>
      </c>
      <c r="Q146" s="4" t="s">
        <v>3337</v>
      </c>
      <c r="R146" s="4" t="s">
        <v>3338</v>
      </c>
      <c r="S146" s="3" t="s">
        <v>159</v>
      </c>
      <c r="T146" s="3" t="s">
        <v>158</v>
      </c>
      <c r="U146" s="3" t="s">
        <v>158</v>
      </c>
      <c r="V146" s="3" t="s">
        <v>159</v>
      </c>
      <c r="W146" s="3" t="s">
        <v>158</v>
      </c>
      <c r="X146" s="3" t="s">
        <v>159</v>
      </c>
      <c r="Y146" s="3" t="s">
        <v>158</v>
      </c>
      <c r="Z146" s="4" t="s">
        <v>3339</v>
      </c>
      <c r="AA146" t="s">
        <v>3340</v>
      </c>
      <c r="AB146" s="4" t="s">
        <v>161</v>
      </c>
      <c r="AC146" s="4" t="s">
        <v>161</v>
      </c>
      <c r="AD146" s="4" t="s">
        <v>161</v>
      </c>
      <c r="AE146" s="4" t="s">
        <v>159</v>
      </c>
      <c r="AG146" s="3" t="s">
        <v>161</v>
      </c>
      <c r="AH146" s="3" t="s">
        <v>2167</v>
      </c>
      <c r="AI146" s="3" t="s">
        <v>161</v>
      </c>
      <c r="AJ146" s="3" t="s">
        <v>3341</v>
      </c>
      <c r="AK146" s="3" t="s">
        <v>161</v>
      </c>
      <c r="AL146" s="3" t="s">
        <v>161</v>
      </c>
      <c r="AM146" s="3" t="s">
        <v>161</v>
      </c>
      <c r="AN146" s="5">
        <v>150</v>
      </c>
      <c r="AO146" s="5">
        <v>60</v>
      </c>
      <c r="AP146" s="5">
        <v>15</v>
      </c>
      <c r="AQ146" s="5">
        <v>12</v>
      </c>
      <c r="AR146" s="5" t="s">
        <v>161</v>
      </c>
      <c r="AS146" s="5">
        <v>0</v>
      </c>
      <c r="AT146" s="5" t="s">
        <v>3342</v>
      </c>
      <c r="AU146" s="5" t="s">
        <v>521</v>
      </c>
      <c r="AV146" s="5">
        <v>20</v>
      </c>
      <c r="AW146" s="5">
        <v>10</v>
      </c>
      <c r="AX146" s="5">
        <v>6</v>
      </c>
      <c r="AY146" s="5">
        <v>2</v>
      </c>
      <c r="AZ146" s="5" t="s">
        <v>161</v>
      </c>
      <c r="BA146" s="5">
        <v>0</v>
      </c>
      <c r="BB146" s="5">
        <v>4</v>
      </c>
      <c r="BC146" s="5">
        <v>1</v>
      </c>
      <c r="BD146" s="5">
        <v>1</v>
      </c>
      <c r="BE146" s="5" t="s">
        <v>164</v>
      </c>
      <c r="BF146" s="5">
        <v>40</v>
      </c>
      <c r="BG146" s="5">
        <v>6</v>
      </c>
      <c r="BH146" s="5">
        <v>12</v>
      </c>
      <c r="BI146" s="5">
        <v>2</v>
      </c>
      <c r="BJ146" s="5">
        <v>2</v>
      </c>
      <c r="BK146" s="5">
        <v>2</v>
      </c>
      <c r="BL146" s="5">
        <v>4</v>
      </c>
      <c r="BM146" s="5">
        <v>2</v>
      </c>
      <c r="BN146" s="5">
        <v>1</v>
      </c>
      <c r="BO146" s="5">
        <v>10</v>
      </c>
      <c r="BP146" s="5">
        <v>10</v>
      </c>
      <c r="BQ146" s="5" t="s">
        <v>158</v>
      </c>
      <c r="BR146" s="5" t="s">
        <v>164</v>
      </c>
      <c r="BS146" s="5">
        <v>8</v>
      </c>
      <c r="BT146" s="5">
        <v>2</v>
      </c>
      <c r="BU146" s="5">
        <v>1</v>
      </c>
      <c r="BV146" s="5" t="s">
        <v>165</v>
      </c>
      <c r="BW146" s="5" t="s">
        <v>161</v>
      </c>
      <c r="BX146" s="5">
        <v>0</v>
      </c>
      <c r="BY146" s="5">
        <v>4</v>
      </c>
      <c r="BZ146" s="5">
        <v>4</v>
      </c>
      <c r="CA146" s="5">
        <v>0</v>
      </c>
      <c r="CB146" s="5">
        <v>0</v>
      </c>
      <c r="CC146" s="5">
        <v>0</v>
      </c>
      <c r="CD146" s="5" t="s">
        <v>161</v>
      </c>
      <c r="CE146" s="5" t="s">
        <v>3343</v>
      </c>
      <c r="CF146" s="5" t="s">
        <v>1237</v>
      </c>
      <c r="CG146" s="5" t="s">
        <v>158</v>
      </c>
      <c r="CH146" s="5" t="s">
        <v>158</v>
      </c>
      <c r="CI146" s="5">
        <v>0</v>
      </c>
      <c r="CJ146" s="5">
        <v>0</v>
      </c>
      <c r="CK146" s="5" t="s">
        <v>158</v>
      </c>
      <c r="CL146" s="5" t="s">
        <v>158</v>
      </c>
      <c r="CM146" s="5">
        <v>0</v>
      </c>
      <c r="CN146" s="5">
        <v>0</v>
      </c>
      <c r="CO146" s="5" t="s">
        <v>199</v>
      </c>
      <c r="CQ146" s="5" t="s">
        <v>347</v>
      </c>
      <c r="CS146" s="5" t="s">
        <v>169</v>
      </c>
      <c r="CT146" s="5" t="s">
        <v>158</v>
      </c>
      <c r="CU146" s="5" t="s">
        <v>3336</v>
      </c>
      <c r="CX146" s="5" t="s">
        <v>3344</v>
      </c>
      <c r="CY146" s="4" t="s">
        <v>3345</v>
      </c>
      <c r="CZ146" s="5" t="s">
        <v>171</v>
      </c>
      <c r="DA146" s="5" t="s">
        <v>172</v>
      </c>
      <c r="DB146" s="4" t="s">
        <v>3346</v>
      </c>
      <c r="DC146" s="4" t="s">
        <v>3347</v>
      </c>
      <c r="DD146" t="s">
        <v>3348</v>
      </c>
      <c r="DE146" s="14" t="s">
        <v>176</v>
      </c>
      <c r="DF146" s="4">
        <v>147</v>
      </c>
      <c r="DG146" s="15" t="s">
        <v>177</v>
      </c>
      <c r="DH146" s="15" t="s">
        <v>178</v>
      </c>
      <c r="DI146" s="4" t="e">
        <v>#REF!</v>
      </c>
      <c r="DJ146" s="4" t="e">
        <v>#REF!</v>
      </c>
      <c r="DK146" s="4" t="e">
        <v>#REF!</v>
      </c>
      <c r="DL146" s="4" t="e">
        <v>#REF!</v>
      </c>
      <c r="DM146" s="4" t="e">
        <v>#REF!</v>
      </c>
      <c r="DN146" s="4" t="e">
        <v>#REF!</v>
      </c>
      <c r="DO146" s="4" t="e">
        <v>#REF!</v>
      </c>
      <c r="DP146" s="4" t="s">
        <v>3349</v>
      </c>
      <c r="DQ146" s="4" t="s">
        <v>178</v>
      </c>
      <c r="DR146" s="16">
        <v>1</v>
      </c>
      <c r="DS146" s="17">
        <v>44242</v>
      </c>
      <c r="DU146" s="1" t="s">
        <v>178</v>
      </c>
      <c r="DV146" s="1" t="str">
        <f>TabCadastro[[#This Row],[Cidade]]&amp;" - "&amp;TabCadastro[[#This Row],[UF]]</f>
        <v>Peruíbe - SP</v>
      </c>
      <c r="DW146" s="18" t="str">
        <f>TabCadastro[[#This Row],[Nome completo do responsável]]&amp;" / "&amp;TabCadastro[[#This Row],[Endereço de e-mail2]]&amp;" / "&amp;TabCadastro[[#This Row],[Telefone]]</f>
        <v>Rafael Da Silva Kohatsu / gruposocorristaemmanuel@gmail.com / (13) 98192-9027</v>
      </c>
      <c r="DX146" s="18" t="str">
        <f>TabCadastro[[#This Row],[Nome do Presidente]]&amp;" / "&amp;TabCadastro[[#This Row],[Email do Presidente]]&amp;" / "&amp;TabCadastro[[#This Row],[Telefone do Presidente]]</f>
        <v>Rafael Da Silva Kohatsu / rafaelkohatsu@yahoo.com.br / (13) 98192-9027</v>
      </c>
      <c r="DY146" s="18" t="e">
        <f>VLOOKUP(TabCadastro[[#This Row],[Regional]],#REF!,2,FALSE)</f>
        <v>#REF!</v>
      </c>
      <c r="DZ146" s="1" t="e">
        <f>IF(TabCadastro[[#This Row],[Regional]]=#REF!,TabCadastro[[#This Row],[Conc_Cidade_UF]],"")</f>
        <v>#REF!</v>
      </c>
      <c r="EA146" s="18" t="str">
        <f>TabCadastro[[#This Row],[Endereço]]&amp;" - "&amp;TabCadastro[[#This Row],[Bairro]]&amp;" - "&amp;"CEP "&amp;TabCadastro[[#This Row],[CEP]]</f>
        <v>Av. Tenente Milenko, 255 - Jd. Los Angeles - CEP 11750-000</v>
      </c>
      <c r="EB146" s="1" t="e">
        <f>IF(TabCadastro[[#This Row],[Regional]]=#REF!,TabCadastro[[#This Row],[Ordem (manual)]],"")</f>
        <v>#REF!</v>
      </c>
      <c r="EC146" s="1" t="e">
        <f>IF(TabCadastro[[#This Row],[Regional_Selec]]="","",_xlfn.RANK.EQ(TabCadastro[[#This Row],[Regional_Selec]],TabCadastro[Regional_Selec],1))</f>
        <v>#REF!</v>
      </c>
      <c r="ED146" s="1" t="str">
        <f>TabCadastro[[#This Row],[Domingo]]&amp;TabCadastro[[#This Row],[Segunda]]&amp;TabCadastro[[#This Row],[Terça]]&amp;TabCadastro[[#This Row],[Quarta]]&amp;TabCadastro[[#This Row],[Quinta]]&amp;TabCadastro[[#This Row],[Sexta]]&amp;TabCadastro[[#This Row],[Sábado]]</f>
        <v>-19h15-14h15 / 19h15---</v>
      </c>
      <c r="EE146" s="1">
        <f>LEN(TabCadastro[[#This Row],[Conc_AE]])-LEN(SUBSTITUTE(TabCadastro[[#This Row],[Conc_AE]],"h",""))</f>
        <v>3</v>
      </c>
      <c r="EF146" s="1">
        <f>LEN(TabCadastro[[#This Row],[Dias e Horários do CURSO BÁSICO]])-LEN(SUBSTITUTE(TabCadastro[[#This Row],[Dias e Horários do CURSO BÁSICO]],"h",""))</f>
        <v>0</v>
      </c>
      <c r="EG146" s="1">
        <f>LEN(TabCadastro[[#This Row],[Dias e Horários da EAE]])-LEN(SUBSTITUTE(TabCadastro[[#This Row],[Dias e Horários da EAE]],"h",""))</f>
        <v>2</v>
      </c>
      <c r="EH146" s="1">
        <f>LEN(TabCadastro[[#This Row],[Dias e Horários EVANGELIZAÇÃO INFANTIL]])-LEN(SUBSTITUTE(TabCadastro[[#This Row],[Dias e Horários EVANGELIZAÇÃO INFANTIL]],"h",""))</f>
        <v>1</v>
      </c>
      <c r="EI146" s="1">
        <f>LEN(TabCadastro[[#This Row],[Dias e Horários PRÉ-MOCIDADE]])-LEN(SUBSTITUTE(TabCadastro[[#This Row],[Dias e Horários PRÉ-MOCIDADE]],"h",""))</f>
        <v>1</v>
      </c>
      <c r="EJ146" s="1">
        <f>LEN(TabCadastro[[#This Row],[Dias e Horários MOCIDADE]])-LEN(SUBSTITUTE(TabCadastro[[#This Row],[Dias e Horários MOCIDADE]],"h",""))</f>
        <v>0</v>
      </c>
      <c r="EK146" s="1">
        <f>LEN(TabCadastro[[#This Row],[Dias e Horários do CURSO DE MÉDIUNS]])-LEN(SUBSTITUTE(TabCadastro[[#This Row],[Dias e Horários do CURSO DE MÉDIUNS]],"h",""))</f>
        <v>0</v>
      </c>
      <c r="EL146" s="1">
        <f>LEN(TabCadastro[[#This Row],[Dias e Horários - FALANDO AO CORAÇÃO]])-LEN(SUBSTITUTE(TabCadastro[[#This Row],[Dias e Horários - FALANDO AO CORAÇÃO]],"h",""))</f>
        <v>0</v>
      </c>
      <c r="EM146" s="1">
        <f>LEN(TabCadastro[[#This Row],[Dias e Horários - PROJETO ANDRÉ LUIZ]])-LEN(SUBSTITUTE(TabCadastro[[#This Row],[Dias e Horários - PROJETO ANDRÉ LUIZ]],"h",""))</f>
        <v>2</v>
      </c>
      <c r="EN146" s="1">
        <f>LEN(TabCadastro[[#This Row],[Dias e Horários - PROJETO PAULO DE TARSO]])-LEN(SUBSTITUTE(TabCadastro[[#This Row],[Dias e Horários - PROJETO PAULO DE TARSO]],"h",""))</f>
        <v>1</v>
      </c>
    </row>
    <row r="147" spans="1:144" x14ac:dyDescent="0.3">
      <c r="A147" s="2">
        <v>44259.548711412033</v>
      </c>
      <c r="B147" s="19" t="s">
        <v>3258</v>
      </c>
      <c r="C147" s="3" t="s">
        <v>3350</v>
      </c>
      <c r="D147" s="3" t="s">
        <v>3351</v>
      </c>
      <c r="E147" s="3" t="s">
        <v>3352</v>
      </c>
      <c r="F147" s="3" t="s">
        <v>3353</v>
      </c>
      <c r="G147" s="4" t="s">
        <v>3354</v>
      </c>
      <c r="H147" s="5" t="s">
        <v>3355</v>
      </c>
      <c r="I147" s="3" t="s">
        <v>3356</v>
      </c>
      <c r="J147" s="3" t="s">
        <v>152</v>
      </c>
      <c r="K147" s="3" t="s">
        <v>3357</v>
      </c>
      <c r="L147" s="3" t="s">
        <v>3358</v>
      </c>
      <c r="M147" s="13">
        <v>37775</v>
      </c>
      <c r="N147" s="3" t="s">
        <v>3352</v>
      </c>
      <c r="O147" s="5" t="s">
        <v>3359</v>
      </c>
      <c r="P147" s="5" t="s">
        <v>3360</v>
      </c>
      <c r="Q147" s="4" t="s">
        <v>3361</v>
      </c>
      <c r="R147" s="4" t="s">
        <v>3362</v>
      </c>
      <c r="S147" s="3" t="s">
        <v>158</v>
      </c>
      <c r="T147" s="3" t="s">
        <v>158</v>
      </c>
      <c r="U147" s="3" t="s">
        <v>158</v>
      </c>
      <c r="V147" s="3" t="s">
        <v>159</v>
      </c>
      <c r="W147" s="3" t="s">
        <v>158</v>
      </c>
      <c r="X147" s="3" t="s">
        <v>158</v>
      </c>
      <c r="Y147" s="3" t="s">
        <v>158</v>
      </c>
      <c r="Z147" s="4" t="s">
        <v>3363</v>
      </c>
      <c r="AA147" s="4" t="s">
        <v>161</v>
      </c>
      <c r="AB147" s="4" t="s">
        <v>3364</v>
      </c>
      <c r="AC147" s="4" t="s">
        <v>161</v>
      </c>
      <c r="AD147" s="4" t="s">
        <v>161</v>
      </c>
      <c r="AE147" s="4" t="s">
        <v>158</v>
      </c>
      <c r="AF147" s="4" t="s">
        <v>3365</v>
      </c>
      <c r="AG147" s="3" t="s">
        <v>161</v>
      </c>
      <c r="AH147" s="3" t="s">
        <v>161</v>
      </c>
      <c r="AI147" s="3" t="s">
        <v>161</v>
      </c>
      <c r="AJ147" s="3" t="s">
        <v>221</v>
      </c>
      <c r="AK147" s="3" t="s">
        <v>161</v>
      </c>
      <c r="AL147" s="3" t="s">
        <v>161</v>
      </c>
      <c r="AM147" s="3" t="s">
        <v>338</v>
      </c>
      <c r="AN147" s="5">
        <v>7</v>
      </c>
      <c r="AO147" s="5">
        <v>10</v>
      </c>
      <c r="AP147" s="5">
        <v>6</v>
      </c>
      <c r="AQ147" s="5">
        <v>2</v>
      </c>
      <c r="AR147" s="5" t="s">
        <v>161</v>
      </c>
      <c r="AS147" s="5">
        <v>0</v>
      </c>
      <c r="AT147" s="5" t="s">
        <v>1044</v>
      </c>
      <c r="AU147" s="5" t="s">
        <v>250</v>
      </c>
      <c r="AV147" s="5">
        <v>5</v>
      </c>
      <c r="AW147" s="5">
        <v>1</v>
      </c>
      <c r="AX147" s="5">
        <v>1</v>
      </c>
      <c r="AY147" s="5">
        <v>1</v>
      </c>
      <c r="AZ147" s="5" t="s">
        <v>161</v>
      </c>
      <c r="BA147" s="5">
        <v>0</v>
      </c>
      <c r="BB147" s="5">
        <v>0</v>
      </c>
      <c r="BC147" s="5">
        <v>0</v>
      </c>
      <c r="BD147" s="5">
        <v>0</v>
      </c>
      <c r="BE147" s="5" t="s">
        <v>161</v>
      </c>
      <c r="BF147" s="5">
        <v>0</v>
      </c>
      <c r="BG147" s="5">
        <v>0</v>
      </c>
      <c r="BH147" s="5">
        <v>0</v>
      </c>
      <c r="BI147" s="5">
        <v>0</v>
      </c>
      <c r="BJ147" s="5">
        <v>0</v>
      </c>
      <c r="BK147" s="5">
        <v>0</v>
      </c>
      <c r="BL147" s="5">
        <v>0</v>
      </c>
      <c r="BM147" s="5">
        <v>0</v>
      </c>
      <c r="BN147" s="5">
        <v>0</v>
      </c>
      <c r="BO147" s="5">
        <v>0</v>
      </c>
      <c r="BP147" s="5">
        <v>0</v>
      </c>
      <c r="BQ147" s="5" t="s">
        <v>163</v>
      </c>
      <c r="BR147" s="5" t="s">
        <v>973</v>
      </c>
      <c r="BS147" s="5">
        <v>0</v>
      </c>
      <c r="BT147" s="5">
        <v>0</v>
      </c>
      <c r="BU147" s="5">
        <v>0</v>
      </c>
      <c r="BV147" s="5" t="s">
        <v>344</v>
      </c>
      <c r="BW147" s="5" t="s">
        <v>161</v>
      </c>
      <c r="BX147" s="5">
        <v>0</v>
      </c>
      <c r="BY147" s="5">
        <v>0</v>
      </c>
      <c r="BZ147" s="5">
        <v>0</v>
      </c>
      <c r="CA147" s="5">
        <v>0</v>
      </c>
      <c r="CB147" s="5">
        <v>0</v>
      </c>
      <c r="CC147" s="5">
        <v>0</v>
      </c>
      <c r="CD147" s="5" t="s">
        <v>161</v>
      </c>
      <c r="CE147" s="5" t="s">
        <v>161</v>
      </c>
      <c r="CF147" s="5" t="s">
        <v>161</v>
      </c>
      <c r="CG147" s="5" t="s">
        <v>158</v>
      </c>
      <c r="CH147" s="5" t="s">
        <v>159</v>
      </c>
      <c r="CI147" s="5">
        <v>0</v>
      </c>
      <c r="CJ147" s="5">
        <v>0</v>
      </c>
      <c r="CK147" s="5" t="s">
        <v>158</v>
      </c>
      <c r="CL147" s="5" t="s">
        <v>159</v>
      </c>
      <c r="CM147" s="5">
        <v>0</v>
      </c>
      <c r="CN147" s="5">
        <v>0</v>
      </c>
      <c r="CO147" s="5" t="s">
        <v>199</v>
      </c>
      <c r="CQ147" s="5" t="s">
        <v>347</v>
      </c>
      <c r="CR147" s="4" t="s">
        <v>3366</v>
      </c>
      <c r="CS147" s="5" t="s">
        <v>169</v>
      </c>
      <c r="CT147" s="5" t="s">
        <v>159</v>
      </c>
      <c r="CU147" s="5" t="s">
        <v>3367</v>
      </c>
      <c r="CV147" s="4" t="s">
        <v>3368</v>
      </c>
      <c r="CX147" s="5" t="s">
        <v>3367</v>
      </c>
      <c r="CY147" s="4" t="s">
        <v>3369</v>
      </c>
      <c r="CZ147" s="5" t="s">
        <v>229</v>
      </c>
      <c r="DA147" s="5" t="s">
        <v>172</v>
      </c>
      <c r="DB147" s="4" t="s">
        <v>3370</v>
      </c>
      <c r="DC147" s="4" t="s">
        <v>3371</v>
      </c>
      <c r="DD147" t="s">
        <v>3372</v>
      </c>
      <c r="DE147" s="14" t="s">
        <v>176</v>
      </c>
      <c r="DF147" s="4">
        <v>148</v>
      </c>
      <c r="DG147" s="15" t="s">
        <v>177</v>
      </c>
      <c r="DH147" s="15" t="s">
        <v>178</v>
      </c>
      <c r="DI147" s="4" t="e">
        <v>#REF!</v>
      </c>
      <c r="DJ147" s="4" t="e">
        <v>#REF!</v>
      </c>
      <c r="DK147" s="4" t="e">
        <v>#REF!</v>
      </c>
      <c r="DL147" s="4" t="e">
        <v>#REF!</v>
      </c>
      <c r="DM147" s="4" t="e">
        <v>#REF!</v>
      </c>
      <c r="DN147" s="4" t="e">
        <v>#REF!</v>
      </c>
      <c r="DO147" s="4" t="e">
        <v>#REF!</v>
      </c>
      <c r="DP147" s="4" t="s">
        <v>3373</v>
      </c>
      <c r="DQ147" s="4" t="s">
        <v>178</v>
      </c>
      <c r="DR147" s="16">
        <v>0</v>
      </c>
      <c r="DS147" s="17">
        <v>44242</v>
      </c>
      <c r="DU147" s="1" t="s">
        <v>178</v>
      </c>
      <c r="DV147" s="1" t="str">
        <f>TabCadastro[[#This Row],[Cidade]]&amp;" - "&amp;TabCadastro[[#This Row],[UF]]</f>
        <v>Ilha Comprida - SP</v>
      </c>
      <c r="DW147" s="18" t="str">
        <f>TabCadastro[[#This Row],[Nome completo do responsável]]&amp;" / "&amp;TabCadastro[[#This Row],[Endereço de e-mail2]]&amp;" / "&amp;TabCadastro[[#This Row],[Telefone]]</f>
        <v>Roberto Lopes Rossignatti / geefc@hotmail.com / (13) 3842-1467 (13) 98149-9978</v>
      </c>
      <c r="DX147" s="18" t="str">
        <f>TabCadastro[[#This Row],[Nome do Presidente]]&amp;" / "&amp;TabCadastro[[#This Row],[Email do Presidente]]&amp;" / "&amp;TabCadastro[[#This Row],[Telefone do Presidente]]</f>
        <v>Roberto Lopes Rossignatti / rrossignatti@hotmail.com / (13) 98149-9978</v>
      </c>
      <c r="DY147" s="18" t="e">
        <f>VLOOKUP(TabCadastro[[#This Row],[Regional]],#REF!,2,FALSE)</f>
        <v>#REF!</v>
      </c>
      <c r="DZ147" s="1" t="e">
        <f>IF(TabCadastro[[#This Row],[Regional]]=#REF!,TabCadastro[[#This Row],[Conc_Cidade_UF]],"")</f>
        <v>#REF!</v>
      </c>
      <c r="EA147" s="18" t="str">
        <f>TabCadastro[[#This Row],[Endereço]]&amp;" - "&amp;TabCadastro[[#This Row],[Bairro]]&amp;" - "&amp;"CEP "&amp;TabCadastro[[#This Row],[CEP]]</f>
        <v>Rua São José, 20 - Baln. Redentor - CEP 11925-000</v>
      </c>
      <c r="EB147" s="1" t="e">
        <f>IF(TabCadastro[[#This Row],[Regional]]=#REF!,TabCadastro[[#This Row],[Ordem (manual)]],"")</f>
        <v>#REF!</v>
      </c>
      <c r="EC147" s="1" t="e">
        <f>IF(TabCadastro[[#This Row],[Regional_Selec]]="","",_xlfn.RANK.EQ(TabCadastro[[#This Row],[Regional_Selec]],TabCadastro[Regional_Selec],1))</f>
        <v>#REF!</v>
      </c>
      <c r="ED147" s="1" t="str">
        <f>TabCadastro[[#This Row],[Domingo]]&amp;TabCadastro[[#This Row],[Segunda]]&amp;TabCadastro[[#This Row],[Terça]]&amp;TabCadastro[[#This Row],[Quarta]]&amp;TabCadastro[[#This Row],[Quinta]]&amp;TabCadastro[[#This Row],[Sexta]]&amp;TabCadastro[[#This Row],[Sábado]]</f>
        <v>---20h--10h</v>
      </c>
      <c r="EE147" s="1">
        <f>LEN(TabCadastro[[#This Row],[Conc_AE]])-LEN(SUBSTITUTE(TabCadastro[[#This Row],[Conc_AE]],"h",""))</f>
        <v>2</v>
      </c>
      <c r="EF147" s="1">
        <f>LEN(TabCadastro[[#This Row],[Dias e Horários do CURSO BÁSICO]])-LEN(SUBSTITUTE(TabCadastro[[#This Row],[Dias e Horários do CURSO BÁSICO]],"h",""))</f>
        <v>0</v>
      </c>
      <c r="EG147" s="1">
        <f>LEN(TabCadastro[[#This Row],[Dias e Horários da EAE]])-LEN(SUBSTITUTE(TabCadastro[[#This Row],[Dias e Horários da EAE]],"h",""))</f>
        <v>1</v>
      </c>
      <c r="EH147" s="1">
        <f>LEN(TabCadastro[[#This Row],[Dias e Horários EVANGELIZAÇÃO INFANTIL]])-LEN(SUBSTITUTE(TabCadastro[[#This Row],[Dias e Horários EVANGELIZAÇÃO INFANTIL]],"h",""))</f>
        <v>0</v>
      </c>
      <c r="EI147" s="1">
        <f>LEN(TabCadastro[[#This Row],[Dias e Horários PRÉ-MOCIDADE]])-LEN(SUBSTITUTE(TabCadastro[[#This Row],[Dias e Horários PRÉ-MOCIDADE]],"h",""))</f>
        <v>0</v>
      </c>
      <c r="EJ147" s="1">
        <f>LEN(TabCadastro[[#This Row],[Dias e Horários MOCIDADE]])-LEN(SUBSTITUTE(TabCadastro[[#This Row],[Dias e Horários MOCIDADE]],"h",""))</f>
        <v>0</v>
      </c>
      <c r="EK147" s="1">
        <f>LEN(TabCadastro[[#This Row],[Dias e Horários do CURSO DE MÉDIUNS]])-LEN(SUBSTITUTE(TabCadastro[[#This Row],[Dias e Horários do CURSO DE MÉDIUNS]],"h",""))</f>
        <v>0</v>
      </c>
      <c r="EL147" s="1">
        <f>LEN(TabCadastro[[#This Row],[Dias e Horários - FALANDO AO CORAÇÃO]])-LEN(SUBSTITUTE(TabCadastro[[#This Row],[Dias e Horários - FALANDO AO CORAÇÃO]],"h",""))</f>
        <v>0</v>
      </c>
      <c r="EM147" s="1">
        <f>LEN(TabCadastro[[#This Row],[Dias e Horários - PROJETO ANDRÉ LUIZ]])-LEN(SUBSTITUTE(TabCadastro[[#This Row],[Dias e Horários - PROJETO ANDRÉ LUIZ]],"h",""))</f>
        <v>0</v>
      </c>
      <c r="EN147" s="1">
        <f>LEN(TabCadastro[[#This Row],[Dias e Horários - PROJETO PAULO DE TARSO]])-LEN(SUBSTITUTE(TabCadastro[[#This Row],[Dias e Horários - PROJETO PAULO DE TARSO]],"h",""))</f>
        <v>0</v>
      </c>
    </row>
    <row r="148" spans="1:144" x14ac:dyDescent="0.3">
      <c r="A148" s="2">
        <v>44208.551883321757</v>
      </c>
      <c r="B148" s="19" t="s">
        <v>3258</v>
      </c>
      <c r="C148" s="3" t="s">
        <v>3374</v>
      </c>
      <c r="D148" s="3" t="s">
        <v>3375</v>
      </c>
      <c r="E148" s="3" t="s">
        <v>3376</v>
      </c>
      <c r="F148" s="3" t="s">
        <v>3377</v>
      </c>
      <c r="G148" s="4" t="s">
        <v>3378</v>
      </c>
      <c r="H148" s="5" t="s">
        <v>3379</v>
      </c>
      <c r="I148" s="3" t="s">
        <v>3265</v>
      </c>
      <c r="J148" s="3" t="s">
        <v>152</v>
      </c>
      <c r="K148" s="3" t="s">
        <v>3380</v>
      </c>
      <c r="L148" s="3" t="s">
        <v>3381</v>
      </c>
      <c r="M148" s="13">
        <v>41468</v>
      </c>
      <c r="N148" s="3" t="s">
        <v>3376</v>
      </c>
      <c r="O148" s="5" t="s">
        <v>3382</v>
      </c>
      <c r="P148" s="5" t="s">
        <v>3377</v>
      </c>
      <c r="Q148" s="4" t="s">
        <v>3383</v>
      </c>
      <c r="S148" s="3" t="s">
        <v>158</v>
      </c>
      <c r="T148" s="3" t="s">
        <v>158</v>
      </c>
      <c r="U148" s="3" t="s">
        <v>158</v>
      </c>
      <c r="V148" s="3" t="s">
        <v>159</v>
      </c>
      <c r="W148" s="3" t="s">
        <v>159</v>
      </c>
      <c r="X148" s="3" t="s">
        <v>159</v>
      </c>
      <c r="Y148" s="3" t="s">
        <v>159</v>
      </c>
      <c r="AB148" s="4" t="s">
        <v>346</v>
      </c>
      <c r="AE148" s="4" t="s">
        <v>158</v>
      </c>
      <c r="AF148" s="4" t="s">
        <v>3384</v>
      </c>
      <c r="AG148" s="3" t="s">
        <v>161</v>
      </c>
      <c r="AH148" s="3" t="s">
        <v>161</v>
      </c>
      <c r="AI148" s="3" t="s">
        <v>3385</v>
      </c>
      <c r="AJ148" s="3" t="s">
        <v>161</v>
      </c>
      <c r="AK148" s="3" t="s">
        <v>161</v>
      </c>
      <c r="AL148" s="3" t="s">
        <v>161</v>
      </c>
      <c r="AM148" s="3" t="s">
        <v>161</v>
      </c>
      <c r="AN148" s="5">
        <v>25</v>
      </c>
      <c r="AO148" s="5">
        <v>6</v>
      </c>
      <c r="AP148" s="5">
        <v>5</v>
      </c>
      <c r="AQ148" s="5">
        <v>3</v>
      </c>
      <c r="AR148" s="5" t="s">
        <v>555</v>
      </c>
      <c r="AS148" s="5">
        <v>6</v>
      </c>
      <c r="AT148" s="5" t="s">
        <v>1117</v>
      </c>
      <c r="AU148" s="5" t="s">
        <v>163</v>
      </c>
      <c r="AV148" s="5">
        <v>0</v>
      </c>
      <c r="AW148" s="5">
        <v>5</v>
      </c>
      <c r="AX148" s="5">
        <v>3</v>
      </c>
      <c r="AY148" s="5">
        <v>1</v>
      </c>
      <c r="AZ148" s="5" t="s">
        <v>251</v>
      </c>
      <c r="BA148" s="5">
        <v>6</v>
      </c>
      <c r="BB148" s="5">
        <v>2</v>
      </c>
      <c r="BC148" s="5">
        <v>2</v>
      </c>
      <c r="BD148" s="5">
        <v>1</v>
      </c>
      <c r="BE148" s="5" t="s">
        <v>161</v>
      </c>
      <c r="BF148" s="5">
        <v>0</v>
      </c>
      <c r="BG148" s="5">
        <v>0</v>
      </c>
      <c r="BH148" s="5">
        <v>0</v>
      </c>
      <c r="BI148" s="5">
        <v>0</v>
      </c>
      <c r="BJ148" s="5">
        <v>0</v>
      </c>
      <c r="BK148" s="5">
        <v>0</v>
      </c>
      <c r="BL148" s="5">
        <v>0</v>
      </c>
      <c r="BM148" s="5">
        <v>0</v>
      </c>
      <c r="BN148" s="5">
        <v>0</v>
      </c>
      <c r="BO148" s="5">
        <v>0</v>
      </c>
      <c r="BP148" s="5">
        <v>3</v>
      </c>
      <c r="BQ148" s="5" t="s">
        <v>163</v>
      </c>
      <c r="BR148" s="5" t="s">
        <v>161</v>
      </c>
      <c r="BS148" s="5">
        <v>0</v>
      </c>
      <c r="BT148" s="5">
        <v>1</v>
      </c>
      <c r="BU148" s="5">
        <v>0</v>
      </c>
      <c r="BV148" s="5" t="s">
        <v>253</v>
      </c>
      <c r="BW148" s="5" t="s">
        <v>161</v>
      </c>
      <c r="BX148" s="5">
        <v>0</v>
      </c>
      <c r="BY148" s="5">
        <v>0</v>
      </c>
      <c r="BZ148" s="5">
        <v>1</v>
      </c>
      <c r="CA148" s="5">
        <v>0</v>
      </c>
      <c r="CB148" s="5">
        <v>0</v>
      </c>
      <c r="CC148" s="5">
        <v>3</v>
      </c>
      <c r="CD148" s="5" t="s">
        <v>161</v>
      </c>
      <c r="CE148" s="5" t="s">
        <v>161</v>
      </c>
      <c r="CF148" s="5" t="s">
        <v>161</v>
      </c>
      <c r="CG148" s="5" t="s">
        <v>158</v>
      </c>
      <c r="CH148" s="5" t="s">
        <v>159</v>
      </c>
      <c r="CI148" s="5">
        <v>0</v>
      </c>
      <c r="CJ148" s="5">
        <v>0</v>
      </c>
      <c r="CK148" s="5" t="s">
        <v>158</v>
      </c>
      <c r="CL148" s="5" t="s">
        <v>159</v>
      </c>
      <c r="CM148" s="5">
        <v>0</v>
      </c>
      <c r="CN148" s="5">
        <v>0</v>
      </c>
      <c r="CO148" s="5" t="s">
        <v>199</v>
      </c>
      <c r="CP148" s="4" t="s">
        <v>3386</v>
      </c>
      <c r="CQ148" s="5" t="s">
        <v>347</v>
      </c>
      <c r="CR148" s="4" t="s">
        <v>3387</v>
      </c>
      <c r="CS148" s="5" t="s">
        <v>169</v>
      </c>
      <c r="CT148" s="5" t="s">
        <v>893</v>
      </c>
      <c r="CU148" s="20" t="s">
        <v>416</v>
      </c>
      <c r="CX148" s="5" t="s">
        <v>3382</v>
      </c>
      <c r="CZ148" s="5" t="s">
        <v>229</v>
      </c>
      <c r="DA148" s="5" t="s">
        <v>172</v>
      </c>
      <c r="DB148" s="4" t="s">
        <v>3386</v>
      </c>
      <c r="DC148" s="4" t="s">
        <v>3386</v>
      </c>
      <c r="DD148" t="s">
        <v>3388</v>
      </c>
      <c r="DE148" s="14" t="s">
        <v>176</v>
      </c>
      <c r="DF148" s="4">
        <v>149</v>
      </c>
      <c r="DG148" s="15" t="s">
        <v>177</v>
      </c>
      <c r="DH148" s="15" t="s">
        <v>178</v>
      </c>
      <c r="DI148" s="4" t="e">
        <v>#REF!</v>
      </c>
      <c r="DJ148" s="4" t="e">
        <v>#REF!</v>
      </c>
      <c r="DK148" s="4" t="e">
        <v>#REF!</v>
      </c>
      <c r="DL148" s="4" t="e">
        <v>#REF!</v>
      </c>
      <c r="DM148" s="4" t="e">
        <v>#REF!</v>
      </c>
      <c r="DN148" s="4" t="e">
        <v>#REF!</v>
      </c>
      <c r="DO148" s="4" t="e">
        <v>#REF!</v>
      </c>
      <c r="DP148" s="4" t="s">
        <v>3389</v>
      </c>
      <c r="DQ148" s="4" t="s">
        <v>178</v>
      </c>
      <c r="DR148" s="16">
        <v>1</v>
      </c>
      <c r="DS148" s="17">
        <v>44242</v>
      </c>
      <c r="DU148" s="1" t="s">
        <v>178</v>
      </c>
      <c r="DV148" s="1" t="str">
        <f>TabCadastro[[#This Row],[Cidade]]&amp;" - "&amp;TabCadastro[[#This Row],[UF]]</f>
        <v>Praia Grande - SP</v>
      </c>
      <c r="DW148" s="18" t="str">
        <f>TabCadastro[[#This Row],[Nome completo do responsável]]&amp;" / "&amp;TabCadastro[[#This Row],[Endereço de e-mail2]]&amp;" / "&amp;TabCadastro[[#This Row],[Telefone]]</f>
        <v>José Carlos Tenório Do Nascimento / jcfarmac@hotmail.com / (13) 98146-9920</v>
      </c>
      <c r="DX148" s="18" t="str">
        <f>TabCadastro[[#This Row],[Nome do Presidente]]&amp;" / "&amp;TabCadastro[[#This Row],[Email do Presidente]]&amp;" / "&amp;TabCadastro[[#This Row],[Telefone do Presidente]]</f>
        <v>José Carlos Tenório Do Nascimento / jcfarmac@hotmail.com / (13) 98146-9920</v>
      </c>
      <c r="DY148" s="18" t="e">
        <f>VLOOKUP(TabCadastro[[#This Row],[Regional]],#REF!,2,FALSE)</f>
        <v>#REF!</v>
      </c>
      <c r="DZ148" s="1" t="e">
        <f>IF(TabCadastro[[#This Row],[Regional]]=#REF!,TabCadastro[[#This Row],[Conc_Cidade_UF]],"")</f>
        <v>#REF!</v>
      </c>
      <c r="EA148" s="18" t="str">
        <f>TabCadastro[[#This Row],[Endereço]]&amp;" - "&amp;TabCadastro[[#This Row],[Bairro]]&amp;" - "&amp;"CEP "&amp;TabCadastro[[#This Row],[CEP]]</f>
        <v>Rua Turquesa nº184  - Cidade Da Criança - CEP 11710-340</v>
      </c>
      <c r="EB148" s="1" t="e">
        <f>IF(TabCadastro[[#This Row],[Regional]]=#REF!,TabCadastro[[#This Row],[Ordem (manual)]],"")</f>
        <v>#REF!</v>
      </c>
      <c r="EC148" s="1" t="e">
        <f>IF(TabCadastro[[#This Row],[Regional_Selec]]="","",_xlfn.RANK.EQ(TabCadastro[[#This Row],[Regional_Selec]],TabCadastro[Regional_Selec],1))</f>
        <v>#REF!</v>
      </c>
      <c r="ED148" s="1" t="str">
        <f>TabCadastro[[#This Row],[Domingo]]&amp;TabCadastro[[#This Row],[Segunda]]&amp;TabCadastro[[#This Row],[Terça]]&amp;TabCadastro[[#This Row],[Quarta]]&amp;TabCadastro[[#This Row],[Quinta]]&amp;TabCadastro[[#This Row],[Sexta]]&amp;TabCadastro[[#This Row],[Sábado]]</f>
        <v>--15h / 19h----</v>
      </c>
      <c r="EE148" s="1">
        <f>LEN(TabCadastro[[#This Row],[Conc_AE]])-LEN(SUBSTITUTE(TabCadastro[[#This Row],[Conc_AE]],"h",""))</f>
        <v>2</v>
      </c>
      <c r="EF148" s="1">
        <f>LEN(TabCadastro[[#This Row],[Dias e Horários do CURSO BÁSICO]])-LEN(SUBSTITUTE(TabCadastro[[#This Row],[Dias e Horários do CURSO BÁSICO]],"h",""))</f>
        <v>1</v>
      </c>
      <c r="EG148" s="1">
        <f>LEN(TabCadastro[[#This Row],[Dias e Horários da EAE]])-LEN(SUBSTITUTE(TabCadastro[[#This Row],[Dias e Horários da EAE]],"h",""))</f>
        <v>1</v>
      </c>
      <c r="EH148" s="1">
        <f>LEN(TabCadastro[[#This Row],[Dias e Horários EVANGELIZAÇÃO INFANTIL]])-LEN(SUBSTITUTE(TabCadastro[[#This Row],[Dias e Horários EVANGELIZAÇÃO INFANTIL]],"h",""))</f>
        <v>0</v>
      </c>
      <c r="EI148" s="1">
        <f>LEN(TabCadastro[[#This Row],[Dias e Horários PRÉ-MOCIDADE]])-LEN(SUBSTITUTE(TabCadastro[[#This Row],[Dias e Horários PRÉ-MOCIDADE]],"h",""))</f>
        <v>0</v>
      </c>
      <c r="EJ148" s="1">
        <f>LEN(TabCadastro[[#This Row],[Dias e Horários MOCIDADE]])-LEN(SUBSTITUTE(TabCadastro[[#This Row],[Dias e Horários MOCIDADE]],"h",""))</f>
        <v>0</v>
      </c>
      <c r="EK148" s="1">
        <f>LEN(TabCadastro[[#This Row],[Dias e Horários do CURSO DE MÉDIUNS]])-LEN(SUBSTITUTE(TabCadastro[[#This Row],[Dias e Horários do CURSO DE MÉDIUNS]],"h",""))</f>
        <v>1</v>
      </c>
      <c r="EL148" s="1">
        <f>LEN(TabCadastro[[#This Row],[Dias e Horários - FALANDO AO CORAÇÃO]])-LEN(SUBSTITUTE(TabCadastro[[#This Row],[Dias e Horários - FALANDO AO CORAÇÃO]],"h",""))</f>
        <v>0</v>
      </c>
      <c r="EM148" s="1">
        <f>LEN(TabCadastro[[#This Row],[Dias e Horários - PROJETO ANDRÉ LUIZ]])-LEN(SUBSTITUTE(TabCadastro[[#This Row],[Dias e Horários - PROJETO ANDRÉ LUIZ]],"h",""))</f>
        <v>0</v>
      </c>
      <c r="EN148" s="1">
        <f>LEN(TabCadastro[[#This Row],[Dias e Horários - PROJETO PAULO DE TARSO]])-LEN(SUBSTITUTE(TabCadastro[[#This Row],[Dias e Horários - PROJETO PAULO DE TARSO]],"h",""))</f>
        <v>0</v>
      </c>
    </row>
    <row r="149" spans="1:144" x14ac:dyDescent="0.3">
      <c r="A149" s="2">
        <v>44188.440393078708</v>
      </c>
      <c r="B149" s="19" t="s">
        <v>3258</v>
      </c>
      <c r="C149" s="3" t="s">
        <v>3390</v>
      </c>
      <c r="D149" s="3" t="s">
        <v>3391</v>
      </c>
      <c r="E149" s="3" t="s">
        <v>3392</v>
      </c>
      <c r="F149" s="3" t="s">
        <v>3393</v>
      </c>
      <c r="G149" s="4" t="s">
        <v>3394</v>
      </c>
      <c r="H149" s="5" t="s">
        <v>3395</v>
      </c>
      <c r="I149" s="3" t="s">
        <v>3265</v>
      </c>
      <c r="J149" s="3" t="s">
        <v>152</v>
      </c>
      <c r="K149" s="3" t="s">
        <v>3396</v>
      </c>
      <c r="L149" s="3" t="s">
        <v>3397</v>
      </c>
      <c r="M149" s="24">
        <v>34664</v>
      </c>
      <c r="N149" s="3" t="s">
        <v>3392</v>
      </c>
      <c r="O149" s="5" t="s">
        <v>3398</v>
      </c>
      <c r="P149" s="5" t="s">
        <v>3399</v>
      </c>
      <c r="Q149" s="4" t="s">
        <v>3400</v>
      </c>
      <c r="R149" s="4" t="s">
        <v>3392</v>
      </c>
      <c r="S149" s="3" t="s">
        <v>158</v>
      </c>
      <c r="T149" s="3" t="s">
        <v>158</v>
      </c>
      <c r="U149" s="3" t="s">
        <v>158</v>
      </c>
      <c r="V149" s="3" t="s">
        <v>159</v>
      </c>
      <c r="W149" s="3" t="s">
        <v>159</v>
      </c>
      <c r="X149" s="3" t="s">
        <v>159</v>
      </c>
      <c r="Y149" s="3" t="s">
        <v>158</v>
      </c>
      <c r="Z149" s="4" t="s">
        <v>3401</v>
      </c>
      <c r="AA149" t="s">
        <v>3402</v>
      </c>
      <c r="AB149" t="s">
        <v>3403</v>
      </c>
      <c r="AC149" s="4" t="s">
        <v>3404</v>
      </c>
      <c r="AD149" s="4" t="s">
        <v>161</v>
      </c>
      <c r="AE149" s="4" t="s">
        <v>158</v>
      </c>
      <c r="AF149" s="4" t="s">
        <v>3405</v>
      </c>
      <c r="AG149" s="3" t="s">
        <v>654</v>
      </c>
      <c r="AH149" s="3" t="s">
        <v>3406</v>
      </c>
      <c r="AI149" s="3" t="s">
        <v>3407</v>
      </c>
      <c r="AJ149" s="3" t="s">
        <v>161</v>
      </c>
      <c r="AK149" s="3" t="s">
        <v>161</v>
      </c>
      <c r="AL149" s="3" t="s">
        <v>161</v>
      </c>
      <c r="AM149" s="3" t="s">
        <v>3408</v>
      </c>
      <c r="AN149" s="5">
        <v>230</v>
      </c>
      <c r="AO149" s="5">
        <v>80</v>
      </c>
      <c r="AP149" s="5">
        <v>22</v>
      </c>
      <c r="AQ149" s="5">
        <v>12</v>
      </c>
      <c r="AR149" s="5" t="s">
        <v>161</v>
      </c>
      <c r="AS149" s="5">
        <v>0</v>
      </c>
      <c r="AT149" s="5" t="s">
        <v>3409</v>
      </c>
      <c r="AU149" s="5" t="s">
        <v>2228</v>
      </c>
      <c r="AV149" s="5">
        <v>29</v>
      </c>
      <c r="AW149" s="5">
        <v>22</v>
      </c>
      <c r="AX149" s="5">
        <v>6</v>
      </c>
      <c r="AY149" s="5">
        <v>3</v>
      </c>
      <c r="AZ149" s="5" t="s">
        <v>251</v>
      </c>
      <c r="BA149" s="5">
        <v>21</v>
      </c>
      <c r="BB149" s="5">
        <v>3</v>
      </c>
      <c r="BC149" s="5">
        <v>3</v>
      </c>
      <c r="BD149" s="5">
        <v>3</v>
      </c>
      <c r="BE149" s="5" t="s">
        <v>3410</v>
      </c>
      <c r="BF149" s="5">
        <v>20</v>
      </c>
      <c r="BG149" s="5">
        <v>10</v>
      </c>
      <c r="BH149" s="5">
        <v>12</v>
      </c>
      <c r="BI149" s="5">
        <v>2</v>
      </c>
      <c r="BJ149" s="5">
        <v>2</v>
      </c>
      <c r="BK149" s="5">
        <v>2</v>
      </c>
      <c r="BL149" s="5">
        <v>2</v>
      </c>
      <c r="BM149" s="5">
        <v>4</v>
      </c>
      <c r="BN149" s="5">
        <v>0</v>
      </c>
      <c r="BO149" s="5">
        <v>1</v>
      </c>
      <c r="BP149" s="5">
        <v>12</v>
      </c>
      <c r="BQ149" s="5" t="s">
        <v>158</v>
      </c>
      <c r="BR149" s="5" t="s">
        <v>3254</v>
      </c>
      <c r="BS149" s="5">
        <v>3</v>
      </c>
      <c r="BT149" s="5">
        <v>2</v>
      </c>
      <c r="BU149" s="5">
        <v>2</v>
      </c>
      <c r="BV149" s="5" t="s">
        <v>253</v>
      </c>
      <c r="BW149" s="5" t="s">
        <v>3254</v>
      </c>
      <c r="BX149" s="5">
        <v>12</v>
      </c>
      <c r="BY149" s="5">
        <v>8</v>
      </c>
      <c r="BZ149" s="5">
        <v>2</v>
      </c>
      <c r="CA149" s="5">
        <v>2</v>
      </c>
      <c r="CB149" s="5">
        <v>0</v>
      </c>
      <c r="CC149" s="5">
        <v>85</v>
      </c>
      <c r="CD149" s="5" t="s">
        <v>555</v>
      </c>
      <c r="CE149" s="5" t="s">
        <v>312</v>
      </c>
      <c r="CF149" s="5" t="s">
        <v>161</v>
      </c>
      <c r="CG149" s="5" t="s">
        <v>158</v>
      </c>
      <c r="CH149" s="5" t="s">
        <v>158</v>
      </c>
      <c r="CI149" s="5">
        <v>0</v>
      </c>
      <c r="CJ149" s="5">
        <v>3</v>
      </c>
      <c r="CK149" s="5" t="s">
        <v>158</v>
      </c>
      <c r="CL149" s="5" t="s">
        <v>158</v>
      </c>
      <c r="CM149" s="5">
        <v>0</v>
      </c>
      <c r="CN149" s="5">
        <v>0</v>
      </c>
      <c r="CO149" s="5" t="s">
        <v>167</v>
      </c>
      <c r="CP149" s="4" t="s">
        <v>3411</v>
      </c>
      <c r="CQ149" s="5" t="s">
        <v>168</v>
      </c>
      <c r="CR149" s="4" t="s">
        <v>3412</v>
      </c>
      <c r="CS149" s="5" t="s">
        <v>169</v>
      </c>
      <c r="CT149" s="5" t="s">
        <v>158</v>
      </c>
      <c r="CU149" s="5" t="s">
        <v>3405</v>
      </c>
      <c r="CV149" s="4" t="s">
        <v>3413</v>
      </c>
      <c r="CX149" s="5" t="s">
        <v>3405</v>
      </c>
      <c r="CY149" s="4" t="s">
        <v>561</v>
      </c>
      <c r="CZ149" s="5" t="s">
        <v>171</v>
      </c>
      <c r="DA149" s="5" t="s">
        <v>230</v>
      </c>
      <c r="DB149" s="4" t="s">
        <v>3414</v>
      </c>
      <c r="DC149" s="4" t="s">
        <v>3415</v>
      </c>
      <c r="DD149" t="s">
        <v>3416</v>
      </c>
      <c r="DE149" s="14" t="s">
        <v>176</v>
      </c>
      <c r="DF149" s="4">
        <v>150</v>
      </c>
      <c r="DG149" s="15" t="s">
        <v>177</v>
      </c>
      <c r="DH149" s="15" t="s">
        <v>354</v>
      </c>
      <c r="DI149" s="4" t="e">
        <v>#REF!</v>
      </c>
      <c r="DJ149" s="4" t="e">
        <v>#REF!</v>
      </c>
      <c r="DK149" s="4" t="e">
        <v>#REF!</v>
      </c>
      <c r="DL149" s="4" t="e">
        <v>#REF!</v>
      </c>
      <c r="DM149" s="4" t="e">
        <v>#REF!</v>
      </c>
      <c r="DN149" s="4" t="e">
        <v>#REF!</v>
      </c>
      <c r="DO149" s="4" t="e">
        <v>#REF!</v>
      </c>
      <c r="DP149" s="4" t="s">
        <v>3417</v>
      </c>
      <c r="DQ149" s="4" t="s">
        <v>354</v>
      </c>
      <c r="DR149" s="16">
        <v>1</v>
      </c>
      <c r="DS149" s="17">
        <v>44242</v>
      </c>
      <c r="DT149" s="1" t="s">
        <v>356</v>
      </c>
      <c r="DU149" s="1" t="s">
        <v>354</v>
      </c>
      <c r="DV149" s="1" t="str">
        <f>TabCadastro[[#This Row],[Cidade]]&amp;" - "&amp;TabCadastro[[#This Row],[UF]]</f>
        <v>Praia Grande - SP</v>
      </c>
      <c r="DW149" s="18" t="str">
        <f>TabCadastro[[#This Row],[Nome completo do responsável]]&amp;" / "&amp;TabCadastro[[#This Row],[Endereço de e-mail2]]&amp;" / "&amp;TabCadastro[[#This Row],[Telefone]]</f>
        <v>Aurea Maria Tavares Ataide / seara.sejo@gmail.com / (13) 3471-3188</v>
      </c>
      <c r="DX149" s="18" t="str">
        <f>TabCadastro[[#This Row],[Nome do Presidente]]&amp;" / "&amp;TabCadastro[[#This Row],[Email do Presidente]]&amp;" / "&amp;TabCadastro[[#This Row],[Telefone do Presidente]]</f>
        <v>Aurea Maria Tavares Ataide / aureaataide88@gmail.com / (13) 98832-8332</v>
      </c>
      <c r="DY149" s="18" t="e">
        <f>VLOOKUP(TabCadastro[[#This Row],[Regional]],#REF!,2,FALSE)</f>
        <v>#REF!</v>
      </c>
      <c r="DZ149" s="1" t="e">
        <f>IF(TabCadastro[[#This Row],[Regional]]=#REF!,TabCadastro[[#This Row],[Conc_Cidade_UF]],"")</f>
        <v>#REF!</v>
      </c>
      <c r="EA149" s="18" t="str">
        <f>TabCadastro[[#This Row],[Endereço]]&amp;" - "&amp;TabCadastro[[#This Row],[Bairro]]&amp;" - "&amp;"CEP "&amp;TabCadastro[[#This Row],[CEP]]</f>
        <v>Rua Darcy Sarmanho Vargas, 45 - Cidade Ocian - CEP 11704-240</v>
      </c>
      <c r="EB149" s="1" t="e">
        <f>IF(TabCadastro[[#This Row],[Regional]]=#REF!,TabCadastro[[#This Row],[Ordem (manual)]],"")</f>
        <v>#REF!</v>
      </c>
      <c r="EC149" s="1" t="e">
        <f>IF(TabCadastro[[#This Row],[Regional_Selec]]="","",_xlfn.RANK.EQ(TabCadastro[[#This Row],[Regional_Selec]],TabCadastro[Regional_Selec],1))</f>
        <v>#REF!</v>
      </c>
      <c r="ED149" s="1" t="str">
        <f>TabCadastro[[#This Row],[Domingo]]&amp;TabCadastro[[#This Row],[Segunda]]&amp;TabCadastro[[#This Row],[Terça]]&amp;TabCadastro[[#This Row],[Quarta]]&amp;TabCadastro[[#This Row],[Quinta]]&amp;TabCadastro[[#This Row],[Sexta]]&amp;TabCadastro[[#This Row],[Sábado]]</f>
        <v>14h14h45 / 19h4514h45 / 18h45---9h / 10h</v>
      </c>
      <c r="EE149" s="1">
        <f>LEN(TabCadastro[[#This Row],[Conc_AE]])-LEN(SUBSTITUTE(TabCadastro[[#This Row],[Conc_AE]],"h",""))</f>
        <v>7</v>
      </c>
      <c r="EF149" s="1">
        <f>LEN(TabCadastro[[#This Row],[Dias e Horários do CURSO BÁSICO]])-LEN(SUBSTITUTE(TabCadastro[[#This Row],[Dias e Horários do CURSO BÁSICO]],"h",""))</f>
        <v>0</v>
      </c>
      <c r="EG149" s="1">
        <f>LEN(TabCadastro[[#This Row],[Dias e Horários da EAE]])-LEN(SUBSTITUTE(TabCadastro[[#This Row],[Dias e Horários da EAE]],"h",""))</f>
        <v>2</v>
      </c>
      <c r="EH149" s="1">
        <f>LEN(TabCadastro[[#This Row],[Dias e Horários EVANGELIZAÇÃO INFANTIL]])-LEN(SUBSTITUTE(TabCadastro[[#This Row],[Dias e Horários EVANGELIZAÇÃO INFANTIL]],"h",""))</f>
        <v>1</v>
      </c>
      <c r="EI149" s="1">
        <f>LEN(TabCadastro[[#This Row],[Dias e Horários PRÉ-MOCIDADE]])-LEN(SUBSTITUTE(TabCadastro[[#This Row],[Dias e Horários PRÉ-MOCIDADE]],"h",""))</f>
        <v>1</v>
      </c>
      <c r="EJ149" s="1">
        <f>LEN(TabCadastro[[#This Row],[Dias e Horários MOCIDADE]])-LEN(SUBSTITUTE(TabCadastro[[#This Row],[Dias e Horários MOCIDADE]],"h",""))</f>
        <v>1</v>
      </c>
      <c r="EK149" s="1">
        <f>LEN(TabCadastro[[#This Row],[Dias e Horários do CURSO DE MÉDIUNS]])-LEN(SUBSTITUTE(TabCadastro[[#This Row],[Dias e Horários do CURSO DE MÉDIUNS]],"h",""))</f>
        <v>1</v>
      </c>
      <c r="EL149" s="1">
        <f>LEN(TabCadastro[[#This Row],[Dias e Horários - FALANDO AO CORAÇÃO]])-LEN(SUBSTITUTE(TabCadastro[[#This Row],[Dias e Horários - FALANDO AO CORAÇÃO]],"h",""))</f>
        <v>1</v>
      </c>
      <c r="EM149" s="1">
        <f>LEN(TabCadastro[[#This Row],[Dias e Horários - PROJETO ANDRÉ LUIZ]])-LEN(SUBSTITUTE(TabCadastro[[#This Row],[Dias e Horários - PROJETO ANDRÉ LUIZ]],"h",""))</f>
        <v>1</v>
      </c>
      <c r="EN149" s="1">
        <f>LEN(TabCadastro[[#This Row],[Dias e Horários - PROJETO PAULO DE TARSO]])-LEN(SUBSTITUTE(TabCadastro[[#This Row],[Dias e Horários - PROJETO PAULO DE TARSO]],"h",""))</f>
        <v>0</v>
      </c>
    </row>
    <row r="150" spans="1:144" x14ac:dyDescent="0.3">
      <c r="A150" s="2">
        <v>44225.702010821755</v>
      </c>
      <c r="B150" s="19" t="s">
        <v>3258</v>
      </c>
      <c r="C150" s="3" t="s">
        <v>3418</v>
      </c>
      <c r="D150" s="3" t="s">
        <v>3419</v>
      </c>
      <c r="E150" s="3" t="s">
        <v>568</v>
      </c>
      <c r="F150" s="3" t="s">
        <v>575</v>
      </c>
      <c r="G150" s="4" t="s">
        <v>3420</v>
      </c>
      <c r="H150" s="5" t="s">
        <v>3421</v>
      </c>
      <c r="I150" s="3" t="s">
        <v>3333</v>
      </c>
      <c r="J150" s="3" t="s">
        <v>152</v>
      </c>
      <c r="K150" s="3" t="s">
        <v>3334</v>
      </c>
      <c r="L150" s="3" t="s">
        <v>3422</v>
      </c>
      <c r="M150" s="24">
        <v>43385</v>
      </c>
      <c r="N150" s="3" t="s">
        <v>3423</v>
      </c>
      <c r="O150" s="5" t="s">
        <v>3424</v>
      </c>
      <c r="P150" s="5" t="s">
        <v>3425</v>
      </c>
      <c r="Q150" s="4" t="s">
        <v>3426</v>
      </c>
      <c r="R150" s="4" t="s">
        <v>3427</v>
      </c>
      <c r="S150" s="3" t="s">
        <v>159</v>
      </c>
      <c r="T150" s="3" t="s">
        <v>158</v>
      </c>
      <c r="U150" s="3" t="s">
        <v>158</v>
      </c>
      <c r="V150" s="3" t="s">
        <v>159</v>
      </c>
      <c r="W150" s="3" t="s">
        <v>159</v>
      </c>
      <c r="X150" s="3" t="s">
        <v>159</v>
      </c>
      <c r="Y150" s="3" t="s">
        <v>159</v>
      </c>
      <c r="Z150" s="4" t="s">
        <v>3428</v>
      </c>
      <c r="AA150" s="4" t="s">
        <v>161</v>
      </c>
      <c r="AB150" s="4" t="s">
        <v>161</v>
      </c>
      <c r="AC150" s="4" t="s">
        <v>161</v>
      </c>
      <c r="AD150" s="4" t="s">
        <v>161</v>
      </c>
      <c r="AE150" s="4" t="s">
        <v>158</v>
      </c>
      <c r="AF150" s="4" t="s">
        <v>3429</v>
      </c>
      <c r="AG150" s="3" t="s">
        <v>161</v>
      </c>
      <c r="AH150" s="3" t="s">
        <v>161</v>
      </c>
      <c r="AI150" s="3" t="s">
        <v>161</v>
      </c>
      <c r="AJ150" s="3" t="s">
        <v>161</v>
      </c>
      <c r="AK150" s="3" t="s">
        <v>161</v>
      </c>
      <c r="AL150" s="3" t="s">
        <v>161</v>
      </c>
      <c r="AM150" s="3" t="s">
        <v>338</v>
      </c>
      <c r="AN150" s="5">
        <v>15</v>
      </c>
      <c r="AO150" s="5">
        <v>10</v>
      </c>
      <c r="AP150" s="5">
        <v>6</v>
      </c>
      <c r="AQ150" s="5">
        <v>2</v>
      </c>
      <c r="AR150" s="5" t="s">
        <v>555</v>
      </c>
      <c r="AS150" s="5">
        <v>6</v>
      </c>
      <c r="AT150" s="5" t="s">
        <v>555</v>
      </c>
      <c r="AU150" s="5" t="s">
        <v>467</v>
      </c>
      <c r="AV150" s="5">
        <v>8</v>
      </c>
      <c r="AW150" s="5">
        <v>6</v>
      </c>
      <c r="AX150" s="5">
        <v>3</v>
      </c>
      <c r="AY150" s="5">
        <v>1</v>
      </c>
      <c r="AZ150" s="5" t="s">
        <v>161</v>
      </c>
      <c r="BA150" s="5">
        <v>0</v>
      </c>
      <c r="BB150" s="5">
        <v>0</v>
      </c>
      <c r="BC150" s="5">
        <v>2</v>
      </c>
      <c r="BD150" s="5">
        <v>0</v>
      </c>
      <c r="BE150" s="5" t="s">
        <v>161</v>
      </c>
      <c r="BF150" s="5">
        <v>3</v>
      </c>
      <c r="BG150" s="5">
        <v>0</v>
      </c>
      <c r="BH150" s="5">
        <v>1</v>
      </c>
      <c r="BI150" s="5">
        <v>0</v>
      </c>
      <c r="BJ150" s="5">
        <v>0</v>
      </c>
      <c r="BK150" s="5">
        <v>1</v>
      </c>
      <c r="BL150" s="5">
        <v>0</v>
      </c>
      <c r="BM150" s="5">
        <v>0</v>
      </c>
      <c r="BN150" s="5">
        <v>0</v>
      </c>
      <c r="BO150" s="5">
        <v>0</v>
      </c>
      <c r="BP150" s="5">
        <v>0</v>
      </c>
      <c r="BQ150" s="5" t="s">
        <v>163</v>
      </c>
      <c r="BR150" s="5" t="s">
        <v>161</v>
      </c>
      <c r="BS150" s="5">
        <v>0</v>
      </c>
      <c r="BT150" s="5">
        <v>0</v>
      </c>
      <c r="BU150" s="5">
        <v>0</v>
      </c>
      <c r="BV150" s="5" t="s">
        <v>344</v>
      </c>
      <c r="BW150" s="5" t="s">
        <v>161</v>
      </c>
      <c r="BX150" s="5">
        <v>0</v>
      </c>
      <c r="BY150" s="5">
        <v>0</v>
      </c>
      <c r="BZ150" s="5">
        <v>0</v>
      </c>
      <c r="CA150" s="5">
        <v>0</v>
      </c>
      <c r="CB150" s="5">
        <v>0</v>
      </c>
      <c r="CC150" s="5">
        <v>0</v>
      </c>
      <c r="CD150" s="5" t="s">
        <v>161</v>
      </c>
      <c r="CE150" s="5" t="s">
        <v>161</v>
      </c>
      <c r="CF150" s="5" t="s">
        <v>161</v>
      </c>
      <c r="CG150" s="5" t="s">
        <v>159</v>
      </c>
      <c r="CH150" s="5" t="s">
        <v>158</v>
      </c>
      <c r="CI150" s="5">
        <v>0</v>
      </c>
      <c r="CJ150" s="5">
        <v>0</v>
      </c>
      <c r="CK150" s="5" t="s">
        <v>159</v>
      </c>
      <c r="CL150" s="5" t="s">
        <v>158</v>
      </c>
      <c r="CM150" s="5">
        <v>0</v>
      </c>
      <c r="CN150" s="5">
        <v>0</v>
      </c>
      <c r="CO150" s="5" t="s">
        <v>199</v>
      </c>
      <c r="CQ150" s="5" t="s">
        <v>581</v>
      </c>
      <c r="CR150" s="4" t="s">
        <v>3430</v>
      </c>
      <c r="CS150" s="5" t="s">
        <v>169</v>
      </c>
      <c r="CT150" s="5" t="s">
        <v>158</v>
      </c>
      <c r="CU150" s="5" t="s">
        <v>574</v>
      </c>
      <c r="CV150" s="4" t="s">
        <v>3431</v>
      </c>
      <c r="CX150" s="5" t="s">
        <v>574</v>
      </c>
      <c r="CY150" s="4" t="s">
        <v>1302</v>
      </c>
      <c r="CZ150" s="5" t="s">
        <v>229</v>
      </c>
      <c r="DA150" s="5" t="s">
        <v>230</v>
      </c>
      <c r="DC150" s="4" t="s">
        <v>3432</v>
      </c>
      <c r="DD150" t="s">
        <v>3433</v>
      </c>
      <c r="DE150" s="14" t="s">
        <v>176</v>
      </c>
      <c r="DF150" s="4">
        <v>151</v>
      </c>
      <c r="DG150" s="15" t="s">
        <v>177</v>
      </c>
      <c r="DH150" s="15" t="s">
        <v>178</v>
      </c>
      <c r="DI150" s="4" t="e">
        <v>#REF!</v>
      </c>
      <c r="DJ150" s="4" t="e">
        <v>#REF!</v>
      </c>
      <c r="DK150" s="4" t="e">
        <v>#REF!</v>
      </c>
      <c r="DL150" s="4" t="e">
        <v>#REF!</v>
      </c>
      <c r="DM150" s="4" t="e">
        <v>#REF!</v>
      </c>
      <c r="DN150" s="4" t="e">
        <v>#REF!</v>
      </c>
      <c r="DO150" s="4" t="e">
        <v>#REF!</v>
      </c>
      <c r="DP150" s="4" t="s">
        <v>3434</v>
      </c>
      <c r="DQ150" s="4" t="s">
        <v>178</v>
      </c>
      <c r="DR150" s="16">
        <v>1</v>
      </c>
      <c r="DS150" s="17">
        <v>44242</v>
      </c>
      <c r="DU150" s="1" t="s">
        <v>178</v>
      </c>
      <c r="DV150" s="1" t="str">
        <f>TabCadastro[[#This Row],[Cidade]]&amp;" - "&amp;TabCadastro[[#This Row],[UF]]</f>
        <v>Peruíbe - SP</v>
      </c>
      <c r="DW150" s="18" t="str">
        <f>TabCadastro[[#This Row],[Nome completo do responsável]]&amp;" / "&amp;TabCadastro[[#This Row],[Endereço de e-mail2]]&amp;" / "&amp;TabCadastro[[#This Row],[Telefone]]</f>
        <v>Sonia Maria Bramante Denk / soniabramante@uol.com.br / (11) 98846-0388</v>
      </c>
      <c r="DX150" s="18" t="str">
        <f>TabCadastro[[#This Row],[Nome do Presidente]]&amp;" / "&amp;TabCadastro[[#This Row],[Email do Presidente]]&amp;" / "&amp;TabCadastro[[#This Row],[Telefone do Presidente]]</f>
        <v>Sueli Bramante / suelibramante@uol.com.br / (11) 95540-3036</v>
      </c>
      <c r="DY150" s="18" t="e">
        <f>VLOOKUP(TabCadastro[[#This Row],[Regional]],#REF!,2,FALSE)</f>
        <v>#REF!</v>
      </c>
      <c r="DZ150" s="1" t="e">
        <f>IF(TabCadastro[[#This Row],[Regional]]=#REF!,TabCadastro[[#This Row],[Conc_Cidade_UF]],"")</f>
        <v>#REF!</v>
      </c>
      <c r="EA150" s="18" t="str">
        <f>TabCadastro[[#This Row],[Endereço]]&amp;" - "&amp;TabCadastro[[#This Row],[Bairro]]&amp;" - "&amp;"CEP "&amp;TabCadastro[[#This Row],[CEP]]</f>
        <v>Rua Alfredo Fernandes,  243 - Jd. Veneza - CEP 11750-000</v>
      </c>
      <c r="EB150" s="1" t="e">
        <f>IF(TabCadastro[[#This Row],[Regional]]=#REF!,TabCadastro[[#This Row],[Ordem (manual)]],"")</f>
        <v>#REF!</v>
      </c>
      <c r="EC150" s="1" t="e">
        <f>IF(TabCadastro[[#This Row],[Regional_Selec]]="","",_xlfn.RANK.EQ(TabCadastro[[#This Row],[Regional_Selec]],TabCadastro[Regional_Selec],1))</f>
        <v>#REF!</v>
      </c>
      <c r="ED150" s="1" t="str">
        <f>TabCadastro[[#This Row],[Domingo]]&amp;TabCadastro[[#This Row],[Segunda]]&amp;TabCadastro[[#This Row],[Terça]]&amp;TabCadastro[[#This Row],[Quarta]]&amp;TabCadastro[[#This Row],[Quinta]]&amp;TabCadastro[[#This Row],[Sexta]]&amp;TabCadastro[[#This Row],[Sábado]]</f>
        <v>------10h</v>
      </c>
      <c r="EE150" s="1">
        <f>LEN(TabCadastro[[#This Row],[Conc_AE]])-LEN(SUBSTITUTE(TabCadastro[[#This Row],[Conc_AE]],"h",""))</f>
        <v>1</v>
      </c>
      <c r="EF150" s="1">
        <f>LEN(TabCadastro[[#This Row],[Dias e Horários do CURSO BÁSICO]])-LEN(SUBSTITUTE(TabCadastro[[#This Row],[Dias e Horários do CURSO BÁSICO]],"h",""))</f>
        <v>1</v>
      </c>
      <c r="EG150" s="1">
        <f>LEN(TabCadastro[[#This Row],[Dias e Horários da EAE]])-LEN(SUBSTITUTE(TabCadastro[[#This Row],[Dias e Horários da EAE]],"h",""))</f>
        <v>1</v>
      </c>
      <c r="EH150" s="1">
        <f>LEN(TabCadastro[[#This Row],[Dias e Horários EVANGELIZAÇÃO INFANTIL]])-LEN(SUBSTITUTE(TabCadastro[[#This Row],[Dias e Horários EVANGELIZAÇÃO INFANTIL]],"h",""))</f>
        <v>0</v>
      </c>
      <c r="EI150" s="1">
        <f>LEN(TabCadastro[[#This Row],[Dias e Horários PRÉ-MOCIDADE]])-LEN(SUBSTITUTE(TabCadastro[[#This Row],[Dias e Horários PRÉ-MOCIDADE]],"h",""))</f>
        <v>0</v>
      </c>
      <c r="EJ150" s="1">
        <f>LEN(TabCadastro[[#This Row],[Dias e Horários MOCIDADE]])-LEN(SUBSTITUTE(TabCadastro[[#This Row],[Dias e Horários MOCIDADE]],"h",""))</f>
        <v>0</v>
      </c>
      <c r="EK150" s="1">
        <f>LEN(TabCadastro[[#This Row],[Dias e Horários do CURSO DE MÉDIUNS]])-LEN(SUBSTITUTE(TabCadastro[[#This Row],[Dias e Horários do CURSO DE MÉDIUNS]],"h",""))</f>
        <v>0</v>
      </c>
      <c r="EL150" s="1">
        <f>LEN(TabCadastro[[#This Row],[Dias e Horários - FALANDO AO CORAÇÃO]])-LEN(SUBSTITUTE(TabCadastro[[#This Row],[Dias e Horários - FALANDO AO CORAÇÃO]],"h",""))</f>
        <v>0</v>
      </c>
      <c r="EM150" s="1">
        <f>LEN(TabCadastro[[#This Row],[Dias e Horários - PROJETO ANDRÉ LUIZ]])-LEN(SUBSTITUTE(TabCadastro[[#This Row],[Dias e Horários - PROJETO ANDRÉ LUIZ]],"h",""))</f>
        <v>0</v>
      </c>
      <c r="EN150" s="1">
        <f>LEN(TabCadastro[[#This Row],[Dias e Horários - PROJETO PAULO DE TARSO]])-LEN(SUBSTITUTE(TabCadastro[[#This Row],[Dias e Horários - PROJETO PAULO DE TARSO]],"h",""))</f>
        <v>0</v>
      </c>
    </row>
    <row r="151" spans="1:144" x14ac:dyDescent="0.3">
      <c r="A151" s="2">
        <v>44201.546613182873</v>
      </c>
      <c r="B151" s="3" t="s">
        <v>3258</v>
      </c>
      <c r="C151" s="3" t="s">
        <v>3435</v>
      </c>
      <c r="D151" s="3" t="s">
        <v>3436</v>
      </c>
      <c r="E151" s="3" t="s">
        <v>3437</v>
      </c>
      <c r="F151" s="3" t="s">
        <v>3438</v>
      </c>
      <c r="G151" s="4" t="s">
        <v>3439</v>
      </c>
      <c r="H151" s="5" t="s">
        <v>3440</v>
      </c>
      <c r="I151" s="3" t="s">
        <v>3265</v>
      </c>
      <c r="J151" s="3" t="s">
        <v>152</v>
      </c>
      <c r="K151" s="3" t="s">
        <v>3441</v>
      </c>
      <c r="L151" s="3" t="s">
        <v>3442</v>
      </c>
      <c r="M151" s="13">
        <v>38329</v>
      </c>
      <c r="N151" s="3" t="s">
        <v>3443</v>
      </c>
      <c r="O151" s="5" t="s">
        <v>3444</v>
      </c>
      <c r="P151" s="5" t="s">
        <v>3438</v>
      </c>
      <c r="Q151" s="4" t="s">
        <v>3030</v>
      </c>
      <c r="R151" s="4" t="s">
        <v>3445</v>
      </c>
      <c r="S151" s="3" t="s">
        <v>158</v>
      </c>
      <c r="T151" s="3" t="s">
        <v>158</v>
      </c>
      <c r="U151" s="3" t="s">
        <v>158</v>
      </c>
      <c r="V151" s="3" t="s">
        <v>159</v>
      </c>
      <c r="W151" s="3" t="s">
        <v>158</v>
      </c>
      <c r="X151" s="3" t="s">
        <v>159</v>
      </c>
      <c r="Y151" s="3" t="s">
        <v>158</v>
      </c>
      <c r="Z151" s="4" t="s">
        <v>3446</v>
      </c>
      <c r="AA151" s="4" t="s">
        <v>161</v>
      </c>
      <c r="AB151" s="4" t="s">
        <v>161</v>
      </c>
      <c r="AC151" s="4" t="s">
        <v>161</v>
      </c>
      <c r="AD151" s="4" t="s">
        <v>161</v>
      </c>
      <c r="AE151" s="4" t="s">
        <v>158</v>
      </c>
      <c r="AF151" s="4" t="s">
        <v>3447</v>
      </c>
      <c r="AG151" s="3" t="s">
        <v>161</v>
      </c>
      <c r="AH151" s="3" t="s">
        <v>161</v>
      </c>
      <c r="AI151" s="3" t="s">
        <v>161</v>
      </c>
      <c r="AJ151" s="3" t="s">
        <v>3385</v>
      </c>
      <c r="AK151" s="3" t="s">
        <v>161</v>
      </c>
      <c r="AL151" s="3" t="s">
        <v>161</v>
      </c>
      <c r="AM151" s="3" t="s">
        <v>161</v>
      </c>
      <c r="AN151" s="5">
        <v>70</v>
      </c>
      <c r="AO151" s="5">
        <v>42</v>
      </c>
      <c r="AP151" s="5">
        <v>4</v>
      </c>
      <c r="AQ151" s="5">
        <v>9</v>
      </c>
      <c r="AR151" s="5" t="s">
        <v>161</v>
      </c>
      <c r="AS151" s="5">
        <v>0</v>
      </c>
      <c r="AT151" s="5" t="s">
        <v>161</v>
      </c>
      <c r="AU151" s="5" t="s">
        <v>423</v>
      </c>
      <c r="AV151" s="20">
        <v>0</v>
      </c>
      <c r="AW151" s="5">
        <v>10</v>
      </c>
      <c r="AX151" s="5">
        <v>2</v>
      </c>
      <c r="AY151" s="5">
        <v>2</v>
      </c>
      <c r="AZ151" s="5" t="s">
        <v>161</v>
      </c>
      <c r="BA151" s="5">
        <v>0</v>
      </c>
      <c r="BB151" s="5">
        <v>3</v>
      </c>
      <c r="BC151" s="5">
        <v>3</v>
      </c>
      <c r="BD151" s="5">
        <v>0</v>
      </c>
      <c r="BE151" s="5" t="s">
        <v>164</v>
      </c>
      <c r="BF151" s="5">
        <v>2</v>
      </c>
      <c r="BG151" s="5">
        <v>0</v>
      </c>
      <c r="BH151" s="5">
        <v>2</v>
      </c>
      <c r="BI151" s="5">
        <v>0</v>
      </c>
      <c r="BJ151" s="5">
        <v>0</v>
      </c>
      <c r="BK151" s="5">
        <v>0</v>
      </c>
      <c r="BL151" s="5">
        <v>0</v>
      </c>
      <c r="BM151" s="5">
        <v>0</v>
      </c>
      <c r="BN151" s="5">
        <v>0</v>
      </c>
      <c r="BO151" s="5">
        <v>0</v>
      </c>
      <c r="BP151" s="5">
        <v>1</v>
      </c>
      <c r="BQ151" s="5" t="s">
        <v>158</v>
      </c>
      <c r="BR151" s="5" t="s">
        <v>161</v>
      </c>
      <c r="BS151" s="5">
        <v>0</v>
      </c>
      <c r="BT151" s="5">
        <v>0</v>
      </c>
      <c r="BU151" s="5">
        <v>0</v>
      </c>
      <c r="BV151" s="5" t="s">
        <v>165</v>
      </c>
      <c r="BW151" s="5" t="s">
        <v>2590</v>
      </c>
      <c r="BX151" s="5">
        <v>1</v>
      </c>
      <c r="BY151" s="5">
        <v>3</v>
      </c>
      <c r="BZ151" s="5">
        <v>1</v>
      </c>
      <c r="CA151" s="5">
        <v>1</v>
      </c>
      <c r="CB151" s="5">
        <v>0</v>
      </c>
      <c r="CC151" s="5">
        <v>10</v>
      </c>
      <c r="CD151" s="5" t="s">
        <v>161</v>
      </c>
      <c r="CE151" s="5" t="s">
        <v>161</v>
      </c>
      <c r="CF151" s="5" t="s">
        <v>161</v>
      </c>
      <c r="CG151" s="5" t="s">
        <v>158</v>
      </c>
      <c r="CH151" s="5" t="s">
        <v>158</v>
      </c>
      <c r="CI151" s="5">
        <v>0</v>
      </c>
      <c r="CJ151" s="5">
        <v>0</v>
      </c>
      <c r="CK151" s="5" t="s">
        <v>159</v>
      </c>
      <c r="CL151" s="5" t="s">
        <v>158</v>
      </c>
      <c r="CM151" s="5">
        <v>0</v>
      </c>
      <c r="CN151" s="5">
        <v>0</v>
      </c>
      <c r="CO151" s="5" t="s">
        <v>167</v>
      </c>
      <c r="CQ151" s="5" t="s">
        <v>168</v>
      </c>
      <c r="CS151" s="5" t="s">
        <v>169</v>
      </c>
      <c r="CT151" s="5" t="s">
        <v>159</v>
      </c>
      <c r="CU151" s="5" t="s">
        <v>3444</v>
      </c>
      <c r="CX151" s="5" t="s">
        <v>3448</v>
      </c>
      <c r="CY151" s="4" t="s">
        <v>3449</v>
      </c>
      <c r="CZ151" s="5" t="s">
        <v>229</v>
      </c>
      <c r="DA151" s="5" t="s">
        <v>172</v>
      </c>
      <c r="DD151" t="s">
        <v>3450</v>
      </c>
      <c r="DE151" s="14" t="s">
        <v>176</v>
      </c>
      <c r="DF151" s="4">
        <v>152</v>
      </c>
      <c r="DG151" s="15" t="s">
        <v>177</v>
      </c>
      <c r="DH151" s="15" t="s">
        <v>178</v>
      </c>
      <c r="DI151" s="4" t="e">
        <v>#REF!</v>
      </c>
      <c r="DJ151" s="4" t="e">
        <v>#REF!</v>
      </c>
      <c r="DK151" s="4" t="e">
        <v>#REF!</v>
      </c>
      <c r="DL151" s="4" t="e">
        <v>#REF!</v>
      </c>
      <c r="DM151" s="4" t="e">
        <v>#REF!</v>
      </c>
      <c r="DN151" s="4" t="e">
        <v>#REF!</v>
      </c>
      <c r="DO151" s="4" t="e">
        <v>#REF!</v>
      </c>
      <c r="DP151" s="4" t="s">
        <v>3451</v>
      </c>
      <c r="DQ151" s="4" t="s">
        <v>178</v>
      </c>
      <c r="DR151" s="16">
        <v>1</v>
      </c>
      <c r="DS151" s="17">
        <v>44242</v>
      </c>
      <c r="DU151" s="1" t="s">
        <v>178</v>
      </c>
      <c r="DV151" s="1" t="str">
        <f>TabCadastro[[#This Row],[Cidade]]&amp;" - "&amp;TabCadastro[[#This Row],[UF]]</f>
        <v>Praia Grande - SP</v>
      </c>
      <c r="DW151" s="18" t="str">
        <f>TabCadastro[[#This Row],[Nome completo do responsável]]&amp;" / "&amp;TabCadastro[[#This Row],[Endereço de e-mail2]]&amp;" / "&amp;TabCadastro[[#This Row],[Telefone]]</f>
        <v>Mariauria Meirinho Tiitus / luisusp@gmail.com / (13) 3472-6575 / (13) 98157-3080</v>
      </c>
      <c r="DX151" s="18" t="str">
        <f>TabCadastro[[#This Row],[Nome do Presidente]]&amp;" / "&amp;TabCadastro[[#This Row],[Email do Presidente]]&amp;" / "&amp;TabCadastro[[#This Row],[Telefone do Presidente]]</f>
        <v>Mariaura Meirinho Tiitus / metropole02@gmail.com / (13) 3472-6575 / (13) 98157-3080</v>
      </c>
      <c r="DY151" s="18" t="e">
        <f>VLOOKUP(TabCadastro[[#This Row],[Regional]],#REF!,2,FALSE)</f>
        <v>#REF!</v>
      </c>
      <c r="DZ151" s="1" t="e">
        <f>IF(TabCadastro[[#This Row],[Regional]]=#REF!,TabCadastro[[#This Row],[Conc_Cidade_UF]],"")</f>
        <v>#REF!</v>
      </c>
      <c r="EA151" s="18" t="str">
        <f>TabCadastro[[#This Row],[Endereço]]&amp;" - "&amp;TabCadastro[[#This Row],[Bairro]]&amp;" - "&amp;"CEP "&amp;TabCadastro[[#This Row],[CEP]]</f>
        <v>Rua Alamanda, 58 - Jd. Real - CEP 11708-120</v>
      </c>
      <c r="EB151" s="1" t="e">
        <f>IF(TabCadastro[[#This Row],[Regional]]=#REF!,TabCadastro[[#This Row],[Ordem (manual)]],"")</f>
        <v>#REF!</v>
      </c>
      <c r="EC151" s="1" t="e">
        <f>IF(TabCadastro[[#This Row],[Regional_Selec]]="","",_xlfn.RANK.EQ(TabCadastro[[#This Row],[Regional_Selec]],TabCadastro[Regional_Selec],1))</f>
        <v>#REF!</v>
      </c>
      <c r="ED151" s="1" t="str">
        <f>TabCadastro[[#This Row],[Domingo]]&amp;TabCadastro[[#This Row],[Segunda]]&amp;TabCadastro[[#This Row],[Terça]]&amp;TabCadastro[[#This Row],[Quarta]]&amp;TabCadastro[[#This Row],[Quinta]]&amp;TabCadastro[[#This Row],[Sexta]]&amp;TabCadastro[[#This Row],[Sábado]]</f>
        <v>---15h / 19h---</v>
      </c>
      <c r="EE151" s="1">
        <f>LEN(TabCadastro[[#This Row],[Conc_AE]])-LEN(SUBSTITUTE(TabCadastro[[#This Row],[Conc_AE]],"h",""))</f>
        <v>2</v>
      </c>
      <c r="EF151" s="1">
        <f>LEN(TabCadastro[[#This Row],[Dias e Horários do CURSO BÁSICO]])-LEN(SUBSTITUTE(TabCadastro[[#This Row],[Dias e Horários do CURSO BÁSICO]],"h",""))</f>
        <v>0</v>
      </c>
      <c r="EG151" s="1">
        <f>LEN(TabCadastro[[#This Row],[Dias e Horários da EAE]])-LEN(SUBSTITUTE(TabCadastro[[#This Row],[Dias e Horários da EAE]],"h",""))</f>
        <v>0</v>
      </c>
      <c r="EH151" s="1">
        <f>LEN(TabCadastro[[#This Row],[Dias e Horários EVANGELIZAÇÃO INFANTIL]])-LEN(SUBSTITUTE(TabCadastro[[#This Row],[Dias e Horários EVANGELIZAÇÃO INFANTIL]],"h",""))</f>
        <v>1</v>
      </c>
      <c r="EI151" s="1">
        <f>LEN(TabCadastro[[#This Row],[Dias e Horários PRÉ-MOCIDADE]])-LEN(SUBSTITUTE(TabCadastro[[#This Row],[Dias e Horários PRÉ-MOCIDADE]],"h",""))</f>
        <v>0</v>
      </c>
      <c r="EJ151" s="1">
        <f>LEN(TabCadastro[[#This Row],[Dias e Horários MOCIDADE]])-LEN(SUBSTITUTE(TabCadastro[[#This Row],[Dias e Horários MOCIDADE]],"h",""))</f>
        <v>1</v>
      </c>
      <c r="EK151" s="1">
        <f>LEN(TabCadastro[[#This Row],[Dias e Horários do CURSO DE MÉDIUNS]])-LEN(SUBSTITUTE(TabCadastro[[#This Row],[Dias e Horários do CURSO DE MÉDIUNS]],"h",""))</f>
        <v>0</v>
      </c>
      <c r="EL151" s="1">
        <f>LEN(TabCadastro[[#This Row],[Dias e Horários - FALANDO AO CORAÇÃO]])-LEN(SUBSTITUTE(TabCadastro[[#This Row],[Dias e Horários - FALANDO AO CORAÇÃO]],"h",""))</f>
        <v>0</v>
      </c>
      <c r="EM151" s="1">
        <f>LEN(TabCadastro[[#This Row],[Dias e Horários - PROJETO ANDRÉ LUIZ]])-LEN(SUBSTITUTE(TabCadastro[[#This Row],[Dias e Horários - PROJETO ANDRÉ LUIZ]],"h",""))</f>
        <v>0</v>
      </c>
      <c r="EN151" s="1">
        <f>LEN(TabCadastro[[#This Row],[Dias e Horários - PROJETO PAULO DE TARSO]])-LEN(SUBSTITUTE(TabCadastro[[#This Row],[Dias e Horários - PROJETO PAULO DE TARSO]],"h",""))</f>
        <v>0</v>
      </c>
    </row>
    <row r="152" spans="1:144" x14ac:dyDescent="0.3">
      <c r="A152" s="2">
        <v>44208.926788750003</v>
      </c>
      <c r="B152" s="19" t="s">
        <v>3258</v>
      </c>
      <c r="C152" s="3" t="s">
        <v>3452</v>
      </c>
      <c r="D152" s="3" t="s">
        <v>812</v>
      </c>
      <c r="E152" s="3" t="s">
        <v>3453</v>
      </c>
      <c r="F152" s="3" t="s">
        <v>3454</v>
      </c>
      <c r="G152" s="4" t="s">
        <v>3455</v>
      </c>
      <c r="H152" s="5" t="s">
        <v>3456</v>
      </c>
      <c r="I152" s="3" t="s">
        <v>3265</v>
      </c>
      <c r="J152" s="3" t="s">
        <v>152</v>
      </c>
      <c r="K152" s="3" t="s">
        <v>3457</v>
      </c>
      <c r="L152" s="3" t="s">
        <v>3458</v>
      </c>
      <c r="M152" s="24">
        <v>40461</v>
      </c>
      <c r="N152" s="3" t="s">
        <v>3453</v>
      </c>
      <c r="O152" s="5" t="s">
        <v>3459</v>
      </c>
      <c r="P152" s="5" t="s">
        <v>3454</v>
      </c>
      <c r="Q152" s="4" t="s">
        <v>192</v>
      </c>
      <c r="R152" s="4" t="s">
        <v>3460</v>
      </c>
      <c r="S152" s="3" t="s">
        <v>158</v>
      </c>
      <c r="T152" s="3" t="s">
        <v>158</v>
      </c>
      <c r="U152" s="3" t="s">
        <v>158</v>
      </c>
      <c r="V152" s="3" t="s">
        <v>159</v>
      </c>
      <c r="W152" s="3" t="s">
        <v>158</v>
      </c>
      <c r="X152" s="3" t="s">
        <v>159</v>
      </c>
      <c r="Y152" s="3" t="s">
        <v>158</v>
      </c>
      <c r="Z152" s="4" t="s">
        <v>3461</v>
      </c>
      <c r="AA152" s="4" t="s">
        <v>161</v>
      </c>
      <c r="AB152" s="4" t="s">
        <v>161</v>
      </c>
      <c r="AC152" s="4" t="s">
        <v>161</v>
      </c>
      <c r="AD152" s="4" t="s">
        <v>161</v>
      </c>
      <c r="AE152" s="4" t="s">
        <v>158</v>
      </c>
      <c r="AF152" s="4" t="s">
        <v>3462</v>
      </c>
      <c r="AG152" s="3" t="s">
        <v>161</v>
      </c>
      <c r="AH152" s="3" t="s">
        <v>161</v>
      </c>
      <c r="AI152" s="3" t="s">
        <v>422</v>
      </c>
      <c r="AJ152" s="3" t="s">
        <v>161</v>
      </c>
      <c r="AK152" s="3" t="s">
        <v>161</v>
      </c>
      <c r="AL152" s="3" t="s">
        <v>161</v>
      </c>
      <c r="AM152" s="3" t="s">
        <v>161</v>
      </c>
      <c r="AN152" s="5">
        <v>0</v>
      </c>
      <c r="AO152" s="5">
        <v>7</v>
      </c>
      <c r="AP152" s="5">
        <v>6</v>
      </c>
      <c r="AQ152" s="5">
        <v>3</v>
      </c>
      <c r="AR152" s="5" t="s">
        <v>161</v>
      </c>
      <c r="AS152" s="5">
        <v>0</v>
      </c>
      <c r="AT152" s="5" t="s">
        <v>161</v>
      </c>
      <c r="AU152" s="5" t="s">
        <v>163</v>
      </c>
      <c r="AV152" s="5">
        <v>0</v>
      </c>
      <c r="AW152" s="5">
        <v>0</v>
      </c>
      <c r="AX152" s="5">
        <v>0</v>
      </c>
      <c r="AY152" s="5">
        <v>0</v>
      </c>
      <c r="AZ152" s="5" t="s">
        <v>161</v>
      </c>
      <c r="BA152" s="5">
        <v>0</v>
      </c>
      <c r="BB152" s="5">
        <v>0</v>
      </c>
      <c r="BC152" s="5">
        <v>0</v>
      </c>
      <c r="BD152" s="5">
        <v>0</v>
      </c>
      <c r="BE152" s="5" t="s">
        <v>345</v>
      </c>
      <c r="BF152" s="5">
        <v>15</v>
      </c>
      <c r="BG152" s="5">
        <v>4</v>
      </c>
      <c r="BH152" s="5">
        <v>5</v>
      </c>
      <c r="BI152" s="5">
        <v>1</v>
      </c>
      <c r="BJ152" s="5">
        <v>1</v>
      </c>
      <c r="BK152" s="5">
        <v>1</v>
      </c>
      <c r="BL152" s="5">
        <v>1</v>
      </c>
      <c r="BM152" s="5">
        <v>1</v>
      </c>
      <c r="BN152" s="5">
        <v>0</v>
      </c>
      <c r="BO152" s="5">
        <v>5</v>
      </c>
      <c r="BP152" s="5">
        <v>5</v>
      </c>
      <c r="BQ152" s="5" t="s">
        <v>158</v>
      </c>
      <c r="BR152" s="5" t="s">
        <v>800</v>
      </c>
      <c r="BS152" s="5">
        <v>3</v>
      </c>
      <c r="BT152" s="5">
        <v>1</v>
      </c>
      <c r="BU152" s="5">
        <v>1</v>
      </c>
      <c r="BV152" s="5" t="s">
        <v>165</v>
      </c>
      <c r="BW152" s="5" t="s">
        <v>161</v>
      </c>
      <c r="BX152" s="5">
        <v>0</v>
      </c>
      <c r="BY152" s="5">
        <v>0</v>
      </c>
      <c r="BZ152" s="5">
        <v>0</v>
      </c>
      <c r="CA152" s="5">
        <v>0</v>
      </c>
      <c r="CB152" s="5">
        <v>0</v>
      </c>
      <c r="CC152" s="5">
        <v>5</v>
      </c>
      <c r="CD152" s="5" t="s">
        <v>161</v>
      </c>
      <c r="CE152" s="5" t="s">
        <v>161</v>
      </c>
      <c r="CF152" s="5" t="s">
        <v>161</v>
      </c>
      <c r="CG152" s="5" t="s">
        <v>158</v>
      </c>
      <c r="CH152" s="5" t="s">
        <v>158</v>
      </c>
      <c r="CI152" s="5">
        <v>0</v>
      </c>
      <c r="CJ152" s="5">
        <v>0</v>
      </c>
      <c r="CK152" s="5" t="s">
        <v>159</v>
      </c>
      <c r="CL152" s="5" t="s">
        <v>158</v>
      </c>
      <c r="CM152" s="5">
        <v>0</v>
      </c>
      <c r="CN152" s="5">
        <v>0</v>
      </c>
      <c r="CO152" s="5" t="s">
        <v>167</v>
      </c>
      <c r="CQ152" s="5" t="s">
        <v>347</v>
      </c>
      <c r="CS152" s="5" t="s">
        <v>169</v>
      </c>
      <c r="CT152" s="5" t="s">
        <v>158</v>
      </c>
      <c r="CU152" s="5" t="s">
        <v>3459</v>
      </c>
      <c r="CX152" s="5" t="s">
        <v>3459</v>
      </c>
      <c r="CY152" s="4" t="s">
        <v>3463</v>
      </c>
      <c r="CZ152" s="5" t="s">
        <v>171</v>
      </c>
      <c r="DA152" s="5" t="s">
        <v>172</v>
      </c>
      <c r="DB152" s="4" t="s">
        <v>3464</v>
      </c>
      <c r="DC152" s="4" t="s">
        <v>3465</v>
      </c>
      <c r="DD152" t="s">
        <v>3466</v>
      </c>
      <c r="DE152" s="14" t="s">
        <v>176</v>
      </c>
      <c r="DF152" s="4">
        <v>153</v>
      </c>
      <c r="DG152" s="15" t="s">
        <v>177</v>
      </c>
      <c r="DH152" s="15" t="s">
        <v>178</v>
      </c>
      <c r="DI152" s="4" t="e">
        <v>#REF!</v>
      </c>
      <c r="DJ152" s="4" t="e">
        <v>#REF!</v>
      </c>
      <c r="DK152" s="4" t="e">
        <v>#REF!</v>
      </c>
      <c r="DL152" s="4" t="e">
        <v>#REF!</v>
      </c>
      <c r="DM152" s="4" t="e">
        <v>#REF!</v>
      </c>
      <c r="DN152" s="4" t="e">
        <v>#REF!</v>
      </c>
      <c r="DO152" s="4" t="e">
        <v>#REF!</v>
      </c>
      <c r="DP152" s="4" t="s">
        <v>3467</v>
      </c>
      <c r="DQ152" s="4" t="s">
        <v>178</v>
      </c>
      <c r="DR152" s="16">
        <v>1</v>
      </c>
      <c r="DS152" s="17">
        <v>44242</v>
      </c>
      <c r="DU152" s="1" t="s">
        <v>178</v>
      </c>
      <c r="DV152" s="1" t="str">
        <f>TabCadastro[[#This Row],[Cidade]]&amp;" - "&amp;TabCadastro[[#This Row],[UF]]</f>
        <v>Praia Grande - SP</v>
      </c>
      <c r="DW152" s="18" t="str">
        <f>TabCadastro[[#This Row],[Nome completo do responsável]]&amp;" / "&amp;TabCadastro[[#This Row],[Endereço de e-mail2]]&amp;" / "&amp;TabCadastro[[#This Row],[Telefone]]</f>
        <v>Mariley Massanet / fabimassanet@gmail.com / (13) 99159-2848</v>
      </c>
      <c r="DX152" s="18" t="str">
        <f>TabCadastro[[#This Row],[Nome do Presidente]]&amp;" / "&amp;TabCadastro[[#This Row],[Email do Presidente]]&amp;" / "&amp;TabCadastro[[#This Row],[Telefone do Presidente]]</f>
        <v>Mariley Massanet / fabimassanet@gmail.com / (13) 99159-2848</v>
      </c>
      <c r="DY152" s="18" t="e">
        <f>VLOOKUP(TabCadastro[[#This Row],[Regional]],#REF!,2,FALSE)</f>
        <v>#REF!</v>
      </c>
      <c r="DZ152" s="1" t="e">
        <f>IF(TabCadastro[[#This Row],[Regional]]=#REF!,TabCadastro[[#This Row],[Conc_Cidade_UF]],"")</f>
        <v>#REF!</v>
      </c>
      <c r="EA152" s="18" t="str">
        <f>TabCadastro[[#This Row],[Endereço]]&amp;" - "&amp;TabCadastro[[#This Row],[Bairro]]&amp;" - "&amp;"CEP "&amp;TabCadastro[[#This Row],[CEP]]</f>
        <v>Rua Martiniano Jose Das Neves 7830 - Vl. Mirim - CEP 11717-130</v>
      </c>
      <c r="EB152" s="1" t="e">
        <f>IF(TabCadastro[[#This Row],[Regional]]=#REF!,TabCadastro[[#This Row],[Ordem (manual)]],"")</f>
        <v>#REF!</v>
      </c>
      <c r="EC152" s="1" t="e">
        <f>IF(TabCadastro[[#This Row],[Regional_Selec]]="","",_xlfn.RANK.EQ(TabCadastro[[#This Row],[Regional_Selec]],TabCadastro[Regional_Selec],1))</f>
        <v>#REF!</v>
      </c>
      <c r="ED152" s="1" t="str">
        <f>TabCadastro[[#This Row],[Domingo]]&amp;TabCadastro[[#This Row],[Segunda]]&amp;TabCadastro[[#This Row],[Terça]]&amp;TabCadastro[[#This Row],[Quarta]]&amp;TabCadastro[[#This Row],[Quinta]]&amp;TabCadastro[[#This Row],[Sexta]]&amp;TabCadastro[[#This Row],[Sábado]]</f>
        <v>--19h----</v>
      </c>
      <c r="EE152" s="1">
        <f>LEN(TabCadastro[[#This Row],[Conc_AE]])-LEN(SUBSTITUTE(TabCadastro[[#This Row],[Conc_AE]],"h",""))</f>
        <v>1</v>
      </c>
      <c r="EF152" s="1">
        <f>LEN(TabCadastro[[#This Row],[Dias e Horários do CURSO BÁSICO]])-LEN(SUBSTITUTE(TabCadastro[[#This Row],[Dias e Horários do CURSO BÁSICO]],"h",""))</f>
        <v>0</v>
      </c>
      <c r="EG152" s="1">
        <f>LEN(TabCadastro[[#This Row],[Dias e Horários da EAE]])-LEN(SUBSTITUTE(TabCadastro[[#This Row],[Dias e Horários da EAE]],"h",""))</f>
        <v>0</v>
      </c>
      <c r="EH152" s="1">
        <f>LEN(TabCadastro[[#This Row],[Dias e Horários EVANGELIZAÇÃO INFANTIL]])-LEN(SUBSTITUTE(TabCadastro[[#This Row],[Dias e Horários EVANGELIZAÇÃO INFANTIL]],"h",""))</f>
        <v>1</v>
      </c>
      <c r="EI152" s="1">
        <f>LEN(TabCadastro[[#This Row],[Dias e Horários PRÉ-MOCIDADE]])-LEN(SUBSTITUTE(TabCadastro[[#This Row],[Dias e Horários PRÉ-MOCIDADE]],"h",""))</f>
        <v>1</v>
      </c>
      <c r="EJ152" s="1">
        <f>LEN(TabCadastro[[#This Row],[Dias e Horários MOCIDADE]])-LEN(SUBSTITUTE(TabCadastro[[#This Row],[Dias e Horários MOCIDADE]],"h",""))</f>
        <v>0</v>
      </c>
      <c r="EK152" s="1">
        <f>LEN(TabCadastro[[#This Row],[Dias e Horários do CURSO DE MÉDIUNS]])-LEN(SUBSTITUTE(TabCadastro[[#This Row],[Dias e Horários do CURSO DE MÉDIUNS]],"h",""))</f>
        <v>0</v>
      </c>
      <c r="EL152" s="1">
        <f>LEN(TabCadastro[[#This Row],[Dias e Horários - FALANDO AO CORAÇÃO]])-LEN(SUBSTITUTE(TabCadastro[[#This Row],[Dias e Horários - FALANDO AO CORAÇÃO]],"h",""))</f>
        <v>0</v>
      </c>
      <c r="EM152" s="1">
        <f>LEN(TabCadastro[[#This Row],[Dias e Horários - PROJETO ANDRÉ LUIZ]])-LEN(SUBSTITUTE(TabCadastro[[#This Row],[Dias e Horários - PROJETO ANDRÉ LUIZ]],"h",""))</f>
        <v>0</v>
      </c>
      <c r="EN152" s="1">
        <f>LEN(TabCadastro[[#This Row],[Dias e Horários - PROJETO PAULO DE TARSO]])-LEN(SUBSTITUTE(TabCadastro[[#This Row],[Dias e Horários - PROJETO PAULO DE TARSO]],"h",""))</f>
        <v>0</v>
      </c>
    </row>
    <row r="153" spans="1:144" x14ac:dyDescent="0.3">
      <c r="A153" s="2">
        <v>44201.916277118056</v>
      </c>
      <c r="B153" s="19" t="s">
        <v>3468</v>
      </c>
      <c r="C153" s="3" t="s">
        <v>3469</v>
      </c>
      <c r="D153" s="3" t="s">
        <v>2839</v>
      </c>
      <c r="E153" s="3" t="s">
        <v>3470</v>
      </c>
      <c r="F153" s="3" t="s">
        <v>3471</v>
      </c>
      <c r="G153" s="4" t="s">
        <v>3472</v>
      </c>
      <c r="H153" s="5" t="s">
        <v>3473</v>
      </c>
      <c r="I153" s="3" t="s">
        <v>3474</v>
      </c>
      <c r="J153" s="3" t="s">
        <v>3475</v>
      </c>
      <c r="K153" s="3" t="s">
        <v>3476</v>
      </c>
      <c r="L153" s="3" t="s">
        <v>3477</v>
      </c>
      <c r="M153" s="13">
        <v>38384</v>
      </c>
      <c r="N153" s="3" t="s">
        <v>3478</v>
      </c>
      <c r="O153" s="5" t="s">
        <v>3479</v>
      </c>
      <c r="P153" s="5" t="s">
        <v>3471</v>
      </c>
      <c r="Q153" s="4" t="s">
        <v>3480</v>
      </c>
      <c r="R153" s="4" t="s">
        <v>3481</v>
      </c>
      <c r="S153" s="3" t="s">
        <v>159</v>
      </c>
      <c r="T153" s="3" t="s">
        <v>159</v>
      </c>
      <c r="U153" s="3" t="s">
        <v>158</v>
      </c>
      <c r="V153" s="3" t="s">
        <v>159</v>
      </c>
      <c r="W153" s="3" t="s">
        <v>159</v>
      </c>
      <c r="X153" s="3" t="s">
        <v>159</v>
      </c>
      <c r="Y153" s="3" t="s">
        <v>159</v>
      </c>
      <c r="Z153" s="4" t="s">
        <v>3482</v>
      </c>
      <c r="AA153" s="4" t="s">
        <v>161</v>
      </c>
      <c r="AB153" s="4" t="s">
        <v>161</v>
      </c>
      <c r="AC153" s="4" t="s">
        <v>161</v>
      </c>
      <c r="AD153" s="4" t="s">
        <v>161</v>
      </c>
      <c r="AE153" s="4" t="s">
        <v>158</v>
      </c>
      <c r="AF153" s="4" t="s">
        <v>3483</v>
      </c>
      <c r="AG153" s="3" t="s">
        <v>161</v>
      </c>
      <c r="AH153" s="3" t="s">
        <v>726</v>
      </c>
      <c r="AI153" s="3" t="s">
        <v>161</v>
      </c>
      <c r="AJ153" s="3" t="s">
        <v>161</v>
      </c>
      <c r="AK153" s="3" t="s">
        <v>161</v>
      </c>
      <c r="AL153" s="3" t="s">
        <v>161</v>
      </c>
      <c r="AM153" s="3" t="s">
        <v>161</v>
      </c>
      <c r="AN153" s="5">
        <v>15</v>
      </c>
      <c r="AO153" s="5">
        <v>8</v>
      </c>
      <c r="AP153" s="5">
        <v>4</v>
      </c>
      <c r="AQ153" s="5">
        <v>4</v>
      </c>
      <c r="AR153" s="5" t="s">
        <v>161</v>
      </c>
      <c r="AS153" s="5">
        <v>0</v>
      </c>
      <c r="AT153" s="5" t="s">
        <v>3484</v>
      </c>
      <c r="AU153" s="5" t="s">
        <v>423</v>
      </c>
      <c r="AV153" s="5">
        <v>10</v>
      </c>
      <c r="AW153" s="5">
        <v>4</v>
      </c>
      <c r="AX153" s="5">
        <v>3</v>
      </c>
      <c r="AY153" s="5">
        <v>1</v>
      </c>
      <c r="AZ153" s="5" t="s">
        <v>251</v>
      </c>
      <c r="BA153" s="5">
        <v>5</v>
      </c>
      <c r="BB153" s="5">
        <v>3</v>
      </c>
      <c r="BC153" s="5">
        <v>3</v>
      </c>
      <c r="BD153" s="5">
        <v>1</v>
      </c>
      <c r="BE153" s="5" t="s">
        <v>3485</v>
      </c>
      <c r="BF153" s="5">
        <v>4</v>
      </c>
      <c r="BG153" s="5">
        <v>4</v>
      </c>
      <c r="BH153" s="5">
        <v>2</v>
      </c>
      <c r="BI153" s="5">
        <v>0</v>
      </c>
      <c r="BJ153" s="5">
        <v>0</v>
      </c>
      <c r="BK153" s="5">
        <v>0</v>
      </c>
      <c r="BL153" s="5">
        <v>0</v>
      </c>
      <c r="BM153" s="5">
        <v>0</v>
      </c>
      <c r="BN153" s="5">
        <v>0</v>
      </c>
      <c r="BO153" s="5">
        <v>0</v>
      </c>
      <c r="BP153" s="5">
        <v>3</v>
      </c>
      <c r="BQ153" s="5" t="s">
        <v>158</v>
      </c>
      <c r="BR153" s="5" t="s">
        <v>442</v>
      </c>
      <c r="BS153" s="5">
        <v>0</v>
      </c>
      <c r="BT153" s="5">
        <v>1</v>
      </c>
      <c r="BU153" s="5">
        <v>0</v>
      </c>
      <c r="BV153" s="5" t="s">
        <v>165</v>
      </c>
      <c r="BW153" s="5" t="s">
        <v>161</v>
      </c>
      <c r="BX153" s="5">
        <v>0</v>
      </c>
      <c r="BY153" s="5">
        <v>0</v>
      </c>
      <c r="BZ153" s="5">
        <v>0</v>
      </c>
      <c r="CA153" s="5">
        <v>0</v>
      </c>
      <c r="CB153" s="5">
        <v>0</v>
      </c>
      <c r="CC153" s="5">
        <v>4</v>
      </c>
      <c r="CD153" s="5" t="s">
        <v>161</v>
      </c>
      <c r="CE153" s="5" t="s">
        <v>161</v>
      </c>
      <c r="CF153" s="5" t="s">
        <v>161</v>
      </c>
      <c r="CG153" s="5" t="s">
        <v>158</v>
      </c>
      <c r="CH153" s="5" t="s">
        <v>158</v>
      </c>
      <c r="CI153" s="5">
        <v>0</v>
      </c>
      <c r="CJ153" s="5">
        <v>0</v>
      </c>
      <c r="CK153" s="5" t="s">
        <v>158</v>
      </c>
      <c r="CL153" s="5" t="s">
        <v>158</v>
      </c>
      <c r="CM153" s="5">
        <v>0</v>
      </c>
      <c r="CN153" s="5">
        <v>0</v>
      </c>
      <c r="CO153" s="5" t="s">
        <v>167</v>
      </c>
      <c r="CP153" s="4" t="s">
        <v>3486</v>
      </c>
      <c r="CQ153" s="5" t="s">
        <v>168</v>
      </c>
      <c r="CR153" s="4" t="s">
        <v>3487</v>
      </c>
      <c r="CS153" s="5" t="s">
        <v>169</v>
      </c>
      <c r="CT153" s="5" t="s">
        <v>158</v>
      </c>
      <c r="CU153" s="5" t="s">
        <v>3488</v>
      </c>
      <c r="CX153" s="5" t="s">
        <v>3479</v>
      </c>
      <c r="CY153" s="4" t="s">
        <v>1302</v>
      </c>
      <c r="CZ153" s="5" t="s">
        <v>171</v>
      </c>
      <c r="DA153" s="5" t="s">
        <v>928</v>
      </c>
      <c r="DC153" s="4" t="s">
        <v>3489</v>
      </c>
      <c r="DD153" t="s">
        <v>3490</v>
      </c>
      <c r="DE153" s="14" t="s">
        <v>176</v>
      </c>
      <c r="DF153" s="4">
        <v>154</v>
      </c>
      <c r="DG153" s="15" t="s">
        <v>177</v>
      </c>
      <c r="DH153" s="15" t="s">
        <v>354</v>
      </c>
      <c r="DI153" s="4" t="e">
        <v>#REF!</v>
      </c>
      <c r="DJ153" s="4" t="e">
        <v>#REF!</v>
      </c>
      <c r="DK153" s="4" t="e">
        <v>#REF!</v>
      </c>
      <c r="DL153" s="4" t="e">
        <v>#REF!</v>
      </c>
      <c r="DM153" s="4" t="e">
        <v>#REF!</v>
      </c>
      <c r="DN153" s="4" t="e">
        <v>#REF!</v>
      </c>
      <c r="DO153" s="4" t="e">
        <v>#REF!</v>
      </c>
      <c r="DP153" s="4" t="s">
        <v>3491</v>
      </c>
      <c r="DQ153" s="4" t="s">
        <v>354</v>
      </c>
      <c r="DR153" s="16">
        <v>1</v>
      </c>
      <c r="DS153" s="17">
        <v>44241</v>
      </c>
      <c r="DT153" s="1" t="s">
        <v>356</v>
      </c>
      <c r="DU153" s="1" t="s">
        <v>354</v>
      </c>
      <c r="DV153" s="1" t="str">
        <f>TabCadastro[[#This Row],[Cidade]]&amp;" - "&amp;TabCadastro[[#This Row],[UF]]</f>
        <v>Belo Horizonte - MG</v>
      </c>
      <c r="DW153" s="18" t="str">
        <f>TabCadastro[[#This Row],[Nome completo do responsável]]&amp;" / "&amp;TabCadastro[[#This Row],[Endereço de e-mail2]]&amp;" / "&amp;TabCadastro[[#This Row],[Telefone]]</f>
        <v>Núcleo De Evangelização Espírita A Caminho Luz A Caminho Da Luz / wanderley.egomes@gmail.com / (31) 99982-1564</v>
      </c>
      <c r="DX153" s="18" t="str">
        <f>TabCadastro[[#This Row],[Nome do Presidente]]&amp;" / "&amp;TabCadastro[[#This Row],[Email do Presidente]]&amp;" / "&amp;TabCadastro[[#This Row],[Telefone do Presidente]]</f>
        <v>Wanderley Emidio Gomes / wanderley.egomes@gmail.com / (31) 99982-1564</v>
      </c>
      <c r="DY153" s="18" t="e">
        <f>VLOOKUP(TabCadastro[[#This Row],[Regional]],#REF!,2,FALSE)</f>
        <v>#REF!</v>
      </c>
      <c r="DZ153" s="1" t="e">
        <f>IF(TabCadastro[[#This Row],[Regional]]=#REF!,TabCadastro[[#This Row],[Conc_Cidade_UF]],"")</f>
        <v>#REF!</v>
      </c>
      <c r="EA153" s="18" t="str">
        <f>TabCadastro[[#This Row],[Endereço]]&amp;" - "&amp;TabCadastro[[#This Row],[Bairro]]&amp;" - "&amp;"CEP "&amp;TabCadastro[[#This Row],[CEP]]</f>
        <v>Rua Zenita Maria Gomes, 86 - Palmeiras - CEP 30570-570</v>
      </c>
      <c r="EB153" s="1" t="e">
        <f>IF(TabCadastro[[#This Row],[Regional]]=#REF!,TabCadastro[[#This Row],[Ordem (manual)]],"")</f>
        <v>#REF!</v>
      </c>
      <c r="EC153" s="1" t="e">
        <f>IF(TabCadastro[[#This Row],[Regional_Selec]]="","",_xlfn.RANK.EQ(TabCadastro[[#This Row],[Regional_Selec]],TabCadastro[Regional_Selec],1))</f>
        <v>#REF!</v>
      </c>
      <c r="ED153" s="1" t="str">
        <f>TabCadastro[[#This Row],[Domingo]]&amp;TabCadastro[[#This Row],[Segunda]]&amp;TabCadastro[[#This Row],[Terça]]&amp;TabCadastro[[#This Row],[Quarta]]&amp;TabCadastro[[#This Row],[Quinta]]&amp;TabCadastro[[#This Row],[Sexta]]&amp;TabCadastro[[#This Row],[Sábado]]</f>
        <v>-19h45-----</v>
      </c>
      <c r="EE153" s="1">
        <f>LEN(TabCadastro[[#This Row],[Conc_AE]])-LEN(SUBSTITUTE(TabCadastro[[#This Row],[Conc_AE]],"h",""))</f>
        <v>1</v>
      </c>
      <c r="EF153" s="1">
        <f>LEN(TabCadastro[[#This Row],[Dias e Horários do CURSO BÁSICO]])-LEN(SUBSTITUTE(TabCadastro[[#This Row],[Dias e Horários do CURSO BÁSICO]],"h",""))</f>
        <v>0</v>
      </c>
      <c r="EG153" s="1">
        <f>LEN(TabCadastro[[#This Row],[Dias e Horários da EAE]])-LEN(SUBSTITUTE(TabCadastro[[#This Row],[Dias e Horários da EAE]],"h",""))</f>
        <v>1</v>
      </c>
      <c r="EH153" s="1">
        <f>LEN(TabCadastro[[#This Row],[Dias e Horários EVANGELIZAÇÃO INFANTIL]])-LEN(SUBSTITUTE(TabCadastro[[#This Row],[Dias e Horários EVANGELIZAÇÃO INFANTIL]],"h",""))</f>
        <v>1</v>
      </c>
      <c r="EI153" s="1">
        <f>LEN(TabCadastro[[#This Row],[Dias e Horários PRÉ-MOCIDADE]])-LEN(SUBSTITUTE(TabCadastro[[#This Row],[Dias e Horários PRÉ-MOCIDADE]],"h",""))</f>
        <v>1</v>
      </c>
      <c r="EJ153" s="1">
        <f>LEN(TabCadastro[[#This Row],[Dias e Horários MOCIDADE]])-LEN(SUBSTITUTE(TabCadastro[[#This Row],[Dias e Horários MOCIDADE]],"h",""))</f>
        <v>0</v>
      </c>
      <c r="EK153" s="1">
        <f>LEN(TabCadastro[[#This Row],[Dias e Horários do CURSO DE MÉDIUNS]])-LEN(SUBSTITUTE(TabCadastro[[#This Row],[Dias e Horários do CURSO DE MÉDIUNS]],"h",""))</f>
        <v>1</v>
      </c>
      <c r="EL153" s="1">
        <f>LEN(TabCadastro[[#This Row],[Dias e Horários - FALANDO AO CORAÇÃO]])-LEN(SUBSTITUTE(TabCadastro[[#This Row],[Dias e Horários - FALANDO AO CORAÇÃO]],"h",""))</f>
        <v>0</v>
      </c>
      <c r="EM153" s="1">
        <f>LEN(TabCadastro[[#This Row],[Dias e Horários - PROJETO ANDRÉ LUIZ]])-LEN(SUBSTITUTE(TabCadastro[[#This Row],[Dias e Horários - PROJETO ANDRÉ LUIZ]],"h",""))</f>
        <v>0</v>
      </c>
      <c r="EN153" s="1">
        <f>LEN(TabCadastro[[#This Row],[Dias e Horários - PROJETO PAULO DE TARSO]])-LEN(SUBSTITUTE(TabCadastro[[#This Row],[Dias e Horários - PROJETO PAULO DE TARSO]],"h",""))</f>
        <v>0</v>
      </c>
    </row>
    <row r="154" spans="1:144" x14ac:dyDescent="0.3">
      <c r="A154" s="2">
        <v>44212.456896504635</v>
      </c>
      <c r="B154" s="19" t="s">
        <v>3468</v>
      </c>
      <c r="C154" s="3" t="s">
        <v>3492</v>
      </c>
      <c r="D154" s="3" t="s">
        <v>2236</v>
      </c>
      <c r="E154" s="3" t="s">
        <v>3493</v>
      </c>
      <c r="F154" s="3" t="s">
        <v>3494</v>
      </c>
      <c r="G154" s="4" t="s">
        <v>3495</v>
      </c>
      <c r="H154" s="5" t="s">
        <v>1395</v>
      </c>
      <c r="I154" s="3" t="s">
        <v>3496</v>
      </c>
      <c r="J154" s="3" t="s">
        <v>3475</v>
      </c>
      <c r="K154" s="3" t="s">
        <v>3497</v>
      </c>
      <c r="L154" s="3" t="s">
        <v>3498</v>
      </c>
      <c r="M154" s="13">
        <v>9579</v>
      </c>
      <c r="N154" s="3" t="s">
        <v>3493</v>
      </c>
      <c r="O154" s="5" t="s">
        <v>3499</v>
      </c>
      <c r="P154" s="5" t="s">
        <v>3500</v>
      </c>
      <c r="Q154" s="4" t="s">
        <v>3501</v>
      </c>
      <c r="R154" s="4" t="s">
        <v>3502</v>
      </c>
      <c r="S154" s="3" t="s">
        <v>158</v>
      </c>
      <c r="T154" s="3" t="s">
        <v>158</v>
      </c>
      <c r="U154" s="3" t="s">
        <v>158</v>
      </c>
      <c r="V154" s="3" t="s">
        <v>159</v>
      </c>
      <c r="W154" s="3" t="s">
        <v>159</v>
      </c>
      <c r="X154" s="3" t="s">
        <v>159</v>
      </c>
      <c r="Y154" s="3" t="s">
        <v>158</v>
      </c>
      <c r="Z154" s="4" t="s">
        <v>3503</v>
      </c>
      <c r="AA154" s="4" t="s">
        <v>3504</v>
      </c>
      <c r="AB154" s="4" t="s">
        <v>3504</v>
      </c>
      <c r="AC154" s="4" t="s">
        <v>3504</v>
      </c>
      <c r="AD154" s="4" t="s">
        <v>3504</v>
      </c>
      <c r="AE154" s="4" t="s">
        <v>158</v>
      </c>
      <c r="AF154" s="4" t="s">
        <v>3505</v>
      </c>
      <c r="AG154" s="3" t="s">
        <v>161</v>
      </c>
      <c r="AH154" s="3" t="s">
        <v>221</v>
      </c>
      <c r="AI154" s="3" t="s">
        <v>3506</v>
      </c>
      <c r="AJ154" s="3" t="s">
        <v>221</v>
      </c>
      <c r="AK154" s="3" t="s">
        <v>3507</v>
      </c>
      <c r="AL154" s="3" t="s">
        <v>161</v>
      </c>
      <c r="AM154" s="3" t="s">
        <v>1380</v>
      </c>
      <c r="AN154" s="5">
        <v>8</v>
      </c>
      <c r="AO154" s="5">
        <v>12</v>
      </c>
      <c r="AP154" s="5">
        <v>3</v>
      </c>
      <c r="AQ154" s="5">
        <v>1</v>
      </c>
      <c r="AR154" s="5" t="s">
        <v>161</v>
      </c>
      <c r="AS154" s="5">
        <v>0</v>
      </c>
      <c r="AT154" s="5" t="s">
        <v>161</v>
      </c>
      <c r="AU154" s="5" t="s">
        <v>163</v>
      </c>
      <c r="AV154" s="5">
        <v>0</v>
      </c>
      <c r="AW154" s="5">
        <v>0</v>
      </c>
      <c r="AX154" s="5">
        <v>0</v>
      </c>
      <c r="AY154" s="5">
        <v>0</v>
      </c>
      <c r="AZ154" s="5" t="s">
        <v>161</v>
      </c>
      <c r="BA154" s="5">
        <v>0</v>
      </c>
      <c r="BB154" s="5">
        <v>0</v>
      </c>
      <c r="BC154" s="5">
        <v>0</v>
      </c>
      <c r="BD154" s="5">
        <v>0</v>
      </c>
      <c r="BE154" s="5" t="s">
        <v>161</v>
      </c>
      <c r="BF154" s="5">
        <v>0</v>
      </c>
      <c r="BG154" s="5">
        <v>0</v>
      </c>
      <c r="BH154" s="5">
        <v>0</v>
      </c>
      <c r="BI154" s="5">
        <v>0</v>
      </c>
      <c r="BJ154" s="5">
        <v>0</v>
      </c>
      <c r="BK154" s="5">
        <v>0</v>
      </c>
      <c r="BL154" s="5">
        <v>0</v>
      </c>
      <c r="BM154" s="5">
        <v>0</v>
      </c>
      <c r="BN154" s="5">
        <v>0</v>
      </c>
      <c r="BO154" s="5">
        <v>0</v>
      </c>
      <c r="BP154" s="5">
        <v>0</v>
      </c>
      <c r="BQ154" s="5" t="s">
        <v>163</v>
      </c>
      <c r="BR154" s="5" t="s">
        <v>161</v>
      </c>
      <c r="BS154" s="5">
        <v>0</v>
      </c>
      <c r="BT154" s="5">
        <v>0</v>
      </c>
      <c r="BU154" s="5">
        <v>0</v>
      </c>
      <c r="BV154" s="5" t="s">
        <v>163</v>
      </c>
      <c r="BW154" s="5" t="s">
        <v>161</v>
      </c>
      <c r="BX154" s="5">
        <v>0</v>
      </c>
      <c r="BY154" s="5">
        <v>0</v>
      </c>
      <c r="BZ154" s="5">
        <v>0</v>
      </c>
      <c r="CA154" s="5">
        <v>0</v>
      </c>
      <c r="CB154" s="5">
        <v>0</v>
      </c>
      <c r="CC154" s="5">
        <v>0</v>
      </c>
      <c r="CD154" s="5" t="s">
        <v>161</v>
      </c>
      <c r="CE154" s="5" t="s">
        <v>161</v>
      </c>
      <c r="CF154" s="5" t="s">
        <v>161</v>
      </c>
      <c r="CG154" s="5" t="s">
        <v>158</v>
      </c>
      <c r="CH154" s="5" t="s">
        <v>159</v>
      </c>
      <c r="CI154" s="5">
        <v>0</v>
      </c>
      <c r="CJ154" s="5">
        <v>0</v>
      </c>
      <c r="CK154" s="5" t="s">
        <v>158</v>
      </c>
      <c r="CL154" s="5" t="s">
        <v>158</v>
      </c>
      <c r="CM154" s="5">
        <v>0</v>
      </c>
      <c r="CN154" s="5">
        <v>0</v>
      </c>
      <c r="CO154" s="5" t="s">
        <v>167</v>
      </c>
      <c r="CP154" s="4" t="s">
        <v>3504</v>
      </c>
      <c r="CQ154" s="5" t="s">
        <v>347</v>
      </c>
      <c r="CR154" s="4" t="s">
        <v>3508</v>
      </c>
      <c r="CS154" s="5" t="s">
        <v>169</v>
      </c>
      <c r="CT154" s="5" t="s">
        <v>158</v>
      </c>
      <c r="CU154" s="5" t="s">
        <v>3509</v>
      </c>
      <c r="CX154" s="5" t="s">
        <v>3499</v>
      </c>
      <c r="CZ154" s="5" t="s">
        <v>229</v>
      </c>
      <c r="DA154" s="5" t="s">
        <v>172</v>
      </c>
      <c r="DB154" s="4" t="s">
        <v>3504</v>
      </c>
      <c r="DC154" s="4" t="s">
        <v>3510</v>
      </c>
      <c r="DD154" t="s">
        <v>3511</v>
      </c>
      <c r="DE154" s="14" t="s">
        <v>176</v>
      </c>
      <c r="DF154" s="4">
        <v>155</v>
      </c>
      <c r="DG154" s="15" t="s">
        <v>177</v>
      </c>
      <c r="DH154" s="15" t="s">
        <v>178</v>
      </c>
      <c r="DI154" s="4" t="e">
        <v>#REF!</v>
      </c>
      <c r="DJ154" s="4" t="e">
        <v>#REF!</v>
      </c>
      <c r="DK154" s="4" t="e">
        <v>#REF!</v>
      </c>
      <c r="DL154" s="4" t="e">
        <v>#REF!</v>
      </c>
      <c r="DM154" s="4" t="e">
        <v>#REF!</v>
      </c>
      <c r="DN154" s="4" t="e">
        <v>#REF!</v>
      </c>
      <c r="DO154" s="4" t="e">
        <v>#REF!</v>
      </c>
      <c r="DP154" s="4" t="s">
        <v>3512</v>
      </c>
      <c r="DQ154" s="4" t="s">
        <v>178</v>
      </c>
      <c r="DR154" s="16">
        <v>1</v>
      </c>
      <c r="DS154" s="17">
        <v>44241</v>
      </c>
      <c r="DU154" s="1" t="s">
        <v>178</v>
      </c>
      <c r="DV154" s="1" t="str">
        <f>TabCadastro[[#This Row],[Cidade]]&amp;" - "&amp;TabCadastro[[#This Row],[UF]]</f>
        <v>Alfenas - MG</v>
      </c>
      <c r="DW154" s="18" t="str">
        <f>TabCadastro[[#This Row],[Nome completo do responsável]]&amp;" / "&amp;TabCadastro[[#This Row],[Endereço de e-mail2]]&amp;" / "&amp;TabCadastro[[#This Row],[Telefone]]</f>
        <v>Emilio De Souza Oliveira / emilio.contabil@gmail.com / (35) 3292-4525</v>
      </c>
      <c r="DX154" s="18" t="str">
        <f>TabCadastro[[#This Row],[Nome do Presidente]]&amp;" / "&amp;TabCadastro[[#This Row],[Email do Presidente]]&amp;" / "&amp;TabCadastro[[#This Row],[Telefone do Presidente]]</f>
        <v>Emilio De Souza Oliveira / emilio.contabil@gmail.com / (35) 3291-4525</v>
      </c>
      <c r="DY154" s="18" t="e">
        <f>VLOOKUP(TabCadastro[[#This Row],[Regional]],#REF!,2,FALSE)</f>
        <v>#REF!</v>
      </c>
      <c r="DZ154" s="1" t="e">
        <f>IF(TabCadastro[[#This Row],[Regional]]=#REF!,TabCadastro[[#This Row],[Conc_Cidade_UF]],"")</f>
        <v>#REF!</v>
      </c>
      <c r="EA154" s="18" t="str">
        <f>TabCadastro[[#This Row],[Endereço]]&amp;" - "&amp;TabCadastro[[#This Row],[Bairro]]&amp;" - "&amp;"CEP "&amp;TabCadastro[[#This Row],[CEP]]</f>
        <v>Rua  Presidente Artur Bernardes, 762 - Centro - CEP 37130-069</v>
      </c>
      <c r="EB154" s="1" t="e">
        <f>IF(TabCadastro[[#This Row],[Regional]]=#REF!,TabCadastro[[#This Row],[Ordem (manual)]],"")</f>
        <v>#REF!</v>
      </c>
      <c r="EC154" s="1" t="e">
        <f>IF(TabCadastro[[#This Row],[Regional_Selec]]="","",_xlfn.RANK.EQ(TabCadastro[[#This Row],[Regional_Selec]],TabCadastro[Regional_Selec],1))</f>
        <v>#REF!</v>
      </c>
      <c r="ED154" s="1" t="str">
        <f>TabCadastro[[#This Row],[Domingo]]&amp;TabCadastro[[#This Row],[Segunda]]&amp;TabCadastro[[#This Row],[Terça]]&amp;TabCadastro[[#This Row],[Quarta]]&amp;TabCadastro[[#This Row],[Quinta]]&amp;TabCadastro[[#This Row],[Sexta]]&amp;TabCadastro[[#This Row],[Sábado]]</f>
        <v>-20h19h4020h19h30 / 20h-9h</v>
      </c>
      <c r="EE154" s="1">
        <f>LEN(TabCadastro[[#This Row],[Conc_AE]])-LEN(SUBSTITUTE(TabCadastro[[#This Row],[Conc_AE]],"h",""))</f>
        <v>6</v>
      </c>
      <c r="EF154" s="1">
        <f>LEN(TabCadastro[[#This Row],[Dias e Horários do CURSO BÁSICO]])-LEN(SUBSTITUTE(TabCadastro[[#This Row],[Dias e Horários do CURSO BÁSICO]],"h",""))</f>
        <v>0</v>
      </c>
      <c r="EG154" s="1">
        <f>LEN(TabCadastro[[#This Row],[Dias e Horários da EAE]])-LEN(SUBSTITUTE(TabCadastro[[#This Row],[Dias e Horários da EAE]],"h",""))</f>
        <v>0</v>
      </c>
      <c r="EH154" s="1">
        <f>LEN(TabCadastro[[#This Row],[Dias e Horários EVANGELIZAÇÃO INFANTIL]])-LEN(SUBSTITUTE(TabCadastro[[#This Row],[Dias e Horários EVANGELIZAÇÃO INFANTIL]],"h",""))</f>
        <v>0</v>
      </c>
      <c r="EI154" s="1">
        <f>LEN(TabCadastro[[#This Row],[Dias e Horários PRÉ-MOCIDADE]])-LEN(SUBSTITUTE(TabCadastro[[#This Row],[Dias e Horários PRÉ-MOCIDADE]],"h",""))</f>
        <v>0</v>
      </c>
      <c r="EJ154" s="1">
        <f>LEN(TabCadastro[[#This Row],[Dias e Horários MOCIDADE]])-LEN(SUBSTITUTE(TabCadastro[[#This Row],[Dias e Horários MOCIDADE]],"h",""))</f>
        <v>0</v>
      </c>
      <c r="EK154" s="1">
        <f>LEN(TabCadastro[[#This Row],[Dias e Horários do CURSO DE MÉDIUNS]])-LEN(SUBSTITUTE(TabCadastro[[#This Row],[Dias e Horários do CURSO DE MÉDIUNS]],"h",""))</f>
        <v>0</v>
      </c>
      <c r="EL154" s="1">
        <f>LEN(TabCadastro[[#This Row],[Dias e Horários - FALANDO AO CORAÇÃO]])-LEN(SUBSTITUTE(TabCadastro[[#This Row],[Dias e Horários - FALANDO AO CORAÇÃO]],"h",""))</f>
        <v>0</v>
      </c>
      <c r="EM154" s="1">
        <f>LEN(TabCadastro[[#This Row],[Dias e Horários - PROJETO ANDRÉ LUIZ]])-LEN(SUBSTITUTE(TabCadastro[[#This Row],[Dias e Horários - PROJETO ANDRÉ LUIZ]],"h",""))</f>
        <v>0</v>
      </c>
      <c r="EN154" s="1">
        <f>LEN(TabCadastro[[#This Row],[Dias e Horários - PROJETO PAULO DE TARSO]])-LEN(SUBSTITUTE(TabCadastro[[#This Row],[Dias e Horários - PROJETO PAULO DE TARSO]],"h",""))</f>
        <v>0</v>
      </c>
    </row>
    <row r="155" spans="1:144" x14ac:dyDescent="0.3">
      <c r="A155" s="2">
        <v>44237.345974247684</v>
      </c>
      <c r="B155" s="19" t="s">
        <v>3468</v>
      </c>
      <c r="C155" s="3" t="s">
        <v>1827</v>
      </c>
      <c r="D155" s="3" t="s">
        <v>1828</v>
      </c>
      <c r="E155" s="3" t="s">
        <v>3513</v>
      </c>
      <c r="F155" s="3" t="s">
        <v>3514</v>
      </c>
      <c r="G155" s="4" t="s">
        <v>3515</v>
      </c>
      <c r="H155" s="5" t="s">
        <v>3516</v>
      </c>
      <c r="I155" s="3" t="s">
        <v>3517</v>
      </c>
      <c r="J155" s="3" t="s">
        <v>3475</v>
      </c>
      <c r="K155" s="3" t="s">
        <v>3518</v>
      </c>
      <c r="L155" s="3" t="s">
        <v>3519</v>
      </c>
      <c r="M155" s="13">
        <v>40886</v>
      </c>
      <c r="N155" s="3" t="s">
        <v>3513</v>
      </c>
      <c r="O155" s="5" t="s">
        <v>3520</v>
      </c>
      <c r="P155" s="5" t="s">
        <v>3521</v>
      </c>
      <c r="Q155" s="4" t="s">
        <v>3522</v>
      </c>
      <c r="R155" s="4" t="s">
        <v>3523</v>
      </c>
      <c r="S155" s="3" t="s">
        <v>159</v>
      </c>
      <c r="T155" s="3" t="s">
        <v>159</v>
      </c>
      <c r="U155" s="3" t="s">
        <v>158</v>
      </c>
      <c r="V155" s="3" t="s">
        <v>159</v>
      </c>
      <c r="W155" s="3" t="s">
        <v>159</v>
      </c>
      <c r="X155" s="3" t="s">
        <v>159</v>
      </c>
      <c r="Y155" s="3" t="s">
        <v>158</v>
      </c>
      <c r="Z155" s="4" t="s">
        <v>3524</v>
      </c>
      <c r="AA155" s="4" t="s">
        <v>161</v>
      </c>
      <c r="AB155" t="s">
        <v>3525</v>
      </c>
      <c r="AC155" s="4" t="s">
        <v>161</v>
      </c>
      <c r="AD155" s="4" t="s">
        <v>161</v>
      </c>
      <c r="AE155" s="4" t="s">
        <v>158</v>
      </c>
      <c r="AF155" s="4" t="s">
        <v>3526</v>
      </c>
      <c r="AG155" s="3" t="s">
        <v>161</v>
      </c>
      <c r="AH155" s="3" t="s">
        <v>161</v>
      </c>
      <c r="AI155" s="3" t="s">
        <v>161</v>
      </c>
      <c r="AJ155" s="3" t="s">
        <v>162</v>
      </c>
      <c r="AK155" s="3" t="s">
        <v>161</v>
      </c>
      <c r="AL155" s="3" t="s">
        <v>161</v>
      </c>
      <c r="AM155" s="3" t="s">
        <v>161</v>
      </c>
      <c r="AN155" s="5">
        <v>20</v>
      </c>
      <c r="AO155" s="5">
        <v>8</v>
      </c>
      <c r="AP155" s="5">
        <v>8</v>
      </c>
      <c r="AQ155" s="5">
        <v>4</v>
      </c>
      <c r="AR155" s="5" t="s">
        <v>161</v>
      </c>
      <c r="AS155" s="5">
        <v>0</v>
      </c>
      <c r="AT155" s="5" t="s">
        <v>3527</v>
      </c>
      <c r="AU155" s="5" t="s">
        <v>250</v>
      </c>
      <c r="AV155" s="5">
        <v>12</v>
      </c>
      <c r="AW155" s="5">
        <v>7</v>
      </c>
      <c r="AX155" s="5">
        <v>3</v>
      </c>
      <c r="AY155" s="5">
        <v>3</v>
      </c>
      <c r="AZ155" s="5" t="s">
        <v>3528</v>
      </c>
      <c r="BA155" s="5">
        <v>8</v>
      </c>
      <c r="BB155" s="5">
        <v>5</v>
      </c>
      <c r="BC155" s="5">
        <v>3</v>
      </c>
      <c r="BD155" s="5">
        <v>2</v>
      </c>
      <c r="BE155" s="5" t="s">
        <v>378</v>
      </c>
      <c r="BF155" s="5">
        <v>15</v>
      </c>
      <c r="BG155" s="5">
        <v>3</v>
      </c>
      <c r="BH155" s="5">
        <v>5</v>
      </c>
      <c r="BI155" s="5">
        <v>1</v>
      </c>
      <c r="BJ155" s="5">
        <v>1</v>
      </c>
      <c r="BK155" s="5">
        <v>1</v>
      </c>
      <c r="BL155" s="5">
        <v>2</v>
      </c>
      <c r="BM155" s="5">
        <v>0</v>
      </c>
      <c r="BN155" s="5">
        <v>0</v>
      </c>
      <c r="BO155" s="5">
        <v>5</v>
      </c>
      <c r="BP155" s="5">
        <v>3</v>
      </c>
      <c r="BQ155" s="5" t="s">
        <v>158</v>
      </c>
      <c r="BR155" s="5" t="s">
        <v>378</v>
      </c>
      <c r="BS155" s="5">
        <v>0</v>
      </c>
      <c r="BT155" s="5">
        <v>0</v>
      </c>
      <c r="BU155" s="5">
        <v>0</v>
      </c>
      <c r="BV155" s="5" t="s">
        <v>165</v>
      </c>
      <c r="BW155" s="5" t="s">
        <v>161</v>
      </c>
      <c r="BX155" s="5">
        <v>0</v>
      </c>
      <c r="BY155" s="5">
        <v>0</v>
      </c>
      <c r="BZ155" s="5">
        <v>0</v>
      </c>
      <c r="CA155" s="5">
        <v>0</v>
      </c>
      <c r="CB155" s="5">
        <v>0</v>
      </c>
      <c r="CC155" s="5">
        <v>4</v>
      </c>
      <c r="CD155" s="5" t="s">
        <v>161</v>
      </c>
      <c r="CE155" s="5" t="s">
        <v>161</v>
      </c>
      <c r="CF155" s="5" t="s">
        <v>161</v>
      </c>
      <c r="CG155" s="5" t="s">
        <v>158</v>
      </c>
      <c r="CH155" s="5" t="s">
        <v>158</v>
      </c>
      <c r="CI155" s="5">
        <v>0</v>
      </c>
      <c r="CJ155" s="5">
        <v>0</v>
      </c>
      <c r="CK155" s="5" t="s">
        <v>158</v>
      </c>
      <c r="CL155" s="5" t="s">
        <v>158</v>
      </c>
      <c r="CM155" s="5">
        <v>0</v>
      </c>
      <c r="CN155" s="5">
        <v>0</v>
      </c>
      <c r="CO155" s="5" t="s">
        <v>167</v>
      </c>
      <c r="CP155" s="4" t="s">
        <v>3529</v>
      </c>
      <c r="CQ155" s="5" t="s">
        <v>168</v>
      </c>
      <c r="CR155" s="4" t="s">
        <v>3530</v>
      </c>
      <c r="CS155" s="5" t="s">
        <v>169</v>
      </c>
      <c r="CT155" s="5" t="s">
        <v>159</v>
      </c>
      <c r="CU155" s="20" t="s">
        <v>416</v>
      </c>
      <c r="CX155" s="5" t="s">
        <v>3531</v>
      </c>
      <c r="CY155" s="4" t="s">
        <v>3532</v>
      </c>
      <c r="CZ155" s="5" t="s">
        <v>229</v>
      </c>
      <c r="DA155" s="5" t="s">
        <v>230</v>
      </c>
      <c r="DB155" s="4"/>
      <c r="DC155" s="4" t="s">
        <v>3533</v>
      </c>
      <c r="DD155" t="s">
        <v>3534</v>
      </c>
      <c r="DE155" s="14" t="s">
        <v>176</v>
      </c>
      <c r="DF155" s="4">
        <v>156</v>
      </c>
      <c r="DG155" s="15" t="s">
        <v>177</v>
      </c>
      <c r="DH155" s="15" t="s">
        <v>178</v>
      </c>
      <c r="DI155" s="4" t="e">
        <v>#REF!</v>
      </c>
      <c r="DJ155" s="4" t="e">
        <v>#REF!</v>
      </c>
      <c r="DK155" s="4" t="e">
        <v>#REF!</v>
      </c>
      <c r="DL155" s="4" t="e">
        <v>#REF!</v>
      </c>
      <c r="DM155" s="4" t="e">
        <v>#REF!</v>
      </c>
      <c r="DN155" s="4" t="e">
        <v>#REF!</v>
      </c>
      <c r="DO155" s="4" t="e">
        <v>#REF!</v>
      </c>
      <c r="DP155" s="4" t="s">
        <v>3535</v>
      </c>
      <c r="DQ155" s="4" t="s">
        <v>178</v>
      </c>
      <c r="DR155" s="16">
        <v>1</v>
      </c>
      <c r="DS155" s="17">
        <v>44241</v>
      </c>
      <c r="DU155" s="1" t="s">
        <v>178</v>
      </c>
      <c r="DV155" s="1" t="str">
        <f>TabCadastro[[#This Row],[Cidade]]&amp;" - "&amp;TabCadastro[[#This Row],[UF]]</f>
        <v>Nova Serrana - MG</v>
      </c>
      <c r="DW155" s="18" t="str">
        <f>TabCadastro[[#This Row],[Nome completo do responsável]]&amp;" / "&amp;TabCadastro[[#This Row],[Endereço de e-mail2]]&amp;" / "&amp;TabCadastro[[#This Row],[Telefone]]</f>
        <v>Heronaldo Campos Pinheiro / heronpinheiro@uol.com.br / (37) 99915-3483 / (37) 99949-4948</v>
      </c>
      <c r="DX155" s="18" t="str">
        <f>TabCadastro[[#This Row],[Nome do Presidente]]&amp;" / "&amp;TabCadastro[[#This Row],[Email do Presidente]]&amp;" / "&amp;TabCadastro[[#This Row],[Telefone do Presidente]]</f>
        <v>Heronaldo Campos Pinheiro / heronpinheiro@uol.com.br  / (31) 99915-3483</v>
      </c>
      <c r="DY155" s="18" t="e">
        <f>VLOOKUP(TabCadastro[[#This Row],[Regional]],#REF!,2,FALSE)</f>
        <v>#REF!</v>
      </c>
      <c r="DZ155" s="1" t="e">
        <f>IF(TabCadastro[[#This Row],[Regional]]=#REF!,TabCadastro[[#This Row],[Conc_Cidade_UF]],"")</f>
        <v>#REF!</v>
      </c>
      <c r="EA155" s="18" t="str">
        <f>TabCadastro[[#This Row],[Endereço]]&amp;" - "&amp;TabCadastro[[#This Row],[Bairro]]&amp;" - "&amp;"CEP "&amp;TabCadastro[[#This Row],[CEP]]</f>
        <v>Rua Eli Corrêa de Lacerda, 100 - São Marcos - CEP 35523-052</v>
      </c>
      <c r="EB155" s="1" t="e">
        <f>IF(TabCadastro[[#This Row],[Regional]]=#REF!,TabCadastro[[#This Row],[Ordem (manual)]],"")</f>
        <v>#REF!</v>
      </c>
      <c r="EC155" s="1" t="e">
        <f>IF(TabCadastro[[#This Row],[Regional_Selec]]="","",_xlfn.RANK.EQ(TabCadastro[[#This Row],[Regional_Selec]],TabCadastro[Regional_Selec],1))</f>
        <v>#REF!</v>
      </c>
      <c r="ED155" s="1" t="str">
        <f>TabCadastro[[#This Row],[Domingo]]&amp;TabCadastro[[#This Row],[Segunda]]&amp;TabCadastro[[#This Row],[Terça]]&amp;TabCadastro[[#This Row],[Quarta]]&amp;TabCadastro[[#This Row],[Quinta]]&amp;TabCadastro[[#This Row],[Sexta]]&amp;TabCadastro[[#This Row],[Sábado]]</f>
        <v>---19h30---</v>
      </c>
      <c r="EE155" s="1">
        <f>LEN(TabCadastro[[#This Row],[Conc_AE]])-LEN(SUBSTITUTE(TabCadastro[[#This Row],[Conc_AE]],"h",""))</f>
        <v>1</v>
      </c>
      <c r="EF155" s="1">
        <f>LEN(TabCadastro[[#This Row],[Dias e Horários do CURSO BÁSICO]])-LEN(SUBSTITUTE(TabCadastro[[#This Row],[Dias e Horários do CURSO BÁSICO]],"h",""))</f>
        <v>0</v>
      </c>
      <c r="EG155" s="1">
        <f>LEN(TabCadastro[[#This Row],[Dias e Horários da EAE]])-LEN(SUBSTITUTE(TabCadastro[[#This Row],[Dias e Horários da EAE]],"h",""))</f>
        <v>1</v>
      </c>
      <c r="EH155" s="1">
        <f>LEN(TabCadastro[[#This Row],[Dias e Horários EVANGELIZAÇÃO INFANTIL]])-LEN(SUBSTITUTE(TabCadastro[[#This Row],[Dias e Horários EVANGELIZAÇÃO INFANTIL]],"h",""))</f>
        <v>1</v>
      </c>
      <c r="EI155" s="1">
        <f>LEN(TabCadastro[[#This Row],[Dias e Horários PRÉ-MOCIDADE]])-LEN(SUBSTITUTE(TabCadastro[[#This Row],[Dias e Horários PRÉ-MOCIDADE]],"h",""))</f>
        <v>1</v>
      </c>
      <c r="EJ155" s="1">
        <f>LEN(TabCadastro[[#This Row],[Dias e Horários MOCIDADE]])-LEN(SUBSTITUTE(TabCadastro[[#This Row],[Dias e Horários MOCIDADE]],"h",""))</f>
        <v>0</v>
      </c>
      <c r="EK155" s="1">
        <f>LEN(TabCadastro[[#This Row],[Dias e Horários do CURSO DE MÉDIUNS]])-LEN(SUBSTITUTE(TabCadastro[[#This Row],[Dias e Horários do CURSO DE MÉDIUNS]],"h",""))</f>
        <v>2</v>
      </c>
      <c r="EL155" s="1">
        <f>LEN(TabCadastro[[#This Row],[Dias e Horários - FALANDO AO CORAÇÃO]])-LEN(SUBSTITUTE(TabCadastro[[#This Row],[Dias e Horários - FALANDO AO CORAÇÃO]],"h",""))</f>
        <v>0</v>
      </c>
      <c r="EM155" s="1">
        <f>LEN(TabCadastro[[#This Row],[Dias e Horários - PROJETO ANDRÉ LUIZ]])-LEN(SUBSTITUTE(TabCadastro[[#This Row],[Dias e Horários - PROJETO ANDRÉ LUIZ]],"h",""))</f>
        <v>0</v>
      </c>
      <c r="EN155" s="1">
        <f>LEN(TabCadastro[[#This Row],[Dias e Horários - PROJETO PAULO DE TARSO]])-LEN(SUBSTITUTE(TabCadastro[[#This Row],[Dias e Horários - PROJETO PAULO DE TARSO]],"h",""))</f>
        <v>0</v>
      </c>
    </row>
    <row r="156" spans="1:144" x14ac:dyDescent="0.3">
      <c r="A156" s="2">
        <v>44201.895401261572</v>
      </c>
      <c r="B156" s="19" t="s">
        <v>3468</v>
      </c>
      <c r="C156" s="3" t="s">
        <v>3536</v>
      </c>
      <c r="D156" s="3" t="s">
        <v>3537</v>
      </c>
      <c r="E156" s="3" t="s">
        <v>3538</v>
      </c>
      <c r="F156" s="3" t="s">
        <v>3539</v>
      </c>
      <c r="G156" s="4" t="s">
        <v>3540</v>
      </c>
      <c r="H156" s="5" t="s">
        <v>3541</v>
      </c>
      <c r="I156" s="3" t="s">
        <v>3542</v>
      </c>
      <c r="J156" s="3" t="s">
        <v>3475</v>
      </c>
      <c r="K156" s="3" t="s">
        <v>3543</v>
      </c>
      <c r="L156" s="3" t="s">
        <v>3544</v>
      </c>
      <c r="M156" s="13">
        <v>37170</v>
      </c>
      <c r="N156" s="3" t="s">
        <v>3538</v>
      </c>
      <c r="O156" s="5" t="s">
        <v>3545</v>
      </c>
      <c r="P156" s="5" t="s">
        <v>3539</v>
      </c>
      <c r="Q156" s="4" t="s">
        <v>3546</v>
      </c>
      <c r="R156" s="4" t="s">
        <v>3547</v>
      </c>
      <c r="S156" s="3" t="s">
        <v>159</v>
      </c>
      <c r="T156" s="3" t="s">
        <v>158</v>
      </c>
      <c r="U156" s="3" t="s">
        <v>158</v>
      </c>
      <c r="V156" s="3" t="s">
        <v>159</v>
      </c>
      <c r="W156" s="3" t="s">
        <v>159</v>
      </c>
      <c r="X156" s="3" t="s">
        <v>159</v>
      </c>
      <c r="Y156" s="3" t="s">
        <v>159</v>
      </c>
      <c r="Z156" s="4" t="s">
        <v>3548</v>
      </c>
      <c r="AA156" s="4" t="s">
        <v>161</v>
      </c>
      <c r="AB156" t="s">
        <v>3549</v>
      </c>
      <c r="AC156" s="4" t="s">
        <v>161</v>
      </c>
      <c r="AD156" s="4" t="s">
        <v>161</v>
      </c>
      <c r="AE156" s="4" t="s">
        <v>158</v>
      </c>
      <c r="AF156" s="4" t="s">
        <v>3550</v>
      </c>
      <c r="AG156" s="3" t="s">
        <v>161</v>
      </c>
      <c r="AH156" s="3" t="s">
        <v>161</v>
      </c>
      <c r="AI156" s="3" t="s">
        <v>726</v>
      </c>
      <c r="AJ156" s="3" t="s">
        <v>161</v>
      </c>
      <c r="AK156" s="3" t="s">
        <v>161</v>
      </c>
      <c r="AL156" s="3" t="s">
        <v>161</v>
      </c>
      <c r="AM156" s="3" t="s">
        <v>161</v>
      </c>
      <c r="AN156" s="5">
        <v>30</v>
      </c>
      <c r="AO156" s="5">
        <v>15</v>
      </c>
      <c r="AP156" s="5">
        <v>9</v>
      </c>
      <c r="AQ156" s="5">
        <v>6</v>
      </c>
      <c r="AR156" s="5" t="s">
        <v>161</v>
      </c>
      <c r="AS156" s="5">
        <v>0</v>
      </c>
      <c r="AT156" s="5" t="s">
        <v>225</v>
      </c>
      <c r="AU156" s="5" t="s">
        <v>423</v>
      </c>
      <c r="AV156" s="5">
        <v>10</v>
      </c>
      <c r="AW156" s="5">
        <v>6</v>
      </c>
      <c r="AX156" s="5">
        <v>2</v>
      </c>
      <c r="AY156" s="5">
        <v>1</v>
      </c>
      <c r="AZ156" s="5" t="s">
        <v>161</v>
      </c>
      <c r="BA156" s="5">
        <v>0</v>
      </c>
      <c r="BB156" s="5">
        <v>2</v>
      </c>
      <c r="BC156" s="5">
        <v>2</v>
      </c>
      <c r="BD156" s="5">
        <v>2</v>
      </c>
      <c r="BE156" s="5" t="s">
        <v>470</v>
      </c>
      <c r="BF156" s="5">
        <v>15</v>
      </c>
      <c r="BG156" s="5">
        <v>10</v>
      </c>
      <c r="BH156" s="5">
        <v>7</v>
      </c>
      <c r="BI156" s="5">
        <v>2</v>
      </c>
      <c r="BJ156" s="5">
        <v>2</v>
      </c>
      <c r="BK156" s="5">
        <v>1</v>
      </c>
      <c r="BL156" s="5">
        <v>1</v>
      </c>
      <c r="BM156" s="5">
        <v>1</v>
      </c>
      <c r="BN156" s="5">
        <v>0</v>
      </c>
      <c r="BO156" s="5">
        <v>7</v>
      </c>
      <c r="BP156" s="5">
        <v>8</v>
      </c>
      <c r="BQ156" s="5" t="s">
        <v>158</v>
      </c>
      <c r="BR156" s="5" t="s">
        <v>470</v>
      </c>
      <c r="BS156" s="5">
        <v>5</v>
      </c>
      <c r="BT156" s="5">
        <v>2</v>
      </c>
      <c r="BU156" s="5">
        <v>2</v>
      </c>
      <c r="BV156" s="5" t="s">
        <v>165</v>
      </c>
      <c r="BW156" s="5" t="s">
        <v>470</v>
      </c>
      <c r="BX156" s="5">
        <v>5</v>
      </c>
      <c r="BY156" s="5">
        <v>4</v>
      </c>
      <c r="BZ156" s="5">
        <v>4</v>
      </c>
      <c r="CA156" s="5">
        <v>2</v>
      </c>
      <c r="CB156" s="5">
        <v>1</v>
      </c>
      <c r="CC156" s="5">
        <v>2</v>
      </c>
      <c r="CD156" s="5" t="s">
        <v>161</v>
      </c>
      <c r="CE156" s="5" t="s">
        <v>161</v>
      </c>
      <c r="CF156" s="5" t="s">
        <v>161</v>
      </c>
      <c r="CG156" s="5" t="s">
        <v>158</v>
      </c>
      <c r="CH156" s="5" t="s">
        <v>158</v>
      </c>
      <c r="CI156" s="5">
        <v>0</v>
      </c>
      <c r="CJ156" s="5">
        <v>0</v>
      </c>
      <c r="CK156" s="5" t="s">
        <v>158</v>
      </c>
      <c r="CL156" s="5" t="s">
        <v>158</v>
      </c>
      <c r="CM156" s="5">
        <v>0</v>
      </c>
      <c r="CN156" s="5">
        <v>0</v>
      </c>
      <c r="CO156" s="5" t="s">
        <v>167</v>
      </c>
      <c r="CP156" s="4" t="s">
        <v>3551</v>
      </c>
      <c r="CQ156" s="5" t="s">
        <v>168</v>
      </c>
      <c r="CR156" s="4" t="s">
        <v>3552</v>
      </c>
      <c r="CS156" s="5" t="s">
        <v>169</v>
      </c>
      <c r="CT156" s="5" t="s">
        <v>159</v>
      </c>
      <c r="CU156" s="5" t="s">
        <v>3553</v>
      </c>
      <c r="CV156" s="4" t="s">
        <v>3554</v>
      </c>
      <c r="CX156" s="5" t="s">
        <v>3545</v>
      </c>
      <c r="CY156" s="4" t="s">
        <v>3555</v>
      </c>
      <c r="CZ156" s="5" t="s">
        <v>171</v>
      </c>
      <c r="DA156" s="5" t="s">
        <v>172</v>
      </c>
      <c r="DB156" s="4" t="s">
        <v>3556</v>
      </c>
      <c r="DC156" s="4" t="s">
        <v>3557</v>
      </c>
      <c r="DD156" t="s">
        <v>3558</v>
      </c>
      <c r="DE156" s="14" t="s">
        <v>176</v>
      </c>
      <c r="DF156" s="4">
        <v>157</v>
      </c>
      <c r="DG156" s="15" t="s">
        <v>177</v>
      </c>
      <c r="DH156" s="15" t="s">
        <v>354</v>
      </c>
      <c r="DI156" s="4" t="e">
        <v>#REF!</v>
      </c>
      <c r="DJ156" s="4" t="e">
        <v>#REF!</v>
      </c>
      <c r="DK156" s="4" t="e">
        <v>#REF!</v>
      </c>
      <c r="DL156" s="4" t="e">
        <v>#REF!</v>
      </c>
      <c r="DM156" s="4" t="e">
        <v>#REF!</v>
      </c>
      <c r="DN156" s="4" t="e">
        <v>#REF!</v>
      </c>
      <c r="DO156" s="4" t="e">
        <v>#REF!</v>
      </c>
      <c r="DP156" s="4" t="s">
        <v>3559</v>
      </c>
      <c r="DQ156" s="4" t="s">
        <v>354</v>
      </c>
      <c r="DR156" s="16">
        <v>1</v>
      </c>
      <c r="DS156" s="17">
        <v>44241</v>
      </c>
      <c r="DT156" s="1" t="s">
        <v>356</v>
      </c>
      <c r="DU156" s="1" t="s">
        <v>354</v>
      </c>
      <c r="DV156" s="1" t="str">
        <f>TabCadastro[[#This Row],[Cidade]]&amp;" - "&amp;TabCadastro[[#This Row],[UF]]</f>
        <v>Sete Lagoas - MG</v>
      </c>
      <c r="DW156" s="18" t="str">
        <f>TabCadastro[[#This Row],[Nome completo do responsável]]&amp;" / "&amp;TabCadastro[[#This Row],[Endereço de e-mail2]]&amp;" / "&amp;TabCadastro[[#This Row],[Telefone]]</f>
        <v>Leonardo Pereira Dumont / leopdumont@gmail.com / (31) 99434-0500</v>
      </c>
      <c r="DX156" s="18" t="str">
        <f>TabCadastro[[#This Row],[Nome do Presidente]]&amp;" / "&amp;TabCadastro[[#This Row],[Email do Presidente]]&amp;" / "&amp;TabCadastro[[#This Row],[Telefone do Presidente]]</f>
        <v>Leonardo Pereira Dumont / leopdumont@gmail.com / (31) 99434-0500</v>
      </c>
      <c r="DY156" s="18" t="e">
        <f>VLOOKUP(TabCadastro[[#This Row],[Regional]],#REF!,2,FALSE)</f>
        <v>#REF!</v>
      </c>
      <c r="DZ156" s="1" t="e">
        <f>IF(TabCadastro[[#This Row],[Regional]]=#REF!,TabCadastro[[#This Row],[Conc_Cidade_UF]],"")</f>
        <v>#REF!</v>
      </c>
      <c r="EA156" s="18" t="str">
        <f>TabCadastro[[#This Row],[Endereço]]&amp;" - "&amp;TabCadastro[[#This Row],[Bairro]]&amp;" - "&amp;"CEP "&amp;TabCadastro[[#This Row],[CEP]]</f>
        <v>Rua Rio Piracicaba, 262 - Industrial - CEP 35701-127</v>
      </c>
      <c r="EB156" s="1" t="e">
        <f>IF(TabCadastro[[#This Row],[Regional]]=#REF!,TabCadastro[[#This Row],[Ordem (manual)]],"")</f>
        <v>#REF!</v>
      </c>
      <c r="EC156" s="1" t="e">
        <f>IF(TabCadastro[[#This Row],[Regional_Selec]]="","",_xlfn.RANK.EQ(TabCadastro[[#This Row],[Regional_Selec]],TabCadastro[Regional_Selec],1))</f>
        <v>#REF!</v>
      </c>
      <c r="ED156" s="1" t="str">
        <f>TabCadastro[[#This Row],[Domingo]]&amp;TabCadastro[[#This Row],[Segunda]]&amp;TabCadastro[[#This Row],[Terça]]&amp;TabCadastro[[#This Row],[Quarta]]&amp;TabCadastro[[#This Row],[Quinta]]&amp;TabCadastro[[#This Row],[Sexta]]&amp;TabCadastro[[#This Row],[Sábado]]</f>
        <v>--19h45----</v>
      </c>
      <c r="EE156" s="1">
        <f>LEN(TabCadastro[[#This Row],[Conc_AE]])-LEN(SUBSTITUTE(TabCadastro[[#This Row],[Conc_AE]],"h",""))</f>
        <v>1</v>
      </c>
      <c r="EF156" s="1">
        <f>LEN(TabCadastro[[#This Row],[Dias e Horários do CURSO BÁSICO]])-LEN(SUBSTITUTE(TabCadastro[[#This Row],[Dias e Horários do CURSO BÁSICO]],"h",""))</f>
        <v>0</v>
      </c>
      <c r="EG156" s="1">
        <f>LEN(TabCadastro[[#This Row],[Dias e Horários da EAE]])-LEN(SUBSTITUTE(TabCadastro[[#This Row],[Dias e Horários da EAE]],"h",""))</f>
        <v>1</v>
      </c>
      <c r="EH156" s="1">
        <f>LEN(TabCadastro[[#This Row],[Dias e Horários EVANGELIZAÇÃO INFANTIL]])-LEN(SUBSTITUTE(TabCadastro[[#This Row],[Dias e Horários EVANGELIZAÇÃO INFANTIL]],"h",""))</f>
        <v>1</v>
      </c>
      <c r="EI156" s="1">
        <f>LEN(TabCadastro[[#This Row],[Dias e Horários PRÉ-MOCIDADE]])-LEN(SUBSTITUTE(TabCadastro[[#This Row],[Dias e Horários PRÉ-MOCIDADE]],"h",""))</f>
        <v>1</v>
      </c>
      <c r="EJ156" s="1">
        <f>LEN(TabCadastro[[#This Row],[Dias e Horários MOCIDADE]])-LEN(SUBSTITUTE(TabCadastro[[#This Row],[Dias e Horários MOCIDADE]],"h",""))</f>
        <v>1</v>
      </c>
      <c r="EK156" s="1">
        <f>LEN(TabCadastro[[#This Row],[Dias e Horários do CURSO DE MÉDIUNS]])-LEN(SUBSTITUTE(TabCadastro[[#This Row],[Dias e Horários do CURSO DE MÉDIUNS]],"h",""))</f>
        <v>0</v>
      </c>
      <c r="EL156" s="1">
        <f>LEN(TabCadastro[[#This Row],[Dias e Horários - FALANDO AO CORAÇÃO]])-LEN(SUBSTITUTE(TabCadastro[[#This Row],[Dias e Horários - FALANDO AO CORAÇÃO]],"h",""))</f>
        <v>0</v>
      </c>
      <c r="EM156" s="1">
        <f>LEN(TabCadastro[[#This Row],[Dias e Horários - PROJETO ANDRÉ LUIZ]])-LEN(SUBSTITUTE(TabCadastro[[#This Row],[Dias e Horários - PROJETO ANDRÉ LUIZ]],"h",""))</f>
        <v>0</v>
      </c>
      <c r="EN156" s="1">
        <f>LEN(TabCadastro[[#This Row],[Dias e Horários - PROJETO PAULO DE TARSO]])-LEN(SUBSTITUTE(TabCadastro[[#This Row],[Dias e Horários - PROJETO PAULO DE TARSO]],"h",""))</f>
        <v>0</v>
      </c>
    </row>
    <row r="157" spans="1:144" x14ac:dyDescent="0.3">
      <c r="A157" s="2">
        <v>44236.772392453699</v>
      </c>
      <c r="B157" s="19" t="s">
        <v>3468</v>
      </c>
      <c r="C157" s="3" t="s">
        <v>3560</v>
      </c>
      <c r="D157" s="3" t="s">
        <v>408</v>
      </c>
      <c r="E157" s="3" t="s">
        <v>3561</v>
      </c>
      <c r="F157" s="3" t="s">
        <v>3562</v>
      </c>
      <c r="G157" s="4" t="s">
        <v>3563</v>
      </c>
      <c r="H157" s="5" t="s">
        <v>3564</v>
      </c>
      <c r="I157" s="3" t="s">
        <v>3565</v>
      </c>
      <c r="J157" s="3" t="s">
        <v>3475</v>
      </c>
      <c r="K157" s="3" t="s">
        <v>3566</v>
      </c>
      <c r="L157" s="3" t="s">
        <v>3567</v>
      </c>
      <c r="M157" s="13">
        <v>41031</v>
      </c>
      <c r="N157" s="3" t="s">
        <v>3568</v>
      </c>
      <c r="O157" s="5" t="s">
        <v>3569</v>
      </c>
      <c r="P157" s="5" t="s">
        <v>3570</v>
      </c>
      <c r="Q157" s="4" t="s">
        <v>3571</v>
      </c>
      <c r="S157" s="3" t="s">
        <v>159</v>
      </c>
      <c r="T157" s="3" t="s">
        <v>158</v>
      </c>
      <c r="U157" s="3" t="s">
        <v>158</v>
      </c>
      <c r="V157" s="3" t="s">
        <v>159</v>
      </c>
      <c r="W157" s="3" t="s">
        <v>159</v>
      </c>
      <c r="X157" s="3" t="s">
        <v>159</v>
      </c>
      <c r="Y157" s="3" t="s">
        <v>158</v>
      </c>
      <c r="Z157" s="4" t="s">
        <v>3572</v>
      </c>
      <c r="AA157" s="4" t="s">
        <v>161</v>
      </c>
      <c r="AB157" s="4" t="s">
        <v>161</v>
      </c>
      <c r="AC157" s="4" t="s">
        <v>161</v>
      </c>
      <c r="AD157" s="4" t="s">
        <v>161</v>
      </c>
      <c r="AE157" s="4" t="s">
        <v>158</v>
      </c>
      <c r="AF157" s="4" t="s">
        <v>3573</v>
      </c>
      <c r="AG157" s="3" t="s">
        <v>161</v>
      </c>
      <c r="AH157" s="3" t="s">
        <v>161</v>
      </c>
      <c r="AI157" s="3" t="s">
        <v>161</v>
      </c>
      <c r="AJ157" s="3" t="s">
        <v>162</v>
      </c>
      <c r="AK157" s="3" t="s">
        <v>161</v>
      </c>
      <c r="AL157" s="3" t="s">
        <v>161</v>
      </c>
      <c r="AM157" s="3" t="s">
        <v>161</v>
      </c>
      <c r="AN157" s="5">
        <v>4</v>
      </c>
      <c r="AO157" s="20">
        <v>0</v>
      </c>
      <c r="AP157" s="21">
        <v>8</v>
      </c>
      <c r="AQ157" s="5">
        <v>4</v>
      </c>
      <c r="AR157" s="5" t="s">
        <v>161</v>
      </c>
      <c r="AS157" s="5">
        <v>0</v>
      </c>
      <c r="AT157" s="5" t="s">
        <v>3574</v>
      </c>
      <c r="AU157" s="5" t="s">
        <v>399</v>
      </c>
      <c r="AV157" s="21">
        <v>1</v>
      </c>
      <c r="AW157" s="5">
        <v>0</v>
      </c>
      <c r="AX157" s="21">
        <v>1</v>
      </c>
      <c r="AY157" s="21">
        <v>1</v>
      </c>
      <c r="AZ157" s="5" t="s">
        <v>3575</v>
      </c>
      <c r="BA157" s="21">
        <v>8</v>
      </c>
      <c r="BB157" s="5">
        <v>0</v>
      </c>
      <c r="BC157" s="5">
        <v>0</v>
      </c>
      <c r="BD157" s="5">
        <v>0</v>
      </c>
      <c r="BE157" s="5" t="s">
        <v>378</v>
      </c>
      <c r="BF157" s="5">
        <v>5</v>
      </c>
      <c r="BG157" s="5">
        <v>0</v>
      </c>
      <c r="BH157" s="5">
        <v>3</v>
      </c>
      <c r="BI157" s="5">
        <v>0</v>
      </c>
      <c r="BJ157" s="5">
        <v>0</v>
      </c>
      <c r="BK157" s="5">
        <v>0</v>
      </c>
      <c r="BL157" s="5">
        <v>0</v>
      </c>
      <c r="BM157" s="5">
        <v>0</v>
      </c>
      <c r="BN157" s="5">
        <v>1</v>
      </c>
      <c r="BO157" s="5">
        <v>2</v>
      </c>
      <c r="BP157" s="5">
        <v>2</v>
      </c>
      <c r="BQ157" s="5" t="s">
        <v>158</v>
      </c>
      <c r="BR157" s="5" t="s">
        <v>164</v>
      </c>
      <c r="BS157" s="5">
        <v>3</v>
      </c>
      <c r="BT157" s="5">
        <v>1</v>
      </c>
      <c r="BU157" s="5">
        <v>1</v>
      </c>
      <c r="BV157" s="5" t="s">
        <v>165</v>
      </c>
      <c r="BW157" s="5" t="s">
        <v>2642</v>
      </c>
      <c r="BX157" s="5">
        <v>2</v>
      </c>
      <c r="BY157" s="5">
        <v>5</v>
      </c>
      <c r="BZ157" s="5">
        <v>4</v>
      </c>
      <c r="CA157" s="5">
        <v>2</v>
      </c>
      <c r="CB157" s="5">
        <v>1</v>
      </c>
      <c r="CC157" s="21">
        <v>1</v>
      </c>
      <c r="CD157" s="5" t="s">
        <v>161</v>
      </c>
      <c r="CE157" s="5" t="s">
        <v>161</v>
      </c>
      <c r="CF157" s="5" t="s">
        <v>161</v>
      </c>
      <c r="CG157" s="5" t="s">
        <v>158</v>
      </c>
      <c r="CH157" s="5" t="s">
        <v>158</v>
      </c>
      <c r="CI157" s="5">
        <v>0</v>
      </c>
      <c r="CJ157" s="5">
        <v>0</v>
      </c>
      <c r="CK157" s="5" t="s">
        <v>158</v>
      </c>
      <c r="CL157" s="5" t="s">
        <v>158</v>
      </c>
      <c r="CM157" s="5">
        <v>0</v>
      </c>
      <c r="CN157" s="5">
        <v>0</v>
      </c>
      <c r="CO157" s="5" t="s">
        <v>199</v>
      </c>
      <c r="CQ157" s="5" t="s">
        <v>347</v>
      </c>
      <c r="CR157" s="4" t="s">
        <v>3576</v>
      </c>
      <c r="CS157" s="5" t="s">
        <v>169</v>
      </c>
      <c r="CT157" s="5" t="s">
        <v>158</v>
      </c>
      <c r="CU157" s="5" t="s">
        <v>3577</v>
      </c>
      <c r="CX157" s="5" t="s">
        <v>3577</v>
      </c>
      <c r="CZ157" s="5" t="s">
        <v>229</v>
      </c>
      <c r="DA157" s="5" t="s">
        <v>230</v>
      </c>
      <c r="DB157" s="4" t="s">
        <v>3578</v>
      </c>
      <c r="DC157" s="4" t="s">
        <v>3579</v>
      </c>
      <c r="DD157" t="s">
        <v>3580</v>
      </c>
      <c r="DE157" s="14" t="s">
        <v>176</v>
      </c>
      <c r="DF157" s="4">
        <v>158</v>
      </c>
      <c r="DG157" s="15" t="s">
        <v>177</v>
      </c>
      <c r="DH157" s="15" t="s">
        <v>178</v>
      </c>
      <c r="DI157" s="4" t="e">
        <v>#REF!</v>
      </c>
      <c r="DJ157" s="4" t="e">
        <v>#REF!</v>
      </c>
      <c r="DK157" s="4" t="e">
        <v>#REF!</v>
      </c>
      <c r="DL157" s="4" t="e">
        <v>#REF!</v>
      </c>
      <c r="DM157" s="4" t="e">
        <v>#REF!</v>
      </c>
      <c r="DN157" s="4" t="e">
        <v>#REF!</v>
      </c>
      <c r="DO157" s="4" t="e">
        <v>#REF!</v>
      </c>
      <c r="DP157" s="4" t="s">
        <v>3581</v>
      </c>
      <c r="DQ157" s="4" t="s">
        <v>178</v>
      </c>
      <c r="DR157" s="16">
        <v>1</v>
      </c>
      <c r="DS157" s="17">
        <v>44241</v>
      </c>
      <c r="DU157" s="1" t="s">
        <v>178</v>
      </c>
      <c r="DV157" s="1" t="str">
        <f>TabCadastro[[#This Row],[Cidade]]&amp;" - "&amp;TabCadastro[[#This Row],[UF]]</f>
        <v>Barão De Cocais - MG</v>
      </c>
      <c r="DW157" s="18" t="str">
        <f>TabCadastro[[#This Row],[Nome completo do responsável]]&amp;" / "&amp;TabCadastro[[#This Row],[Endereço de e-mail2]]&amp;" / "&amp;TabCadastro[[#This Row],[Telefone]]</f>
        <v>Maria Antônia C Salles Abris / sallesmarya18@gmail.com / (31) 98863-4958</v>
      </c>
      <c r="DX157" s="18" t="str">
        <f>TabCadastro[[#This Row],[Nome do Presidente]]&amp;" / "&amp;TabCadastro[[#This Row],[Email do Presidente]]&amp;" / "&amp;TabCadastro[[#This Row],[Telefone do Presidente]]</f>
        <v>José Luiz Abris / joseabris5@gmail.com / (31) 99806-6317</v>
      </c>
      <c r="DY157" s="18" t="e">
        <f>VLOOKUP(TabCadastro[[#This Row],[Regional]],#REF!,2,FALSE)</f>
        <v>#REF!</v>
      </c>
      <c r="DZ157" s="1" t="e">
        <f>IF(TabCadastro[[#This Row],[Regional]]=#REF!,TabCadastro[[#This Row],[Conc_Cidade_UF]],"")</f>
        <v>#REF!</v>
      </c>
      <c r="EA157" s="18" t="str">
        <f>TabCadastro[[#This Row],[Endereço]]&amp;" - "&amp;TabCadastro[[#This Row],[Bairro]]&amp;" - "&amp;"CEP "&amp;TabCadastro[[#This Row],[CEP]]</f>
        <v>Rua Jequeri Número 521 - Garcia - CEP 35907-000</v>
      </c>
      <c r="EB157" s="1" t="e">
        <f>IF(TabCadastro[[#This Row],[Regional]]=#REF!,TabCadastro[[#This Row],[Ordem (manual)]],"")</f>
        <v>#REF!</v>
      </c>
      <c r="EC157" s="1" t="e">
        <f>IF(TabCadastro[[#This Row],[Regional_Selec]]="","",_xlfn.RANK.EQ(TabCadastro[[#This Row],[Regional_Selec]],TabCadastro[Regional_Selec],1))</f>
        <v>#REF!</v>
      </c>
      <c r="ED157" s="1" t="str">
        <f>TabCadastro[[#This Row],[Domingo]]&amp;TabCadastro[[#This Row],[Segunda]]&amp;TabCadastro[[#This Row],[Terça]]&amp;TabCadastro[[#This Row],[Quarta]]&amp;TabCadastro[[#This Row],[Quinta]]&amp;TabCadastro[[#This Row],[Sexta]]&amp;TabCadastro[[#This Row],[Sábado]]</f>
        <v>---19h30---</v>
      </c>
      <c r="EE157" s="1">
        <f>LEN(TabCadastro[[#This Row],[Conc_AE]])-LEN(SUBSTITUTE(TabCadastro[[#This Row],[Conc_AE]],"h",""))</f>
        <v>1</v>
      </c>
      <c r="EF157" s="1">
        <f>LEN(TabCadastro[[#This Row],[Dias e Horários do CURSO BÁSICO]])-LEN(SUBSTITUTE(TabCadastro[[#This Row],[Dias e Horários do CURSO BÁSICO]],"h",""))</f>
        <v>0</v>
      </c>
      <c r="EG157" s="1">
        <f>LEN(TabCadastro[[#This Row],[Dias e Horários da EAE]])-LEN(SUBSTITUTE(TabCadastro[[#This Row],[Dias e Horários da EAE]],"h",""))</f>
        <v>2</v>
      </c>
      <c r="EH157" s="1">
        <f>LEN(TabCadastro[[#This Row],[Dias e Horários EVANGELIZAÇÃO INFANTIL]])-LEN(SUBSTITUTE(TabCadastro[[#This Row],[Dias e Horários EVANGELIZAÇÃO INFANTIL]],"h",""))</f>
        <v>1</v>
      </c>
      <c r="EI157" s="1">
        <f>LEN(TabCadastro[[#This Row],[Dias e Horários PRÉ-MOCIDADE]])-LEN(SUBSTITUTE(TabCadastro[[#This Row],[Dias e Horários PRÉ-MOCIDADE]],"h",""))</f>
        <v>1</v>
      </c>
      <c r="EJ157" s="1">
        <f>LEN(TabCadastro[[#This Row],[Dias e Horários MOCIDADE]])-LEN(SUBSTITUTE(TabCadastro[[#This Row],[Dias e Horários MOCIDADE]],"h",""))</f>
        <v>1</v>
      </c>
      <c r="EK157" s="1">
        <f>LEN(TabCadastro[[#This Row],[Dias e Horários do CURSO DE MÉDIUNS]])-LEN(SUBSTITUTE(TabCadastro[[#This Row],[Dias e Horários do CURSO DE MÉDIUNS]],"h",""))</f>
        <v>2</v>
      </c>
      <c r="EL157" s="1">
        <f>LEN(TabCadastro[[#This Row],[Dias e Horários - FALANDO AO CORAÇÃO]])-LEN(SUBSTITUTE(TabCadastro[[#This Row],[Dias e Horários - FALANDO AO CORAÇÃO]],"h",""))</f>
        <v>0</v>
      </c>
      <c r="EM157" s="1">
        <f>LEN(TabCadastro[[#This Row],[Dias e Horários - PROJETO ANDRÉ LUIZ]])-LEN(SUBSTITUTE(TabCadastro[[#This Row],[Dias e Horários - PROJETO ANDRÉ LUIZ]],"h",""))</f>
        <v>0</v>
      </c>
      <c r="EN157" s="1">
        <f>LEN(TabCadastro[[#This Row],[Dias e Horários - PROJETO PAULO DE TARSO]])-LEN(SUBSTITUTE(TabCadastro[[#This Row],[Dias e Horários - PROJETO PAULO DE TARSO]],"h",""))</f>
        <v>0</v>
      </c>
    </row>
    <row r="158" spans="1:144" x14ac:dyDescent="0.3">
      <c r="A158" s="2">
        <v>44220.615194965278</v>
      </c>
      <c r="B158" s="19" t="s">
        <v>3468</v>
      </c>
      <c r="C158" s="3" t="s">
        <v>3582</v>
      </c>
      <c r="D158" s="3" t="s">
        <v>533</v>
      </c>
      <c r="E158" s="3" t="s">
        <v>3583</v>
      </c>
      <c r="F158" s="3" t="s">
        <v>3584</v>
      </c>
      <c r="G158" s="4" t="s">
        <v>3585</v>
      </c>
      <c r="H158" s="5" t="s">
        <v>3586</v>
      </c>
      <c r="I158" s="3" t="s">
        <v>3474</v>
      </c>
      <c r="J158" s="3" t="s">
        <v>3475</v>
      </c>
      <c r="K158" s="3" t="s">
        <v>3587</v>
      </c>
      <c r="L158" s="3" t="s">
        <v>3588</v>
      </c>
      <c r="M158" s="13">
        <v>39243</v>
      </c>
      <c r="N158" s="3" t="s">
        <v>3583</v>
      </c>
      <c r="O158" s="5" t="s">
        <v>3589</v>
      </c>
      <c r="P158" s="5" t="s">
        <v>3584</v>
      </c>
      <c r="Q158" s="4" t="s">
        <v>3590</v>
      </c>
      <c r="R158" s="4" t="s">
        <v>3591</v>
      </c>
      <c r="S158" s="3" t="s">
        <v>159</v>
      </c>
      <c r="T158" s="3" t="s">
        <v>158</v>
      </c>
      <c r="U158" s="3" t="s">
        <v>158</v>
      </c>
      <c r="V158" s="3" t="s">
        <v>159</v>
      </c>
      <c r="W158" s="3" t="s">
        <v>159</v>
      </c>
      <c r="X158" s="3" t="s">
        <v>159</v>
      </c>
      <c r="Y158" s="3" t="s">
        <v>159</v>
      </c>
      <c r="Z158" s="4" t="s">
        <v>3592</v>
      </c>
      <c r="AA158" s="4" t="s">
        <v>161</v>
      </c>
      <c r="AB158" s="4" t="s">
        <v>3593</v>
      </c>
      <c r="AC158" s="4" t="s">
        <v>3594</v>
      </c>
      <c r="AD158" s="4" t="s">
        <v>161</v>
      </c>
      <c r="AE158" s="4" t="s">
        <v>158</v>
      </c>
      <c r="AF158" s="4" t="s">
        <v>3595</v>
      </c>
      <c r="AG158" s="3" t="s">
        <v>161</v>
      </c>
      <c r="AH158" s="3" t="s">
        <v>162</v>
      </c>
      <c r="AI158" s="3" t="s">
        <v>161</v>
      </c>
      <c r="AJ158" s="3" t="s">
        <v>161</v>
      </c>
      <c r="AK158" s="3" t="s">
        <v>161</v>
      </c>
      <c r="AL158" s="3" t="s">
        <v>161</v>
      </c>
      <c r="AM158" s="3" t="s">
        <v>161</v>
      </c>
      <c r="AN158" s="5">
        <v>30</v>
      </c>
      <c r="AO158" s="5">
        <v>4</v>
      </c>
      <c r="AP158" s="5">
        <v>7</v>
      </c>
      <c r="AQ158" s="5">
        <v>6</v>
      </c>
      <c r="AR158" s="5" t="s">
        <v>308</v>
      </c>
      <c r="AS158" s="5">
        <v>22</v>
      </c>
      <c r="AT158" s="5" t="s">
        <v>3596</v>
      </c>
      <c r="AU158" s="5" t="s">
        <v>1817</v>
      </c>
      <c r="AV158" s="5">
        <v>5</v>
      </c>
      <c r="AW158" s="5">
        <v>7</v>
      </c>
      <c r="AX158" s="5">
        <v>5</v>
      </c>
      <c r="AY158" s="5">
        <v>2</v>
      </c>
      <c r="AZ158" s="5" t="s">
        <v>308</v>
      </c>
      <c r="BA158" s="5">
        <v>10</v>
      </c>
      <c r="BB158" s="5">
        <v>7</v>
      </c>
      <c r="BC158" s="5">
        <v>5</v>
      </c>
      <c r="BD158" s="5">
        <v>2</v>
      </c>
      <c r="BE158" s="5" t="s">
        <v>554</v>
      </c>
      <c r="BF158" s="5">
        <v>10</v>
      </c>
      <c r="BG158" s="5">
        <v>2</v>
      </c>
      <c r="BH158" s="5">
        <v>6</v>
      </c>
      <c r="BI158" s="5">
        <v>2</v>
      </c>
      <c r="BJ158" s="5">
        <v>1</v>
      </c>
      <c r="BK158" s="5">
        <v>1</v>
      </c>
      <c r="BL158" s="5">
        <v>1</v>
      </c>
      <c r="BM158" s="5">
        <v>1</v>
      </c>
      <c r="BN158" s="5">
        <v>0</v>
      </c>
      <c r="BO158" s="5">
        <v>6</v>
      </c>
      <c r="BP158" s="5">
        <v>5</v>
      </c>
      <c r="BQ158" s="5" t="s">
        <v>158</v>
      </c>
      <c r="BR158" s="5" t="s">
        <v>161</v>
      </c>
      <c r="BS158" s="5">
        <v>0</v>
      </c>
      <c r="BT158" s="5">
        <v>0</v>
      </c>
      <c r="BU158" s="5">
        <v>0</v>
      </c>
      <c r="BV158" s="5" t="s">
        <v>165</v>
      </c>
      <c r="BW158" s="5" t="s">
        <v>164</v>
      </c>
      <c r="BX158" s="5">
        <v>4</v>
      </c>
      <c r="BY158" s="5">
        <v>2</v>
      </c>
      <c r="BZ158" s="5">
        <v>2</v>
      </c>
      <c r="CA158" s="5">
        <v>2</v>
      </c>
      <c r="CB158" s="5">
        <v>0</v>
      </c>
      <c r="CC158" s="5">
        <v>13</v>
      </c>
      <c r="CD158" s="5" t="s">
        <v>161</v>
      </c>
      <c r="CE158" s="5" t="s">
        <v>161</v>
      </c>
      <c r="CF158" s="5" t="s">
        <v>161</v>
      </c>
      <c r="CG158" s="5" t="s">
        <v>158</v>
      </c>
      <c r="CH158" s="5" t="s">
        <v>158</v>
      </c>
      <c r="CI158" s="5">
        <v>0</v>
      </c>
      <c r="CJ158" s="5">
        <v>0</v>
      </c>
      <c r="CK158" s="5" t="s">
        <v>159</v>
      </c>
      <c r="CL158" s="5" t="s">
        <v>158</v>
      </c>
      <c r="CM158" s="5">
        <v>0</v>
      </c>
      <c r="CN158" s="5">
        <v>0</v>
      </c>
      <c r="CO158" s="5" t="s">
        <v>199</v>
      </c>
      <c r="CQ158" s="5" t="s">
        <v>168</v>
      </c>
      <c r="CS158" s="5" t="s">
        <v>169</v>
      </c>
      <c r="CT158" s="5" t="s">
        <v>159</v>
      </c>
      <c r="CU158" s="5" t="s">
        <v>3597</v>
      </c>
      <c r="CX158" s="5" t="s">
        <v>3598</v>
      </c>
      <c r="CY158" s="4" t="s">
        <v>3599</v>
      </c>
      <c r="CZ158" s="5" t="s">
        <v>171</v>
      </c>
      <c r="DA158" s="5" t="s">
        <v>172</v>
      </c>
      <c r="DB158" s="4" t="s">
        <v>3600</v>
      </c>
      <c r="DC158" s="4" t="s">
        <v>3601</v>
      </c>
      <c r="DD158" t="s">
        <v>3602</v>
      </c>
      <c r="DE158" s="14" t="s">
        <v>176</v>
      </c>
      <c r="DF158" s="4">
        <v>159</v>
      </c>
      <c r="DG158" s="15" t="s">
        <v>177</v>
      </c>
      <c r="DH158" s="15" t="s">
        <v>354</v>
      </c>
      <c r="DI158" s="4" t="e">
        <v>#REF!</v>
      </c>
      <c r="DJ158" s="4" t="e">
        <v>#REF!</v>
      </c>
      <c r="DK158" s="4" t="e">
        <v>#REF!</v>
      </c>
      <c r="DL158" s="4" t="e">
        <v>#REF!</v>
      </c>
      <c r="DM158" s="4" t="e">
        <v>#REF!</v>
      </c>
      <c r="DN158" s="4" t="e">
        <v>#REF!</v>
      </c>
      <c r="DO158" s="4" t="e">
        <v>#REF!</v>
      </c>
      <c r="DP158" s="4" t="s">
        <v>3603</v>
      </c>
      <c r="DQ158" s="4" t="s">
        <v>354</v>
      </c>
      <c r="DR158" s="16">
        <v>1</v>
      </c>
      <c r="DS158" s="17">
        <v>44241</v>
      </c>
      <c r="DT158" s="1" t="s">
        <v>356</v>
      </c>
      <c r="DU158" s="1" t="s">
        <v>354</v>
      </c>
      <c r="DV158" s="1" t="str">
        <f>TabCadastro[[#This Row],[Cidade]]&amp;" - "&amp;TabCadastro[[#This Row],[UF]]</f>
        <v>Belo Horizonte - MG</v>
      </c>
      <c r="DW158" s="18" t="str">
        <f>TabCadastro[[#This Row],[Nome completo do responsável]]&amp;" / "&amp;TabCadastro[[#This Row],[Endereço de e-mail2]]&amp;" / "&amp;TabCadastro[[#This Row],[Telefone]]</f>
        <v>Lúcia De Oliveira Rodrigues / edgardarmond.alianca@gmail.com / (31) 99105-3010</v>
      </c>
      <c r="DX158" s="18" t="str">
        <f>TabCadastro[[#This Row],[Nome do Presidente]]&amp;" / "&amp;TabCadastro[[#This Row],[Email do Presidente]]&amp;" / "&amp;TabCadastro[[#This Row],[Telefone do Presidente]]</f>
        <v>Lúcia De Oliveira Rodrigues / luciaolirodrigues@yahoo.com.br / (31) 99105-3010</v>
      </c>
      <c r="DY158" s="18" t="e">
        <f>VLOOKUP(TabCadastro[[#This Row],[Regional]],#REF!,2,FALSE)</f>
        <v>#REF!</v>
      </c>
      <c r="DZ158" s="1" t="e">
        <f>IF(TabCadastro[[#This Row],[Regional]]=#REF!,TabCadastro[[#This Row],[Conc_Cidade_UF]],"")</f>
        <v>#REF!</v>
      </c>
      <c r="EA158" s="18" t="str">
        <f>TabCadastro[[#This Row],[Endereço]]&amp;" - "&amp;TabCadastro[[#This Row],[Bairro]]&amp;" - "&amp;"CEP "&amp;TabCadastro[[#This Row],[CEP]]</f>
        <v>Rua Aquidaban 1039-C - Padre Eustáquio - CEP 30720-420</v>
      </c>
      <c r="EB158" s="1" t="e">
        <f>IF(TabCadastro[[#This Row],[Regional]]=#REF!,TabCadastro[[#This Row],[Ordem (manual)]],"")</f>
        <v>#REF!</v>
      </c>
      <c r="EC158" s="1" t="e">
        <f>IF(TabCadastro[[#This Row],[Regional_Selec]]="","",_xlfn.RANK.EQ(TabCadastro[[#This Row],[Regional_Selec]],TabCadastro[Regional_Selec],1))</f>
        <v>#REF!</v>
      </c>
      <c r="ED158" s="1" t="str">
        <f>TabCadastro[[#This Row],[Domingo]]&amp;TabCadastro[[#This Row],[Segunda]]&amp;TabCadastro[[#This Row],[Terça]]&amp;TabCadastro[[#This Row],[Quarta]]&amp;TabCadastro[[#This Row],[Quinta]]&amp;TabCadastro[[#This Row],[Sexta]]&amp;TabCadastro[[#This Row],[Sábado]]</f>
        <v>-19h30-----</v>
      </c>
      <c r="EE158" s="1">
        <f>LEN(TabCadastro[[#This Row],[Conc_AE]])-LEN(SUBSTITUTE(TabCadastro[[#This Row],[Conc_AE]],"h",""))</f>
        <v>1</v>
      </c>
      <c r="EF158" s="1">
        <f>LEN(TabCadastro[[#This Row],[Dias e Horários do CURSO BÁSICO]])-LEN(SUBSTITUTE(TabCadastro[[#This Row],[Dias e Horários do CURSO BÁSICO]],"h",""))</f>
        <v>1</v>
      </c>
      <c r="EG158" s="1">
        <f>LEN(TabCadastro[[#This Row],[Dias e Horários da EAE]])-LEN(SUBSTITUTE(TabCadastro[[#This Row],[Dias e Horários da EAE]],"h",""))</f>
        <v>1</v>
      </c>
      <c r="EH158" s="1">
        <f>LEN(TabCadastro[[#This Row],[Dias e Horários EVANGELIZAÇÃO INFANTIL]])-LEN(SUBSTITUTE(TabCadastro[[#This Row],[Dias e Horários EVANGELIZAÇÃO INFANTIL]],"h",""))</f>
        <v>1</v>
      </c>
      <c r="EI158" s="1">
        <f>LEN(TabCadastro[[#This Row],[Dias e Horários PRÉ-MOCIDADE]])-LEN(SUBSTITUTE(TabCadastro[[#This Row],[Dias e Horários PRÉ-MOCIDADE]],"h",""))</f>
        <v>0</v>
      </c>
      <c r="EJ158" s="1">
        <f>LEN(TabCadastro[[#This Row],[Dias e Horários MOCIDADE]])-LEN(SUBSTITUTE(TabCadastro[[#This Row],[Dias e Horários MOCIDADE]],"h",""))</f>
        <v>1</v>
      </c>
      <c r="EK158" s="1">
        <f>LEN(TabCadastro[[#This Row],[Dias e Horários do CURSO DE MÉDIUNS]])-LEN(SUBSTITUTE(TabCadastro[[#This Row],[Dias e Horários do CURSO DE MÉDIUNS]],"h",""))</f>
        <v>1</v>
      </c>
      <c r="EL158" s="1">
        <f>LEN(TabCadastro[[#This Row],[Dias e Horários - FALANDO AO CORAÇÃO]])-LEN(SUBSTITUTE(TabCadastro[[#This Row],[Dias e Horários - FALANDO AO CORAÇÃO]],"h",""))</f>
        <v>0</v>
      </c>
      <c r="EM158" s="1">
        <f>LEN(TabCadastro[[#This Row],[Dias e Horários - PROJETO ANDRÉ LUIZ]])-LEN(SUBSTITUTE(TabCadastro[[#This Row],[Dias e Horários - PROJETO ANDRÉ LUIZ]],"h",""))</f>
        <v>0</v>
      </c>
      <c r="EN158" s="1">
        <f>LEN(TabCadastro[[#This Row],[Dias e Horários - PROJETO PAULO DE TARSO]])-LEN(SUBSTITUTE(TabCadastro[[#This Row],[Dias e Horários - PROJETO PAULO DE TARSO]],"h",""))</f>
        <v>0</v>
      </c>
    </row>
    <row r="159" spans="1:144" x14ac:dyDescent="0.3">
      <c r="A159" s="2">
        <v>44203.353010277773</v>
      </c>
      <c r="B159" s="19" t="s">
        <v>3468</v>
      </c>
      <c r="C159" s="3" t="s">
        <v>3604</v>
      </c>
      <c r="D159" s="3" t="s">
        <v>3328</v>
      </c>
      <c r="E159" s="3" t="s">
        <v>3605</v>
      </c>
      <c r="F159" s="3" t="s">
        <v>3606</v>
      </c>
      <c r="G159" s="4" t="s">
        <v>3607</v>
      </c>
      <c r="H159" s="5" t="s">
        <v>3608</v>
      </c>
      <c r="I159" s="3" t="s">
        <v>3609</v>
      </c>
      <c r="J159" s="3" t="s">
        <v>3475</v>
      </c>
      <c r="K159" s="3" t="s">
        <v>3610</v>
      </c>
      <c r="L159" s="3" t="s">
        <v>3611</v>
      </c>
      <c r="M159" s="13">
        <v>32387</v>
      </c>
      <c r="N159" s="3" t="s">
        <v>3605</v>
      </c>
      <c r="O159" s="5" t="s">
        <v>3612</v>
      </c>
      <c r="P159" s="5" t="s">
        <v>3606</v>
      </c>
      <c r="Q159" s="4" t="s">
        <v>3613</v>
      </c>
      <c r="R159" s="4" t="s">
        <v>3614</v>
      </c>
      <c r="S159" s="3" t="s">
        <v>159</v>
      </c>
      <c r="T159" s="3" t="s">
        <v>159</v>
      </c>
      <c r="U159" s="3" t="s">
        <v>158</v>
      </c>
      <c r="V159" s="3" t="s">
        <v>159</v>
      </c>
      <c r="W159" s="3" t="s">
        <v>158</v>
      </c>
      <c r="X159" s="3" t="s">
        <v>158</v>
      </c>
      <c r="Y159" s="3" t="s">
        <v>158</v>
      </c>
      <c r="Z159" s="4" t="s">
        <v>3615</v>
      </c>
      <c r="AA159" s="4" t="s">
        <v>161</v>
      </c>
      <c r="AB159" s="4" t="s">
        <v>3616</v>
      </c>
      <c r="AC159" s="4" t="s">
        <v>161</v>
      </c>
      <c r="AD159" s="4" t="s">
        <v>161</v>
      </c>
      <c r="AE159" s="4" t="s">
        <v>158</v>
      </c>
      <c r="AF159" s="4" t="s">
        <v>3617</v>
      </c>
      <c r="AG159" s="3" t="s">
        <v>161</v>
      </c>
      <c r="AH159" s="3" t="s">
        <v>161</v>
      </c>
      <c r="AI159" s="3" t="s">
        <v>162</v>
      </c>
      <c r="AJ159" s="3" t="s">
        <v>161</v>
      </c>
      <c r="AK159" s="3" t="s">
        <v>161</v>
      </c>
      <c r="AL159" s="3" t="s">
        <v>161</v>
      </c>
      <c r="AM159" s="3" t="s">
        <v>161</v>
      </c>
      <c r="AN159" s="5">
        <v>12</v>
      </c>
      <c r="AO159" s="5">
        <v>4</v>
      </c>
      <c r="AP159" s="5">
        <v>3</v>
      </c>
      <c r="AQ159" s="5">
        <v>2</v>
      </c>
      <c r="AR159" s="5" t="s">
        <v>225</v>
      </c>
      <c r="AS159" s="5">
        <v>14</v>
      </c>
      <c r="AT159" s="5" t="s">
        <v>161</v>
      </c>
      <c r="AU159" s="5" t="s">
        <v>163</v>
      </c>
      <c r="AV159" s="5">
        <v>0</v>
      </c>
      <c r="AW159" s="5">
        <v>3</v>
      </c>
      <c r="AX159" s="5">
        <v>2</v>
      </c>
      <c r="AY159" s="5">
        <v>0</v>
      </c>
      <c r="AZ159" s="5" t="s">
        <v>161</v>
      </c>
      <c r="BA159" s="5">
        <v>0</v>
      </c>
      <c r="BB159" s="5">
        <v>0</v>
      </c>
      <c r="BC159" s="5">
        <v>0</v>
      </c>
      <c r="BD159" s="5">
        <v>0</v>
      </c>
      <c r="BE159" s="5" t="s">
        <v>161</v>
      </c>
      <c r="BF159" s="5">
        <v>0</v>
      </c>
      <c r="BG159" s="5">
        <v>0</v>
      </c>
      <c r="BH159" s="5">
        <v>0</v>
      </c>
      <c r="BI159" s="5">
        <v>0</v>
      </c>
      <c r="BJ159" s="5">
        <v>0</v>
      </c>
      <c r="BK159" s="5">
        <v>0</v>
      </c>
      <c r="BL159" s="5">
        <v>0</v>
      </c>
      <c r="BM159" s="5">
        <v>0</v>
      </c>
      <c r="BN159" s="5">
        <v>0</v>
      </c>
      <c r="BO159" s="5">
        <v>0</v>
      </c>
      <c r="BP159" s="5">
        <v>0</v>
      </c>
      <c r="BQ159" s="5" t="s">
        <v>163</v>
      </c>
      <c r="BR159" s="5" t="s">
        <v>161</v>
      </c>
      <c r="BS159" s="5">
        <v>0</v>
      </c>
      <c r="BT159" s="5">
        <v>0</v>
      </c>
      <c r="BU159" s="5">
        <v>0</v>
      </c>
      <c r="BV159" s="5" t="s">
        <v>163</v>
      </c>
      <c r="BW159" s="5" t="s">
        <v>161</v>
      </c>
      <c r="BX159" s="5">
        <v>0</v>
      </c>
      <c r="BY159" s="5">
        <v>0</v>
      </c>
      <c r="BZ159" s="5">
        <v>0</v>
      </c>
      <c r="CA159" s="5">
        <v>0</v>
      </c>
      <c r="CB159" s="5">
        <v>0</v>
      </c>
      <c r="CC159" s="5">
        <v>5</v>
      </c>
      <c r="CD159" s="5" t="s">
        <v>161</v>
      </c>
      <c r="CE159" s="5" t="s">
        <v>161</v>
      </c>
      <c r="CF159" s="5" t="s">
        <v>161</v>
      </c>
      <c r="CG159" s="5" t="s">
        <v>158</v>
      </c>
      <c r="CH159" s="5" t="s">
        <v>158</v>
      </c>
      <c r="CI159" s="5">
        <v>0</v>
      </c>
      <c r="CJ159" s="5">
        <v>0</v>
      </c>
      <c r="CK159" s="5" t="s">
        <v>158</v>
      </c>
      <c r="CL159" s="5" t="s">
        <v>158</v>
      </c>
      <c r="CM159" s="5">
        <v>0</v>
      </c>
      <c r="CN159" s="5">
        <v>0</v>
      </c>
      <c r="CO159" s="5" t="s">
        <v>167</v>
      </c>
      <c r="CQ159" s="5" t="s">
        <v>168</v>
      </c>
      <c r="CR159" s="4" t="s">
        <v>3618</v>
      </c>
      <c r="CS159" s="5" t="s">
        <v>169</v>
      </c>
      <c r="CT159" s="5" t="s">
        <v>158</v>
      </c>
      <c r="CU159" s="5" t="s">
        <v>3612</v>
      </c>
      <c r="CX159" s="5" t="s">
        <v>3612</v>
      </c>
      <c r="CY159" s="4" t="s">
        <v>1302</v>
      </c>
      <c r="CZ159" s="5" t="s">
        <v>171</v>
      </c>
      <c r="DA159" s="5" t="s">
        <v>230</v>
      </c>
      <c r="DB159" s="4" t="s">
        <v>3619</v>
      </c>
      <c r="DC159" s="4" t="s">
        <v>3620</v>
      </c>
      <c r="DD159" t="s">
        <v>3621</v>
      </c>
      <c r="DE159" s="14" t="s">
        <v>176</v>
      </c>
      <c r="DF159" s="4">
        <v>160</v>
      </c>
      <c r="DG159" s="15" t="s">
        <v>177</v>
      </c>
      <c r="DH159" s="15" t="s">
        <v>178</v>
      </c>
      <c r="DI159" s="4" t="e">
        <v>#REF!</v>
      </c>
      <c r="DJ159" s="4" t="e">
        <v>#REF!</v>
      </c>
      <c r="DK159" s="4" t="e">
        <v>#REF!</v>
      </c>
      <c r="DL159" s="4" t="e">
        <v>#REF!</v>
      </c>
      <c r="DM159" s="4" t="e">
        <v>#REF!</v>
      </c>
      <c r="DN159" s="4" t="e">
        <v>#REF!</v>
      </c>
      <c r="DO159" s="4" t="e">
        <v>#REF!</v>
      </c>
      <c r="DP159" s="4" t="s">
        <v>3622</v>
      </c>
      <c r="DQ159" s="4" t="s">
        <v>178</v>
      </c>
      <c r="DR159" s="16">
        <v>1</v>
      </c>
      <c r="DS159" s="17">
        <v>44241</v>
      </c>
      <c r="DU159" s="1" t="s">
        <v>178</v>
      </c>
      <c r="DV159" s="1" t="str">
        <f>TabCadastro[[#This Row],[Cidade]]&amp;" - "&amp;TabCadastro[[#This Row],[UF]]</f>
        <v>Governador Valadares - MG</v>
      </c>
      <c r="DW159" s="18" t="str">
        <f>TabCadastro[[#This Row],[Nome completo do responsável]]&amp;" / "&amp;TabCadastro[[#This Row],[Endereço de e-mail2]]&amp;" / "&amp;TabCadastro[[#This Row],[Telefone]]</f>
        <v>Euclides Acácio De Souza / euclidesgv@gmail.com / (33) 98893-5454</v>
      </c>
      <c r="DX159" s="18" t="str">
        <f>TabCadastro[[#This Row],[Nome do Presidente]]&amp;" / "&amp;TabCadastro[[#This Row],[Email do Presidente]]&amp;" / "&amp;TabCadastro[[#This Row],[Telefone do Presidente]]</f>
        <v>Euclides Acácio De Souza / euclidesgv@gmail.com / (33) 98893-5454</v>
      </c>
      <c r="DY159" s="18" t="e">
        <f>VLOOKUP(TabCadastro[[#This Row],[Regional]],#REF!,2,FALSE)</f>
        <v>#REF!</v>
      </c>
      <c r="DZ159" s="1" t="e">
        <f>IF(TabCadastro[[#This Row],[Regional]]=#REF!,TabCadastro[[#This Row],[Conc_Cidade_UF]],"")</f>
        <v>#REF!</v>
      </c>
      <c r="EA159" s="18" t="str">
        <f>TabCadastro[[#This Row],[Endereço]]&amp;" - "&amp;TabCadastro[[#This Row],[Bairro]]&amp;" - "&amp;"CEP "&amp;TabCadastro[[#This Row],[CEP]]</f>
        <v>Rua Monte Das Oliveiras 252 - Vl.  Dos Montes - CEP 35041-470</v>
      </c>
      <c r="EB159" s="1" t="e">
        <f>IF(TabCadastro[[#This Row],[Regional]]=#REF!,TabCadastro[[#This Row],[Ordem (manual)]],"")</f>
        <v>#REF!</v>
      </c>
      <c r="EC159" s="1" t="e">
        <f>IF(TabCadastro[[#This Row],[Regional_Selec]]="","",_xlfn.RANK.EQ(TabCadastro[[#This Row],[Regional_Selec]],TabCadastro[Regional_Selec],1))</f>
        <v>#REF!</v>
      </c>
      <c r="ED159" s="1" t="str">
        <f>TabCadastro[[#This Row],[Domingo]]&amp;TabCadastro[[#This Row],[Segunda]]&amp;TabCadastro[[#This Row],[Terça]]&amp;TabCadastro[[#This Row],[Quarta]]&amp;TabCadastro[[#This Row],[Quinta]]&amp;TabCadastro[[#This Row],[Sexta]]&amp;TabCadastro[[#This Row],[Sábado]]</f>
        <v>--19h30----</v>
      </c>
      <c r="EE159" s="1">
        <f>LEN(TabCadastro[[#This Row],[Conc_AE]])-LEN(SUBSTITUTE(TabCadastro[[#This Row],[Conc_AE]],"h",""))</f>
        <v>1</v>
      </c>
      <c r="EF159" s="1">
        <f>LEN(TabCadastro[[#This Row],[Dias e Horários do CURSO BÁSICO]])-LEN(SUBSTITUTE(TabCadastro[[#This Row],[Dias e Horários do CURSO BÁSICO]],"h",""))</f>
        <v>1</v>
      </c>
      <c r="EG159" s="1">
        <f>LEN(TabCadastro[[#This Row],[Dias e Horários da EAE]])-LEN(SUBSTITUTE(TabCadastro[[#This Row],[Dias e Horários da EAE]],"h",""))</f>
        <v>0</v>
      </c>
      <c r="EH159" s="1">
        <f>LEN(TabCadastro[[#This Row],[Dias e Horários EVANGELIZAÇÃO INFANTIL]])-LEN(SUBSTITUTE(TabCadastro[[#This Row],[Dias e Horários EVANGELIZAÇÃO INFANTIL]],"h",""))</f>
        <v>0</v>
      </c>
      <c r="EI159" s="1">
        <f>LEN(TabCadastro[[#This Row],[Dias e Horários PRÉ-MOCIDADE]])-LEN(SUBSTITUTE(TabCadastro[[#This Row],[Dias e Horários PRÉ-MOCIDADE]],"h",""))</f>
        <v>0</v>
      </c>
      <c r="EJ159" s="1">
        <f>LEN(TabCadastro[[#This Row],[Dias e Horários MOCIDADE]])-LEN(SUBSTITUTE(TabCadastro[[#This Row],[Dias e Horários MOCIDADE]],"h",""))</f>
        <v>0</v>
      </c>
      <c r="EK159" s="1">
        <f>LEN(TabCadastro[[#This Row],[Dias e Horários do CURSO DE MÉDIUNS]])-LEN(SUBSTITUTE(TabCadastro[[#This Row],[Dias e Horários do CURSO DE MÉDIUNS]],"h",""))</f>
        <v>0</v>
      </c>
      <c r="EL159" s="1">
        <f>LEN(TabCadastro[[#This Row],[Dias e Horários - FALANDO AO CORAÇÃO]])-LEN(SUBSTITUTE(TabCadastro[[#This Row],[Dias e Horários - FALANDO AO CORAÇÃO]],"h",""))</f>
        <v>0</v>
      </c>
      <c r="EM159" s="1">
        <f>LEN(TabCadastro[[#This Row],[Dias e Horários - PROJETO ANDRÉ LUIZ]])-LEN(SUBSTITUTE(TabCadastro[[#This Row],[Dias e Horários - PROJETO ANDRÉ LUIZ]],"h",""))</f>
        <v>0</v>
      </c>
      <c r="EN159" s="1">
        <f>LEN(TabCadastro[[#This Row],[Dias e Horários - PROJETO PAULO DE TARSO]])-LEN(SUBSTITUTE(TabCadastro[[#This Row],[Dias e Horários - PROJETO PAULO DE TARSO]],"h",""))</f>
        <v>0</v>
      </c>
    </row>
    <row r="160" spans="1:144" x14ac:dyDescent="0.3">
      <c r="A160" s="2">
        <v>44193.69121636574</v>
      </c>
      <c r="B160" s="19" t="s">
        <v>3468</v>
      </c>
      <c r="C160" s="3" t="s">
        <v>3623</v>
      </c>
      <c r="D160" s="3" t="s">
        <v>3624</v>
      </c>
      <c r="E160" s="3" t="s">
        <v>3625</v>
      </c>
      <c r="F160" s="3" t="s">
        <v>3626</v>
      </c>
      <c r="G160" s="4" t="s">
        <v>3627</v>
      </c>
      <c r="H160" s="5" t="s">
        <v>3628</v>
      </c>
      <c r="I160" s="3" t="s">
        <v>3474</v>
      </c>
      <c r="J160" s="3" t="s">
        <v>3475</v>
      </c>
      <c r="K160" s="3" t="s">
        <v>3629</v>
      </c>
      <c r="L160" s="3" t="s">
        <v>3630</v>
      </c>
      <c r="M160" s="24">
        <v>32080</v>
      </c>
      <c r="N160" s="3" t="s">
        <v>3625</v>
      </c>
      <c r="O160" s="5" t="s">
        <v>3631</v>
      </c>
      <c r="P160" s="5" t="s">
        <v>3626</v>
      </c>
      <c r="Q160" s="4" t="s">
        <v>395</v>
      </c>
      <c r="R160" s="4" t="s">
        <v>3632</v>
      </c>
      <c r="S160" s="3" t="s">
        <v>158</v>
      </c>
      <c r="T160" s="3" t="s">
        <v>159</v>
      </c>
      <c r="U160" s="3" t="s">
        <v>158</v>
      </c>
      <c r="V160" s="3" t="s">
        <v>159</v>
      </c>
      <c r="W160" s="3" t="s">
        <v>159</v>
      </c>
      <c r="X160" s="3" t="s">
        <v>159</v>
      </c>
      <c r="Y160" s="3" t="s">
        <v>159</v>
      </c>
      <c r="Z160" s="4" t="s">
        <v>3633</v>
      </c>
      <c r="AA160" s="4" t="s">
        <v>161</v>
      </c>
      <c r="AB160" s="4" t="s">
        <v>161</v>
      </c>
      <c r="AC160" s="4" t="s">
        <v>161</v>
      </c>
      <c r="AD160" s="4" t="s">
        <v>161</v>
      </c>
      <c r="AE160" s="4" t="s">
        <v>158</v>
      </c>
      <c r="AF160" s="4" t="s">
        <v>3625</v>
      </c>
      <c r="AG160" s="3" t="s">
        <v>2960</v>
      </c>
      <c r="AH160" s="3" t="s">
        <v>726</v>
      </c>
      <c r="AI160" s="3" t="s">
        <v>161</v>
      </c>
      <c r="AJ160" s="3" t="s">
        <v>161</v>
      </c>
      <c r="AK160" s="3" t="s">
        <v>161</v>
      </c>
      <c r="AL160" s="3" t="s">
        <v>161</v>
      </c>
      <c r="AM160" s="3" t="s">
        <v>161</v>
      </c>
      <c r="AN160" s="5">
        <v>0</v>
      </c>
      <c r="AO160" s="5">
        <v>0</v>
      </c>
      <c r="AP160" s="5">
        <v>20</v>
      </c>
      <c r="AQ160" s="5">
        <v>10</v>
      </c>
      <c r="AR160" s="5" t="s">
        <v>161</v>
      </c>
      <c r="AS160" s="5">
        <v>0</v>
      </c>
      <c r="AT160" s="5" t="s">
        <v>3634</v>
      </c>
      <c r="AU160" s="5" t="s">
        <v>2962</v>
      </c>
      <c r="AV160" s="5">
        <v>15</v>
      </c>
      <c r="AW160" s="5">
        <v>15</v>
      </c>
      <c r="AX160" s="5">
        <v>5</v>
      </c>
      <c r="AY160" s="5">
        <v>3</v>
      </c>
      <c r="AZ160" s="5" t="s">
        <v>3596</v>
      </c>
      <c r="BA160" s="5">
        <v>12</v>
      </c>
      <c r="BB160" s="5">
        <v>5</v>
      </c>
      <c r="BC160" s="5">
        <v>3</v>
      </c>
      <c r="BD160" s="5">
        <v>1</v>
      </c>
      <c r="BE160" s="5" t="s">
        <v>164</v>
      </c>
      <c r="BF160" s="5">
        <v>0</v>
      </c>
      <c r="BG160" s="5">
        <v>0</v>
      </c>
      <c r="BH160" s="5">
        <v>5</v>
      </c>
      <c r="BI160" s="5">
        <v>2</v>
      </c>
      <c r="BJ160" s="5">
        <v>2</v>
      </c>
      <c r="BK160" s="5">
        <v>1</v>
      </c>
      <c r="BL160" s="5">
        <v>1</v>
      </c>
      <c r="BM160" s="5">
        <v>1</v>
      </c>
      <c r="BN160" s="5">
        <v>3</v>
      </c>
      <c r="BO160" s="5">
        <v>5</v>
      </c>
      <c r="BP160" s="5">
        <v>5</v>
      </c>
      <c r="BQ160" s="5" t="s">
        <v>158</v>
      </c>
      <c r="BR160" s="5" t="s">
        <v>164</v>
      </c>
      <c r="BS160" s="5">
        <v>6</v>
      </c>
      <c r="BT160" s="5">
        <v>2</v>
      </c>
      <c r="BU160" s="5">
        <v>2</v>
      </c>
      <c r="BV160" s="5" t="s">
        <v>165</v>
      </c>
      <c r="BW160" s="5" t="s">
        <v>279</v>
      </c>
      <c r="BX160" s="5">
        <v>10</v>
      </c>
      <c r="BY160" s="5">
        <v>10</v>
      </c>
      <c r="BZ160" s="5">
        <v>6</v>
      </c>
      <c r="CA160" s="5">
        <v>2</v>
      </c>
      <c r="CB160" s="5">
        <v>0</v>
      </c>
      <c r="CC160" s="5">
        <v>80</v>
      </c>
      <c r="CD160" s="5" t="s">
        <v>161</v>
      </c>
      <c r="CE160" s="5" t="s">
        <v>312</v>
      </c>
      <c r="CF160" s="5" t="s">
        <v>161</v>
      </c>
      <c r="CG160" s="5" t="s">
        <v>158</v>
      </c>
      <c r="CH160" s="5" t="s">
        <v>159</v>
      </c>
      <c r="CI160" s="5">
        <v>5</v>
      </c>
      <c r="CJ160" s="5">
        <v>2</v>
      </c>
      <c r="CK160" s="5" t="s">
        <v>158</v>
      </c>
      <c r="CL160" s="5" t="s">
        <v>159</v>
      </c>
      <c r="CM160" s="5">
        <v>4</v>
      </c>
      <c r="CN160" s="5">
        <v>2</v>
      </c>
      <c r="CO160" s="5" t="s">
        <v>167</v>
      </c>
      <c r="CQ160" s="5" t="s">
        <v>347</v>
      </c>
      <c r="CS160" s="5" t="s">
        <v>169</v>
      </c>
      <c r="CT160" s="5" t="s">
        <v>158</v>
      </c>
      <c r="CU160" s="5" t="s">
        <v>3635</v>
      </c>
      <c r="CX160" s="5" t="s">
        <v>3631</v>
      </c>
      <c r="CY160" s="4" t="s">
        <v>561</v>
      </c>
      <c r="CZ160" s="5" t="s">
        <v>171</v>
      </c>
      <c r="DA160" s="5" t="s">
        <v>172</v>
      </c>
      <c r="DB160" s="4" t="s">
        <v>3636</v>
      </c>
      <c r="DC160" s="4" t="s">
        <v>3637</v>
      </c>
      <c r="DD160" t="s">
        <v>3638</v>
      </c>
      <c r="DE160" s="14" t="s">
        <v>176</v>
      </c>
      <c r="DF160" s="4">
        <v>161</v>
      </c>
      <c r="DG160" s="15" t="s">
        <v>177</v>
      </c>
      <c r="DH160" s="15" t="s">
        <v>354</v>
      </c>
      <c r="DI160" s="4" t="e">
        <v>#REF!</v>
      </c>
      <c r="DJ160" s="4" t="e">
        <v>#REF!</v>
      </c>
      <c r="DK160" s="4" t="e">
        <v>#REF!</v>
      </c>
      <c r="DL160" s="4" t="e">
        <v>#REF!</v>
      </c>
      <c r="DM160" s="4" t="e">
        <v>#REF!</v>
      </c>
      <c r="DN160" s="4" t="e">
        <v>#REF!</v>
      </c>
      <c r="DO160" s="4" t="e">
        <v>#REF!</v>
      </c>
      <c r="DP160" s="4" t="s">
        <v>3639</v>
      </c>
      <c r="DQ160" s="4" t="s">
        <v>354</v>
      </c>
      <c r="DR160" s="16">
        <v>1</v>
      </c>
      <c r="DS160" s="17">
        <v>44241</v>
      </c>
      <c r="DT160" s="1" t="s">
        <v>356</v>
      </c>
      <c r="DU160" s="1" t="s">
        <v>354</v>
      </c>
      <c r="DV160" s="1" t="str">
        <f>TabCadastro[[#This Row],[Cidade]]&amp;" - "&amp;TabCadastro[[#This Row],[UF]]</f>
        <v>Belo Horizonte - MG</v>
      </c>
      <c r="DW160" s="18" t="str">
        <f>TabCadastro[[#This Row],[Nome completo do responsável]]&amp;" / "&amp;TabCadastro[[#This Row],[Endereço de e-mail2]]&amp;" / "&amp;TabCadastro[[#This Row],[Telefone]]</f>
        <v>Elizabeth Cristina Flores Dornellas / betifaria@yahoo.com.br / (31) 98648-2702</v>
      </c>
      <c r="DX160" s="18" t="str">
        <f>TabCadastro[[#This Row],[Nome do Presidente]]&amp;" / "&amp;TabCadastro[[#This Row],[Email do Presidente]]&amp;" / "&amp;TabCadastro[[#This Row],[Telefone do Presidente]]</f>
        <v>Elizabeth Cristina Flores Dornellas / betifaria@yahoo.com.br / (31) 98648-2702</v>
      </c>
      <c r="DY160" s="18" t="e">
        <f>VLOOKUP(TabCadastro[[#This Row],[Regional]],#REF!,2,FALSE)</f>
        <v>#REF!</v>
      </c>
      <c r="DZ160" s="1" t="e">
        <f>IF(TabCadastro[[#This Row],[Regional]]=#REF!,TabCadastro[[#This Row],[Conc_Cidade_UF]],"")</f>
        <v>#REF!</v>
      </c>
      <c r="EA160" s="18" t="str">
        <f>TabCadastro[[#This Row],[Endereço]]&amp;" - "&amp;TabCadastro[[#This Row],[Bairro]]&amp;" - "&amp;"CEP "&amp;TabCadastro[[#This Row],[CEP]]</f>
        <v>Rua Alga Verde, 194 - Floramar - CEP 31742-254</v>
      </c>
      <c r="EB160" s="1" t="e">
        <f>IF(TabCadastro[[#This Row],[Regional]]=#REF!,TabCadastro[[#This Row],[Ordem (manual)]],"")</f>
        <v>#REF!</v>
      </c>
      <c r="EC160" s="1" t="e">
        <f>IF(TabCadastro[[#This Row],[Regional_Selec]]="","",_xlfn.RANK.EQ(TabCadastro[[#This Row],[Regional_Selec]],TabCadastro[Regional_Selec],1))</f>
        <v>#REF!</v>
      </c>
      <c r="ED160" s="1" t="str">
        <f>TabCadastro[[#This Row],[Domingo]]&amp;TabCadastro[[#This Row],[Segunda]]&amp;TabCadastro[[#This Row],[Terça]]&amp;TabCadastro[[#This Row],[Quarta]]&amp;TabCadastro[[#This Row],[Quinta]]&amp;TabCadastro[[#This Row],[Sexta]]&amp;TabCadastro[[#This Row],[Sábado]]</f>
        <v>8h4519h45-----</v>
      </c>
      <c r="EE160" s="1">
        <f>LEN(TabCadastro[[#This Row],[Conc_AE]])-LEN(SUBSTITUTE(TabCadastro[[#This Row],[Conc_AE]],"h",""))</f>
        <v>2</v>
      </c>
      <c r="EF160" s="1">
        <f>LEN(TabCadastro[[#This Row],[Dias e Horários do CURSO BÁSICO]])-LEN(SUBSTITUTE(TabCadastro[[#This Row],[Dias e Horários do CURSO BÁSICO]],"h",""))</f>
        <v>0</v>
      </c>
      <c r="EG160" s="1">
        <f>LEN(TabCadastro[[#This Row],[Dias e Horários da EAE]])-LEN(SUBSTITUTE(TabCadastro[[#This Row],[Dias e Horários da EAE]],"h",""))</f>
        <v>3</v>
      </c>
      <c r="EH160" s="1">
        <f>LEN(TabCadastro[[#This Row],[Dias e Horários EVANGELIZAÇÃO INFANTIL]])-LEN(SUBSTITUTE(TabCadastro[[#This Row],[Dias e Horários EVANGELIZAÇÃO INFANTIL]],"h",""))</f>
        <v>1</v>
      </c>
      <c r="EI160" s="1">
        <f>LEN(TabCadastro[[#This Row],[Dias e Horários PRÉ-MOCIDADE]])-LEN(SUBSTITUTE(TabCadastro[[#This Row],[Dias e Horários PRÉ-MOCIDADE]],"h",""))</f>
        <v>1</v>
      </c>
      <c r="EJ160" s="1">
        <f>LEN(TabCadastro[[#This Row],[Dias e Horários MOCIDADE]])-LEN(SUBSTITUTE(TabCadastro[[#This Row],[Dias e Horários MOCIDADE]],"h",""))</f>
        <v>1</v>
      </c>
      <c r="EK160" s="1">
        <f>LEN(TabCadastro[[#This Row],[Dias e Horários do CURSO DE MÉDIUNS]])-LEN(SUBSTITUTE(TabCadastro[[#This Row],[Dias e Horários do CURSO DE MÉDIUNS]],"h",""))</f>
        <v>1</v>
      </c>
      <c r="EL160" s="1">
        <f>LEN(TabCadastro[[#This Row],[Dias e Horários - FALANDO AO CORAÇÃO]])-LEN(SUBSTITUTE(TabCadastro[[#This Row],[Dias e Horários - FALANDO AO CORAÇÃO]],"h",""))</f>
        <v>0</v>
      </c>
      <c r="EM160" s="1">
        <f>LEN(TabCadastro[[#This Row],[Dias e Horários - PROJETO ANDRÉ LUIZ]])-LEN(SUBSTITUTE(TabCadastro[[#This Row],[Dias e Horários - PROJETO ANDRÉ LUIZ]],"h",""))</f>
        <v>1</v>
      </c>
      <c r="EN160" s="1">
        <f>LEN(TabCadastro[[#This Row],[Dias e Horários - PROJETO PAULO DE TARSO]])-LEN(SUBSTITUTE(TabCadastro[[#This Row],[Dias e Horários - PROJETO PAULO DE TARSO]],"h",""))</f>
        <v>0</v>
      </c>
    </row>
    <row r="161" spans="1:144" x14ac:dyDescent="0.3">
      <c r="A161" s="2">
        <v>44201.812326250001</v>
      </c>
      <c r="B161" s="19" t="s">
        <v>3468</v>
      </c>
      <c r="C161" s="3" t="s">
        <v>3640</v>
      </c>
      <c r="D161" s="3" t="s">
        <v>3641</v>
      </c>
      <c r="E161" s="3" t="s">
        <v>3642</v>
      </c>
      <c r="F161" s="3" t="s">
        <v>3643</v>
      </c>
      <c r="G161" s="4" t="s">
        <v>3644</v>
      </c>
      <c r="H161" s="5" t="s">
        <v>3645</v>
      </c>
      <c r="I161" s="3" t="s">
        <v>3474</v>
      </c>
      <c r="J161" s="3" t="s">
        <v>3475</v>
      </c>
      <c r="K161" s="3" t="s">
        <v>3646</v>
      </c>
      <c r="L161" s="3" t="s">
        <v>790</v>
      </c>
      <c r="M161" s="13">
        <v>43723</v>
      </c>
      <c r="N161" s="3" t="s">
        <v>3642</v>
      </c>
      <c r="O161" s="5" t="s">
        <v>3647</v>
      </c>
      <c r="P161" s="5" t="s">
        <v>3643</v>
      </c>
      <c r="Q161" s="4" t="s">
        <v>395</v>
      </c>
      <c r="R161" s="4" t="s">
        <v>3648</v>
      </c>
      <c r="S161" s="3" t="s">
        <v>159</v>
      </c>
      <c r="T161" s="3" t="s">
        <v>159</v>
      </c>
      <c r="U161" s="3" t="s">
        <v>159</v>
      </c>
      <c r="V161" s="3" t="s">
        <v>159</v>
      </c>
      <c r="W161" s="3" t="s">
        <v>159</v>
      </c>
      <c r="X161" s="3" t="s">
        <v>159</v>
      </c>
      <c r="Y161" s="3" t="s">
        <v>159</v>
      </c>
      <c r="Z161" s="4" t="s">
        <v>3649</v>
      </c>
      <c r="AA161" s="4" t="s">
        <v>161</v>
      </c>
      <c r="AB161" t="s">
        <v>3650</v>
      </c>
      <c r="AC161" s="4" t="s">
        <v>3651</v>
      </c>
      <c r="AD161" t="s">
        <v>3652</v>
      </c>
      <c r="AE161" s="4" t="s">
        <v>158</v>
      </c>
      <c r="AF161" s="4" t="s">
        <v>3653</v>
      </c>
      <c r="AG161" s="3" t="s">
        <v>3009</v>
      </c>
      <c r="AH161" s="3" t="s">
        <v>161</v>
      </c>
      <c r="AI161" s="3" t="s">
        <v>161</v>
      </c>
      <c r="AJ161" s="3" t="s">
        <v>161</v>
      </c>
      <c r="AK161" s="3" t="s">
        <v>161</v>
      </c>
      <c r="AL161" s="3" t="s">
        <v>161</v>
      </c>
      <c r="AM161" s="3" t="s">
        <v>161</v>
      </c>
      <c r="AN161" s="20">
        <v>0</v>
      </c>
      <c r="AO161" s="20">
        <v>0</v>
      </c>
      <c r="AP161" s="20">
        <v>0</v>
      </c>
      <c r="AQ161" s="20">
        <v>0</v>
      </c>
      <c r="AR161" s="5" t="s">
        <v>161</v>
      </c>
      <c r="AS161" s="5">
        <v>0</v>
      </c>
      <c r="AT161" s="5" t="s">
        <v>161</v>
      </c>
      <c r="AU161" s="5" t="s">
        <v>163</v>
      </c>
      <c r="AV161" s="20">
        <v>0</v>
      </c>
      <c r="AW161" s="5">
        <v>0</v>
      </c>
      <c r="AX161" s="5">
        <v>0</v>
      </c>
      <c r="AY161" s="5">
        <v>0</v>
      </c>
      <c r="AZ161" s="5" t="s">
        <v>161</v>
      </c>
      <c r="BA161" s="5">
        <v>0</v>
      </c>
      <c r="BB161" s="5">
        <v>0</v>
      </c>
      <c r="BC161" s="5">
        <v>0</v>
      </c>
      <c r="BD161" s="5">
        <v>0</v>
      </c>
      <c r="BE161" s="5" t="s">
        <v>469</v>
      </c>
      <c r="BF161" s="5">
        <v>0</v>
      </c>
      <c r="BG161" s="5">
        <v>0</v>
      </c>
      <c r="BH161" s="5">
        <v>4</v>
      </c>
      <c r="BI161" s="5">
        <v>0</v>
      </c>
      <c r="BJ161" s="5">
        <v>0</v>
      </c>
      <c r="BK161" s="5">
        <v>0</v>
      </c>
      <c r="BL161" s="5">
        <v>0</v>
      </c>
      <c r="BM161" s="5">
        <v>0</v>
      </c>
      <c r="BN161" s="5">
        <v>0</v>
      </c>
      <c r="BO161" s="5">
        <v>0</v>
      </c>
      <c r="BP161" s="5">
        <v>0</v>
      </c>
      <c r="BQ161" s="5" t="s">
        <v>163</v>
      </c>
      <c r="BR161" s="5" t="s">
        <v>161</v>
      </c>
      <c r="BS161" s="5">
        <v>0</v>
      </c>
      <c r="BT161" s="5">
        <v>0</v>
      </c>
      <c r="BU161" s="5">
        <v>0</v>
      </c>
      <c r="BV161" s="5" t="s">
        <v>344</v>
      </c>
      <c r="BW161" s="5" t="s">
        <v>161</v>
      </c>
      <c r="BX161" s="5">
        <v>0</v>
      </c>
      <c r="BY161" s="5">
        <v>0</v>
      </c>
      <c r="BZ161" s="5">
        <v>0</v>
      </c>
      <c r="CA161" s="5">
        <v>0</v>
      </c>
      <c r="CB161" s="5">
        <v>0</v>
      </c>
      <c r="CC161" s="5">
        <v>0</v>
      </c>
      <c r="CD161" s="5" t="s">
        <v>161</v>
      </c>
      <c r="CE161" s="5" t="s">
        <v>161</v>
      </c>
      <c r="CF161" s="5" t="s">
        <v>161</v>
      </c>
      <c r="CG161" s="5" t="s">
        <v>158</v>
      </c>
      <c r="CH161" s="5" t="s">
        <v>158</v>
      </c>
      <c r="CI161" s="5">
        <v>0</v>
      </c>
      <c r="CJ161" s="5">
        <v>0</v>
      </c>
      <c r="CK161" s="5" t="s">
        <v>158</v>
      </c>
      <c r="CL161" s="5" t="s">
        <v>158</v>
      </c>
      <c r="CM161" s="5">
        <v>0</v>
      </c>
      <c r="CN161" s="5">
        <v>0</v>
      </c>
      <c r="CO161" s="5" t="s">
        <v>167</v>
      </c>
      <c r="CP161" s="4" t="s">
        <v>161</v>
      </c>
      <c r="CQ161" s="5" t="s">
        <v>347</v>
      </c>
      <c r="CS161" s="5" t="s">
        <v>169</v>
      </c>
      <c r="CT161" s="5" t="s">
        <v>159</v>
      </c>
      <c r="CU161" s="5" t="s">
        <v>3648</v>
      </c>
      <c r="CX161" s="5" t="s">
        <v>3647</v>
      </c>
      <c r="CY161" s="4" t="s">
        <v>3654</v>
      </c>
      <c r="CZ161" s="5" t="s">
        <v>171</v>
      </c>
      <c r="DA161" s="5" t="s">
        <v>172</v>
      </c>
      <c r="DB161" s="4" t="s">
        <v>3655</v>
      </c>
      <c r="DC161" s="4" t="s">
        <v>3656</v>
      </c>
      <c r="DD161" t="s">
        <v>3657</v>
      </c>
      <c r="DE161" s="14" t="s">
        <v>176</v>
      </c>
      <c r="DF161" s="4">
        <v>162</v>
      </c>
      <c r="DG161" s="15" t="s">
        <v>177</v>
      </c>
      <c r="DH161" s="15" t="s">
        <v>178</v>
      </c>
      <c r="DI161" s="4" t="e">
        <v>#REF!</v>
      </c>
      <c r="DJ161" s="4" t="e">
        <v>#REF!</v>
      </c>
      <c r="DK161" s="4" t="e">
        <v>#REF!</v>
      </c>
      <c r="DL161" s="4" t="e">
        <v>#REF!</v>
      </c>
      <c r="DM161" s="4" t="e">
        <v>#REF!</v>
      </c>
      <c r="DN161" s="4" t="e">
        <v>#REF!</v>
      </c>
      <c r="DO161" s="4" t="e">
        <v>#REF!</v>
      </c>
      <c r="DP161" s="4" t="s">
        <v>3658</v>
      </c>
      <c r="DQ161" s="4" t="s">
        <v>178</v>
      </c>
      <c r="DR161" s="16">
        <v>1</v>
      </c>
      <c r="DS161" s="17">
        <v>44241</v>
      </c>
      <c r="DU161" s="1" t="s">
        <v>178</v>
      </c>
      <c r="DV161" s="1" t="str">
        <f>TabCadastro[[#This Row],[Cidade]]&amp;" - "&amp;TabCadastro[[#This Row],[UF]]</f>
        <v>Belo Horizonte - MG</v>
      </c>
      <c r="DW161" s="18" t="str">
        <f>TabCadastro[[#This Row],[Nome completo do responsável]]&amp;" / "&amp;TabCadastro[[#This Row],[Endereço de e-mail2]]&amp;" / "&amp;TabCadastro[[#This Row],[Telefone]]</f>
        <v>Ana Cláudia De Alcântara / estradadedamasco.bh@gmail.com / (31) 98917-5403</v>
      </c>
      <c r="DX161" s="18" t="str">
        <f>TabCadastro[[#This Row],[Nome do Presidente]]&amp;" / "&amp;TabCadastro[[#This Row],[Email do Presidente]]&amp;" / "&amp;TabCadastro[[#This Row],[Telefone do Presidente]]</f>
        <v>Ana Cláudia De Alcântara / estradadedamasco.bh@gmail.com / (31) 98917-5403</v>
      </c>
      <c r="DY161" s="18" t="e">
        <f>VLOOKUP(TabCadastro[[#This Row],[Regional]],#REF!,2,FALSE)</f>
        <v>#REF!</v>
      </c>
      <c r="DZ161" s="1" t="e">
        <f>IF(TabCadastro[[#This Row],[Regional]]=#REF!,TabCadastro[[#This Row],[Conc_Cidade_UF]],"")</f>
        <v>#REF!</v>
      </c>
      <c r="EA161" s="18" t="str">
        <f>TabCadastro[[#This Row],[Endereço]]&amp;" - "&amp;TabCadastro[[#This Row],[Bairro]]&amp;" - "&amp;"CEP "&amp;TabCadastro[[#This Row],[CEP]]</f>
        <v>Rua Tales, 225A - Nazaré - CEP 31990-350</v>
      </c>
      <c r="EB161" s="1" t="e">
        <f>IF(TabCadastro[[#This Row],[Regional]]=#REF!,TabCadastro[[#This Row],[Ordem (manual)]],"")</f>
        <v>#REF!</v>
      </c>
      <c r="EC161" s="1" t="e">
        <f>IF(TabCadastro[[#This Row],[Regional_Selec]]="","",_xlfn.RANK.EQ(TabCadastro[[#This Row],[Regional_Selec]],TabCadastro[Regional_Selec],1))</f>
        <v>#REF!</v>
      </c>
      <c r="ED161" s="1" t="str">
        <f>TabCadastro[[#This Row],[Domingo]]&amp;TabCadastro[[#This Row],[Segunda]]&amp;TabCadastro[[#This Row],[Terça]]&amp;TabCadastro[[#This Row],[Quarta]]&amp;TabCadastro[[#This Row],[Quinta]]&amp;TabCadastro[[#This Row],[Sexta]]&amp;TabCadastro[[#This Row],[Sábado]]</f>
        <v>8h15------</v>
      </c>
      <c r="EE161" s="1">
        <f>LEN(TabCadastro[[#This Row],[Conc_AE]])-LEN(SUBSTITUTE(TabCadastro[[#This Row],[Conc_AE]],"h",""))</f>
        <v>1</v>
      </c>
      <c r="EF161" s="1">
        <f>LEN(TabCadastro[[#This Row],[Dias e Horários do CURSO BÁSICO]])-LEN(SUBSTITUTE(TabCadastro[[#This Row],[Dias e Horários do CURSO BÁSICO]],"h",""))</f>
        <v>0</v>
      </c>
      <c r="EG161" s="1">
        <f>LEN(TabCadastro[[#This Row],[Dias e Horários da EAE]])-LEN(SUBSTITUTE(TabCadastro[[#This Row],[Dias e Horários da EAE]],"h",""))</f>
        <v>0</v>
      </c>
      <c r="EH161" s="1">
        <f>LEN(TabCadastro[[#This Row],[Dias e Horários EVANGELIZAÇÃO INFANTIL]])-LEN(SUBSTITUTE(TabCadastro[[#This Row],[Dias e Horários EVANGELIZAÇÃO INFANTIL]],"h",""))</f>
        <v>1</v>
      </c>
      <c r="EI161" s="1">
        <f>LEN(TabCadastro[[#This Row],[Dias e Horários PRÉ-MOCIDADE]])-LEN(SUBSTITUTE(TabCadastro[[#This Row],[Dias e Horários PRÉ-MOCIDADE]],"h",""))</f>
        <v>0</v>
      </c>
      <c r="EJ161" s="1">
        <f>LEN(TabCadastro[[#This Row],[Dias e Horários MOCIDADE]])-LEN(SUBSTITUTE(TabCadastro[[#This Row],[Dias e Horários MOCIDADE]],"h",""))</f>
        <v>0</v>
      </c>
      <c r="EK161" s="1">
        <f>LEN(TabCadastro[[#This Row],[Dias e Horários do CURSO DE MÉDIUNS]])-LEN(SUBSTITUTE(TabCadastro[[#This Row],[Dias e Horários do CURSO DE MÉDIUNS]],"h",""))</f>
        <v>0</v>
      </c>
      <c r="EL161" s="1">
        <f>LEN(TabCadastro[[#This Row],[Dias e Horários - FALANDO AO CORAÇÃO]])-LEN(SUBSTITUTE(TabCadastro[[#This Row],[Dias e Horários - FALANDO AO CORAÇÃO]],"h",""))</f>
        <v>0</v>
      </c>
      <c r="EM161" s="1">
        <f>LEN(TabCadastro[[#This Row],[Dias e Horários - PROJETO ANDRÉ LUIZ]])-LEN(SUBSTITUTE(TabCadastro[[#This Row],[Dias e Horários - PROJETO ANDRÉ LUIZ]],"h",""))</f>
        <v>0</v>
      </c>
      <c r="EN161" s="1">
        <f>LEN(TabCadastro[[#This Row],[Dias e Horários - PROJETO PAULO DE TARSO]])-LEN(SUBSTITUTE(TabCadastro[[#This Row],[Dias e Horários - PROJETO PAULO DE TARSO]],"h",""))</f>
        <v>0</v>
      </c>
    </row>
    <row r="162" spans="1:144" x14ac:dyDescent="0.3">
      <c r="A162" s="2">
        <v>44201.740461759255</v>
      </c>
      <c r="B162" s="19" t="s">
        <v>3468</v>
      </c>
      <c r="C162" s="3" t="s">
        <v>3659</v>
      </c>
      <c r="D162" s="3" t="s">
        <v>3660</v>
      </c>
      <c r="E162" s="3" t="s">
        <v>3661</v>
      </c>
      <c r="F162" s="3" t="s">
        <v>3662</v>
      </c>
      <c r="G162" s="4" t="s">
        <v>3663</v>
      </c>
      <c r="H162" s="5" t="s">
        <v>1395</v>
      </c>
      <c r="I162" s="3" t="s">
        <v>3664</v>
      </c>
      <c r="J162" s="3" t="s">
        <v>3475</v>
      </c>
      <c r="K162" s="3" t="s">
        <v>3665</v>
      </c>
      <c r="L162" s="3" t="s">
        <v>3666</v>
      </c>
      <c r="M162" s="13">
        <v>32291</v>
      </c>
      <c r="N162" s="3" t="s">
        <v>3667</v>
      </c>
      <c r="O162" s="5" t="s">
        <v>3668</v>
      </c>
      <c r="P162" s="5" t="s">
        <v>3662</v>
      </c>
      <c r="Q162" s="4" t="s">
        <v>3669</v>
      </c>
      <c r="R162" s="4" t="s">
        <v>3661</v>
      </c>
      <c r="S162" s="3" t="s">
        <v>158</v>
      </c>
      <c r="T162" s="3" t="s">
        <v>159</v>
      </c>
      <c r="U162" s="3" t="s">
        <v>158</v>
      </c>
      <c r="V162" s="3" t="s">
        <v>159</v>
      </c>
      <c r="W162" s="3" t="s">
        <v>159</v>
      </c>
      <c r="X162" s="3" t="s">
        <v>159</v>
      </c>
      <c r="Y162" s="3" t="s">
        <v>159</v>
      </c>
      <c r="Z162" s="4" t="s">
        <v>3670</v>
      </c>
      <c r="AA162" s="4" t="s">
        <v>161</v>
      </c>
      <c r="AB162" s="4" t="s">
        <v>3671</v>
      </c>
      <c r="AC162" s="4" t="s">
        <v>161</v>
      </c>
      <c r="AD162" s="4" t="s">
        <v>161</v>
      </c>
      <c r="AE162" s="4" t="s">
        <v>158</v>
      </c>
      <c r="AF162" s="4" t="s">
        <v>3668</v>
      </c>
      <c r="AG162" s="3" t="s">
        <v>161</v>
      </c>
      <c r="AH162" s="3" t="s">
        <v>161</v>
      </c>
      <c r="AI162" s="3" t="s">
        <v>161</v>
      </c>
      <c r="AJ162" s="3" t="s">
        <v>162</v>
      </c>
      <c r="AK162" s="3" t="s">
        <v>161</v>
      </c>
      <c r="AL162" s="3" t="s">
        <v>161</v>
      </c>
      <c r="AM162" s="3" t="s">
        <v>161</v>
      </c>
      <c r="AN162" s="5">
        <v>100</v>
      </c>
      <c r="AO162" s="5">
        <v>12</v>
      </c>
      <c r="AP162" s="21">
        <v>6</v>
      </c>
      <c r="AQ162" s="5">
        <v>5</v>
      </c>
      <c r="AR162" s="5" t="s">
        <v>161</v>
      </c>
      <c r="AS162" s="5">
        <v>0</v>
      </c>
      <c r="AT162" s="5" t="s">
        <v>161</v>
      </c>
      <c r="AU162" s="5" t="s">
        <v>467</v>
      </c>
      <c r="AV162" s="5">
        <v>11</v>
      </c>
      <c r="AW162" s="5">
        <v>5</v>
      </c>
      <c r="AX162" s="5">
        <v>2</v>
      </c>
      <c r="AY162" s="5">
        <v>1</v>
      </c>
      <c r="AZ162" s="5" t="s">
        <v>310</v>
      </c>
      <c r="BA162" s="5">
        <v>0</v>
      </c>
      <c r="BB162" s="5">
        <v>3</v>
      </c>
      <c r="BC162" s="5">
        <v>2</v>
      </c>
      <c r="BD162" s="5">
        <v>2</v>
      </c>
      <c r="BE162" s="5" t="s">
        <v>469</v>
      </c>
      <c r="BF162" s="5">
        <v>15</v>
      </c>
      <c r="BG162" s="5">
        <v>5</v>
      </c>
      <c r="BH162" s="5">
        <v>9</v>
      </c>
      <c r="BI162" s="5">
        <v>2</v>
      </c>
      <c r="BJ162" s="5">
        <v>2</v>
      </c>
      <c r="BK162" s="5">
        <v>2</v>
      </c>
      <c r="BL162" s="5">
        <v>1</v>
      </c>
      <c r="BM162" s="5">
        <v>2</v>
      </c>
      <c r="BN162" s="5">
        <v>2</v>
      </c>
      <c r="BO162" s="5">
        <v>9</v>
      </c>
      <c r="BP162" s="5">
        <v>9</v>
      </c>
      <c r="BQ162" s="5" t="s">
        <v>158</v>
      </c>
      <c r="BR162" s="5" t="s">
        <v>161</v>
      </c>
      <c r="BS162" s="5">
        <v>0</v>
      </c>
      <c r="BT162" s="5">
        <v>0</v>
      </c>
      <c r="BU162" s="5">
        <v>0</v>
      </c>
      <c r="BV162" s="5" t="s">
        <v>163</v>
      </c>
      <c r="BW162" s="5" t="s">
        <v>1117</v>
      </c>
      <c r="BX162" s="21">
        <v>7</v>
      </c>
      <c r="BY162" s="5">
        <v>2</v>
      </c>
      <c r="BZ162" s="5">
        <v>2</v>
      </c>
      <c r="CA162" s="5">
        <v>2</v>
      </c>
      <c r="CB162" s="21">
        <v>0</v>
      </c>
      <c r="CC162" s="5">
        <v>3</v>
      </c>
      <c r="CD162" s="5" t="s">
        <v>161</v>
      </c>
      <c r="CE162" s="5" t="s">
        <v>161</v>
      </c>
      <c r="CF162" s="5" t="s">
        <v>161</v>
      </c>
      <c r="CG162" s="5" t="s">
        <v>158</v>
      </c>
      <c r="CH162" s="5" t="s">
        <v>158</v>
      </c>
      <c r="CI162" s="5">
        <v>0</v>
      </c>
      <c r="CJ162" s="5">
        <v>0</v>
      </c>
      <c r="CK162" s="5" t="s">
        <v>159</v>
      </c>
      <c r="CL162" s="5" t="s">
        <v>158</v>
      </c>
      <c r="CM162" s="5">
        <v>0</v>
      </c>
      <c r="CN162" s="5">
        <v>0</v>
      </c>
      <c r="CO162" s="5" t="s">
        <v>199</v>
      </c>
      <c r="CP162" s="4" t="s">
        <v>3672</v>
      </c>
      <c r="CQ162" s="5" t="s">
        <v>347</v>
      </c>
      <c r="CR162" s="4" t="s">
        <v>3673</v>
      </c>
      <c r="CS162" s="5" t="s">
        <v>169</v>
      </c>
      <c r="CT162" s="5" t="s">
        <v>158</v>
      </c>
      <c r="CU162" s="5" t="s">
        <v>3668</v>
      </c>
      <c r="CV162" s="4" t="s">
        <v>3674</v>
      </c>
      <c r="CX162" s="5" t="s">
        <v>3668</v>
      </c>
      <c r="CY162" s="4" t="s">
        <v>2148</v>
      </c>
      <c r="CZ162" s="5" t="s">
        <v>171</v>
      </c>
      <c r="DA162" s="5" t="s">
        <v>230</v>
      </c>
      <c r="DB162" s="4" t="s">
        <v>3675</v>
      </c>
      <c r="DC162" s="4" t="s">
        <v>3676</v>
      </c>
      <c r="DD162" t="s">
        <v>3677</v>
      </c>
      <c r="DE162" s="14" t="s">
        <v>176</v>
      </c>
      <c r="DF162" s="4">
        <v>163</v>
      </c>
      <c r="DG162" s="15" t="s">
        <v>177</v>
      </c>
      <c r="DH162" s="15" t="s">
        <v>178</v>
      </c>
      <c r="DI162" s="4" t="e">
        <v>#REF!</v>
      </c>
      <c r="DJ162" s="4" t="e">
        <v>#REF!</v>
      </c>
      <c r="DK162" s="4" t="e">
        <v>#REF!</v>
      </c>
      <c r="DL162" s="4" t="e">
        <v>#REF!</v>
      </c>
      <c r="DM162" s="4" t="e">
        <v>#REF!</v>
      </c>
      <c r="DN162" s="4" t="e">
        <v>#REF!</v>
      </c>
      <c r="DO162" s="4" t="e">
        <v>#REF!</v>
      </c>
      <c r="DP162" s="4" t="s">
        <v>3678</v>
      </c>
      <c r="DQ162" s="4" t="s">
        <v>178</v>
      </c>
      <c r="DR162" s="16">
        <v>1</v>
      </c>
      <c r="DS162" s="17">
        <v>44241</v>
      </c>
      <c r="DU162" s="1" t="s">
        <v>178</v>
      </c>
      <c r="DV162" s="1" t="str">
        <f>TabCadastro[[#This Row],[Cidade]]&amp;" - "&amp;TabCadastro[[#This Row],[UF]]</f>
        <v>Guanhães - MG</v>
      </c>
      <c r="DW162" s="18" t="str">
        <f>TabCadastro[[#This Row],[Nome completo do responsável]]&amp;" / "&amp;TabCadastro[[#This Row],[Endereço de e-mail2]]&amp;" / "&amp;TabCadastro[[#This Row],[Telefone]]</f>
        <v>Albina Maria Martins / albinammartins@hotmail.com / (33) 98819-1661</v>
      </c>
      <c r="DX162" s="18" t="str">
        <f>TabCadastro[[#This Row],[Nome do Presidente]]&amp;" / "&amp;TabCadastro[[#This Row],[Email do Presidente]]&amp;" / "&amp;TabCadastro[[#This Row],[Telefone do Presidente]]</f>
        <v>Geralda Francisco Vieira  / albinammartins@hotmail.com / (33) 98819-1661</v>
      </c>
      <c r="DY162" s="18" t="e">
        <f>VLOOKUP(TabCadastro[[#This Row],[Regional]],#REF!,2,FALSE)</f>
        <v>#REF!</v>
      </c>
      <c r="DZ162" s="1" t="e">
        <f>IF(TabCadastro[[#This Row],[Regional]]=#REF!,TabCadastro[[#This Row],[Conc_Cidade_UF]],"")</f>
        <v>#REF!</v>
      </c>
      <c r="EA162" s="18" t="str">
        <f>TabCadastro[[#This Row],[Endereço]]&amp;" - "&amp;TabCadastro[[#This Row],[Bairro]]&amp;" - "&amp;"CEP "&amp;TabCadastro[[#This Row],[CEP]]</f>
        <v>Av. Alberto Caldeira, 457 - Centro - CEP 39740-000</v>
      </c>
      <c r="EB162" s="1" t="e">
        <f>IF(TabCadastro[[#This Row],[Regional]]=#REF!,TabCadastro[[#This Row],[Ordem (manual)]],"")</f>
        <v>#REF!</v>
      </c>
      <c r="EC162" s="1" t="e">
        <f>IF(TabCadastro[[#This Row],[Regional_Selec]]="","",_xlfn.RANK.EQ(TabCadastro[[#This Row],[Regional_Selec]],TabCadastro[Regional_Selec],1))</f>
        <v>#REF!</v>
      </c>
      <c r="ED162" s="1" t="str">
        <f>TabCadastro[[#This Row],[Domingo]]&amp;TabCadastro[[#This Row],[Segunda]]&amp;TabCadastro[[#This Row],[Terça]]&amp;TabCadastro[[#This Row],[Quarta]]&amp;TabCadastro[[#This Row],[Quinta]]&amp;TabCadastro[[#This Row],[Sexta]]&amp;TabCadastro[[#This Row],[Sábado]]</f>
        <v>---19h30---</v>
      </c>
      <c r="EE162" s="1">
        <f>LEN(TabCadastro[[#This Row],[Conc_AE]])-LEN(SUBSTITUTE(TabCadastro[[#This Row],[Conc_AE]],"h",""))</f>
        <v>1</v>
      </c>
      <c r="EF162" s="1">
        <f>LEN(TabCadastro[[#This Row],[Dias e Horários do CURSO BÁSICO]])-LEN(SUBSTITUTE(TabCadastro[[#This Row],[Dias e Horários do CURSO BÁSICO]],"h",""))</f>
        <v>0</v>
      </c>
      <c r="EG162" s="1">
        <f>LEN(TabCadastro[[#This Row],[Dias e Horários da EAE]])-LEN(SUBSTITUTE(TabCadastro[[#This Row],[Dias e Horários da EAE]],"h",""))</f>
        <v>0</v>
      </c>
      <c r="EH162" s="1">
        <f>LEN(TabCadastro[[#This Row],[Dias e Horários EVANGELIZAÇÃO INFANTIL]])-LEN(SUBSTITUTE(TabCadastro[[#This Row],[Dias e Horários EVANGELIZAÇÃO INFANTIL]],"h",""))</f>
        <v>1</v>
      </c>
      <c r="EI162" s="1">
        <f>LEN(TabCadastro[[#This Row],[Dias e Horários PRÉ-MOCIDADE]])-LEN(SUBSTITUTE(TabCadastro[[#This Row],[Dias e Horários PRÉ-MOCIDADE]],"h",""))</f>
        <v>0</v>
      </c>
      <c r="EJ162" s="1">
        <f>LEN(TabCadastro[[#This Row],[Dias e Horários MOCIDADE]])-LEN(SUBSTITUTE(TabCadastro[[#This Row],[Dias e Horários MOCIDADE]],"h",""))</f>
        <v>1</v>
      </c>
      <c r="EK162" s="1">
        <f>LEN(TabCadastro[[#This Row],[Dias e Horários do CURSO DE MÉDIUNS]])-LEN(SUBSTITUTE(TabCadastro[[#This Row],[Dias e Horários do CURSO DE MÉDIUNS]],"h",""))</f>
        <v>1</v>
      </c>
      <c r="EL162" s="1">
        <f>LEN(TabCadastro[[#This Row],[Dias e Horários - FALANDO AO CORAÇÃO]])-LEN(SUBSTITUTE(TabCadastro[[#This Row],[Dias e Horários - FALANDO AO CORAÇÃO]],"h",""))</f>
        <v>0</v>
      </c>
      <c r="EM162" s="1">
        <f>LEN(TabCadastro[[#This Row],[Dias e Horários - PROJETO ANDRÉ LUIZ]])-LEN(SUBSTITUTE(TabCadastro[[#This Row],[Dias e Horários - PROJETO ANDRÉ LUIZ]],"h",""))</f>
        <v>0</v>
      </c>
      <c r="EN162" s="1">
        <f>LEN(TabCadastro[[#This Row],[Dias e Horários - PROJETO PAULO DE TARSO]])-LEN(SUBSTITUTE(TabCadastro[[#This Row],[Dias e Horários - PROJETO PAULO DE TARSO]],"h",""))</f>
        <v>0</v>
      </c>
    </row>
    <row r="163" spans="1:144" x14ac:dyDescent="0.3">
      <c r="A163" s="2">
        <v>44187.413103333332</v>
      </c>
      <c r="B163" s="3" t="s">
        <v>3468</v>
      </c>
      <c r="C163" s="3" t="s">
        <v>3679</v>
      </c>
      <c r="D163" s="3" t="s">
        <v>3680</v>
      </c>
      <c r="E163" s="3" t="s">
        <v>3681</v>
      </c>
      <c r="F163" s="3" t="s">
        <v>3682</v>
      </c>
      <c r="G163" s="4" t="s">
        <v>3683</v>
      </c>
      <c r="H163" s="5" t="s">
        <v>1395</v>
      </c>
      <c r="I163" s="3" t="s">
        <v>3684</v>
      </c>
      <c r="J163" s="3" t="s">
        <v>3475</v>
      </c>
      <c r="K163" s="3" t="s">
        <v>3685</v>
      </c>
      <c r="L163" s="3" t="s">
        <v>3686</v>
      </c>
      <c r="M163" s="13">
        <v>25474</v>
      </c>
      <c r="N163" s="3" t="s">
        <v>3687</v>
      </c>
      <c r="O163" s="5" t="s">
        <v>3688</v>
      </c>
      <c r="P163" s="5" t="s">
        <v>3682</v>
      </c>
      <c r="Q163" s="4" t="s">
        <v>3689</v>
      </c>
      <c r="R163" s="4" t="s">
        <v>3690</v>
      </c>
      <c r="S163" s="3" t="s">
        <v>159</v>
      </c>
      <c r="T163" s="3" t="s">
        <v>159</v>
      </c>
      <c r="U163" s="3" t="s">
        <v>158</v>
      </c>
      <c r="V163" s="3" t="s">
        <v>159</v>
      </c>
      <c r="W163" s="3" t="s">
        <v>159</v>
      </c>
      <c r="X163" s="3" t="s">
        <v>159</v>
      </c>
      <c r="Y163" s="3" t="s">
        <v>158</v>
      </c>
      <c r="Z163" s="4" t="s">
        <v>3691</v>
      </c>
      <c r="AA163" s="4" t="s">
        <v>161</v>
      </c>
      <c r="AB163" s="4" t="s">
        <v>161</v>
      </c>
      <c r="AC163" s="4" t="s">
        <v>161</v>
      </c>
      <c r="AD163" s="4" t="s">
        <v>3692</v>
      </c>
      <c r="AE163" s="4" t="s">
        <v>158</v>
      </c>
      <c r="AF163" s="4" t="s">
        <v>3688</v>
      </c>
      <c r="AG163" s="3" t="s">
        <v>161</v>
      </c>
      <c r="AH163" s="3" t="s">
        <v>221</v>
      </c>
      <c r="AI163" s="3" t="s">
        <v>161</v>
      </c>
      <c r="AJ163" s="3" t="s">
        <v>161</v>
      </c>
      <c r="AK163" s="3" t="s">
        <v>161</v>
      </c>
      <c r="AL163" s="3" t="s">
        <v>161</v>
      </c>
      <c r="AM163" s="3" t="s">
        <v>161</v>
      </c>
      <c r="AN163" s="5">
        <v>50</v>
      </c>
      <c r="AO163" s="5">
        <v>10</v>
      </c>
      <c r="AP163" s="5">
        <v>2</v>
      </c>
      <c r="AQ163" s="5">
        <v>2</v>
      </c>
      <c r="AR163" s="5" t="s">
        <v>161</v>
      </c>
      <c r="AS163" s="5">
        <v>0</v>
      </c>
      <c r="AT163" s="5" t="s">
        <v>161</v>
      </c>
      <c r="AU163" s="5" t="s">
        <v>1336</v>
      </c>
      <c r="AV163" s="5">
        <v>3</v>
      </c>
      <c r="AW163" s="5">
        <v>2</v>
      </c>
      <c r="AX163" s="5">
        <v>2</v>
      </c>
      <c r="AY163" s="5">
        <v>2</v>
      </c>
      <c r="AZ163" s="5" t="s">
        <v>161</v>
      </c>
      <c r="BA163" s="5">
        <v>0</v>
      </c>
      <c r="BB163" s="5">
        <v>0</v>
      </c>
      <c r="BC163" s="5">
        <v>0</v>
      </c>
      <c r="BD163" s="5">
        <v>0</v>
      </c>
      <c r="BE163" s="5" t="s">
        <v>161</v>
      </c>
      <c r="BF163" s="5">
        <v>0</v>
      </c>
      <c r="BG163" s="5">
        <v>0</v>
      </c>
      <c r="BH163" s="5">
        <v>0</v>
      </c>
      <c r="BI163" s="5">
        <v>0</v>
      </c>
      <c r="BJ163" s="5">
        <v>0</v>
      </c>
      <c r="BK163" s="5">
        <v>0</v>
      </c>
      <c r="BL163" s="5">
        <v>0</v>
      </c>
      <c r="BM163" s="5">
        <v>0</v>
      </c>
      <c r="BN163" s="5">
        <v>0</v>
      </c>
      <c r="BO163" s="5">
        <v>0</v>
      </c>
      <c r="BP163" s="5">
        <v>0</v>
      </c>
      <c r="BQ163" s="5" t="s">
        <v>163</v>
      </c>
      <c r="BR163" s="5" t="s">
        <v>161</v>
      </c>
      <c r="BS163" s="5">
        <v>0</v>
      </c>
      <c r="BT163" s="5">
        <v>0</v>
      </c>
      <c r="BU163" s="5">
        <v>0</v>
      </c>
      <c r="BV163" s="5" t="s">
        <v>344</v>
      </c>
      <c r="BW163" s="5" t="s">
        <v>161</v>
      </c>
      <c r="BX163" s="5">
        <v>0</v>
      </c>
      <c r="BY163" s="5">
        <v>0</v>
      </c>
      <c r="BZ163" s="5">
        <v>0</v>
      </c>
      <c r="CA163" s="5">
        <v>0</v>
      </c>
      <c r="CB163" s="5">
        <v>0</v>
      </c>
      <c r="CC163" s="5">
        <v>1</v>
      </c>
      <c r="CD163" s="5" t="s">
        <v>161</v>
      </c>
      <c r="CE163" s="5" t="s">
        <v>161</v>
      </c>
      <c r="CF163" s="5" t="s">
        <v>161</v>
      </c>
      <c r="CG163" s="5" t="s">
        <v>158</v>
      </c>
      <c r="CH163" s="5" t="s">
        <v>158</v>
      </c>
      <c r="CI163" s="5">
        <v>0</v>
      </c>
      <c r="CJ163" s="5">
        <v>2</v>
      </c>
      <c r="CK163" s="5" t="s">
        <v>158</v>
      </c>
      <c r="CL163" s="5" t="s">
        <v>159</v>
      </c>
      <c r="CM163" s="5">
        <v>0</v>
      </c>
      <c r="CN163" s="5">
        <v>2</v>
      </c>
      <c r="CO163" s="5" t="s">
        <v>199</v>
      </c>
      <c r="CQ163" s="5" t="s">
        <v>347</v>
      </c>
      <c r="CS163" s="5" t="s">
        <v>169</v>
      </c>
      <c r="CT163" s="5" t="s">
        <v>158</v>
      </c>
      <c r="CU163" s="5" t="s">
        <v>3688</v>
      </c>
      <c r="CX163" s="5" t="s">
        <v>3688</v>
      </c>
      <c r="CZ163" s="5" t="s">
        <v>171</v>
      </c>
      <c r="DA163" s="5" t="s">
        <v>172</v>
      </c>
      <c r="DC163" s="4" t="s">
        <v>3693</v>
      </c>
      <c r="DD163" t="s">
        <v>3694</v>
      </c>
      <c r="DE163" s="14" t="s">
        <v>176</v>
      </c>
      <c r="DF163" s="4">
        <v>164</v>
      </c>
      <c r="DG163" s="15" t="s">
        <v>177</v>
      </c>
      <c r="DH163" s="15" t="s">
        <v>178</v>
      </c>
      <c r="DI163" s="4" t="e">
        <v>#REF!</v>
      </c>
      <c r="DJ163" s="4" t="e">
        <v>#REF!</v>
      </c>
      <c r="DK163" s="4" t="e">
        <v>#REF!</v>
      </c>
      <c r="DL163" s="4" t="e">
        <v>#REF!</v>
      </c>
      <c r="DM163" s="4" t="e">
        <v>#REF!</v>
      </c>
      <c r="DN163" s="4" t="e">
        <v>#REF!</v>
      </c>
      <c r="DO163" s="4" t="e">
        <v>#REF!</v>
      </c>
      <c r="DP163" s="4" t="s">
        <v>3695</v>
      </c>
      <c r="DQ163" s="4" t="s">
        <v>178</v>
      </c>
      <c r="DR163" s="16">
        <v>1</v>
      </c>
      <c r="DS163" s="17">
        <v>44241</v>
      </c>
      <c r="DU163" s="1" t="s">
        <v>178</v>
      </c>
      <c r="DV163" s="1" t="str">
        <f>TabCadastro[[#This Row],[Cidade]]&amp;" - "&amp;TabCadastro[[#This Row],[UF]]</f>
        <v>Santa Barbara - MG</v>
      </c>
      <c r="DW163" s="18" t="str">
        <f>TabCadastro[[#This Row],[Nome completo do responsável]]&amp;" / "&amp;TabCadastro[[#This Row],[Endereço de e-mail2]]&amp;" / "&amp;TabCadastro[[#This Row],[Telefone]]</f>
        <v>Elaine Da Paixão / elainepaixaomec@yahoo.com.br / (31) 99777-4760</v>
      </c>
      <c r="DX163" s="18" t="str">
        <f>TabCadastro[[#This Row],[Nome do Presidente]]&amp;" / "&amp;TabCadastro[[#This Row],[Email do Presidente]]&amp;" / "&amp;TabCadastro[[#This Row],[Telefone do Presidente]]</f>
        <v>Conceição Emídia Soares / elainepaixaomec@yahoo.com.br / (31) 99777-4760</v>
      </c>
      <c r="DY163" s="18" t="e">
        <f>VLOOKUP(TabCadastro[[#This Row],[Regional]],#REF!,2,FALSE)</f>
        <v>#REF!</v>
      </c>
      <c r="DZ163" s="1" t="e">
        <f>IF(TabCadastro[[#This Row],[Regional]]=#REF!,TabCadastro[[#This Row],[Conc_Cidade_UF]],"")</f>
        <v>#REF!</v>
      </c>
      <c r="EA163" s="18" t="str">
        <f>TabCadastro[[#This Row],[Endereço]]&amp;" - "&amp;TabCadastro[[#This Row],[Bairro]]&amp;" - "&amp;"CEP "&amp;TabCadastro[[#This Row],[CEP]]</f>
        <v>Visconde Do Rio Branco, 41 - Centro - CEP 35960-000</v>
      </c>
      <c r="EB163" s="1" t="e">
        <f>IF(TabCadastro[[#This Row],[Regional]]=#REF!,TabCadastro[[#This Row],[Ordem (manual)]],"")</f>
        <v>#REF!</v>
      </c>
      <c r="EC163" s="1" t="e">
        <f>IF(TabCadastro[[#This Row],[Regional_Selec]]="","",_xlfn.RANK.EQ(TabCadastro[[#This Row],[Regional_Selec]],TabCadastro[Regional_Selec],1))</f>
        <v>#REF!</v>
      </c>
      <c r="ED163" s="1" t="str">
        <f>TabCadastro[[#This Row],[Domingo]]&amp;TabCadastro[[#This Row],[Segunda]]&amp;TabCadastro[[#This Row],[Terça]]&amp;TabCadastro[[#This Row],[Quarta]]&amp;TabCadastro[[#This Row],[Quinta]]&amp;TabCadastro[[#This Row],[Sexta]]&amp;TabCadastro[[#This Row],[Sábado]]</f>
        <v>-20h-----</v>
      </c>
      <c r="EE163" s="1">
        <f>LEN(TabCadastro[[#This Row],[Conc_AE]])-LEN(SUBSTITUTE(TabCadastro[[#This Row],[Conc_AE]],"h",""))</f>
        <v>1</v>
      </c>
      <c r="EF163" s="1">
        <f>LEN(TabCadastro[[#This Row],[Dias e Horários do CURSO BÁSICO]])-LEN(SUBSTITUTE(TabCadastro[[#This Row],[Dias e Horários do CURSO BÁSICO]],"h",""))</f>
        <v>0</v>
      </c>
      <c r="EG163" s="1">
        <f>LEN(TabCadastro[[#This Row],[Dias e Horários da EAE]])-LEN(SUBSTITUTE(TabCadastro[[#This Row],[Dias e Horários da EAE]],"h",""))</f>
        <v>0</v>
      </c>
      <c r="EH163" s="1">
        <f>LEN(TabCadastro[[#This Row],[Dias e Horários EVANGELIZAÇÃO INFANTIL]])-LEN(SUBSTITUTE(TabCadastro[[#This Row],[Dias e Horários EVANGELIZAÇÃO INFANTIL]],"h",""))</f>
        <v>0</v>
      </c>
      <c r="EI163" s="1">
        <f>LEN(TabCadastro[[#This Row],[Dias e Horários PRÉ-MOCIDADE]])-LEN(SUBSTITUTE(TabCadastro[[#This Row],[Dias e Horários PRÉ-MOCIDADE]],"h",""))</f>
        <v>0</v>
      </c>
      <c r="EJ163" s="1">
        <f>LEN(TabCadastro[[#This Row],[Dias e Horários MOCIDADE]])-LEN(SUBSTITUTE(TabCadastro[[#This Row],[Dias e Horários MOCIDADE]],"h",""))</f>
        <v>0</v>
      </c>
      <c r="EK163" s="1">
        <f>LEN(TabCadastro[[#This Row],[Dias e Horários do CURSO DE MÉDIUNS]])-LEN(SUBSTITUTE(TabCadastro[[#This Row],[Dias e Horários do CURSO DE MÉDIUNS]],"h",""))</f>
        <v>0</v>
      </c>
      <c r="EL163" s="1">
        <f>LEN(TabCadastro[[#This Row],[Dias e Horários - FALANDO AO CORAÇÃO]])-LEN(SUBSTITUTE(TabCadastro[[#This Row],[Dias e Horários - FALANDO AO CORAÇÃO]],"h",""))</f>
        <v>0</v>
      </c>
      <c r="EM163" s="1">
        <f>LEN(TabCadastro[[#This Row],[Dias e Horários - PROJETO ANDRÉ LUIZ]])-LEN(SUBSTITUTE(TabCadastro[[#This Row],[Dias e Horários - PROJETO ANDRÉ LUIZ]],"h",""))</f>
        <v>0</v>
      </c>
      <c r="EN163" s="1">
        <f>LEN(TabCadastro[[#This Row],[Dias e Horários - PROJETO PAULO DE TARSO]])-LEN(SUBSTITUTE(TabCadastro[[#This Row],[Dias e Horários - PROJETO PAULO DE TARSO]],"h",""))</f>
        <v>0</v>
      </c>
    </row>
    <row r="164" spans="1:144" x14ac:dyDescent="0.3">
      <c r="A164" s="2">
        <v>44186.399187175921</v>
      </c>
      <c r="B164" s="19" t="s">
        <v>3468</v>
      </c>
      <c r="C164" s="3" t="s">
        <v>3696</v>
      </c>
      <c r="D164" s="3" t="s">
        <v>3697</v>
      </c>
      <c r="E164" s="3" t="s">
        <v>3698</v>
      </c>
      <c r="F164" s="3" t="s">
        <v>3699</v>
      </c>
      <c r="G164" s="4" t="s">
        <v>3700</v>
      </c>
      <c r="H164" s="5" t="s">
        <v>3701</v>
      </c>
      <c r="I164" s="3" t="s">
        <v>3702</v>
      </c>
      <c r="J164" s="3" t="s">
        <v>3475</v>
      </c>
      <c r="K164" s="3" t="s">
        <v>3703</v>
      </c>
      <c r="L164" s="3" t="s">
        <v>3704</v>
      </c>
      <c r="M164" s="24">
        <v>31700</v>
      </c>
      <c r="N164" s="3" t="s">
        <v>3698</v>
      </c>
      <c r="O164" s="5" t="s">
        <v>3705</v>
      </c>
      <c r="P164" s="5" t="s">
        <v>3699</v>
      </c>
      <c r="Q164" s="4" t="s">
        <v>3706</v>
      </c>
      <c r="R164" s="4" t="s">
        <v>3707</v>
      </c>
      <c r="S164" s="3" t="s">
        <v>159</v>
      </c>
      <c r="T164" s="3" t="s">
        <v>159</v>
      </c>
      <c r="U164" s="3" t="s">
        <v>158</v>
      </c>
      <c r="V164" s="3" t="s">
        <v>159</v>
      </c>
      <c r="W164" s="3" t="s">
        <v>159</v>
      </c>
      <c r="X164" s="3" t="s">
        <v>159</v>
      </c>
      <c r="Y164" s="3" t="s">
        <v>158</v>
      </c>
      <c r="Z164" s="4" t="s">
        <v>3708</v>
      </c>
      <c r="AA164" s="4" t="s">
        <v>161</v>
      </c>
      <c r="AB164" s="4" t="s">
        <v>161</v>
      </c>
      <c r="AC164" s="4" t="s">
        <v>161</v>
      </c>
      <c r="AD164" s="4" t="s">
        <v>161</v>
      </c>
      <c r="AE164" s="4" t="s">
        <v>158</v>
      </c>
      <c r="AG164" s="3" t="s">
        <v>161</v>
      </c>
      <c r="AH164" s="3" t="s">
        <v>161</v>
      </c>
      <c r="AI164" s="3" t="s">
        <v>221</v>
      </c>
      <c r="AJ164" s="3" t="s">
        <v>161</v>
      </c>
      <c r="AK164" s="3" t="s">
        <v>161</v>
      </c>
      <c r="AL164" s="3" t="s">
        <v>161</v>
      </c>
      <c r="AM164" s="3" t="s">
        <v>161</v>
      </c>
      <c r="AN164" s="5">
        <v>30</v>
      </c>
      <c r="AO164" s="5">
        <v>12</v>
      </c>
      <c r="AP164" s="5">
        <v>7</v>
      </c>
      <c r="AQ164" s="5">
        <v>4</v>
      </c>
      <c r="AR164" s="5" t="s">
        <v>161</v>
      </c>
      <c r="AS164" s="5">
        <v>0</v>
      </c>
      <c r="AT164" s="5" t="s">
        <v>3709</v>
      </c>
      <c r="AU164" s="5" t="s">
        <v>309</v>
      </c>
      <c r="AV164" s="5">
        <v>8</v>
      </c>
      <c r="AW164" s="5">
        <v>8</v>
      </c>
      <c r="AX164" s="5">
        <v>3</v>
      </c>
      <c r="AY164" s="5">
        <v>3</v>
      </c>
      <c r="AZ164" s="5" t="s">
        <v>161</v>
      </c>
      <c r="BA164" s="5">
        <v>0</v>
      </c>
      <c r="BB164" s="5">
        <v>2</v>
      </c>
      <c r="BC164" s="5">
        <v>0</v>
      </c>
      <c r="BD164" s="5">
        <v>0</v>
      </c>
      <c r="BE164" s="5" t="s">
        <v>3485</v>
      </c>
      <c r="BF164" s="5">
        <v>10</v>
      </c>
      <c r="BG164" s="5">
        <v>8</v>
      </c>
      <c r="BH164" s="5">
        <v>2</v>
      </c>
      <c r="BI164" s="5">
        <v>0</v>
      </c>
      <c r="BJ164" s="5">
        <v>0</v>
      </c>
      <c r="BK164" s="5">
        <v>0</v>
      </c>
      <c r="BL164" s="5">
        <v>0</v>
      </c>
      <c r="BM164" s="5">
        <v>0</v>
      </c>
      <c r="BN164" s="5">
        <v>0</v>
      </c>
      <c r="BO164" s="5">
        <v>0</v>
      </c>
      <c r="BP164" s="5">
        <v>0</v>
      </c>
      <c r="BQ164" s="5" t="s">
        <v>158</v>
      </c>
      <c r="BR164" s="5" t="s">
        <v>442</v>
      </c>
      <c r="BS164" s="5">
        <v>6</v>
      </c>
      <c r="BT164" s="5">
        <v>2</v>
      </c>
      <c r="BU164" s="5">
        <v>0</v>
      </c>
      <c r="BV164" s="5" t="s">
        <v>253</v>
      </c>
      <c r="BW164" s="5" t="s">
        <v>442</v>
      </c>
      <c r="BX164" s="5">
        <v>4</v>
      </c>
      <c r="BY164" s="5">
        <v>3</v>
      </c>
      <c r="BZ164" s="5">
        <v>4</v>
      </c>
      <c r="CA164" s="5">
        <v>2</v>
      </c>
      <c r="CB164" s="5">
        <v>0</v>
      </c>
      <c r="CC164" s="5">
        <v>8</v>
      </c>
      <c r="CD164" s="5" t="s">
        <v>161</v>
      </c>
      <c r="CE164" s="5" t="s">
        <v>161</v>
      </c>
      <c r="CF164" s="5" t="s">
        <v>161</v>
      </c>
      <c r="CG164" s="5" t="s">
        <v>158</v>
      </c>
      <c r="CH164" s="5" t="s">
        <v>158</v>
      </c>
      <c r="CI164" s="5">
        <v>0</v>
      </c>
      <c r="CJ164" s="5">
        <v>0</v>
      </c>
      <c r="CK164" s="5" t="s">
        <v>158</v>
      </c>
      <c r="CL164" s="5" t="s">
        <v>158</v>
      </c>
      <c r="CM164" s="5">
        <v>0</v>
      </c>
      <c r="CN164" s="5">
        <v>0</v>
      </c>
      <c r="CO164" s="5" t="s">
        <v>199</v>
      </c>
      <c r="CQ164" s="5" t="s">
        <v>168</v>
      </c>
      <c r="CS164" s="5" t="s">
        <v>169</v>
      </c>
      <c r="CT164" s="5" t="s">
        <v>158</v>
      </c>
      <c r="CU164" s="5" t="s">
        <v>3705</v>
      </c>
      <c r="CX164" s="5" t="s">
        <v>3705</v>
      </c>
      <c r="CY164" s="4" t="s">
        <v>1302</v>
      </c>
      <c r="CZ164" s="5" t="s">
        <v>229</v>
      </c>
      <c r="DA164" s="5" t="s">
        <v>230</v>
      </c>
      <c r="DB164" s="4" t="s">
        <v>3710</v>
      </c>
      <c r="DC164" s="4" t="s">
        <v>3711</v>
      </c>
      <c r="DD164" t="s">
        <v>3712</v>
      </c>
      <c r="DE164" s="14" t="s">
        <v>176</v>
      </c>
      <c r="DF164" s="4">
        <v>165</v>
      </c>
      <c r="DG164" s="15" t="s">
        <v>177</v>
      </c>
      <c r="DH164" s="15" t="s">
        <v>354</v>
      </c>
      <c r="DI164" s="4" t="e">
        <v>#REF!</v>
      </c>
      <c r="DJ164" s="4" t="e">
        <v>#REF!</v>
      </c>
      <c r="DK164" s="4" t="e">
        <v>#REF!</v>
      </c>
      <c r="DL164" s="4" t="e">
        <v>#REF!</v>
      </c>
      <c r="DM164" s="4" t="e">
        <v>#REF!</v>
      </c>
      <c r="DN164" s="4" t="e">
        <v>#REF!</v>
      </c>
      <c r="DO164" s="4" t="e">
        <v>#REF!</v>
      </c>
      <c r="DP164" s="4" t="s">
        <v>3713</v>
      </c>
      <c r="DQ164" s="4" t="s">
        <v>354</v>
      </c>
      <c r="DR164" s="16">
        <v>1</v>
      </c>
      <c r="DS164" s="17">
        <v>44241</v>
      </c>
      <c r="DT164" s="1" t="s">
        <v>356</v>
      </c>
      <c r="DU164" s="1" t="s">
        <v>354</v>
      </c>
      <c r="DV164" s="1" t="str">
        <f>TabCadastro[[#This Row],[Cidade]]&amp;" - "&amp;TabCadastro[[#This Row],[UF]]</f>
        <v>Sabará - MG</v>
      </c>
      <c r="DW164" s="18" t="str">
        <f>TabCadastro[[#This Row],[Nome completo do responsável]]&amp;" / "&amp;TabCadastro[[#This Row],[Endereço de e-mail2]]&amp;" / "&amp;TabCadastro[[#This Row],[Telefone]]</f>
        <v>Guilherme Rodrigues Gonçalves / guilhermecr_78@hotmail.com / (31) 99648-3215</v>
      </c>
      <c r="DX164" s="18" t="str">
        <f>TabCadastro[[#This Row],[Nome do Presidente]]&amp;" / "&amp;TabCadastro[[#This Row],[Email do Presidente]]&amp;" / "&amp;TabCadastro[[#This Row],[Telefone do Presidente]]</f>
        <v>Guilherme Rodrigues Gonçalves / guilhermecr_78@hotmail.com / (31) 99648-3215</v>
      </c>
      <c r="DY164" s="18" t="e">
        <f>VLOOKUP(TabCadastro[[#This Row],[Regional]],#REF!,2,FALSE)</f>
        <v>#REF!</v>
      </c>
      <c r="DZ164" s="1" t="e">
        <f>IF(TabCadastro[[#This Row],[Regional]]=#REF!,TabCadastro[[#This Row],[Conc_Cidade_UF]],"")</f>
        <v>#REF!</v>
      </c>
      <c r="EA164" s="18" t="str">
        <f>TabCadastro[[#This Row],[Endereço]]&amp;" - "&amp;TabCadastro[[#This Row],[Bairro]]&amp;" - "&amp;"CEP "&amp;TabCadastro[[#This Row],[CEP]]</f>
        <v>Rua Clayton Lima Magalhães, 159 - Esplanada - CEP 34500-000</v>
      </c>
      <c r="EB164" s="1" t="e">
        <f>IF(TabCadastro[[#This Row],[Regional]]=#REF!,TabCadastro[[#This Row],[Ordem (manual)]],"")</f>
        <v>#REF!</v>
      </c>
      <c r="EC164" s="1" t="e">
        <f>IF(TabCadastro[[#This Row],[Regional_Selec]]="","",_xlfn.RANK.EQ(TabCadastro[[#This Row],[Regional_Selec]],TabCadastro[Regional_Selec],1))</f>
        <v>#REF!</v>
      </c>
      <c r="ED164" s="1" t="str">
        <f>TabCadastro[[#This Row],[Domingo]]&amp;TabCadastro[[#This Row],[Segunda]]&amp;TabCadastro[[#This Row],[Terça]]&amp;TabCadastro[[#This Row],[Quarta]]&amp;TabCadastro[[#This Row],[Quinta]]&amp;TabCadastro[[#This Row],[Sexta]]&amp;TabCadastro[[#This Row],[Sábado]]</f>
        <v>--20h----</v>
      </c>
      <c r="EE164" s="1">
        <f>LEN(TabCadastro[[#This Row],[Conc_AE]])-LEN(SUBSTITUTE(TabCadastro[[#This Row],[Conc_AE]],"h",""))</f>
        <v>1</v>
      </c>
      <c r="EF164" s="1">
        <f>LEN(TabCadastro[[#This Row],[Dias e Horários do CURSO BÁSICO]])-LEN(SUBSTITUTE(TabCadastro[[#This Row],[Dias e Horários do CURSO BÁSICO]],"h",""))</f>
        <v>0</v>
      </c>
      <c r="EG164" s="1">
        <f>LEN(TabCadastro[[#This Row],[Dias e Horários da EAE]])-LEN(SUBSTITUTE(TabCadastro[[#This Row],[Dias e Horários da EAE]],"h",""))</f>
        <v>1</v>
      </c>
      <c r="EH164" s="1">
        <f>LEN(TabCadastro[[#This Row],[Dias e Horários EVANGELIZAÇÃO INFANTIL]])-LEN(SUBSTITUTE(TabCadastro[[#This Row],[Dias e Horários EVANGELIZAÇÃO INFANTIL]],"h",""))</f>
        <v>1</v>
      </c>
      <c r="EI164" s="1">
        <f>LEN(TabCadastro[[#This Row],[Dias e Horários PRÉ-MOCIDADE]])-LEN(SUBSTITUTE(TabCadastro[[#This Row],[Dias e Horários PRÉ-MOCIDADE]],"h",""))</f>
        <v>1</v>
      </c>
      <c r="EJ164" s="1">
        <f>LEN(TabCadastro[[#This Row],[Dias e Horários MOCIDADE]])-LEN(SUBSTITUTE(TabCadastro[[#This Row],[Dias e Horários MOCIDADE]],"h",""))</f>
        <v>1</v>
      </c>
      <c r="EK164" s="1">
        <f>LEN(TabCadastro[[#This Row],[Dias e Horários do CURSO DE MÉDIUNS]])-LEN(SUBSTITUTE(TabCadastro[[#This Row],[Dias e Horários do CURSO DE MÉDIUNS]],"h",""))</f>
        <v>0</v>
      </c>
      <c r="EL164" s="1">
        <f>LEN(TabCadastro[[#This Row],[Dias e Horários - FALANDO AO CORAÇÃO]])-LEN(SUBSTITUTE(TabCadastro[[#This Row],[Dias e Horários - FALANDO AO CORAÇÃO]],"h",""))</f>
        <v>0</v>
      </c>
      <c r="EM164" s="1">
        <f>LEN(TabCadastro[[#This Row],[Dias e Horários - PROJETO ANDRÉ LUIZ]])-LEN(SUBSTITUTE(TabCadastro[[#This Row],[Dias e Horários - PROJETO ANDRÉ LUIZ]],"h",""))</f>
        <v>0</v>
      </c>
      <c r="EN164" s="1">
        <f>LEN(TabCadastro[[#This Row],[Dias e Horários - PROJETO PAULO DE TARSO]])-LEN(SUBSTITUTE(TabCadastro[[#This Row],[Dias e Horários - PROJETO PAULO DE TARSO]],"h",""))</f>
        <v>0</v>
      </c>
    </row>
    <row r="165" spans="1:144" x14ac:dyDescent="0.3">
      <c r="A165" s="2">
        <v>44201.737225104167</v>
      </c>
      <c r="B165" s="19" t="s">
        <v>3468</v>
      </c>
      <c r="C165" s="3" t="s">
        <v>3714</v>
      </c>
      <c r="D165" s="3" t="s">
        <v>3194</v>
      </c>
      <c r="E165" s="3" t="s">
        <v>3715</v>
      </c>
      <c r="F165" s="3" t="s">
        <v>3716</v>
      </c>
      <c r="G165" s="4" t="s">
        <v>3717</v>
      </c>
      <c r="H165" s="5" t="s">
        <v>3718</v>
      </c>
      <c r="I165" s="3" t="s">
        <v>3474</v>
      </c>
      <c r="J165" s="3" t="s">
        <v>3475</v>
      </c>
      <c r="K165" s="3" t="s">
        <v>3719</v>
      </c>
      <c r="L165" s="3" t="s">
        <v>3720</v>
      </c>
      <c r="M165" s="24">
        <v>36111</v>
      </c>
      <c r="N165" s="3" t="s">
        <v>3715</v>
      </c>
      <c r="O165" s="5" t="s">
        <v>3721</v>
      </c>
      <c r="P165" s="5" t="s">
        <v>3716</v>
      </c>
      <c r="Q165" s="4" t="s">
        <v>888</v>
      </c>
      <c r="R165" s="4" t="s">
        <v>3722</v>
      </c>
      <c r="S165" s="3" t="s">
        <v>158</v>
      </c>
      <c r="T165" s="3" t="s">
        <v>158</v>
      </c>
      <c r="U165" s="3" t="s">
        <v>158</v>
      </c>
      <c r="V165" s="3" t="s">
        <v>159</v>
      </c>
      <c r="W165" s="3" t="s">
        <v>159</v>
      </c>
      <c r="X165" s="3" t="s">
        <v>159</v>
      </c>
      <c r="Y165" s="3" t="s">
        <v>159</v>
      </c>
      <c r="Z165" s="4" t="s">
        <v>3723</v>
      </c>
      <c r="AA165" s="4" t="s">
        <v>161</v>
      </c>
      <c r="AB165" s="4" t="s">
        <v>3724</v>
      </c>
      <c r="AC165" s="4" t="s">
        <v>3725</v>
      </c>
      <c r="AD165" s="4" t="s">
        <v>161</v>
      </c>
      <c r="AE165" s="4" t="s">
        <v>158</v>
      </c>
      <c r="AF165" s="4" t="s">
        <v>3726</v>
      </c>
      <c r="AG165" s="3" t="s">
        <v>161</v>
      </c>
      <c r="AH165" s="3" t="s">
        <v>162</v>
      </c>
      <c r="AI165" s="3" t="s">
        <v>161</v>
      </c>
      <c r="AJ165" s="3" t="s">
        <v>161</v>
      </c>
      <c r="AK165" s="3" t="s">
        <v>161</v>
      </c>
      <c r="AL165" s="3" t="s">
        <v>161</v>
      </c>
      <c r="AM165" s="3" t="s">
        <v>161</v>
      </c>
      <c r="AN165" s="5">
        <v>24</v>
      </c>
      <c r="AO165" s="5">
        <v>19</v>
      </c>
      <c r="AP165" s="5">
        <v>10</v>
      </c>
      <c r="AQ165" s="5">
        <v>9</v>
      </c>
      <c r="AR165" s="5" t="s">
        <v>161</v>
      </c>
      <c r="AS165" s="5">
        <v>0</v>
      </c>
      <c r="AT165" s="5" t="s">
        <v>1898</v>
      </c>
      <c r="AU165" s="5" t="s">
        <v>848</v>
      </c>
      <c r="AV165" s="5">
        <v>16</v>
      </c>
      <c r="AW165" s="5">
        <v>10</v>
      </c>
      <c r="AX165" s="5">
        <v>10</v>
      </c>
      <c r="AY165" s="5">
        <v>6</v>
      </c>
      <c r="AZ165" s="5" t="s">
        <v>3727</v>
      </c>
      <c r="BA165" s="5">
        <v>19</v>
      </c>
      <c r="BB165" s="5">
        <v>10</v>
      </c>
      <c r="BC165" s="5">
        <v>4</v>
      </c>
      <c r="BD165" s="5">
        <v>4</v>
      </c>
      <c r="BE165" s="5" t="s">
        <v>164</v>
      </c>
      <c r="BF165" s="5">
        <v>15</v>
      </c>
      <c r="BG165" s="5">
        <v>5</v>
      </c>
      <c r="BH165" s="5">
        <v>8</v>
      </c>
      <c r="BI165" s="5">
        <v>2</v>
      </c>
      <c r="BJ165" s="5">
        <v>2</v>
      </c>
      <c r="BK165" s="5">
        <v>2</v>
      </c>
      <c r="BL165" s="5">
        <v>1</v>
      </c>
      <c r="BM165" s="5">
        <v>1</v>
      </c>
      <c r="BN165" s="5">
        <v>0</v>
      </c>
      <c r="BO165" s="5">
        <v>6</v>
      </c>
      <c r="BP165" s="5">
        <v>8</v>
      </c>
      <c r="BQ165" s="5" t="s">
        <v>158</v>
      </c>
      <c r="BR165" s="5" t="s">
        <v>164</v>
      </c>
      <c r="BS165" s="5">
        <v>2</v>
      </c>
      <c r="BT165" s="5">
        <v>2</v>
      </c>
      <c r="BU165" s="5">
        <v>2</v>
      </c>
      <c r="BV165" s="5" t="s">
        <v>165</v>
      </c>
      <c r="BW165" s="5" t="s">
        <v>2590</v>
      </c>
      <c r="BX165" s="5">
        <v>3</v>
      </c>
      <c r="BY165" s="5">
        <v>10</v>
      </c>
      <c r="BZ165" s="5">
        <v>2</v>
      </c>
      <c r="CA165" s="5">
        <v>2</v>
      </c>
      <c r="CB165" s="5">
        <v>0</v>
      </c>
      <c r="CC165" s="5">
        <v>16</v>
      </c>
      <c r="CD165" s="5" t="s">
        <v>711</v>
      </c>
      <c r="CE165" s="5" t="s">
        <v>1428</v>
      </c>
      <c r="CF165" s="5" t="s">
        <v>161</v>
      </c>
      <c r="CG165" s="5" t="s">
        <v>158</v>
      </c>
      <c r="CH165" s="5" t="s">
        <v>158</v>
      </c>
      <c r="CI165" s="5">
        <v>0</v>
      </c>
      <c r="CJ165" s="5">
        <v>0</v>
      </c>
      <c r="CK165" s="5" t="s">
        <v>158</v>
      </c>
      <c r="CL165" s="5" t="s">
        <v>158</v>
      </c>
      <c r="CM165" s="5">
        <v>0</v>
      </c>
      <c r="CN165" s="5">
        <v>0</v>
      </c>
      <c r="CO165" s="5" t="s">
        <v>167</v>
      </c>
      <c r="CQ165" s="5" t="s">
        <v>168</v>
      </c>
      <c r="CR165" s="4" t="s">
        <v>3728</v>
      </c>
      <c r="CS165" s="5" t="s">
        <v>169</v>
      </c>
      <c r="CT165" s="5" t="s">
        <v>159</v>
      </c>
      <c r="CU165" s="5" t="s">
        <v>3726</v>
      </c>
      <c r="CX165" s="5" t="s">
        <v>3726</v>
      </c>
      <c r="CY165" s="4" t="s">
        <v>3729</v>
      </c>
      <c r="CZ165" s="5" t="s">
        <v>171</v>
      </c>
      <c r="DA165" s="5" t="s">
        <v>230</v>
      </c>
      <c r="DB165" s="4" t="s">
        <v>3730</v>
      </c>
      <c r="DC165" s="4" t="s">
        <v>3731</v>
      </c>
      <c r="DD165" t="s">
        <v>3732</v>
      </c>
      <c r="DE165" s="14" t="s">
        <v>176</v>
      </c>
      <c r="DF165" s="4">
        <v>166</v>
      </c>
      <c r="DG165" s="15" t="s">
        <v>177</v>
      </c>
      <c r="DH165" s="15" t="s">
        <v>354</v>
      </c>
      <c r="DI165" s="4" t="e">
        <v>#REF!</v>
      </c>
      <c r="DJ165" s="4" t="e">
        <v>#REF!</v>
      </c>
      <c r="DK165" s="4" t="e">
        <v>#REF!</v>
      </c>
      <c r="DL165" s="4" t="e">
        <v>#REF!</v>
      </c>
      <c r="DM165" s="4" t="e">
        <v>#REF!</v>
      </c>
      <c r="DN165" s="4" t="e">
        <v>#REF!</v>
      </c>
      <c r="DO165" s="4" t="e">
        <v>#REF!</v>
      </c>
      <c r="DP165" s="4" t="s">
        <v>3733</v>
      </c>
      <c r="DQ165" s="4" t="s">
        <v>354</v>
      </c>
      <c r="DR165" s="16">
        <v>1</v>
      </c>
      <c r="DS165" s="17">
        <v>44241</v>
      </c>
      <c r="DT165" s="1" t="s">
        <v>356</v>
      </c>
      <c r="DU165" s="1" t="s">
        <v>354</v>
      </c>
      <c r="DV165" s="1" t="str">
        <f>TabCadastro[[#This Row],[Cidade]]&amp;" - "&amp;TabCadastro[[#This Row],[UF]]</f>
        <v>Belo Horizonte - MG</v>
      </c>
      <c r="DW165" s="18" t="str">
        <f>TabCadastro[[#This Row],[Nome completo do responsável]]&amp;" / "&amp;TabCadastro[[#This Row],[Endereço de e-mail2]]&amp;" / "&amp;TabCadastro[[#This Row],[Telefone]]</f>
        <v>Denise Rosa De Jesus / ceemariadenazare@gmail.com / (31) 99841-1640</v>
      </c>
      <c r="DX165" s="18" t="str">
        <f>TabCadastro[[#This Row],[Nome do Presidente]]&amp;" / "&amp;TabCadastro[[#This Row],[Email do Presidente]]&amp;" / "&amp;TabCadastro[[#This Row],[Telefone do Presidente]]</f>
        <v>Denise Rosa De Jesus / ceemariadenazaré@gmail.com / (31) 99841-1640</v>
      </c>
      <c r="DY165" s="18" t="e">
        <f>VLOOKUP(TabCadastro[[#This Row],[Regional]],#REF!,2,FALSE)</f>
        <v>#REF!</v>
      </c>
      <c r="DZ165" s="1" t="e">
        <f>IF(TabCadastro[[#This Row],[Regional]]=#REF!,TabCadastro[[#This Row],[Conc_Cidade_UF]],"")</f>
        <v>#REF!</v>
      </c>
      <c r="EA165" s="18" t="str">
        <f>TabCadastro[[#This Row],[Endereço]]&amp;" - "&amp;TabCadastro[[#This Row],[Bairro]]&amp;" - "&amp;"CEP "&amp;TabCadastro[[#This Row],[CEP]]</f>
        <v>Rua Itaquera, 433 - Concórdia - CEP 31110-680</v>
      </c>
      <c r="EB165" s="1" t="e">
        <f>IF(TabCadastro[[#This Row],[Regional]]=#REF!,TabCadastro[[#This Row],[Ordem (manual)]],"")</f>
        <v>#REF!</v>
      </c>
      <c r="EC165" s="1" t="e">
        <f>IF(TabCadastro[[#This Row],[Regional_Selec]]="","",_xlfn.RANK.EQ(TabCadastro[[#This Row],[Regional_Selec]],TabCadastro[Regional_Selec],1))</f>
        <v>#REF!</v>
      </c>
      <c r="ED165" s="1" t="str">
        <f>TabCadastro[[#This Row],[Domingo]]&amp;TabCadastro[[#This Row],[Segunda]]&amp;TabCadastro[[#This Row],[Terça]]&amp;TabCadastro[[#This Row],[Quarta]]&amp;TabCadastro[[#This Row],[Quinta]]&amp;TabCadastro[[#This Row],[Sexta]]&amp;TabCadastro[[#This Row],[Sábado]]</f>
        <v>-19h30-----</v>
      </c>
      <c r="EE165" s="1">
        <f>LEN(TabCadastro[[#This Row],[Conc_AE]])-LEN(SUBSTITUTE(TabCadastro[[#This Row],[Conc_AE]],"h",""))</f>
        <v>1</v>
      </c>
      <c r="EF165" s="1">
        <f>LEN(TabCadastro[[#This Row],[Dias e Horários do CURSO BÁSICO]])-LEN(SUBSTITUTE(TabCadastro[[#This Row],[Dias e Horários do CURSO BÁSICO]],"h",""))</f>
        <v>0</v>
      </c>
      <c r="EG165" s="1">
        <f>LEN(TabCadastro[[#This Row],[Dias e Horários da EAE]])-LEN(SUBSTITUTE(TabCadastro[[#This Row],[Dias e Horários da EAE]],"h",""))</f>
        <v>2</v>
      </c>
      <c r="EH165" s="1">
        <f>LEN(TabCadastro[[#This Row],[Dias e Horários EVANGELIZAÇÃO INFANTIL]])-LEN(SUBSTITUTE(TabCadastro[[#This Row],[Dias e Horários EVANGELIZAÇÃO INFANTIL]],"h",""))</f>
        <v>1</v>
      </c>
      <c r="EI165" s="1">
        <f>LEN(TabCadastro[[#This Row],[Dias e Horários PRÉ-MOCIDADE]])-LEN(SUBSTITUTE(TabCadastro[[#This Row],[Dias e Horários PRÉ-MOCIDADE]],"h",""))</f>
        <v>1</v>
      </c>
      <c r="EJ165" s="1">
        <f>LEN(TabCadastro[[#This Row],[Dias e Horários MOCIDADE]])-LEN(SUBSTITUTE(TabCadastro[[#This Row],[Dias e Horários MOCIDADE]],"h",""))</f>
        <v>1</v>
      </c>
      <c r="EK165" s="1">
        <f>LEN(TabCadastro[[#This Row],[Dias e Horários do CURSO DE MÉDIUNS]])-LEN(SUBSTITUTE(TabCadastro[[#This Row],[Dias e Horários do CURSO DE MÉDIUNS]],"h",""))</f>
        <v>2</v>
      </c>
      <c r="EL165" s="1">
        <f>LEN(TabCadastro[[#This Row],[Dias e Horários - FALANDO AO CORAÇÃO]])-LEN(SUBSTITUTE(TabCadastro[[#This Row],[Dias e Horários - FALANDO AO CORAÇÃO]],"h",""))</f>
        <v>1</v>
      </c>
      <c r="EM165" s="1">
        <f>LEN(TabCadastro[[#This Row],[Dias e Horários - PROJETO ANDRÉ LUIZ]])-LEN(SUBSTITUTE(TabCadastro[[#This Row],[Dias e Horários - PROJETO ANDRÉ LUIZ]],"h",""))</f>
        <v>1</v>
      </c>
      <c r="EN165" s="1">
        <f>LEN(TabCadastro[[#This Row],[Dias e Horários - PROJETO PAULO DE TARSO]])-LEN(SUBSTITUTE(TabCadastro[[#This Row],[Dias e Horários - PROJETO PAULO DE TARSO]],"h",""))</f>
        <v>0</v>
      </c>
    </row>
    <row r="166" spans="1:144" x14ac:dyDescent="0.3">
      <c r="A166" s="2">
        <v>44209.663415104165</v>
      </c>
      <c r="B166" s="19" t="s">
        <v>3468</v>
      </c>
      <c r="C166" s="3" t="s">
        <v>3734</v>
      </c>
      <c r="D166" s="3" t="s">
        <v>757</v>
      </c>
      <c r="E166" s="3" t="s">
        <v>3735</v>
      </c>
      <c r="F166" s="3" t="s">
        <v>3736</v>
      </c>
      <c r="G166" s="4" t="s">
        <v>3737</v>
      </c>
      <c r="H166" s="5" t="s">
        <v>3738</v>
      </c>
      <c r="I166" s="3" t="s">
        <v>3474</v>
      </c>
      <c r="J166" s="3" t="s">
        <v>3475</v>
      </c>
      <c r="K166" s="3" t="s">
        <v>3739</v>
      </c>
      <c r="L166" s="3" t="s">
        <v>3740</v>
      </c>
      <c r="M166" s="13">
        <v>43643</v>
      </c>
      <c r="N166" s="3" t="s">
        <v>3735</v>
      </c>
      <c r="O166" s="5" t="s">
        <v>3741</v>
      </c>
      <c r="P166" s="5" t="s">
        <v>3736</v>
      </c>
      <c r="Q166" s="4" t="s">
        <v>3742</v>
      </c>
      <c r="R166" s="4" t="s">
        <v>3743</v>
      </c>
      <c r="S166" s="3" t="s">
        <v>159</v>
      </c>
      <c r="T166" s="3" t="s">
        <v>159</v>
      </c>
      <c r="U166" s="3" t="s">
        <v>159</v>
      </c>
      <c r="V166" s="3" t="s">
        <v>159</v>
      </c>
      <c r="W166" s="3" t="s">
        <v>159</v>
      </c>
      <c r="X166" s="3" t="s">
        <v>159</v>
      </c>
      <c r="Y166" s="3" t="s">
        <v>159</v>
      </c>
      <c r="Z166" s="4" t="s">
        <v>3744</v>
      </c>
      <c r="AA166" s="4" t="s">
        <v>161</v>
      </c>
      <c r="AB166" s="4" t="s">
        <v>161</v>
      </c>
      <c r="AC166" s="4" t="s">
        <v>161</v>
      </c>
      <c r="AD166" s="4" t="s">
        <v>161</v>
      </c>
      <c r="AE166" s="4" t="s">
        <v>158</v>
      </c>
      <c r="AF166" s="4" t="s">
        <v>3745</v>
      </c>
      <c r="AG166" s="3" t="s">
        <v>161</v>
      </c>
      <c r="AH166" s="3" t="s">
        <v>162</v>
      </c>
      <c r="AI166" s="3" t="s">
        <v>161</v>
      </c>
      <c r="AJ166" s="3" t="s">
        <v>161</v>
      </c>
      <c r="AK166" s="3" t="s">
        <v>161</v>
      </c>
      <c r="AL166" s="3" t="s">
        <v>161</v>
      </c>
      <c r="AM166" s="3" t="s">
        <v>161</v>
      </c>
      <c r="AN166" s="5">
        <v>24</v>
      </c>
      <c r="AO166" s="5">
        <v>10</v>
      </c>
      <c r="AP166" s="5">
        <v>8</v>
      </c>
      <c r="AQ166" s="5">
        <v>8</v>
      </c>
      <c r="AR166" s="5" t="s">
        <v>161</v>
      </c>
      <c r="AS166" s="5">
        <v>0</v>
      </c>
      <c r="AT166" s="5" t="s">
        <v>161</v>
      </c>
      <c r="AU166" s="5" t="s">
        <v>163</v>
      </c>
      <c r="AV166" s="20">
        <v>0</v>
      </c>
      <c r="AW166" s="5">
        <v>8</v>
      </c>
      <c r="AX166" s="5">
        <v>2</v>
      </c>
      <c r="AY166" s="5">
        <v>0</v>
      </c>
      <c r="AZ166" s="5" t="s">
        <v>161</v>
      </c>
      <c r="BA166" s="5">
        <v>0</v>
      </c>
      <c r="BB166" s="5">
        <v>0</v>
      </c>
      <c r="BC166" s="5">
        <v>0</v>
      </c>
      <c r="BD166" s="5">
        <v>0</v>
      </c>
      <c r="BE166" s="5" t="s">
        <v>164</v>
      </c>
      <c r="BF166" s="5">
        <v>8</v>
      </c>
      <c r="BG166" s="5">
        <v>3</v>
      </c>
      <c r="BH166" s="5">
        <v>4</v>
      </c>
      <c r="BI166" s="5">
        <v>1</v>
      </c>
      <c r="BJ166" s="5">
        <v>1</v>
      </c>
      <c r="BK166" s="5">
        <v>1</v>
      </c>
      <c r="BL166" s="5">
        <v>0</v>
      </c>
      <c r="BM166" s="5">
        <v>1</v>
      </c>
      <c r="BN166" s="5">
        <v>1</v>
      </c>
      <c r="BO166" s="5">
        <v>4</v>
      </c>
      <c r="BP166" s="5">
        <v>4</v>
      </c>
      <c r="BQ166" s="5" t="s">
        <v>158</v>
      </c>
      <c r="BR166" s="5" t="s">
        <v>161</v>
      </c>
      <c r="BS166" s="5">
        <v>0</v>
      </c>
      <c r="BT166" s="5">
        <v>0</v>
      </c>
      <c r="BU166" s="5">
        <v>1</v>
      </c>
      <c r="BV166" s="5" t="s">
        <v>344</v>
      </c>
      <c r="BW166" s="5" t="s">
        <v>161</v>
      </c>
      <c r="BX166" s="5">
        <v>0</v>
      </c>
      <c r="BY166" s="5">
        <v>0</v>
      </c>
      <c r="BZ166" s="5">
        <v>0</v>
      </c>
      <c r="CA166" s="5">
        <v>1</v>
      </c>
      <c r="CB166" s="5">
        <v>0</v>
      </c>
      <c r="CC166" s="5">
        <v>0</v>
      </c>
      <c r="CD166" s="5" t="s">
        <v>161</v>
      </c>
      <c r="CE166" s="5" t="s">
        <v>161</v>
      </c>
      <c r="CF166" s="5" t="s">
        <v>161</v>
      </c>
      <c r="CG166" s="5" t="s">
        <v>158</v>
      </c>
      <c r="CH166" s="5" t="s">
        <v>158</v>
      </c>
      <c r="CI166" s="5">
        <v>0</v>
      </c>
      <c r="CJ166" s="5">
        <v>0</v>
      </c>
      <c r="CK166" s="5" t="s">
        <v>158</v>
      </c>
      <c r="CL166" s="5" t="s">
        <v>158</v>
      </c>
      <c r="CM166" s="5">
        <v>0</v>
      </c>
      <c r="CN166" s="5">
        <v>0</v>
      </c>
      <c r="CO166" s="5" t="s">
        <v>199</v>
      </c>
      <c r="CP166" s="4" t="s">
        <v>3746</v>
      </c>
      <c r="CQ166" s="5" t="s">
        <v>347</v>
      </c>
      <c r="CR166" s="4" t="s">
        <v>3747</v>
      </c>
      <c r="CS166" s="5" t="s">
        <v>169</v>
      </c>
      <c r="CT166" s="5" t="s">
        <v>159</v>
      </c>
      <c r="CU166" s="5" t="s">
        <v>3741</v>
      </c>
      <c r="CV166" s="4" t="s">
        <v>3748</v>
      </c>
      <c r="CX166" s="5" t="s">
        <v>3741</v>
      </c>
      <c r="CY166" s="4" t="s">
        <v>3749</v>
      </c>
      <c r="CZ166" s="5" t="s">
        <v>171</v>
      </c>
      <c r="DA166" s="5" t="s">
        <v>172</v>
      </c>
      <c r="DB166" s="4" t="s">
        <v>3750</v>
      </c>
      <c r="DC166" s="4" t="s">
        <v>3751</v>
      </c>
      <c r="DD166" t="s">
        <v>3752</v>
      </c>
      <c r="DE166" s="14" t="s">
        <v>176</v>
      </c>
      <c r="DF166" s="4">
        <v>167</v>
      </c>
      <c r="DG166" s="15" t="s">
        <v>177</v>
      </c>
      <c r="DH166" s="15" t="s">
        <v>178</v>
      </c>
      <c r="DI166" s="4" t="e">
        <v>#REF!</v>
      </c>
      <c r="DJ166" s="4" t="e">
        <v>#REF!</v>
      </c>
      <c r="DK166" s="4" t="e">
        <v>#REF!</v>
      </c>
      <c r="DL166" s="4" t="e">
        <v>#REF!</v>
      </c>
      <c r="DM166" s="4" t="e">
        <v>#REF!</v>
      </c>
      <c r="DN166" s="4" t="e">
        <v>#REF!</v>
      </c>
      <c r="DO166" s="4" t="e">
        <v>#REF!</v>
      </c>
      <c r="DP166" s="4" t="s">
        <v>3753</v>
      </c>
      <c r="DQ166" s="4" t="s">
        <v>178</v>
      </c>
      <c r="DR166" s="16">
        <v>1</v>
      </c>
      <c r="DS166" s="17">
        <v>44241</v>
      </c>
      <c r="DU166" s="1" t="s">
        <v>178</v>
      </c>
      <c r="DV166" s="1" t="str">
        <f>TabCadastro[[#This Row],[Cidade]]&amp;" - "&amp;TabCadastro[[#This Row],[UF]]</f>
        <v>Belo Horizonte - MG</v>
      </c>
      <c r="DW166" s="18" t="str">
        <f>TabCadastro[[#This Row],[Nome completo do responsável]]&amp;" / "&amp;TabCadastro[[#This Row],[Endereço de e-mail2]]&amp;" / "&amp;TabCadastro[[#This Row],[Telefone]]</f>
        <v>Raylda Ferreira / rayldaf@gmail.com / (31) 99929-3188</v>
      </c>
      <c r="DX166" s="18" t="str">
        <f>TabCadastro[[#This Row],[Nome do Presidente]]&amp;" / "&amp;TabCadastro[[#This Row],[Email do Presidente]]&amp;" / "&amp;TabCadastro[[#This Row],[Telefone do Presidente]]</f>
        <v>Raylda Ferreira / rayldaf@gmail.com / (31) 99929-3188</v>
      </c>
      <c r="DY166" s="18" t="e">
        <f>VLOOKUP(TabCadastro[[#This Row],[Regional]],#REF!,2,FALSE)</f>
        <v>#REF!</v>
      </c>
      <c r="DZ166" s="1" t="e">
        <f>IF(TabCadastro[[#This Row],[Regional]]=#REF!,TabCadastro[[#This Row],[Conc_Cidade_UF]],"")</f>
        <v>#REF!</v>
      </c>
      <c r="EA166" s="18" t="str">
        <f>TabCadastro[[#This Row],[Endereço]]&amp;" - "&amp;TabCadastro[[#This Row],[Bairro]]&amp;" - "&amp;"CEP "&amp;TabCadastro[[#This Row],[CEP]]</f>
        <v>Rua Mateus Leme 142 - Ermelinda - CEP 31250-270</v>
      </c>
      <c r="EB166" s="1" t="e">
        <f>IF(TabCadastro[[#This Row],[Regional]]=#REF!,TabCadastro[[#This Row],[Ordem (manual)]],"")</f>
        <v>#REF!</v>
      </c>
      <c r="EC166" s="1" t="e">
        <f>IF(TabCadastro[[#This Row],[Regional_Selec]]="","",_xlfn.RANK.EQ(TabCadastro[[#This Row],[Regional_Selec]],TabCadastro[Regional_Selec],1))</f>
        <v>#REF!</v>
      </c>
      <c r="ED166" s="1" t="str">
        <f>TabCadastro[[#This Row],[Domingo]]&amp;TabCadastro[[#This Row],[Segunda]]&amp;TabCadastro[[#This Row],[Terça]]&amp;TabCadastro[[#This Row],[Quarta]]&amp;TabCadastro[[#This Row],[Quinta]]&amp;TabCadastro[[#This Row],[Sexta]]&amp;TabCadastro[[#This Row],[Sábado]]</f>
        <v>-19h30-----</v>
      </c>
      <c r="EE166" s="1">
        <f>LEN(TabCadastro[[#This Row],[Conc_AE]])-LEN(SUBSTITUTE(TabCadastro[[#This Row],[Conc_AE]],"h",""))</f>
        <v>1</v>
      </c>
      <c r="EF166" s="1">
        <f>LEN(TabCadastro[[#This Row],[Dias e Horários do CURSO BÁSICO]])-LEN(SUBSTITUTE(TabCadastro[[#This Row],[Dias e Horários do CURSO BÁSICO]],"h",""))</f>
        <v>0</v>
      </c>
      <c r="EG166" s="1">
        <f>LEN(TabCadastro[[#This Row],[Dias e Horários da EAE]])-LEN(SUBSTITUTE(TabCadastro[[#This Row],[Dias e Horários da EAE]],"h",""))</f>
        <v>0</v>
      </c>
      <c r="EH166" s="1">
        <f>LEN(TabCadastro[[#This Row],[Dias e Horários EVANGELIZAÇÃO INFANTIL]])-LEN(SUBSTITUTE(TabCadastro[[#This Row],[Dias e Horários EVANGELIZAÇÃO INFANTIL]],"h",""))</f>
        <v>1</v>
      </c>
      <c r="EI166" s="1">
        <f>LEN(TabCadastro[[#This Row],[Dias e Horários PRÉ-MOCIDADE]])-LEN(SUBSTITUTE(TabCadastro[[#This Row],[Dias e Horários PRÉ-MOCIDADE]],"h",""))</f>
        <v>0</v>
      </c>
      <c r="EJ166" s="1">
        <f>LEN(TabCadastro[[#This Row],[Dias e Horários MOCIDADE]])-LEN(SUBSTITUTE(TabCadastro[[#This Row],[Dias e Horários MOCIDADE]],"h",""))</f>
        <v>0</v>
      </c>
      <c r="EK166" s="1">
        <f>LEN(TabCadastro[[#This Row],[Dias e Horários do CURSO DE MÉDIUNS]])-LEN(SUBSTITUTE(TabCadastro[[#This Row],[Dias e Horários do CURSO DE MÉDIUNS]],"h",""))</f>
        <v>0</v>
      </c>
      <c r="EL166" s="1">
        <f>LEN(TabCadastro[[#This Row],[Dias e Horários - FALANDO AO CORAÇÃO]])-LEN(SUBSTITUTE(TabCadastro[[#This Row],[Dias e Horários - FALANDO AO CORAÇÃO]],"h",""))</f>
        <v>0</v>
      </c>
      <c r="EM166" s="1">
        <f>LEN(TabCadastro[[#This Row],[Dias e Horários - PROJETO ANDRÉ LUIZ]])-LEN(SUBSTITUTE(TabCadastro[[#This Row],[Dias e Horários - PROJETO ANDRÉ LUIZ]],"h",""))</f>
        <v>0</v>
      </c>
      <c r="EN166" s="1">
        <f>LEN(TabCadastro[[#This Row],[Dias e Horários - PROJETO PAULO DE TARSO]])-LEN(SUBSTITUTE(TabCadastro[[#This Row],[Dias e Horários - PROJETO PAULO DE TARSO]],"h",""))</f>
        <v>0</v>
      </c>
    </row>
    <row r="167" spans="1:144" x14ac:dyDescent="0.3">
      <c r="A167" s="2">
        <v>44201.880908356485</v>
      </c>
      <c r="B167" s="19" t="s">
        <v>3468</v>
      </c>
      <c r="C167" s="3" t="s">
        <v>3754</v>
      </c>
      <c r="D167" s="3" t="s">
        <v>3755</v>
      </c>
      <c r="E167" s="3" t="s">
        <v>3756</v>
      </c>
      <c r="F167" s="3" t="s">
        <v>3757</v>
      </c>
      <c r="G167" s="4" t="s">
        <v>3758</v>
      </c>
      <c r="H167" s="5" t="s">
        <v>3759</v>
      </c>
      <c r="I167" s="3" t="s">
        <v>3760</v>
      </c>
      <c r="J167" s="3" t="s">
        <v>3475</v>
      </c>
      <c r="K167" s="3" t="s">
        <v>3761</v>
      </c>
      <c r="L167" s="3" t="s">
        <v>3762</v>
      </c>
      <c r="M167" s="13">
        <v>36065</v>
      </c>
      <c r="N167" s="3" t="s">
        <v>3756</v>
      </c>
      <c r="O167" s="5" t="s">
        <v>3763</v>
      </c>
      <c r="P167" s="5" t="s">
        <v>3764</v>
      </c>
      <c r="Q167" s="4" t="s">
        <v>2746</v>
      </c>
      <c r="R167" s="4" t="s">
        <v>3765</v>
      </c>
      <c r="S167" s="3" t="s">
        <v>158</v>
      </c>
      <c r="T167" s="3" t="s">
        <v>159</v>
      </c>
      <c r="U167" s="3" t="s">
        <v>158</v>
      </c>
      <c r="V167" s="3" t="s">
        <v>159</v>
      </c>
      <c r="W167" s="3" t="s">
        <v>158</v>
      </c>
      <c r="X167" s="3" t="s">
        <v>158</v>
      </c>
      <c r="Y167" s="3" t="s">
        <v>158</v>
      </c>
      <c r="Z167" s="4" t="s">
        <v>3766</v>
      </c>
      <c r="AA167" s="4" t="s">
        <v>161</v>
      </c>
      <c r="AB167" s="4" t="s">
        <v>161</v>
      </c>
      <c r="AC167" s="4" t="s">
        <v>161</v>
      </c>
      <c r="AD167" s="4" t="s">
        <v>161</v>
      </c>
      <c r="AE167" s="4" t="s">
        <v>158</v>
      </c>
      <c r="AF167" s="4" t="s">
        <v>3767</v>
      </c>
      <c r="AG167" s="3" t="s">
        <v>161</v>
      </c>
      <c r="AH167" s="3" t="s">
        <v>161</v>
      </c>
      <c r="AI167" s="3" t="s">
        <v>162</v>
      </c>
      <c r="AJ167" s="3" t="s">
        <v>161</v>
      </c>
      <c r="AK167" s="3" t="s">
        <v>161</v>
      </c>
      <c r="AL167" s="3" t="s">
        <v>161</v>
      </c>
      <c r="AM167" s="3" t="s">
        <v>161</v>
      </c>
      <c r="AN167" s="5">
        <v>5</v>
      </c>
      <c r="AO167" s="5">
        <v>4</v>
      </c>
      <c r="AP167" s="5">
        <v>3</v>
      </c>
      <c r="AQ167" s="5">
        <v>2</v>
      </c>
      <c r="AR167" s="5" t="s">
        <v>923</v>
      </c>
      <c r="AS167" s="21">
        <v>4</v>
      </c>
      <c r="AT167" s="5" t="s">
        <v>923</v>
      </c>
      <c r="AU167" s="5" t="s">
        <v>1817</v>
      </c>
      <c r="AV167" s="21">
        <v>4</v>
      </c>
      <c r="AW167" s="5">
        <v>5</v>
      </c>
      <c r="AX167" s="5">
        <v>2</v>
      </c>
      <c r="AY167" s="5">
        <v>2</v>
      </c>
      <c r="AZ167" s="5" t="s">
        <v>161</v>
      </c>
      <c r="BA167" s="5">
        <v>0</v>
      </c>
      <c r="BB167" s="5">
        <v>2</v>
      </c>
      <c r="BC167" s="5">
        <v>2</v>
      </c>
      <c r="BD167" s="5">
        <v>3</v>
      </c>
      <c r="BE167" s="5" t="s">
        <v>554</v>
      </c>
      <c r="BF167" s="5">
        <v>1</v>
      </c>
      <c r="BG167" s="5">
        <v>2</v>
      </c>
      <c r="BH167" s="5">
        <v>4</v>
      </c>
      <c r="BI167" s="5">
        <v>1</v>
      </c>
      <c r="BJ167" s="5">
        <v>1</v>
      </c>
      <c r="BK167" s="5">
        <v>1</v>
      </c>
      <c r="BL167" s="5">
        <v>1</v>
      </c>
      <c r="BM167" s="5">
        <v>2</v>
      </c>
      <c r="BN167" s="5">
        <v>0</v>
      </c>
      <c r="BO167" s="5">
        <v>4</v>
      </c>
      <c r="BP167" s="5">
        <v>5</v>
      </c>
      <c r="BQ167" s="5" t="s">
        <v>158</v>
      </c>
      <c r="BR167" s="5" t="s">
        <v>161</v>
      </c>
      <c r="BS167" s="5">
        <v>0</v>
      </c>
      <c r="BT167" s="5">
        <v>0</v>
      </c>
      <c r="BU167" s="5">
        <v>0</v>
      </c>
      <c r="BV167" s="5" t="s">
        <v>163</v>
      </c>
      <c r="BW167" s="5" t="s">
        <v>161</v>
      </c>
      <c r="BX167" s="5">
        <v>0</v>
      </c>
      <c r="BY167" s="5">
        <v>2</v>
      </c>
      <c r="BZ167" s="5">
        <v>2</v>
      </c>
      <c r="CA167" s="5">
        <v>0</v>
      </c>
      <c r="CB167" s="5">
        <v>6</v>
      </c>
      <c r="CC167" s="5">
        <v>6</v>
      </c>
      <c r="CD167" s="5" t="s">
        <v>924</v>
      </c>
      <c r="CE167" s="5" t="s">
        <v>161</v>
      </c>
      <c r="CF167" s="5" t="s">
        <v>161</v>
      </c>
      <c r="CG167" s="5" t="s">
        <v>158</v>
      </c>
      <c r="CH167" s="5" t="s">
        <v>158</v>
      </c>
      <c r="CI167" s="5">
        <v>0</v>
      </c>
      <c r="CJ167" s="5">
        <v>0</v>
      </c>
      <c r="CK167" s="5" t="s">
        <v>158</v>
      </c>
      <c r="CL167" s="5" t="s">
        <v>158</v>
      </c>
      <c r="CM167" s="5">
        <v>0</v>
      </c>
      <c r="CN167" s="5">
        <v>1</v>
      </c>
      <c r="CO167" s="5" t="s">
        <v>199</v>
      </c>
      <c r="CQ167" s="5" t="s">
        <v>168</v>
      </c>
      <c r="CR167" s="4" t="s">
        <v>3768</v>
      </c>
      <c r="CS167" s="5" t="s">
        <v>169</v>
      </c>
      <c r="CT167" s="5" t="s">
        <v>159</v>
      </c>
      <c r="CU167" s="5" t="s">
        <v>3769</v>
      </c>
      <c r="CV167" s="4" t="s">
        <v>3770</v>
      </c>
      <c r="CX167" s="5" t="s">
        <v>3763</v>
      </c>
      <c r="CY167" s="4" t="s">
        <v>256</v>
      </c>
      <c r="CZ167" s="5" t="s">
        <v>171</v>
      </c>
      <c r="DA167" s="5" t="s">
        <v>230</v>
      </c>
      <c r="DB167" s="4" t="s">
        <v>3771</v>
      </c>
      <c r="DC167" s="4" t="s">
        <v>3772</v>
      </c>
      <c r="DD167" t="s">
        <v>3773</v>
      </c>
      <c r="DE167" s="14" t="s">
        <v>176</v>
      </c>
      <c r="DF167" s="4">
        <v>168</v>
      </c>
      <c r="DG167" s="15" t="s">
        <v>177</v>
      </c>
      <c r="DH167" s="15" t="s">
        <v>178</v>
      </c>
      <c r="DI167" s="4" t="e">
        <v>#REF!</v>
      </c>
      <c r="DJ167" s="4" t="e">
        <v>#REF!</v>
      </c>
      <c r="DK167" s="4" t="e">
        <v>#REF!</v>
      </c>
      <c r="DL167" s="4" t="e">
        <v>#REF!</v>
      </c>
      <c r="DM167" s="4" t="e">
        <v>#REF!</v>
      </c>
      <c r="DN167" s="4" t="e">
        <v>#REF!</v>
      </c>
      <c r="DO167" s="4" t="e">
        <v>#REF!</v>
      </c>
      <c r="DP167" s="4" t="s">
        <v>3774</v>
      </c>
      <c r="DQ167" s="4" t="s">
        <v>178</v>
      </c>
      <c r="DR167" s="16">
        <v>1</v>
      </c>
      <c r="DS167" s="17">
        <v>44241</v>
      </c>
      <c r="DU167" s="1" t="s">
        <v>178</v>
      </c>
      <c r="DV167" s="1" t="str">
        <f>TabCadastro[[#This Row],[Cidade]]&amp;" - "&amp;TabCadastro[[#This Row],[UF]]</f>
        <v>Contagem - MG</v>
      </c>
      <c r="DW167" s="18" t="str">
        <f>TabCadastro[[#This Row],[Nome completo do responsável]]&amp;" / "&amp;TabCadastro[[#This Row],[Endereço de e-mail2]]&amp;" / "&amp;TabCadastro[[#This Row],[Telefone]]</f>
        <v>Luiz Cláudio De Oliveira / luizzcllaudio@hotmail.com / (31) 98818-8333</v>
      </c>
      <c r="DX167" s="18" t="str">
        <f>TabCadastro[[#This Row],[Nome do Presidente]]&amp;" / "&amp;TabCadastro[[#This Row],[Email do Presidente]]&amp;" / "&amp;TabCadastro[[#This Row],[Telefone do Presidente]]</f>
        <v>Luiz Cláudio De Oliveira / luizzcllaudio@hotmail.com / (31) 3477-8555</v>
      </c>
      <c r="DY167" s="18" t="e">
        <f>VLOOKUP(TabCadastro[[#This Row],[Regional]],#REF!,2,FALSE)</f>
        <v>#REF!</v>
      </c>
      <c r="DZ167" s="1" t="e">
        <f>IF(TabCadastro[[#This Row],[Regional]]=#REF!,TabCadastro[[#This Row],[Conc_Cidade_UF]],"")</f>
        <v>#REF!</v>
      </c>
      <c r="EA167" s="18" t="str">
        <f>TabCadastro[[#This Row],[Endereço]]&amp;" - "&amp;TabCadastro[[#This Row],[Bairro]]&amp;" - "&amp;"CEP "&amp;TabCadastro[[#This Row],[CEP]]</f>
        <v>Rua Dr. Antônio Aleixo, 331 - Casa 1 - Pq. Novo Progresso - CEP 32115-100</v>
      </c>
      <c r="EB167" s="1" t="e">
        <f>IF(TabCadastro[[#This Row],[Regional]]=#REF!,TabCadastro[[#This Row],[Ordem (manual)]],"")</f>
        <v>#REF!</v>
      </c>
      <c r="EC167" s="1" t="e">
        <f>IF(TabCadastro[[#This Row],[Regional_Selec]]="","",_xlfn.RANK.EQ(TabCadastro[[#This Row],[Regional_Selec]],TabCadastro[Regional_Selec],1))</f>
        <v>#REF!</v>
      </c>
      <c r="ED167" s="1" t="str">
        <f>TabCadastro[[#This Row],[Domingo]]&amp;TabCadastro[[#This Row],[Segunda]]&amp;TabCadastro[[#This Row],[Terça]]&amp;TabCadastro[[#This Row],[Quarta]]&amp;TabCadastro[[#This Row],[Quinta]]&amp;TabCadastro[[#This Row],[Sexta]]&amp;TabCadastro[[#This Row],[Sábado]]</f>
        <v>--19h30----</v>
      </c>
      <c r="EE167" s="1">
        <f>LEN(TabCadastro[[#This Row],[Conc_AE]])-LEN(SUBSTITUTE(TabCadastro[[#This Row],[Conc_AE]],"h",""))</f>
        <v>1</v>
      </c>
      <c r="EF167" s="1">
        <f>LEN(TabCadastro[[#This Row],[Dias e Horários do CURSO BÁSICO]])-LEN(SUBSTITUTE(TabCadastro[[#This Row],[Dias e Horários do CURSO BÁSICO]],"h",""))</f>
        <v>1</v>
      </c>
      <c r="EG167" s="1">
        <f>LEN(TabCadastro[[#This Row],[Dias e Horários da EAE]])-LEN(SUBSTITUTE(TabCadastro[[#This Row],[Dias e Horários da EAE]],"h",""))</f>
        <v>1</v>
      </c>
      <c r="EH167" s="1">
        <f>LEN(TabCadastro[[#This Row],[Dias e Horários EVANGELIZAÇÃO INFANTIL]])-LEN(SUBSTITUTE(TabCadastro[[#This Row],[Dias e Horários EVANGELIZAÇÃO INFANTIL]],"h",""))</f>
        <v>1</v>
      </c>
      <c r="EI167" s="1">
        <f>LEN(TabCadastro[[#This Row],[Dias e Horários PRÉ-MOCIDADE]])-LEN(SUBSTITUTE(TabCadastro[[#This Row],[Dias e Horários PRÉ-MOCIDADE]],"h",""))</f>
        <v>0</v>
      </c>
      <c r="EJ167" s="1">
        <f>LEN(TabCadastro[[#This Row],[Dias e Horários MOCIDADE]])-LEN(SUBSTITUTE(TabCadastro[[#This Row],[Dias e Horários MOCIDADE]],"h",""))</f>
        <v>0</v>
      </c>
      <c r="EK167" s="1">
        <f>LEN(TabCadastro[[#This Row],[Dias e Horários do CURSO DE MÉDIUNS]])-LEN(SUBSTITUTE(TabCadastro[[#This Row],[Dias e Horários do CURSO DE MÉDIUNS]],"h",""))</f>
        <v>0</v>
      </c>
      <c r="EL167" s="1">
        <f>LEN(TabCadastro[[#This Row],[Dias e Horários - FALANDO AO CORAÇÃO]])-LEN(SUBSTITUTE(TabCadastro[[#This Row],[Dias e Horários - FALANDO AO CORAÇÃO]],"h",""))</f>
        <v>1</v>
      </c>
      <c r="EM167" s="1">
        <f>LEN(TabCadastro[[#This Row],[Dias e Horários - PROJETO ANDRÉ LUIZ]])-LEN(SUBSTITUTE(TabCadastro[[#This Row],[Dias e Horários - PROJETO ANDRÉ LUIZ]],"h",""))</f>
        <v>0</v>
      </c>
      <c r="EN167" s="1">
        <f>LEN(TabCadastro[[#This Row],[Dias e Horários - PROJETO PAULO DE TARSO]])-LEN(SUBSTITUTE(TabCadastro[[#This Row],[Dias e Horários - PROJETO PAULO DE TARSO]],"h",""))</f>
        <v>0</v>
      </c>
    </row>
    <row r="168" spans="1:144" x14ac:dyDescent="0.3">
      <c r="A168" s="2">
        <v>44206.740416736109</v>
      </c>
      <c r="B168" s="19" t="s">
        <v>3468</v>
      </c>
      <c r="C168" s="3" t="s">
        <v>3775</v>
      </c>
      <c r="D168" s="3" t="s">
        <v>3776</v>
      </c>
      <c r="E168" s="3" t="s">
        <v>3777</v>
      </c>
      <c r="F168" s="3" t="s">
        <v>3778</v>
      </c>
      <c r="G168" s="4" t="s">
        <v>3779</v>
      </c>
      <c r="H168" s="5" t="s">
        <v>1395</v>
      </c>
      <c r="I168" s="3" t="s">
        <v>3780</v>
      </c>
      <c r="J168" s="3" t="s">
        <v>3475</v>
      </c>
      <c r="K168" s="3" t="s">
        <v>3781</v>
      </c>
      <c r="L168" s="3" t="s">
        <v>3782</v>
      </c>
      <c r="M168" s="13">
        <v>38619</v>
      </c>
      <c r="N168" s="3" t="s">
        <v>3777</v>
      </c>
      <c r="O168" s="5" t="s">
        <v>3783</v>
      </c>
      <c r="P168" s="5" t="s">
        <v>3784</v>
      </c>
      <c r="Q168" s="4" t="s">
        <v>3785</v>
      </c>
      <c r="R168" s="4" t="s">
        <v>3786</v>
      </c>
      <c r="S168" s="3" t="s">
        <v>158</v>
      </c>
      <c r="T168" s="3" t="s">
        <v>158</v>
      </c>
      <c r="U168" s="3" t="s">
        <v>158</v>
      </c>
      <c r="V168" s="3" t="s">
        <v>159</v>
      </c>
      <c r="W168" s="3" t="s">
        <v>159</v>
      </c>
      <c r="X168" s="3" t="s">
        <v>159</v>
      </c>
      <c r="Y168" s="3" t="s">
        <v>159</v>
      </c>
      <c r="Z168" s="4" t="s">
        <v>3787</v>
      </c>
      <c r="AA168" s="4" t="s">
        <v>161</v>
      </c>
      <c r="AB168" s="4" t="s">
        <v>161</v>
      </c>
      <c r="AC168" s="4" t="s">
        <v>161</v>
      </c>
      <c r="AD168" s="4" t="s">
        <v>161</v>
      </c>
      <c r="AE168" s="4" t="s">
        <v>158</v>
      </c>
      <c r="AF168" s="4" t="s">
        <v>3788</v>
      </c>
      <c r="AG168" s="3" t="s">
        <v>161</v>
      </c>
      <c r="AH168" s="3" t="s">
        <v>726</v>
      </c>
      <c r="AI168" s="3" t="s">
        <v>161</v>
      </c>
      <c r="AJ168" s="3" t="s">
        <v>161</v>
      </c>
      <c r="AK168" s="3" t="s">
        <v>161</v>
      </c>
      <c r="AL168" s="3" t="s">
        <v>161</v>
      </c>
      <c r="AM168" s="3" t="s">
        <v>161</v>
      </c>
      <c r="AN168" s="5">
        <v>30</v>
      </c>
      <c r="AO168" s="5">
        <v>13</v>
      </c>
      <c r="AP168" s="5">
        <v>9</v>
      </c>
      <c r="AQ168" s="5">
        <v>4</v>
      </c>
      <c r="AR168" s="5" t="s">
        <v>251</v>
      </c>
      <c r="AS168" s="5">
        <v>63</v>
      </c>
      <c r="AT168" s="5" t="s">
        <v>3789</v>
      </c>
      <c r="AU168" s="5" t="s">
        <v>423</v>
      </c>
      <c r="AV168" s="5">
        <v>7</v>
      </c>
      <c r="AW168" s="5">
        <v>6</v>
      </c>
      <c r="AX168" s="5">
        <v>4</v>
      </c>
      <c r="AY168" s="5">
        <v>3</v>
      </c>
      <c r="AZ168" s="5" t="s">
        <v>251</v>
      </c>
      <c r="BA168" s="5">
        <v>6</v>
      </c>
      <c r="BB168" s="5">
        <v>4</v>
      </c>
      <c r="BC168" s="5">
        <v>2</v>
      </c>
      <c r="BD168" s="5">
        <v>2</v>
      </c>
      <c r="BE168" s="5" t="s">
        <v>164</v>
      </c>
      <c r="BF168" s="5">
        <v>0</v>
      </c>
      <c r="BG168" s="5">
        <v>0</v>
      </c>
      <c r="BH168" s="5">
        <v>0</v>
      </c>
      <c r="BI168" s="5">
        <v>0</v>
      </c>
      <c r="BJ168" s="5">
        <v>0</v>
      </c>
      <c r="BK168" s="5">
        <v>0</v>
      </c>
      <c r="BL168" s="5">
        <v>0</v>
      </c>
      <c r="BM168" s="5">
        <v>0</v>
      </c>
      <c r="BN168" s="5">
        <v>0</v>
      </c>
      <c r="BO168" s="5">
        <v>4</v>
      </c>
      <c r="BP168" s="5">
        <v>2</v>
      </c>
      <c r="BQ168" s="5" t="s">
        <v>158</v>
      </c>
      <c r="BR168" s="5" t="s">
        <v>164</v>
      </c>
      <c r="BS168" s="5">
        <v>0</v>
      </c>
      <c r="BT168" s="5">
        <v>0</v>
      </c>
      <c r="BU168" s="5">
        <v>0</v>
      </c>
      <c r="BV168" s="5" t="s">
        <v>165</v>
      </c>
      <c r="BW168" s="5" t="s">
        <v>342</v>
      </c>
      <c r="BX168" s="5">
        <v>4</v>
      </c>
      <c r="BY168" s="5">
        <v>4</v>
      </c>
      <c r="BZ168" s="5">
        <v>2</v>
      </c>
      <c r="CA168" s="5">
        <v>2</v>
      </c>
      <c r="CB168" s="5">
        <v>0</v>
      </c>
      <c r="CC168" s="5">
        <v>3</v>
      </c>
      <c r="CD168" s="5" t="s">
        <v>161</v>
      </c>
      <c r="CE168" s="5" t="s">
        <v>161</v>
      </c>
      <c r="CF168" s="5" t="s">
        <v>161</v>
      </c>
      <c r="CG168" s="5" t="s">
        <v>158</v>
      </c>
      <c r="CH168" s="5" t="s">
        <v>158</v>
      </c>
      <c r="CI168" s="5">
        <v>0</v>
      </c>
      <c r="CJ168" s="5">
        <v>0</v>
      </c>
      <c r="CK168" s="5" t="s">
        <v>159</v>
      </c>
      <c r="CL168" s="5" t="s">
        <v>158</v>
      </c>
      <c r="CM168" s="5">
        <v>0</v>
      </c>
      <c r="CN168" s="5">
        <v>0</v>
      </c>
      <c r="CO168" s="5" t="s">
        <v>199</v>
      </c>
      <c r="CQ168" s="5" t="s">
        <v>168</v>
      </c>
      <c r="CR168" s="4" t="s">
        <v>3790</v>
      </c>
      <c r="CS168" s="5" t="s">
        <v>169</v>
      </c>
      <c r="CT168" s="5" t="s">
        <v>159</v>
      </c>
      <c r="CU168" s="5" t="s">
        <v>3791</v>
      </c>
      <c r="CX168" s="5" t="s">
        <v>3783</v>
      </c>
      <c r="CY168" s="4" t="s">
        <v>1556</v>
      </c>
      <c r="CZ168" s="5" t="s">
        <v>171</v>
      </c>
      <c r="DA168" s="5" t="s">
        <v>230</v>
      </c>
      <c r="DB168" s="4" t="s">
        <v>3792</v>
      </c>
      <c r="DC168" s="4" t="s">
        <v>3793</v>
      </c>
      <c r="DD168" t="s">
        <v>3794</v>
      </c>
      <c r="DE168" s="14" t="s">
        <v>176</v>
      </c>
      <c r="DF168" s="4">
        <v>169</v>
      </c>
      <c r="DG168" s="15" t="s">
        <v>177</v>
      </c>
      <c r="DH168" s="15" t="s">
        <v>354</v>
      </c>
      <c r="DI168" s="4" t="e">
        <v>#REF!</v>
      </c>
      <c r="DJ168" s="4" t="e">
        <v>#REF!</v>
      </c>
      <c r="DK168" s="4" t="e">
        <v>#REF!</v>
      </c>
      <c r="DL168" s="4" t="e">
        <v>#REF!</v>
      </c>
      <c r="DM168" s="4" t="e">
        <v>#REF!</v>
      </c>
      <c r="DN168" s="4" t="e">
        <v>#REF!</v>
      </c>
      <c r="DO168" s="4" t="e">
        <v>#REF!</v>
      </c>
      <c r="DP168" s="4" t="s">
        <v>3795</v>
      </c>
      <c r="DQ168" s="4" t="s">
        <v>354</v>
      </c>
      <c r="DR168" s="16">
        <v>1</v>
      </c>
      <c r="DS168" s="17">
        <v>44241</v>
      </c>
      <c r="DT168" s="1" t="s">
        <v>356</v>
      </c>
      <c r="DU168" s="1" t="s">
        <v>354</v>
      </c>
      <c r="DV168" s="1" t="str">
        <f>TabCadastro[[#This Row],[Cidade]]&amp;" - "&amp;TabCadastro[[#This Row],[UF]]</f>
        <v>Lagoa Santa - MG</v>
      </c>
      <c r="DW168" s="18" t="str">
        <f>TabCadastro[[#This Row],[Nome completo do responsável]]&amp;" / "&amp;TabCadastro[[#This Row],[Endereço de e-mail2]]&amp;" / "&amp;TabCadastro[[#This Row],[Telefone]]</f>
        <v>Eliane Machado Teles / tinanebope@gmail.com / (31) 98891.2382</v>
      </c>
      <c r="DX168" s="18" t="str">
        <f>TabCadastro[[#This Row],[Nome do Presidente]]&amp;" / "&amp;TabCadastro[[#This Row],[Email do Presidente]]&amp;" / "&amp;TabCadastro[[#This Row],[Telefone do Presidente]]</f>
        <v>Eliane Machado Teles / tinanebope@gmail.com / (31) 98891-2382</v>
      </c>
      <c r="DY168" s="18" t="e">
        <f>VLOOKUP(TabCadastro[[#This Row],[Regional]],#REF!,2,FALSE)</f>
        <v>#REF!</v>
      </c>
      <c r="DZ168" s="1" t="e">
        <f>IF(TabCadastro[[#This Row],[Regional]]=#REF!,TabCadastro[[#This Row],[Conc_Cidade_UF]],"")</f>
        <v>#REF!</v>
      </c>
      <c r="EA168" s="18" t="str">
        <f>TabCadastro[[#This Row],[Endereço]]&amp;" - "&amp;TabCadastro[[#This Row],[Bairro]]&amp;" - "&amp;"CEP "&amp;TabCadastro[[#This Row],[CEP]]</f>
        <v>Rua Conde Dolabela, 1101 - Centro - CEP 33400-000</v>
      </c>
      <c r="EB168" s="1" t="e">
        <f>IF(TabCadastro[[#This Row],[Regional]]=#REF!,TabCadastro[[#This Row],[Ordem (manual)]],"")</f>
        <v>#REF!</v>
      </c>
      <c r="EC168" s="1" t="e">
        <f>IF(TabCadastro[[#This Row],[Regional_Selec]]="","",_xlfn.RANK.EQ(TabCadastro[[#This Row],[Regional_Selec]],TabCadastro[Regional_Selec],1))</f>
        <v>#REF!</v>
      </c>
      <c r="ED168" s="1" t="str">
        <f>TabCadastro[[#This Row],[Domingo]]&amp;TabCadastro[[#This Row],[Segunda]]&amp;TabCadastro[[#This Row],[Terça]]&amp;TabCadastro[[#This Row],[Quarta]]&amp;TabCadastro[[#This Row],[Quinta]]&amp;TabCadastro[[#This Row],[Sexta]]&amp;TabCadastro[[#This Row],[Sábado]]</f>
        <v>-19h45-----</v>
      </c>
      <c r="EE168" s="1">
        <f>LEN(TabCadastro[[#This Row],[Conc_AE]])-LEN(SUBSTITUTE(TabCadastro[[#This Row],[Conc_AE]],"h",""))</f>
        <v>1</v>
      </c>
      <c r="EF168" s="1">
        <f>LEN(TabCadastro[[#This Row],[Dias e Horários do CURSO BÁSICO]])-LEN(SUBSTITUTE(TabCadastro[[#This Row],[Dias e Horários do CURSO BÁSICO]],"h",""))</f>
        <v>1</v>
      </c>
      <c r="EG168" s="1">
        <f>LEN(TabCadastro[[#This Row],[Dias e Horários da EAE]])-LEN(SUBSTITUTE(TabCadastro[[#This Row],[Dias e Horários da EAE]],"h",""))</f>
        <v>2</v>
      </c>
      <c r="EH168" s="1">
        <f>LEN(TabCadastro[[#This Row],[Dias e Horários EVANGELIZAÇÃO INFANTIL]])-LEN(SUBSTITUTE(TabCadastro[[#This Row],[Dias e Horários EVANGELIZAÇÃO INFANTIL]],"h",""))</f>
        <v>1</v>
      </c>
      <c r="EI168" s="1">
        <f>LEN(TabCadastro[[#This Row],[Dias e Horários PRÉ-MOCIDADE]])-LEN(SUBSTITUTE(TabCadastro[[#This Row],[Dias e Horários PRÉ-MOCIDADE]],"h",""))</f>
        <v>1</v>
      </c>
      <c r="EJ168" s="1">
        <f>LEN(TabCadastro[[#This Row],[Dias e Horários MOCIDADE]])-LEN(SUBSTITUTE(TabCadastro[[#This Row],[Dias e Horários MOCIDADE]],"h",""))</f>
        <v>1</v>
      </c>
      <c r="EK168" s="1">
        <f>LEN(TabCadastro[[#This Row],[Dias e Horários do CURSO DE MÉDIUNS]])-LEN(SUBSTITUTE(TabCadastro[[#This Row],[Dias e Horários do CURSO DE MÉDIUNS]],"h",""))</f>
        <v>1</v>
      </c>
      <c r="EL168" s="1">
        <f>LEN(TabCadastro[[#This Row],[Dias e Horários - FALANDO AO CORAÇÃO]])-LEN(SUBSTITUTE(TabCadastro[[#This Row],[Dias e Horários - FALANDO AO CORAÇÃO]],"h",""))</f>
        <v>0</v>
      </c>
      <c r="EM168" s="1">
        <f>LEN(TabCadastro[[#This Row],[Dias e Horários - PROJETO ANDRÉ LUIZ]])-LEN(SUBSTITUTE(TabCadastro[[#This Row],[Dias e Horários - PROJETO ANDRÉ LUIZ]],"h",""))</f>
        <v>0</v>
      </c>
      <c r="EN168" s="1">
        <f>LEN(TabCadastro[[#This Row],[Dias e Horários - PROJETO PAULO DE TARSO]])-LEN(SUBSTITUTE(TabCadastro[[#This Row],[Dias e Horários - PROJETO PAULO DE TARSO]],"h",""))</f>
        <v>0</v>
      </c>
    </row>
    <row r="169" spans="1:144" x14ac:dyDescent="0.3">
      <c r="A169" s="2">
        <v>44201.712944733794</v>
      </c>
      <c r="B169" s="19" t="s">
        <v>3468</v>
      </c>
      <c r="C169" s="3" t="s">
        <v>3796</v>
      </c>
      <c r="D169" s="3" t="s">
        <v>3797</v>
      </c>
      <c r="E169" s="3" t="s">
        <v>3798</v>
      </c>
      <c r="F169" s="3" t="s">
        <v>3799</v>
      </c>
      <c r="G169" s="4" t="s">
        <v>3800</v>
      </c>
      <c r="H169" s="5" t="s">
        <v>3801</v>
      </c>
      <c r="I169" s="3" t="s">
        <v>3474</v>
      </c>
      <c r="J169" s="3" t="s">
        <v>3475</v>
      </c>
      <c r="K169" s="3" t="s">
        <v>3802</v>
      </c>
      <c r="L169" s="3" t="s">
        <v>3803</v>
      </c>
      <c r="M169" s="24">
        <v>36150</v>
      </c>
      <c r="N169" s="3" t="s">
        <v>3798</v>
      </c>
      <c r="O169" s="5" t="s">
        <v>3804</v>
      </c>
      <c r="P169" s="5" t="s">
        <v>3799</v>
      </c>
      <c r="Q169" s="4" t="s">
        <v>3805</v>
      </c>
      <c r="S169" s="3" t="s">
        <v>159</v>
      </c>
      <c r="T169" s="3" t="s">
        <v>159</v>
      </c>
      <c r="U169" s="3" t="s">
        <v>158</v>
      </c>
      <c r="V169" s="3" t="s">
        <v>159</v>
      </c>
      <c r="W169" s="3" t="s">
        <v>159</v>
      </c>
      <c r="X169" s="3" t="s">
        <v>159</v>
      </c>
      <c r="Y169" s="3" t="s">
        <v>159</v>
      </c>
      <c r="Z169" s="4" t="s">
        <v>3806</v>
      </c>
      <c r="AA169" s="4" t="s">
        <v>161</v>
      </c>
      <c r="AB169" s="4" t="s">
        <v>161</v>
      </c>
      <c r="AC169" s="4" t="s">
        <v>161</v>
      </c>
      <c r="AD169" s="4" t="s">
        <v>161</v>
      </c>
      <c r="AE169" s="4" t="s">
        <v>159</v>
      </c>
      <c r="AG169" s="3" t="s">
        <v>161</v>
      </c>
      <c r="AH169" s="3" t="s">
        <v>161</v>
      </c>
      <c r="AI169" s="3" t="s">
        <v>726</v>
      </c>
      <c r="AJ169" s="3" t="s">
        <v>161</v>
      </c>
      <c r="AK169" s="3" t="s">
        <v>161</v>
      </c>
      <c r="AL169" s="3" t="s">
        <v>161</v>
      </c>
      <c r="AM169" s="3" t="s">
        <v>161</v>
      </c>
      <c r="AN169" s="5">
        <v>0</v>
      </c>
      <c r="AO169" s="5">
        <v>0</v>
      </c>
      <c r="AP169" s="5">
        <v>0</v>
      </c>
      <c r="AQ169" s="5">
        <v>0</v>
      </c>
      <c r="AR169" s="5" t="s">
        <v>161</v>
      </c>
      <c r="AS169" s="5">
        <v>0</v>
      </c>
      <c r="AT169" s="5" t="s">
        <v>3807</v>
      </c>
      <c r="AU169" s="5" t="s">
        <v>1355</v>
      </c>
      <c r="AV169" s="5">
        <v>15</v>
      </c>
      <c r="AW169" s="5">
        <v>9</v>
      </c>
      <c r="AX169" s="5">
        <v>8</v>
      </c>
      <c r="AY169" s="5">
        <v>7</v>
      </c>
      <c r="AZ169" s="5" t="s">
        <v>3596</v>
      </c>
      <c r="BA169" s="5">
        <v>3</v>
      </c>
      <c r="BB169" s="5">
        <v>6</v>
      </c>
      <c r="BC169" s="5">
        <v>6</v>
      </c>
      <c r="BD169" s="5">
        <v>3</v>
      </c>
      <c r="BE169" s="5" t="s">
        <v>3485</v>
      </c>
      <c r="BF169" s="5">
        <v>12</v>
      </c>
      <c r="BG169" s="5">
        <v>7</v>
      </c>
      <c r="BH169" s="5">
        <v>5</v>
      </c>
      <c r="BI169" s="5">
        <v>0</v>
      </c>
      <c r="BJ169" s="5">
        <v>0</v>
      </c>
      <c r="BK169" s="5">
        <v>0</v>
      </c>
      <c r="BL169" s="5">
        <v>0</v>
      </c>
      <c r="BM169" s="5">
        <v>0</v>
      </c>
      <c r="BN169" s="5">
        <v>0</v>
      </c>
      <c r="BO169" s="5">
        <v>0</v>
      </c>
      <c r="BP169" s="5">
        <v>0</v>
      </c>
      <c r="BQ169" s="5" t="s">
        <v>158</v>
      </c>
      <c r="BR169" s="5" t="s">
        <v>442</v>
      </c>
      <c r="BS169" s="5">
        <v>2</v>
      </c>
      <c r="BT169" s="5">
        <v>2</v>
      </c>
      <c r="BU169" s="5">
        <v>2</v>
      </c>
      <c r="BV169" s="5" t="s">
        <v>344</v>
      </c>
      <c r="BW169" s="5" t="s">
        <v>224</v>
      </c>
      <c r="BX169" s="5">
        <v>4</v>
      </c>
      <c r="BY169" s="5">
        <v>9</v>
      </c>
      <c r="BZ169" s="5">
        <v>3</v>
      </c>
      <c r="CA169" s="5">
        <v>3</v>
      </c>
      <c r="CB169" s="5">
        <v>0</v>
      </c>
      <c r="CC169" s="5">
        <v>17</v>
      </c>
      <c r="CD169" s="5" t="s">
        <v>161</v>
      </c>
      <c r="CE169" s="5" t="s">
        <v>161</v>
      </c>
      <c r="CF169" s="5" t="s">
        <v>161</v>
      </c>
      <c r="CG169" s="5" t="s">
        <v>158</v>
      </c>
      <c r="CH169" s="5" t="s">
        <v>158</v>
      </c>
      <c r="CI169" s="5">
        <v>0</v>
      </c>
      <c r="CJ169" s="5">
        <v>0</v>
      </c>
      <c r="CK169" s="5" t="s">
        <v>158</v>
      </c>
      <c r="CL169" s="5" t="s">
        <v>158</v>
      </c>
      <c r="CM169" s="5">
        <v>0</v>
      </c>
      <c r="CN169" s="5">
        <v>0</v>
      </c>
      <c r="CO169" s="5" t="s">
        <v>167</v>
      </c>
      <c r="CQ169" s="5" t="s">
        <v>168</v>
      </c>
      <c r="CR169" s="4" t="s">
        <v>3808</v>
      </c>
      <c r="CS169" s="5" t="s">
        <v>169</v>
      </c>
      <c r="CT169" s="5" t="s">
        <v>159</v>
      </c>
      <c r="CU169" s="5" t="s">
        <v>3804</v>
      </c>
      <c r="CX169" s="5" t="s">
        <v>3804</v>
      </c>
      <c r="CY169" s="4" t="s">
        <v>561</v>
      </c>
      <c r="CZ169" s="5" t="s">
        <v>229</v>
      </c>
      <c r="DA169" s="5" t="s">
        <v>172</v>
      </c>
      <c r="DB169" s="4" t="s">
        <v>3809</v>
      </c>
      <c r="DC169" s="4" t="s">
        <v>3810</v>
      </c>
      <c r="DD169" t="s">
        <v>3811</v>
      </c>
      <c r="DE169" s="14" t="s">
        <v>176</v>
      </c>
      <c r="DF169" s="4">
        <v>170</v>
      </c>
      <c r="DG169" s="15" t="s">
        <v>177</v>
      </c>
      <c r="DH169" s="15" t="s">
        <v>354</v>
      </c>
      <c r="DI169" s="4" t="e">
        <v>#REF!</v>
      </c>
      <c r="DJ169" s="4" t="e">
        <v>#REF!</v>
      </c>
      <c r="DK169" s="4" t="e">
        <v>#REF!</v>
      </c>
      <c r="DL169" s="4" t="e">
        <v>#REF!</v>
      </c>
      <c r="DM169" s="4" t="e">
        <v>#REF!</v>
      </c>
      <c r="DN169" s="4" t="e">
        <v>#REF!</v>
      </c>
      <c r="DO169" s="4" t="e">
        <v>#REF!</v>
      </c>
      <c r="DP169" s="4" t="s">
        <v>3812</v>
      </c>
      <c r="DQ169" s="4" t="s">
        <v>354</v>
      </c>
      <c r="DR169" s="16">
        <v>1</v>
      </c>
      <c r="DS169" s="17">
        <v>44241</v>
      </c>
      <c r="DT169" s="1" t="s">
        <v>356</v>
      </c>
      <c r="DU169" s="1" t="s">
        <v>354</v>
      </c>
      <c r="DV169" s="1" t="str">
        <f>TabCadastro[[#This Row],[Cidade]]&amp;" - "&amp;TabCadastro[[#This Row],[UF]]</f>
        <v>Belo Horizonte - MG</v>
      </c>
      <c r="DW169" s="18" t="str">
        <f>TabCadastro[[#This Row],[Nome completo do responsável]]&amp;" / "&amp;TabCadastro[[#This Row],[Endereço de e-mail2]]&amp;" / "&amp;TabCadastro[[#This Row],[Telefone]]</f>
        <v>Claudia Vilaça Alonso / claudiavarocha@gmail.com / (31) 99697-5985</v>
      </c>
      <c r="DX169" s="18" t="str">
        <f>TabCadastro[[#This Row],[Nome do Presidente]]&amp;" / "&amp;TabCadastro[[#This Row],[Email do Presidente]]&amp;" / "&amp;TabCadastro[[#This Row],[Telefone do Presidente]]</f>
        <v>Claudia Vilaça Alonso / claudiavarocha@gmail.com / (31) 99697-5985</v>
      </c>
      <c r="DY169" s="18" t="e">
        <f>VLOOKUP(TabCadastro[[#This Row],[Regional]],#REF!,2,FALSE)</f>
        <v>#REF!</v>
      </c>
      <c r="DZ169" s="1" t="e">
        <f>IF(TabCadastro[[#This Row],[Regional]]=#REF!,TabCadastro[[#This Row],[Conc_Cidade_UF]],"")</f>
        <v>#REF!</v>
      </c>
      <c r="EA169" s="18" t="str">
        <f>TabCadastro[[#This Row],[Endereço]]&amp;" - "&amp;TabCadastro[[#This Row],[Bairro]]&amp;" - "&amp;"CEP "&amp;TabCadastro[[#This Row],[CEP]]</f>
        <v>Rua Décio Silveira Marques, 11 - Goiânia B - CEP 31960-170</v>
      </c>
      <c r="EB169" s="1" t="e">
        <f>IF(TabCadastro[[#This Row],[Regional]]=#REF!,TabCadastro[[#This Row],[Ordem (manual)]],"")</f>
        <v>#REF!</v>
      </c>
      <c r="EC169" s="1" t="e">
        <f>IF(TabCadastro[[#This Row],[Regional_Selec]]="","",_xlfn.RANK.EQ(TabCadastro[[#This Row],[Regional_Selec]],TabCadastro[Regional_Selec],1))</f>
        <v>#REF!</v>
      </c>
      <c r="ED169" s="1" t="str">
        <f>TabCadastro[[#This Row],[Domingo]]&amp;TabCadastro[[#This Row],[Segunda]]&amp;TabCadastro[[#This Row],[Terça]]&amp;TabCadastro[[#This Row],[Quarta]]&amp;TabCadastro[[#This Row],[Quinta]]&amp;TabCadastro[[#This Row],[Sexta]]&amp;TabCadastro[[#This Row],[Sábado]]</f>
        <v>--19h45----</v>
      </c>
      <c r="EE169" s="1">
        <f>LEN(TabCadastro[[#This Row],[Conc_AE]])-LEN(SUBSTITUTE(TabCadastro[[#This Row],[Conc_AE]],"h",""))</f>
        <v>1</v>
      </c>
      <c r="EF169" s="1">
        <f>LEN(TabCadastro[[#This Row],[Dias e Horários do CURSO BÁSICO]])-LEN(SUBSTITUTE(TabCadastro[[#This Row],[Dias e Horários do CURSO BÁSICO]],"h",""))</f>
        <v>0</v>
      </c>
      <c r="EG169" s="1">
        <f>LEN(TabCadastro[[#This Row],[Dias e Horários da EAE]])-LEN(SUBSTITUTE(TabCadastro[[#This Row],[Dias e Horários da EAE]],"h",""))</f>
        <v>2</v>
      </c>
      <c r="EH169" s="1">
        <f>LEN(TabCadastro[[#This Row],[Dias e Horários EVANGELIZAÇÃO INFANTIL]])-LEN(SUBSTITUTE(TabCadastro[[#This Row],[Dias e Horários EVANGELIZAÇÃO INFANTIL]],"h",""))</f>
        <v>1</v>
      </c>
      <c r="EI169" s="1">
        <f>LEN(TabCadastro[[#This Row],[Dias e Horários PRÉ-MOCIDADE]])-LEN(SUBSTITUTE(TabCadastro[[#This Row],[Dias e Horários PRÉ-MOCIDADE]],"h",""))</f>
        <v>1</v>
      </c>
      <c r="EJ169" s="1">
        <f>LEN(TabCadastro[[#This Row],[Dias e Horários MOCIDADE]])-LEN(SUBSTITUTE(TabCadastro[[#This Row],[Dias e Horários MOCIDADE]],"h",""))</f>
        <v>1</v>
      </c>
      <c r="EK169" s="1">
        <f>LEN(TabCadastro[[#This Row],[Dias e Horários do CURSO DE MÉDIUNS]])-LEN(SUBSTITUTE(TabCadastro[[#This Row],[Dias e Horários do CURSO DE MÉDIUNS]],"h",""))</f>
        <v>1</v>
      </c>
      <c r="EL169" s="1">
        <f>LEN(TabCadastro[[#This Row],[Dias e Horários - FALANDO AO CORAÇÃO]])-LEN(SUBSTITUTE(TabCadastro[[#This Row],[Dias e Horários - FALANDO AO CORAÇÃO]],"h",""))</f>
        <v>0</v>
      </c>
      <c r="EM169" s="1">
        <f>LEN(TabCadastro[[#This Row],[Dias e Horários - PROJETO ANDRÉ LUIZ]])-LEN(SUBSTITUTE(TabCadastro[[#This Row],[Dias e Horários - PROJETO ANDRÉ LUIZ]],"h",""))</f>
        <v>0</v>
      </c>
      <c r="EN169" s="1">
        <f>LEN(TabCadastro[[#This Row],[Dias e Horários - PROJETO PAULO DE TARSO]])-LEN(SUBSTITUTE(TabCadastro[[#This Row],[Dias e Horários - PROJETO PAULO DE TARSO]],"h",""))</f>
        <v>0</v>
      </c>
    </row>
    <row r="170" spans="1:144" x14ac:dyDescent="0.3">
      <c r="A170" s="2">
        <v>44181.63691637732</v>
      </c>
      <c r="B170" s="19" t="s">
        <v>3813</v>
      </c>
      <c r="C170" s="3" t="s">
        <v>3814</v>
      </c>
      <c r="D170" s="3" t="s">
        <v>2839</v>
      </c>
      <c r="E170" s="3" t="s">
        <v>3815</v>
      </c>
      <c r="F170" s="3" t="s">
        <v>3816</v>
      </c>
      <c r="G170" s="4" t="s">
        <v>3817</v>
      </c>
      <c r="H170" s="5" t="s">
        <v>1395</v>
      </c>
      <c r="I170" s="3" t="s">
        <v>3818</v>
      </c>
      <c r="J170" s="3" t="s">
        <v>1754</v>
      </c>
      <c r="K170" s="3" t="s">
        <v>3819</v>
      </c>
      <c r="L170" s="3" t="s">
        <v>790</v>
      </c>
      <c r="M170" s="3" t="s">
        <v>1444</v>
      </c>
      <c r="N170" s="3" t="s">
        <v>3815</v>
      </c>
      <c r="O170" s="5" t="s">
        <v>3820</v>
      </c>
      <c r="P170" s="5" t="s">
        <v>3816</v>
      </c>
      <c r="Q170" s="4" t="s">
        <v>3821</v>
      </c>
      <c r="R170" s="4" t="s">
        <v>3815</v>
      </c>
      <c r="S170" s="3" t="s">
        <v>158</v>
      </c>
      <c r="T170" s="3" t="s">
        <v>158</v>
      </c>
      <c r="U170" s="3" t="s">
        <v>158</v>
      </c>
      <c r="V170" s="3" t="s">
        <v>159</v>
      </c>
      <c r="W170" s="3" t="s">
        <v>159</v>
      </c>
      <c r="X170" s="3" t="s">
        <v>159</v>
      </c>
      <c r="Y170" s="3" t="s">
        <v>158</v>
      </c>
      <c r="Z170" s="4" t="s">
        <v>3822</v>
      </c>
      <c r="AA170" s="4" t="s">
        <v>161</v>
      </c>
      <c r="AB170" s="4" t="s">
        <v>161</v>
      </c>
      <c r="AC170" s="4" t="s">
        <v>161</v>
      </c>
      <c r="AD170" s="4" t="s">
        <v>161</v>
      </c>
      <c r="AE170" s="4" t="s">
        <v>159</v>
      </c>
      <c r="AF170" s="4" t="s">
        <v>3823</v>
      </c>
      <c r="AG170" s="3" t="s">
        <v>374</v>
      </c>
      <c r="AH170" s="3" t="s">
        <v>161</v>
      </c>
      <c r="AI170" s="3" t="s">
        <v>161</v>
      </c>
      <c r="AJ170" s="3" t="s">
        <v>422</v>
      </c>
      <c r="AK170" s="3" t="s">
        <v>161</v>
      </c>
      <c r="AL170" s="3" t="s">
        <v>161</v>
      </c>
      <c r="AM170" s="3" t="s">
        <v>161</v>
      </c>
      <c r="AN170" s="5">
        <v>20</v>
      </c>
      <c r="AO170" s="5">
        <v>10</v>
      </c>
      <c r="AP170" s="5">
        <v>3</v>
      </c>
      <c r="AQ170" s="5">
        <v>1</v>
      </c>
      <c r="AR170" s="5" t="s">
        <v>161</v>
      </c>
      <c r="AS170" s="5">
        <v>4</v>
      </c>
      <c r="AT170" s="5" t="s">
        <v>924</v>
      </c>
      <c r="AU170" s="5" t="s">
        <v>399</v>
      </c>
      <c r="AV170" s="5">
        <v>10</v>
      </c>
      <c r="AW170" s="5">
        <v>0</v>
      </c>
      <c r="AX170" s="5">
        <v>2</v>
      </c>
      <c r="AY170" s="5">
        <v>1</v>
      </c>
      <c r="AZ170" s="5" t="s">
        <v>424</v>
      </c>
      <c r="BA170" s="5">
        <v>6</v>
      </c>
      <c r="BB170" s="5">
        <v>2</v>
      </c>
      <c r="BC170" s="5">
        <v>1</v>
      </c>
      <c r="BD170" s="5">
        <v>1</v>
      </c>
      <c r="BE170" s="5" t="s">
        <v>470</v>
      </c>
      <c r="BF170" s="5">
        <v>40</v>
      </c>
      <c r="BG170" s="5">
        <v>0</v>
      </c>
      <c r="BH170" s="5">
        <v>2</v>
      </c>
      <c r="BI170" s="5">
        <v>0</v>
      </c>
      <c r="BJ170" s="5">
        <v>0</v>
      </c>
      <c r="BK170" s="5">
        <v>0</v>
      </c>
      <c r="BL170" s="5">
        <v>0</v>
      </c>
      <c r="BM170" s="5">
        <v>0</v>
      </c>
      <c r="BN170" s="5">
        <v>0</v>
      </c>
      <c r="BO170" s="5">
        <v>0</v>
      </c>
      <c r="BP170" s="5">
        <v>1</v>
      </c>
      <c r="BQ170" s="5" t="s">
        <v>159</v>
      </c>
      <c r="BR170" s="5" t="s">
        <v>470</v>
      </c>
      <c r="BS170" s="5">
        <v>0</v>
      </c>
      <c r="BT170" s="5">
        <v>0</v>
      </c>
      <c r="BU170" s="5">
        <v>0</v>
      </c>
      <c r="BV170" s="5" t="s">
        <v>163</v>
      </c>
      <c r="BW170" s="5" t="s">
        <v>161</v>
      </c>
      <c r="BX170" s="5">
        <v>0</v>
      </c>
      <c r="BY170" s="5">
        <v>0</v>
      </c>
      <c r="BZ170" s="5">
        <v>0</v>
      </c>
      <c r="CA170" s="5">
        <v>0</v>
      </c>
      <c r="CB170" s="5">
        <v>0</v>
      </c>
      <c r="CC170" s="5">
        <v>0</v>
      </c>
      <c r="CD170" s="5" t="s">
        <v>161</v>
      </c>
      <c r="CE170" s="5" t="s">
        <v>161</v>
      </c>
      <c r="CF170" s="5" t="s">
        <v>161</v>
      </c>
      <c r="CG170" s="5" t="s">
        <v>158</v>
      </c>
      <c r="CH170" s="5" t="s">
        <v>159</v>
      </c>
      <c r="CI170" s="5">
        <v>0</v>
      </c>
      <c r="CJ170" s="5">
        <v>0</v>
      </c>
      <c r="CK170" s="5" t="s">
        <v>158</v>
      </c>
      <c r="CL170" s="5" t="s">
        <v>159</v>
      </c>
      <c r="CM170" s="5">
        <v>0</v>
      </c>
      <c r="CN170" s="5">
        <v>0</v>
      </c>
      <c r="CO170" s="5" t="s">
        <v>167</v>
      </c>
      <c r="CP170" s="4"/>
      <c r="CQ170" s="5" t="s">
        <v>347</v>
      </c>
      <c r="CR170" s="4" t="s">
        <v>3824</v>
      </c>
      <c r="CS170" s="5" t="s">
        <v>169</v>
      </c>
      <c r="CT170" s="5" t="s">
        <v>158</v>
      </c>
      <c r="CU170" s="5" t="s">
        <v>3825</v>
      </c>
      <c r="CV170" s="4" t="s">
        <v>3826</v>
      </c>
      <c r="CX170" s="5" t="s">
        <v>3820</v>
      </c>
      <c r="CY170" s="4" t="s">
        <v>472</v>
      </c>
      <c r="CZ170" s="5" t="s">
        <v>229</v>
      </c>
      <c r="DA170" s="5" t="s">
        <v>230</v>
      </c>
      <c r="DC170" s="4" t="s">
        <v>3827</v>
      </c>
      <c r="DD170" t="s">
        <v>3828</v>
      </c>
      <c r="DE170" s="14" t="s">
        <v>176</v>
      </c>
      <c r="DF170" s="4">
        <v>171</v>
      </c>
      <c r="DG170" s="15" t="s">
        <v>177</v>
      </c>
      <c r="DH170" s="15" t="s">
        <v>178</v>
      </c>
      <c r="DI170" s="4" t="e">
        <v>#REF!</v>
      </c>
      <c r="DJ170" s="4" t="e">
        <v>#REF!</v>
      </c>
      <c r="DK170" s="4" t="e">
        <v>#REF!</v>
      </c>
      <c r="DL170" s="4" t="e">
        <v>#REF!</v>
      </c>
      <c r="DM170" s="4" t="e">
        <v>#REF!</v>
      </c>
      <c r="DN170" s="4" t="e">
        <v>#REF!</v>
      </c>
      <c r="DO170" s="4" t="e">
        <v>#REF!</v>
      </c>
      <c r="DP170" s="4" t="s">
        <v>3829</v>
      </c>
      <c r="DQ170" s="4" t="s">
        <v>178</v>
      </c>
      <c r="DR170" s="16">
        <v>1</v>
      </c>
      <c r="DS170" s="17">
        <v>44233</v>
      </c>
      <c r="DU170" s="1" t="s">
        <v>178</v>
      </c>
      <c r="DV170" s="1" t="str">
        <f>TabCadastro[[#This Row],[Cidade]]&amp;" - "&amp;TabCadastro[[#This Row],[UF]]</f>
        <v>Águas Belas - PE</v>
      </c>
      <c r="DW170" s="18" t="str">
        <f>TabCadastro[[#This Row],[Nome completo do responsável]]&amp;" / "&amp;TabCadastro[[#This Row],[Endereço de e-mail2]]&amp;" / "&amp;TabCadastro[[#This Row],[Telefone]]</f>
        <v>Maria Lemos / marialemosab2012@hotmail.com / (87) 99622-6047</v>
      </c>
      <c r="DX170" s="18" t="str">
        <f>TabCadastro[[#This Row],[Nome do Presidente]]&amp;" / "&amp;TabCadastro[[#This Row],[Email do Presidente]]&amp;" / "&amp;TabCadastro[[#This Row],[Telefone do Presidente]]</f>
        <v>Maria Lemos / marialemosab2012@hotmail.com / (87) 99622-6047</v>
      </c>
      <c r="DY170" s="18" t="e">
        <f>VLOOKUP(TabCadastro[[#This Row],[Regional]],#REF!,2,FALSE)</f>
        <v>#REF!</v>
      </c>
      <c r="DZ170" s="1" t="e">
        <f>IF(TabCadastro[[#This Row],[Regional]]=#REF!,TabCadastro[[#This Row],[Conc_Cidade_UF]],"")</f>
        <v>#REF!</v>
      </c>
      <c r="EA170" s="18" t="str">
        <f>TabCadastro[[#This Row],[Endereço]]&amp;" - "&amp;TabCadastro[[#This Row],[Bairro]]&amp;" - "&amp;"CEP "&amp;TabCadastro[[#This Row],[CEP]]</f>
        <v>Rua João, 69 - Centro - CEP 55340-000</v>
      </c>
      <c r="EB170" s="1" t="e">
        <f>IF(TabCadastro[[#This Row],[Regional]]=#REF!,TabCadastro[[#This Row],[Ordem (manual)]],"")</f>
        <v>#REF!</v>
      </c>
      <c r="EC170" s="1" t="e">
        <f>IF(TabCadastro[[#This Row],[Regional_Selec]]="","",_xlfn.RANK.EQ(TabCadastro[[#This Row],[Regional_Selec]],TabCadastro[Regional_Selec],1))</f>
        <v>#REF!</v>
      </c>
      <c r="ED170" s="1" t="str">
        <f>TabCadastro[[#This Row],[Domingo]]&amp;TabCadastro[[#This Row],[Segunda]]&amp;TabCadastro[[#This Row],[Terça]]&amp;TabCadastro[[#This Row],[Quarta]]&amp;TabCadastro[[#This Row],[Quinta]]&amp;TabCadastro[[#This Row],[Sexta]]&amp;TabCadastro[[#This Row],[Sábado]]</f>
        <v>17h--19h---</v>
      </c>
      <c r="EE170" s="1">
        <f>LEN(TabCadastro[[#This Row],[Conc_AE]])-LEN(SUBSTITUTE(TabCadastro[[#This Row],[Conc_AE]],"h",""))</f>
        <v>2</v>
      </c>
      <c r="EF170" s="1">
        <f>LEN(TabCadastro[[#This Row],[Dias e Horários do CURSO BÁSICO]])-LEN(SUBSTITUTE(TabCadastro[[#This Row],[Dias e Horários do CURSO BÁSICO]],"h",""))</f>
        <v>0</v>
      </c>
      <c r="EG170" s="1">
        <f>LEN(TabCadastro[[#This Row],[Dias e Horários da EAE]])-LEN(SUBSTITUTE(TabCadastro[[#This Row],[Dias e Horários da EAE]],"h",""))</f>
        <v>1</v>
      </c>
      <c r="EH170" s="1">
        <f>LEN(TabCadastro[[#This Row],[Dias e Horários EVANGELIZAÇÃO INFANTIL]])-LEN(SUBSTITUTE(TabCadastro[[#This Row],[Dias e Horários EVANGELIZAÇÃO INFANTIL]],"h",""))</f>
        <v>1</v>
      </c>
      <c r="EI170" s="1">
        <f>LEN(TabCadastro[[#This Row],[Dias e Horários PRÉ-MOCIDADE]])-LEN(SUBSTITUTE(TabCadastro[[#This Row],[Dias e Horários PRÉ-MOCIDADE]],"h",""))</f>
        <v>1</v>
      </c>
      <c r="EJ170" s="1">
        <f>LEN(TabCadastro[[#This Row],[Dias e Horários MOCIDADE]])-LEN(SUBSTITUTE(TabCadastro[[#This Row],[Dias e Horários MOCIDADE]],"h",""))</f>
        <v>0</v>
      </c>
      <c r="EK170" s="1">
        <f>LEN(TabCadastro[[#This Row],[Dias e Horários do CURSO DE MÉDIUNS]])-LEN(SUBSTITUTE(TabCadastro[[#This Row],[Dias e Horários do CURSO DE MÉDIUNS]],"h",""))</f>
        <v>1</v>
      </c>
      <c r="EL170" s="1">
        <f>LEN(TabCadastro[[#This Row],[Dias e Horários - FALANDO AO CORAÇÃO]])-LEN(SUBSTITUTE(TabCadastro[[#This Row],[Dias e Horários - FALANDO AO CORAÇÃO]],"h",""))</f>
        <v>0</v>
      </c>
      <c r="EM170" s="1">
        <f>LEN(TabCadastro[[#This Row],[Dias e Horários - PROJETO ANDRÉ LUIZ]])-LEN(SUBSTITUTE(TabCadastro[[#This Row],[Dias e Horários - PROJETO ANDRÉ LUIZ]],"h",""))</f>
        <v>0</v>
      </c>
      <c r="EN170" s="1">
        <f>LEN(TabCadastro[[#This Row],[Dias e Horários - PROJETO PAULO DE TARSO]])-LEN(SUBSTITUTE(TabCadastro[[#This Row],[Dias e Horários - PROJETO PAULO DE TARSO]],"h",""))</f>
        <v>0</v>
      </c>
    </row>
    <row r="171" spans="1:144" x14ac:dyDescent="0.3">
      <c r="A171" s="2">
        <v>44180.511132650463</v>
      </c>
      <c r="B171" s="19" t="s">
        <v>3813</v>
      </c>
      <c r="C171" s="3" t="s">
        <v>3830</v>
      </c>
      <c r="D171" s="3" t="s">
        <v>3831</v>
      </c>
      <c r="E171" s="3" t="s">
        <v>3832</v>
      </c>
      <c r="F171" s="3" t="s">
        <v>3833</v>
      </c>
      <c r="G171" s="4" t="s">
        <v>3834</v>
      </c>
      <c r="H171" s="5" t="s">
        <v>3835</v>
      </c>
      <c r="I171" s="3" t="s">
        <v>3836</v>
      </c>
      <c r="J171" s="3" t="s">
        <v>1754</v>
      </c>
      <c r="K171" s="3" t="s">
        <v>3837</v>
      </c>
      <c r="L171" s="3" t="s">
        <v>790</v>
      </c>
      <c r="M171" s="24">
        <v>43783</v>
      </c>
      <c r="N171" s="3" t="s">
        <v>3838</v>
      </c>
      <c r="O171" s="5" t="s">
        <v>3839</v>
      </c>
      <c r="P171" s="5" t="s">
        <v>3833</v>
      </c>
      <c r="Q171" s="4" t="s">
        <v>3840</v>
      </c>
      <c r="R171" s="4" t="s">
        <v>3841</v>
      </c>
      <c r="S171" s="3" t="s">
        <v>158</v>
      </c>
      <c r="T171" s="3" t="s">
        <v>158</v>
      </c>
      <c r="U171" s="3" t="s">
        <v>158</v>
      </c>
      <c r="V171" s="3" t="s">
        <v>159</v>
      </c>
      <c r="W171" s="3" t="s">
        <v>159</v>
      </c>
      <c r="X171" s="3" t="s">
        <v>159</v>
      </c>
      <c r="Y171" s="3" t="s">
        <v>158</v>
      </c>
      <c r="Z171" s="4" t="s">
        <v>3842</v>
      </c>
      <c r="AA171" s="4" t="s">
        <v>161</v>
      </c>
      <c r="AB171" t="s">
        <v>3843</v>
      </c>
      <c r="AC171" s="4" t="s">
        <v>3844</v>
      </c>
      <c r="AD171" s="4" t="s">
        <v>161</v>
      </c>
      <c r="AE171" s="4" t="s">
        <v>158</v>
      </c>
      <c r="AF171" s="4" t="s">
        <v>3845</v>
      </c>
      <c r="AG171" s="3" t="s">
        <v>374</v>
      </c>
      <c r="AH171" s="3" t="s">
        <v>161</v>
      </c>
      <c r="AI171" s="3" t="s">
        <v>161</v>
      </c>
      <c r="AJ171" s="3" t="s">
        <v>422</v>
      </c>
      <c r="AK171" s="3" t="s">
        <v>161</v>
      </c>
      <c r="AL171" s="3" t="s">
        <v>161</v>
      </c>
      <c r="AM171" s="3" t="s">
        <v>161</v>
      </c>
      <c r="AN171" s="5">
        <v>10</v>
      </c>
      <c r="AO171" s="5">
        <v>28</v>
      </c>
      <c r="AP171" s="5">
        <v>4</v>
      </c>
      <c r="AQ171" s="5">
        <v>3</v>
      </c>
      <c r="AR171" s="5" t="s">
        <v>2307</v>
      </c>
      <c r="AS171" s="5">
        <v>10</v>
      </c>
      <c r="AT171" s="5" t="s">
        <v>469</v>
      </c>
      <c r="AU171" s="5" t="s">
        <v>467</v>
      </c>
      <c r="AV171" s="5">
        <v>5</v>
      </c>
      <c r="AW171" s="5">
        <v>5</v>
      </c>
      <c r="AX171" s="5">
        <v>2</v>
      </c>
      <c r="AY171" s="5">
        <v>2</v>
      </c>
      <c r="AZ171" s="5" t="s">
        <v>3846</v>
      </c>
      <c r="BA171" s="5">
        <v>8</v>
      </c>
      <c r="BB171" s="5">
        <v>3</v>
      </c>
      <c r="BC171" s="5">
        <v>3</v>
      </c>
      <c r="BD171" s="5">
        <v>3</v>
      </c>
      <c r="BE171" s="5" t="s">
        <v>161</v>
      </c>
      <c r="BF171" s="5">
        <v>0</v>
      </c>
      <c r="BG171" s="5">
        <v>0</v>
      </c>
      <c r="BH171" s="5">
        <v>0</v>
      </c>
      <c r="BI171" s="5">
        <v>0</v>
      </c>
      <c r="BJ171" s="5">
        <v>0</v>
      </c>
      <c r="BK171" s="5">
        <v>0</v>
      </c>
      <c r="BL171" s="5">
        <v>0</v>
      </c>
      <c r="BM171" s="5">
        <v>0</v>
      </c>
      <c r="BN171" s="5">
        <v>0</v>
      </c>
      <c r="BO171" s="5">
        <v>0</v>
      </c>
      <c r="BP171" s="5">
        <v>0</v>
      </c>
      <c r="BQ171" s="5" t="s">
        <v>163</v>
      </c>
      <c r="BR171" s="5" t="s">
        <v>161</v>
      </c>
      <c r="BS171" s="5">
        <v>0</v>
      </c>
      <c r="BT171" s="5">
        <v>0</v>
      </c>
      <c r="BU171" s="5">
        <v>0</v>
      </c>
      <c r="BV171" s="5" t="s">
        <v>344</v>
      </c>
      <c r="BW171" s="5" t="s">
        <v>161</v>
      </c>
      <c r="BX171" s="5">
        <v>0</v>
      </c>
      <c r="BY171" s="5">
        <v>0</v>
      </c>
      <c r="BZ171" s="5">
        <v>0</v>
      </c>
      <c r="CA171" s="5">
        <v>0</v>
      </c>
      <c r="CB171" s="5">
        <v>8</v>
      </c>
      <c r="CC171" s="5">
        <v>8</v>
      </c>
      <c r="CD171" s="5" t="s">
        <v>161</v>
      </c>
      <c r="CE171" s="5" t="s">
        <v>161</v>
      </c>
      <c r="CF171" s="5" t="s">
        <v>161</v>
      </c>
      <c r="CG171" s="5" t="s">
        <v>159</v>
      </c>
      <c r="CH171" s="5" t="s">
        <v>159</v>
      </c>
      <c r="CI171" s="5">
        <v>0</v>
      </c>
      <c r="CJ171" s="5">
        <v>0</v>
      </c>
      <c r="CK171" s="5" t="s">
        <v>159</v>
      </c>
      <c r="CL171" s="5" t="s">
        <v>159</v>
      </c>
      <c r="CM171" s="5">
        <v>0</v>
      </c>
      <c r="CN171" s="5">
        <v>0</v>
      </c>
      <c r="CO171" s="5" t="s">
        <v>167</v>
      </c>
      <c r="CP171" s="4"/>
      <c r="CQ171" s="5" t="s">
        <v>168</v>
      </c>
      <c r="CR171" s="4" t="s">
        <v>3847</v>
      </c>
      <c r="CS171" s="5" t="s">
        <v>169</v>
      </c>
      <c r="CT171" s="5" t="s">
        <v>158</v>
      </c>
      <c r="CU171" s="5" t="s">
        <v>3825</v>
      </c>
      <c r="CV171" s="4" t="s">
        <v>3848</v>
      </c>
      <c r="CX171" s="5" t="s">
        <v>3839</v>
      </c>
      <c r="CY171" s="4" t="s">
        <v>1406</v>
      </c>
      <c r="CZ171" s="5" t="s">
        <v>229</v>
      </c>
      <c r="DA171" s="5" t="s">
        <v>928</v>
      </c>
      <c r="DC171" s="4" t="s">
        <v>3849</v>
      </c>
      <c r="DD171" t="s">
        <v>3850</v>
      </c>
      <c r="DE171" s="14" t="s">
        <v>176</v>
      </c>
      <c r="DF171" s="4">
        <v>172</v>
      </c>
      <c r="DG171" s="15" t="s">
        <v>177</v>
      </c>
      <c r="DH171" s="15" t="s">
        <v>178</v>
      </c>
      <c r="DI171" s="4" t="e">
        <v>#REF!</v>
      </c>
      <c r="DJ171" s="4" t="e">
        <v>#REF!</v>
      </c>
      <c r="DK171" s="4" t="e">
        <v>#REF!</v>
      </c>
      <c r="DL171" s="4" t="e">
        <v>#REF!</v>
      </c>
      <c r="DM171" s="4" t="e">
        <v>#REF!</v>
      </c>
      <c r="DN171" s="4" t="e">
        <v>#REF!</v>
      </c>
      <c r="DO171" s="4" t="e">
        <v>#REF!</v>
      </c>
      <c r="DP171" s="4" t="s">
        <v>3851</v>
      </c>
      <c r="DQ171" s="4" t="s">
        <v>354</v>
      </c>
      <c r="DR171" s="16">
        <v>1</v>
      </c>
      <c r="DS171" s="17">
        <v>44233</v>
      </c>
      <c r="DT171" s="1" t="s">
        <v>356</v>
      </c>
      <c r="DU171" s="1" t="s">
        <v>354</v>
      </c>
      <c r="DV171" s="1" t="str">
        <f>TabCadastro[[#This Row],[Cidade]]&amp;" - "&amp;TabCadastro[[#This Row],[UF]]</f>
        <v>Petrolina - PE</v>
      </c>
      <c r="DW171" s="18" t="str">
        <f>TabCadastro[[#This Row],[Nome completo do responsável]]&amp;" / "&amp;TabCadastro[[#This Row],[Endereço de e-mail2]]&amp;" / "&amp;TabCadastro[[#This Row],[Telefone]]</f>
        <v>Jean Felipe Mendes Evangelista / webvalepublicidade@gmail.com / (87) 98125-4306</v>
      </c>
      <c r="DX171" s="18" t="str">
        <f>TabCadastro[[#This Row],[Nome do Presidente]]&amp;" / "&amp;TabCadastro[[#This Row],[Email do Presidente]]&amp;" / "&amp;TabCadastro[[#This Row],[Telefone do Presidente]]</f>
        <v>Jean Felipe Mendes  Evangelista / webvalepublicidade@gmail.com / (87) 98125-4306</v>
      </c>
      <c r="DY171" s="18" t="e">
        <f>VLOOKUP(TabCadastro[[#This Row],[Regional]],#REF!,2,FALSE)</f>
        <v>#REF!</v>
      </c>
      <c r="DZ171" s="1" t="e">
        <f>IF(TabCadastro[[#This Row],[Regional]]=#REF!,TabCadastro[[#This Row],[Conc_Cidade_UF]],"")</f>
        <v>#REF!</v>
      </c>
      <c r="EA171" s="18" t="str">
        <f>TabCadastro[[#This Row],[Endereço]]&amp;" - "&amp;TabCadastro[[#This Row],[Bairro]]&amp;" - "&amp;"CEP "&amp;TabCadastro[[#This Row],[CEP]]</f>
        <v>Rua Cereja N°55 - Cohab  6 - CEP 56309-730</v>
      </c>
      <c r="EB171" s="1" t="e">
        <f>IF(TabCadastro[[#This Row],[Regional]]=#REF!,TabCadastro[[#This Row],[Ordem (manual)]],"")</f>
        <v>#REF!</v>
      </c>
      <c r="EC171" s="1" t="e">
        <f>IF(TabCadastro[[#This Row],[Regional_Selec]]="","",_xlfn.RANK.EQ(TabCadastro[[#This Row],[Regional_Selec]],TabCadastro[Regional_Selec],1))</f>
        <v>#REF!</v>
      </c>
      <c r="ED171" s="1" t="str">
        <f>TabCadastro[[#This Row],[Domingo]]&amp;TabCadastro[[#This Row],[Segunda]]&amp;TabCadastro[[#This Row],[Terça]]&amp;TabCadastro[[#This Row],[Quarta]]&amp;TabCadastro[[#This Row],[Quinta]]&amp;TabCadastro[[#This Row],[Sexta]]&amp;TabCadastro[[#This Row],[Sábado]]</f>
        <v>17h--19h---</v>
      </c>
      <c r="EE171" s="1">
        <f>LEN(TabCadastro[[#This Row],[Conc_AE]])-LEN(SUBSTITUTE(TabCadastro[[#This Row],[Conc_AE]],"h",""))</f>
        <v>2</v>
      </c>
      <c r="EF171" s="1">
        <f>LEN(TabCadastro[[#This Row],[Dias e Horários do CURSO BÁSICO]])-LEN(SUBSTITUTE(TabCadastro[[#This Row],[Dias e Horários do CURSO BÁSICO]],"h",""))</f>
        <v>1</v>
      </c>
      <c r="EG171" s="1">
        <f>LEN(TabCadastro[[#This Row],[Dias e Horários da EAE]])-LEN(SUBSTITUTE(TabCadastro[[#This Row],[Dias e Horários da EAE]],"h",""))</f>
        <v>1</v>
      </c>
      <c r="EH171" s="1">
        <f>LEN(TabCadastro[[#This Row],[Dias e Horários EVANGELIZAÇÃO INFANTIL]])-LEN(SUBSTITUTE(TabCadastro[[#This Row],[Dias e Horários EVANGELIZAÇÃO INFANTIL]],"h",""))</f>
        <v>0</v>
      </c>
      <c r="EI171" s="1">
        <f>LEN(TabCadastro[[#This Row],[Dias e Horários PRÉ-MOCIDADE]])-LEN(SUBSTITUTE(TabCadastro[[#This Row],[Dias e Horários PRÉ-MOCIDADE]],"h",""))</f>
        <v>0</v>
      </c>
      <c r="EJ171" s="1">
        <f>LEN(TabCadastro[[#This Row],[Dias e Horários MOCIDADE]])-LEN(SUBSTITUTE(TabCadastro[[#This Row],[Dias e Horários MOCIDADE]],"h",""))</f>
        <v>0</v>
      </c>
      <c r="EK171" s="1">
        <f>LEN(TabCadastro[[#This Row],[Dias e Horários do CURSO DE MÉDIUNS]])-LEN(SUBSTITUTE(TabCadastro[[#This Row],[Dias e Horários do CURSO DE MÉDIUNS]],"h",""))</f>
        <v>0</v>
      </c>
      <c r="EL171" s="1">
        <f>LEN(TabCadastro[[#This Row],[Dias e Horários - FALANDO AO CORAÇÃO]])-LEN(SUBSTITUTE(TabCadastro[[#This Row],[Dias e Horários - FALANDO AO CORAÇÃO]],"h",""))</f>
        <v>0</v>
      </c>
      <c r="EM171" s="1">
        <f>LEN(TabCadastro[[#This Row],[Dias e Horários - PROJETO ANDRÉ LUIZ]])-LEN(SUBSTITUTE(TabCadastro[[#This Row],[Dias e Horários - PROJETO ANDRÉ LUIZ]],"h",""))</f>
        <v>0</v>
      </c>
      <c r="EN171" s="1">
        <f>LEN(TabCadastro[[#This Row],[Dias e Horários - PROJETO PAULO DE TARSO]])-LEN(SUBSTITUTE(TabCadastro[[#This Row],[Dias e Horários - PROJETO PAULO DE TARSO]],"h",""))</f>
        <v>0</v>
      </c>
    </row>
    <row r="172" spans="1:144" x14ac:dyDescent="0.3">
      <c r="A172" s="2">
        <v>44181.640208622688</v>
      </c>
      <c r="B172" s="19" t="s">
        <v>3813</v>
      </c>
      <c r="C172" s="3" t="s">
        <v>3852</v>
      </c>
      <c r="D172" s="3" t="s">
        <v>1908</v>
      </c>
      <c r="E172" s="3" t="s">
        <v>3853</v>
      </c>
      <c r="F172" s="3" t="s">
        <v>3854</v>
      </c>
      <c r="G172" s="4" t="s">
        <v>3855</v>
      </c>
      <c r="H172" s="5" t="s">
        <v>3856</v>
      </c>
      <c r="I172" s="3" t="s">
        <v>3857</v>
      </c>
      <c r="J172" s="3" t="s">
        <v>1754</v>
      </c>
      <c r="K172" s="3" t="s">
        <v>1443</v>
      </c>
      <c r="L172" s="3" t="s">
        <v>790</v>
      </c>
      <c r="M172" s="3" t="s">
        <v>1444</v>
      </c>
      <c r="N172" s="3" t="s">
        <v>3858</v>
      </c>
      <c r="O172" s="5" t="s">
        <v>3825</v>
      </c>
      <c r="P172" s="5" t="s">
        <v>3854</v>
      </c>
      <c r="Q172" s="4" t="s">
        <v>192</v>
      </c>
      <c r="R172" s="4" t="s">
        <v>3859</v>
      </c>
      <c r="S172" s="3" t="s">
        <v>159</v>
      </c>
      <c r="T172" s="3" t="s">
        <v>159</v>
      </c>
      <c r="U172" s="3" t="s">
        <v>158</v>
      </c>
      <c r="V172" s="3" t="s">
        <v>159</v>
      </c>
      <c r="W172" s="3" t="s">
        <v>159</v>
      </c>
      <c r="X172" s="3" t="s">
        <v>159</v>
      </c>
      <c r="Y172" s="3" t="s">
        <v>159</v>
      </c>
      <c r="Z172" s="4" t="s">
        <v>3860</v>
      </c>
      <c r="AA172" s="4" t="s">
        <v>161</v>
      </c>
      <c r="AB172" s="4" t="s">
        <v>161</v>
      </c>
      <c r="AC172" s="4" t="s">
        <v>161</v>
      </c>
      <c r="AD172" s="4" t="s">
        <v>161</v>
      </c>
      <c r="AE172" s="4" t="s">
        <v>158</v>
      </c>
      <c r="AF172" s="4" t="s">
        <v>3861</v>
      </c>
      <c r="AG172" s="3" t="s">
        <v>196</v>
      </c>
      <c r="AH172" s="3" t="s">
        <v>161</v>
      </c>
      <c r="AI172" s="3" t="s">
        <v>161</v>
      </c>
      <c r="AJ172" s="3" t="s">
        <v>161</v>
      </c>
      <c r="AK172" s="3" t="s">
        <v>161</v>
      </c>
      <c r="AL172" s="3" t="s">
        <v>161</v>
      </c>
      <c r="AM172" s="3" t="s">
        <v>161</v>
      </c>
      <c r="AN172" s="5">
        <v>15</v>
      </c>
      <c r="AO172" s="5">
        <v>5</v>
      </c>
      <c r="AP172" s="5">
        <v>2</v>
      </c>
      <c r="AQ172" s="5">
        <v>1</v>
      </c>
      <c r="AR172" s="5" t="s">
        <v>161</v>
      </c>
      <c r="AS172" s="5">
        <v>0</v>
      </c>
      <c r="AT172" s="5" t="s">
        <v>161</v>
      </c>
      <c r="AU172" s="5" t="s">
        <v>1336</v>
      </c>
      <c r="AV172" s="5">
        <v>5</v>
      </c>
      <c r="AW172" s="5">
        <v>0</v>
      </c>
      <c r="AX172" s="5">
        <v>0</v>
      </c>
      <c r="AY172" s="5">
        <v>1</v>
      </c>
      <c r="AZ172" s="5" t="s">
        <v>470</v>
      </c>
      <c r="BA172" s="5">
        <v>5</v>
      </c>
      <c r="BB172" s="5">
        <v>0</v>
      </c>
      <c r="BC172" s="5">
        <v>0</v>
      </c>
      <c r="BD172" s="5">
        <v>1</v>
      </c>
      <c r="BE172" s="5" t="s">
        <v>161</v>
      </c>
      <c r="BF172" s="5">
        <v>0</v>
      </c>
      <c r="BG172" s="5">
        <v>0</v>
      </c>
      <c r="BH172" s="5">
        <v>0</v>
      </c>
      <c r="BI172" s="5">
        <v>0</v>
      </c>
      <c r="BJ172" s="5">
        <v>0</v>
      </c>
      <c r="BK172" s="5">
        <v>0</v>
      </c>
      <c r="BL172" s="5">
        <v>0</v>
      </c>
      <c r="BM172" s="5">
        <v>0</v>
      </c>
      <c r="BN172" s="5">
        <v>0</v>
      </c>
      <c r="BO172" s="5">
        <v>0</v>
      </c>
      <c r="BP172" s="5">
        <v>0</v>
      </c>
      <c r="BQ172" s="5" t="s">
        <v>163</v>
      </c>
      <c r="BR172" s="5" t="s">
        <v>161</v>
      </c>
      <c r="BS172" s="5">
        <v>0</v>
      </c>
      <c r="BT172" s="5">
        <v>0</v>
      </c>
      <c r="BU172" s="5">
        <v>0</v>
      </c>
      <c r="BV172" s="5" t="s">
        <v>163</v>
      </c>
      <c r="BW172" s="5" t="s">
        <v>161</v>
      </c>
      <c r="BX172" s="5">
        <v>0</v>
      </c>
      <c r="BY172" s="5">
        <v>0</v>
      </c>
      <c r="BZ172" s="5">
        <v>0</v>
      </c>
      <c r="CA172" s="5">
        <v>0</v>
      </c>
      <c r="CB172" s="5">
        <v>0</v>
      </c>
      <c r="CC172" s="5">
        <v>1</v>
      </c>
      <c r="CD172" s="5" t="s">
        <v>161</v>
      </c>
      <c r="CE172" s="5" t="s">
        <v>161</v>
      </c>
      <c r="CF172" s="5" t="s">
        <v>161</v>
      </c>
      <c r="CG172" s="5" t="s">
        <v>159</v>
      </c>
      <c r="CH172" s="5" t="s">
        <v>159</v>
      </c>
      <c r="CI172" s="5">
        <v>0</v>
      </c>
      <c r="CJ172" s="5">
        <v>0</v>
      </c>
      <c r="CK172" s="5" t="s">
        <v>159</v>
      </c>
      <c r="CL172" s="5" t="s">
        <v>159</v>
      </c>
      <c r="CM172" s="5">
        <v>0</v>
      </c>
      <c r="CN172" s="5">
        <v>0</v>
      </c>
      <c r="CO172" s="5" t="s">
        <v>199</v>
      </c>
      <c r="CP172" s="4" t="s">
        <v>3862</v>
      </c>
      <c r="CQ172" s="5" t="s">
        <v>347</v>
      </c>
      <c r="CR172" s="4" t="s">
        <v>3321</v>
      </c>
      <c r="CS172" s="5" t="s">
        <v>169</v>
      </c>
      <c r="CT172" s="5" t="s">
        <v>158</v>
      </c>
      <c r="CU172" s="5" t="s">
        <v>3825</v>
      </c>
      <c r="CX172" s="5" t="s">
        <v>3825</v>
      </c>
      <c r="CY172" s="4" t="s">
        <v>228</v>
      </c>
      <c r="CZ172" s="5" t="s">
        <v>229</v>
      </c>
      <c r="DA172" s="5" t="s">
        <v>172</v>
      </c>
      <c r="DD172" t="s">
        <v>3863</v>
      </c>
      <c r="DE172" s="14" t="s">
        <v>176</v>
      </c>
      <c r="DF172" s="4">
        <v>173</v>
      </c>
      <c r="DG172" s="15" t="s">
        <v>177</v>
      </c>
      <c r="DH172" s="15" t="s">
        <v>178</v>
      </c>
      <c r="DI172" s="4" t="e">
        <v>#REF!</v>
      </c>
      <c r="DJ172" s="4" t="e">
        <v>#REF!</v>
      </c>
      <c r="DK172" s="4" t="e">
        <v>#REF!</v>
      </c>
      <c r="DL172" s="4" t="e">
        <v>#REF!</v>
      </c>
      <c r="DM172" s="4" t="e">
        <v>#REF!</v>
      </c>
      <c r="DN172" s="4" t="e">
        <v>#REF!</v>
      </c>
      <c r="DO172" s="4" t="e">
        <v>#REF!</v>
      </c>
      <c r="DP172" s="4" t="s">
        <v>3864</v>
      </c>
      <c r="DQ172" s="4" t="s">
        <v>178</v>
      </c>
      <c r="DR172" s="16">
        <v>1</v>
      </c>
      <c r="DS172" s="17">
        <v>44233</v>
      </c>
      <c r="DU172" s="1" t="s">
        <v>178</v>
      </c>
      <c r="DV172" s="1" t="str">
        <f>TabCadastro[[#This Row],[Cidade]]&amp;" - "&amp;TabCadastro[[#This Row],[UF]]</f>
        <v>Salgueiro - PE</v>
      </c>
      <c r="DW172" s="18" t="str">
        <f>TabCadastro[[#This Row],[Nome completo do responsável]]&amp;" / "&amp;TabCadastro[[#This Row],[Endereço de e-mail2]]&amp;" / "&amp;TabCadastro[[#This Row],[Telefone]]</f>
        <v>João / amefraternidade@gmail.com / (87) 99174-8544</v>
      </c>
      <c r="DX172" s="18" t="str">
        <f>TabCadastro[[#This Row],[Nome do Presidente]]&amp;" / "&amp;TabCadastro[[#This Row],[Email do Presidente]]&amp;" / "&amp;TabCadastro[[#This Row],[Telefone do Presidente]]</f>
        <v>João Da Silva / amefraternidade@gmail.com / (87) 99174-8544</v>
      </c>
      <c r="DY172" s="18" t="e">
        <f>VLOOKUP(TabCadastro[[#This Row],[Regional]],#REF!,2,FALSE)</f>
        <v>#REF!</v>
      </c>
      <c r="DZ172" s="1" t="e">
        <f>IF(TabCadastro[[#This Row],[Regional]]=#REF!,TabCadastro[[#This Row],[Conc_Cidade_UF]],"")</f>
        <v>#REF!</v>
      </c>
      <c r="EA172" s="18" t="str">
        <f>TabCadastro[[#This Row],[Endereço]]&amp;" - "&amp;TabCadastro[[#This Row],[Bairro]]&amp;" - "&amp;"CEP "&amp;TabCadastro[[#This Row],[CEP]]</f>
        <v>Alto Do Cruzeiro, S/N - Conceição Das Crioulas - CEP sem CEP</v>
      </c>
      <c r="EB172" s="1" t="e">
        <f>IF(TabCadastro[[#This Row],[Regional]]=#REF!,TabCadastro[[#This Row],[Ordem (manual)]],"")</f>
        <v>#REF!</v>
      </c>
      <c r="EC172" s="1" t="e">
        <f>IF(TabCadastro[[#This Row],[Regional_Selec]]="","",_xlfn.RANK.EQ(TabCadastro[[#This Row],[Regional_Selec]],TabCadastro[Regional_Selec],1))</f>
        <v>#REF!</v>
      </c>
      <c r="ED172" s="1" t="str">
        <f>TabCadastro[[#This Row],[Domingo]]&amp;TabCadastro[[#This Row],[Segunda]]&amp;TabCadastro[[#This Row],[Terça]]&amp;TabCadastro[[#This Row],[Quarta]]&amp;TabCadastro[[#This Row],[Quinta]]&amp;TabCadastro[[#This Row],[Sexta]]&amp;TabCadastro[[#This Row],[Sábado]]</f>
        <v>18h------</v>
      </c>
      <c r="EE172" s="1">
        <f>LEN(TabCadastro[[#This Row],[Conc_AE]])-LEN(SUBSTITUTE(TabCadastro[[#This Row],[Conc_AE]],"h",""))</f>
        <v>1</v>
      </c>
      <c r="EF172" s="1">
        <f>LEN(TabCadastro[[#This Row],[Dias e Horários do CURSO BÁSICO]])-LEN(SUBSTITUTE(TabCadastro[[#This Row],[Dias e Horários do CURSO BÁSICO]],"h",""))</f>
        <v>0</v>
      </c>
      <c r="EG172" s="1">
        <f>LEN(TabCadastro[[#This Row],[Dias e Horários da EAE]])-LEN(SUBSTITUTE(TabCadastro[[#This Row],[Dias e Horários da EAE]],"h",""))</f>
        <v>0</v>
      </c>
      <c r="EH172" s="1">
        <f>LEN(TabCadastro[[#This Row],[Dias e Horários EVANGELIZAÇÃO INFANTIL]])-LEN(SUBSTITUTE(TabCadastro[[#This Row],[Dias e Horários EVANGELIZAÇÃO INFANTIL]],"h",""))</f>
        <v>0</v>
      </c>
      <c r="EI172" s="1">
        <f>LEN(TabCadastro[[#This Row],[Dias e Horários PRÉ-MOCIDADE]])-LEN(SUBSTITUTE(TabCadastro[[#This Row],[Dias e Horários PRÉ-MOCIDADE]],"h",""))</f>
        <v>0</v>
      </c>
      <c r="EJ172" s="1">
        <f>LEN(TabCadastro[[#This Row],[Dias e Horários MOCIDADE]])-LEN(SUBSTITUTE(TabCadastro[[#This Row],[Dias e Horários MOCIDADE]],"h",""))</f>
        <v>0</v>
      </c>
      <c r="EK172" s="1">
        <f>LEN(TabCadastro[[#This Row],[Dias e Horários do CURSO DE MÉDIUNS]])-LEN(SUBSTITUTE(TabCadastro[[#This Row],[Dias e Horários do CURSO DE MÉDIUNS]],"h",""))</f>
        <v>1</v>
      </c>
      <c r="EL172" s="1">
        <f>LEN(TabCadastro[[#This Row],[Dias e Horários - FALANDO AO CORAÇÃO]])-LEN(SUBSTITUTE(TabCadastro[[#This Row],[Dias e Horários - FALANDO AO CORAÇÃO]],"h",""))</f>
        <v>0</v>
      </c>
      <c r="EM172" s="1">
        <f>LEN(TabCadastro[[#This Row],[Dias e Horários - PROJETO ANDRÉ LUIZ]])-LEN(SUBSTITUTE(TabCadastro[[#This Row],[Dias e Horários - PROJETO ANDRÉ LUIZ]],"h",""))</f>
        <v>0</v>
      </c>
      <c r="EN172" s="1">
        <f>LEN(TabCadastro[[#This Row],[Dias e Horários - PROJETO PAULO DE TARSO]])-LEN(SUBSTITUTE(TabCadastro[[#This Row],[Dias e Horários - PROJETO PAULO DE TARSO]],"h",""))</f>
        <v>0</v>
      </c>
    </row>
    <row r="173" spans="1:144" x14ac:dyDescent="0.3">
      <c r="A173" s="2">
        <v>44181.648505011573</v>
      </c>
      <c r="B173" s="19" t="s">
        <v>3813</v>
      </c>
      <c r="C173" s="3" t="s">
        <v>3865</v>
      </c>
      <c r="D173" s="3" t="s">
        <v>3866</v>
      </c>
      <c r="E173" s="3" t="s">
        <v>3867</v>
      </c>
      <c r="F173" s="3" t="s">
        <v>3868</v>
      </c>
      <c r="G173" s="4" t="s">
        <v>3869</v>
      </c>
      <c r="H173" s="5" t="s">
        <v>1395</v>
      </c>
      <c r="I173" s="3" t="s">
        <v>3870</v>
      </c>
      <c r="J173" s="3" t="s">
        <v>1754</v>
      </c>
      <c r="K173" s="3" t="s">
        <v>1443</v>
      </c>
      <c r="L173" s="3" t="s">
        <v>790</v>
      </c>
      <c r="M173" s="3" t="s">
        <v>1444</v>
      </c>
      <c r="N173" s="3" t="s">
        <v>3871</v>
      </c>
      <c r="O173" s="5" t="s">
        <v>3825</v>
      </c>
      <c r="P173" s="5" t="s">
        <v>3872</v>
      </c>
      <c r="Q173" s="4" t="s">
        <v>3873</v>
      </c>
      <c r="S173" s="3" t="s">
        <v>159</v>
      </c>
      <c r="T173" s="3" t="s">
        <v>159</v>
      </c>
      <c r="U173" s="3" t="s">
        <v>159</v>
      </c>
      <c r="V173" s="3" t="s">
        <v>159</v>
      </c>
      <c r="W173" s="3" t="s">
        <v>159</v>
      </c>
      <c r="X173" s="3" t="s">
        <v>159</v>
      </c>
      <c r="Y173" s="3" t="s">
        <v>159</v>
      </c>
      <c r="Z173" s="4">
        <v>0</v>
      </c>
      <c r="AA173" s="4" t="s">
        <v>161</v>
      </c>
      <c r="AB173" s="4" t="s">
        <v>161</v>
      </c>
      <c r="AC173" s="4" t="s">
        <v>161</v>
      </c>
      <c r="AD173" s="4" t="s">
        <v>161</v>
      </c>
      <c r="AE173" s="4" t="s">
        <v>159</v>
      </c>
      <c r="AG173" s="3" t="s">
        <v>161</v>
      </c>
      <c r="AH173" s="3" t="s">
        <v>161</v>
      </c>
      <c r="AI173" s="3" t="s">
        <v>161</v>
      </c>
      <c r="AJ173" s="3" t="s">
        <v>161</v>
      </c>
      <c r="AK173" s="3" t="s">
        <v>162</v>
      </c>
      <c r="AL173" s="3" t="s">
        <v>161</v>
      </c>
      <c r="AM173" s="3" t="s">
        <v>161</v>
      </c>
      <c r="AN173" s="5">
        <v>20</v>
      </c>
      <c r="AO173" s="5">
        <v>6</v>
      </c>
      <c r="AP173" s="5">
        <v>2</v>
      </c>
      <c r="AQ173" s="5">
        <v>1</v>
      </c>
      <c r="AR173" s="5" t="s">
        <v>161</v>
      </c>
      <c r="AS173" s="5">
        <v>0</v>
      </c>
      <c r="AT173" s="5" t="s">
        <v>628</v>
      </c>
      <c r="AU173" s="5" t="s">
        <v>467</v>
      </c>
      <c r="AV173" s="5">
        <v>8</v>
      </c>
      <c r="AW173" s="5">
        <v>3</v>
      </c>
      <c r="AX173" s="5">
        <v>1</v>
      </c>
      <c r="AY173" s="5">
        <v>0</v>
      </c>
      <c r="AZ173" s="5" t="s">
        <v>2965</v>
      </c>
      <c r="BA173" s="5">
        <v>16</v>
      </c>
      <c r="BB173" s="5">
        <v>1</v>
      </c>
      <c r="BC173" s="5">
        <v>1</v>
      </c>
      <c r="BD173" s="5">
        <v>1</v>
      </c>
      <c r="BE173" s="5" t="s">
        <v>161</v>
      </c>
      <c r="BF173" s="5">
        <v>10</v>
      </c>
      <c r="BG173" s="5">
        <v>0</v>
      </c>
      <c r="BH173" s="5">
        <v>0</v>
      </c>
      <c r="BI173" s="5">
        <v>0</v>
      </c>
      <c r="BJ173" s="5">
        <v>0</v>
      </c>
      <c r="BK173" s="5">
        <v>0</v>
      </c>
      <c r="BL173" s="5">
        <v>0</v>
      </c>
      <c r="BM173" s="5">
        <v>0</v>
      </c>
      <c r="BN173" s="5">
        <v>0</v>
      </c>
      <c r="BO173" s="5">
        <v>0</v>
      </c>
      <c r="BP173" s="5">
        <v>0</v>
      </c>
      <c r="BQ173" s="5" t="s">
        <v>163</v>
      </c>
      <c r="BR173" s="5" t="s">
        <v>161</v>
      </c>
      <c r="BS173" s="5">
        <v>0</v>
      </c>
      <c r="BT173" s="5">
        <v>0</v>
      </c>
      <c r="BU173" s="5">
        <v>0</v>
      </c>
      <c r="BV173" s="5" t="s">
        <v>344</v>
      </c>
      <c r="BW173" s="5" t="s">
        <v>161</v>
      </c>
      <c r="BX173" s="5">
        <v>0</v>
      </c>
      <c r="BY173" s="5">
        <v>0</v>
      </c>
      <c r="BZ173" s="5">
        <v>0</v>
      </c>
      <c r="CA173" s="5">
        <v>0</v>
      </c>
      <c r="CB173" s="5">
        <v>0</v>
      </c>
      <c r="CC173" s="5">
        <v>1</v>
      </c>
      <c r="CD173" s="5" t="s">
        <v>161</v>
      </c>
      <c r="CE173" s="5" t="s">
        <v>161</v>
      </c>
      <c r="CF173" s="5" t="s">
        <v>161</v>
      </c>
      <c r="CG173" s="5" t="s">
        <v>159</v>
      </c>
      <c r="CH173" s="5" t="s">
        <v>159</v>
      </c>
      <c r="CI173" s="5">
        <v>0</v>
      </c>
      <c r="CJ173" s="5">
        <v>0</v>
      </c>
      <c r="CK173" s="5" t="s">
        <v>159</v>
      </c>
      <c r="CL173" s="5" t="s">
        <v>159</v>
      </c>
      <c r="CM173" s="5">
        <v>0</v>
      </c>
      <c r="CN173" s="5">
        <v>0</v>
      </c>
      <c r="CO173" s="5" t="s">
        <v>199</v>
      </c>
      <c r="CQ173" s="5" t="s">
        <v>347</v>
      </c>
      <c r="CR173" s="4" t="s">
        <v>347</v>
      </c>
      <c r="CS173" s="5" t="s">
        <v>169</v>
      </c>
      <c r="CT173" s="5" t="s">
        <v>159</v>
      </c>
      <c r="CU173" s="20" t="s">
        <v>416</v>
      </c>
      <c r="CX173" s="5" t="s">
        <v>3825</v>
      </c>
      <c r="DA173" s="5" t="s">
        <v>172</v>
      </c>
      <c r="DD173" t="s">
        <v>3874</v>
      </c>
      <c r="DE173" s="14" t="s">
        <v>176</v>
      </c>
      <c r="DF173" s="4">
        <v>174</v>
      </c>
      <c r="DG173" s="15" t="s">
        <v>177</v>
      </c>
      <c r="DH173" s="15" t="s">
        <v>354</v>
      </c>
      <c r="DI173" s="4" t="e">
        <v>#REF!</v>
      </c>
      <c r="DJ173" s="4" t="e">
        <v>#REF!</v>
      </c>
      <c r="DK173" s="4" t="e">
        <v>#REF!</v>
      </c>
      <c r="DL173" s="4" t="e">
        <v>#REF!</v>
      </c>
      <c r="DM173" s="4" t="e">
        <v>#REF!</v>
      </c>
      <c r="DN173" s="4" t="e">
        <v>#REF!</v>
      </c>
      <c r="DO173" s="4" t="e">
        <v>#REF!</v>
      </c>
      <c r="DP173" s="4" t="s">
        <v>3875</v>
      </c>
      <c r="DQ173" s="4" t="s">
        <v>178</v>
      </c>
      <c r="DR173" s="16">
        <v>1</v>
      </c>
      <c r="DS173" s="17">
        <v>44233</v>
      </c>
      <c r="DU173" s="1" t="s">
        <v>178</v>
      </c>
      <c r="DV173" s="1" t="str">
        <f>TabCadastro[[#This Row],[Cidade]]&amp;" - "&amp;TabCadastro[[#This Row],[UF]]</f>
        <v>Parnamirim - PE</v>
      </c>
      <c r="DW173" s="18" t="str">
        <f>TabCadastro[[#This Row],[Nome completo do responsável]]&amp;" / "&amp;TabCadastro[[#This Row],[Endereço de e-mail2]]&amp;" / "&amp;TabCadastro[[#This Row],[Telefone]]</f>
        <v>Fatima / amefraternidade@gmail.com / (87) 99640-5613</v>
      </c>
      <c r="DX173" s="18" t="str">
        <f>TabCadastro[[#This Row],[Nome do Presidente]]&amp;" / "&amp;TabCadastro[[#This Row],[Email do Presidente]]&amp;" / "&amp;TabCadastro[[#This Row],[Telefone do Presidente]]</f>
        <v>Fatima Miranda / amefraternidade@gmail.com / (87) 99988-0914</v>
      </c>
      <c r="DY173" s="18" t="e">
        <f>VLOOKUP(TabCadastro[[#This Row],[Regional]],#REF!,2,FALSE)</f>
        <v>#REF!</v>
      </c>
      <c r="DZ173" s="1" t="e">
        <f>IF(TabCadastro[[#This Row],[Regional]]=#REF!,TabCadastro[[#This Row],[Conc_Cidade_UF]],"")</f>
        <v>#REF!</v>
      </c>
      <c r="EA173" s="18" t="str">
        <f>TabCadastro[[#This Row],[Endereço]]&amp;" - "&amp;TabCadastro[[#This Row],[Bairro]]&amp;" - "&amp;"CEP "&amp;TabCadastro[[#This Row],[CEP]]</f>
        <v>Rua Geraldo Aquino Cabral, S/N - Centro - CEP sem CEP</v>
      </c>
      <c r="EB173" s="1" t="e">
        <f>IF(TabCadastro[[#This Row],[Regional]]=#REF!,TabCadastro[[#This Row],[Ordem (manual)]],"")</f>
        <v>#REF!</v>
      </c>
      <c r="EC173" s="1" t="e">
        <f>IF(TabCadastro[[#This Row],[Regional_Selec]]="","",_xlfn.RANK.EQ(TabCadastro[[#This Row],[Regional_Selec]],TabCadastro[Regional_Selec],1))</f>
        <v>#REF!</v>
      </c>
      <c r="ED173" s="1" t="str">
        <f>TabCadastro[[#This Row],[Domingo]]&amp;TabCadastro[[#This Row],[Segunda]]&amp;TabCadastro[[#This Row],[Terça]]&amp;TabCadastro[[#This Row],[Quarta]]&amp;TabCadastro[[#This Row],[Quinta]]&amp;TabCadastro[[#This Row],[Sexta]]&amp;TabCadastro[[#This Row],[Sábado]]</f>
        <v>----19h30--</v>
      </c>
      <c r="EE173" s="1">
        <f>LEN(TabCadastro[[#This Row],[Conc_AE]])-LEN(SUBSTITUTE(TabCadastro[[#This Row],[Conc_AE]],"h",""))</f>
        <v>1</v>
      </c>
      <c r="EF173" s="1">
        <f>LEN(TabCadastro[[#This Row],[Dias e Horários do CURSO BÁSICO]])-LEN(SUBSTITUTE(TabCadastro[[#This Row],[Dias e Horários do CURSO BÁSICO]],"h",""))</f>
        <v>0</v>
      </c>
      <c r="EG173" s="1">
        <f>LEN(TabCadastro[[#This Row],[Dias e Horários da EAE]])-LEN(SUBSTITUTE(TabCadastro[[#This Row],[Dias e Horários da EAE]],"h",""))</f>
        <v>1</v>
      </c>
      <c r="EH173" s="1">
        <f>LEN(TabCadastro[[#This Row],[Dias e Horários EVANGELIZAÇÃO INFANTIL]])-LEN(SUBSTITUTE(TabCadastro[[#This Row],[Dias e Horários EVANGELIZAÇÃO INFANTIL]],"h",""))</f>
        <v>0</v>
      </c>
      <c r="EI173" s="1">
        <f>LEN(TabCadastro[[#This Row],[Dias e Horários PRÉ-MOCIDADE]])-LEN(SUBSTITUTE(TabCadastro[[#This Row],[Dias e Horários PRÉ-MOCIDADE]],"h",""))</f>
        <v>0</v>
      </c>
      <c r="EJ173" s="1">
        <f>LEN(TabCadastro[[#This Row],[Dias e Horários MOCIDADE]])-LEN(SUBSTITUTE(TabCadastro[[#This Row],[Dias e Horários MOCIDADE]],"h",""))</f>
        <v>0</v>
      </c>
      <c r="EK173" s="1">
        <f>LEN(TabCadastro[[#This Row],[Dias e Horários do CURSO DE MÉDIUNS]])-LEN(SUBSTITUTE(TabCadastro[[#This Row],[Dias e Horários do CURSO DE MÉDIUNS]],"h",""))</f>
        <v>1</v>
      </c>
      <c r="EL173" s="1">
        <f>LEN(TabCadastro[[#This Row],[Dias e Horários - FALANDO AO CORAÇÃO]])-LEN(SUBSTITUTE(TabCadastro[[#This Row],[Dias e Horários - FALANDO AO CORAÇÃO]],"h",""))</f>
        <v>0</v>
      </c>
      <c r="EM173" s="1">
        <f>LEN(TabCadastro[[#This Row],[Dias e Horários - PROJETO ANDRÉ LUIZ]])-LEN(SUBSTITUTE(TabCadastro[[#This Row],[Dias e Horários - PROJETO ANDRÉ LUIZ]],"h",""))</f>
        <v>0</v>
      </c>
      <c r="EN173" s="1">
        <f>LEN(TabCadastro[[#This Row],[Dias e Horários - PROJETO PAULO DE TARSO]])-LEN(SUBSTITUTE(TabCadastro[[#This Row],[Dias e Horários - PROJETO PAULO DE TARSO]],"h",""))</f>
        <v>0</v>
      </c>
    </row>
    <row r="174" spans="1:144" x14ac:dyDescent="0.3">
      <c r="A174" s="2">
        <v>44181.624724085646</v>
      </c>
      <c r="B174" s="19" t="s">
        <v>3813</v>
      </c>
      <c r="C174" s="3" t="s">
        <v>3876</v>
      </c>
      <c r="D174" s="3" t="s">
        <v>408</v>
      </c>
      <c r="E174" s="3" t="s">
        <v>3877</v>
      </c>
      <c r="F174" s="3" t="s">
        <v>3878</v>
      </c>
      <c r="G174" s="4" t="s">
        <v>3879</v>
      </c>
      <c r="H174" s="5" t="s">
        <v>3880</v>
      </c>
      <c r="I174" s="3" t="s">
        <v>3881</v>
      </c>
      <c r="J174" s="3" t="s">
        <v>3882</v>
      </c>
      <c r="K174" s="3" t="s">
        <v>3883</v>
      </c>
      <c r="L174" s="3" t="s">
        <v>3884</v>
      </c>
      <c r="M174" s="13">
        <v>39488</v>
      </c>
      <c r="N174" s="3" t="s">
        <v>3885</v>
      </c>
      <c r="O174" s="5" t="s">
        <v>3886</v>
      </c>
      <c r="P174" s="5" t="s">
        <v>3878</v>
      </c>
      <c r="Q174" s="4" t="s">
        <v>3887</v>
      </c>
      <c r="R174" s="4" t="s">
        <v>3885</v>
      </c>
      <c r="S174" s="3" t="s">
        <v>159</v>
      </c>
      <c r="T174" s="3" t="s">
        <v>159</v>
      </c>
      <c r="U174" s="3" t="s">
        <v>159</v>
      </c>
      <c r="V174" s="3" t="s">
        <v>159</v>
      </c>
      <c r="W174" s="3" t="s">
        <v>159</v>
      </c>
      <c r="X174" s="3" t="s">
        <v>159</v>
      </c>
      <c r="Y174" s="3" t="s">
        <v>159</v>
      </c>
      <c r="Z174" s="4">
        <v>0</v>
      </c>
      <c r="AA174" s="4" t="s">
        <v>161</v>
      </c>
      <c r="AB174" s="4" t="s">
        <v>161</v>
      </c>
      <c r="AC174" s="4" t="s">
        <v>161</v>
      </c>
      <c r="AD174" s="4" t="s">
        <v>161</v>
      </c>
      <c r="AE174" s="4" t="s">
        <v>159</v>
      </c>
      <c r="AF174" s="4" t="s">
        <v>3888</v>
      </c>
      <c r="AG174" s="3" t="s">
        <v>196</v>
      </c>
      <c r="AH174" s="3" t="s">
        <v>161</v>
      </c>
      <c r="AI174" s="3" t="s">
        <v>161</v>
      </c>
      <c r="AJ174" s="3" t="s">
        <v>161</v>
      </c>
      <c r="AK174" s="3" t="s">
        <v>221</v>
      </c>
      <c r="AL174" s="3" t="s">
        <v>161</v>
      </c>
      <c r="AM174" s="3" t="s">
        <v>161</v>
      </c>
      <c r="AN174" s="5">
        <v>20</v>
      </c>
      <c r="AO174" s="5">
        <v>12</v>
      </c>
      <c r="AP174" s="5">
        <v>10</v>
      </c>
      <c r="AQ174" s="5">
        <v>1</v>
      </c>
      <c r="AR174" s="5" t="s">
        <v>1453</v>
      </c>
      <c r="AS174" s="5">
        <v>10</v>
      </c>
      <c r="AT174" s="5" t="s">
        <v>628</v>
      </c>
      <c r="AU174" s="5" t="s">
        <v>399</v>
      </c>
      <c r="AV174" s="5">
        <v>25</v>
      </c>
      <c r="AW174" s="5">
        <v>3</v>
      </c>
      <c r="AX174" s="5">
        <v>3</v>
      </c>
      <c r="AY174" s="5">
        <v>5</v>
      </c>
      <c r="AZ174" s="5" t="s">
        <v>161</v>
      </c>
      <c r="BA174" s="5">
        <v>8</v>
      </c>
      <c r="BB174" s="5">
        <v>6</v>
      </c>
      <c r="BC174" s="5">
        <v>1</v>
      </c>
      <c r="BD174" s="5">
        <v>1</v>
      </c>
      <c r="BE174" s="5" t="s">
        <v>3889</v>
      </c>
      <c r="BF174" s="5">
        <v>30</v>
      </c>
      <c r="BG174" s="5">
        <v>0</v>
      </c>
      <c r="BH174" s="5">
        <v>2</v>
      </c>
      <c r="BI174" s="5">
        <v>0</v>
      </c>
      <c r="BJ174" s="5">
        <v>0</v>
      </c>
      <c r="BK174" s="5">
        <v>0</v>
      </c>
      <c r="BL174" s="5">
        <v>0</v>
      </c>
      <c r="BM174" s="5">
        <v>0</v>
      </c>
      <c r="BN174" s="5">
        <v>0</v>
      </c>
      <c r="BO174" s="5">
        <v>0</v>
      </c>
      <c r="BP174" s="5">
        <v>0</v>
      </c>
      <c r="BQ174" s="5" t="s">
        <v>163</v>
      </c>
      <c r="BR174" s="5" t="s">
        <v>3889</v>
      </c>
      <c r="BS174" s="5">
        <v>0</v>
      </c>
      <c r="BT174" s="5">
        <v>0</v>
      </c>
      <c r="BU174" s="5">
        <v>0</v>
      </c>
      <c r="BV174" s="5" t="s">
        <v>163</v>
      </c>
      <c r="BW174" s="5" t="s">
        <v>161</v>
      </c>
      <c r="BX174" s="5">
        <v>0</v>
      </c>
      <c r="BY174" s="5">
        <v>0</v>
      </c>
      <c r="BZ174" s="5">
        <v>0</v>
      </c>
      <c r="CA174" s="5">
        <v>0</v>
      </c>
      <c r="CB174" s="5">
        <v>0</v>
      </c>
      <c r="CC174" s="5">
        <v>8</v>
      </c>
      <c r="CD174" s="5" t="s">
        <v>161</v>
      </c>
      <c r="CE174" s="5" t="s">
        <v>161</v>
      </c>
      <c r="CF174" s="5" t="s">
        <v>161</v>
      </c>
      <c r="CG174" s="5" t="s">
        <v>159</v>
      </c>
      <c r="CH174" s="5" t="s">
        <v>159</v>
      </c>
      <c r="CI174" s="5">
        <v>0</v>
      </c>
      <c r="CJ174" s="5">
        <v>0</v>
      </c>
      <c r="CK174" s="5" t="s">
        <v>159</v>
      </c>
      <c r="CL174" s="5" t="s">
        <v>159</v>
      </c>
      <c r="CM174" s="5">
        <v>0</v>
      </c>
      <c r="CN174" s="5">
        <v>0</v>
      </c>
      <c r="CO174" s="5" t="s">
        <v>199</v>
      </c>
      <c r="CP174" s="4"/>
      <c r="CQ174" s="5" t="s">
        <v>347</v>
      </c>
      <c r="CR174" s="4" t="s">
        <v>688</v>
      </c>
      <c r="CS174" s="5" t="s">
        <v>169</v>
      </c>
      <c r="CT174" s="5" t="s">
        <v>159</v>
      </c>
      <c r="CU174" s="5" t="s">
        <v>3825</v>
      </c>
      <c r="CV174" s="4" t="s">
        <v>3890</v>
      </c>
      <c r="CX174" s="5" t="s">
        <v>3886</v>
      </c>
      <c r="CY174" s="4" t="s">
        <v>1406</v>
      </c>
      <c r="CZ174" s="5" t="s">
        <v>229</v>
      </c>
      <c r="DA174" s="5" t="s">
        <v>230</v>
      </c>
      <c r="DC174" s="4" t="s">
        <v>3891</v>
      </c>
      <c r="DD174" t="s">
        <v>3892</v>
      </c>
      <c r="DE174" s="14" t="s">
        <v>176</v>
      </c>
      <c r="DF174" s="4">
        <v>175</v>
      </c>
      <c r="DG174" s="15" t="s">
        <v>177</v>
      </c>
      <c r="DH174" s="15" t="s">
        <v>178</v>
      </c>
      <c r="DI174" s="4" t="e">
        <v>#REF!</v>
      </c>
      <c r="DJ174" s="4" t="e">
        <v>#REF!</v>
      </c>
      <c r="DK174" s="4" t="e">
        <v>#REF!</v>
      </c>
      <c r="DL174" s="4" t="e">
        <v>#REF!</v>
      </c>
      <c r="DM174" s="4" t="e">
        <v>#REF!</v>
      </c>
      <c r="DN174" s="4" t="e">
        <v>#REF!</v>
      </c>
      <c r="DO174" s="4" t="e">
        <v>#REF!</v>
      </c>
      <c r="DP174" s="4" t="s">
        <v>3893</v>
      </c>
      <c r="DQ174" s="4" t="s">
        <v>354</v>
      </c>
      <c r="DR174" s="16">
        <v>1</v>
      </c>
      <c r="DS174" s="17">
        <v>44233</v>
      </c>
      <c r="DT174" s="1" t="s">
        <v>356</v>
      </c>
      <c r="DU174" s="1" t="s">
        <v>354</v>
      </c>
      <c r="DV174" s="1" t="str">
        <f>TabCadastro[[#This Row],[Cidade]]&amp;" - "&amp;TabCadastro[[#This Row],[UF]]</f>
        <v>Maceió - AL</v>
      </c>
      <c r="DW174" s="18" t="str">
        <f>TabCadastro[[#This Row],[Nome completo do responsável]]&amp;" / "&amp;TabCadastro[[#This Row],[Endereço de e-mail2]]&amp;" / "&amp;TabCadastro[[#This Row],[Telefone]]</f>
        <v>Cicero Santos / cefpinto@yahoo.com / (82) 99691-1234</v>
      </c>
      <c r="DX174" s="18" t="str">
        <f>TabCadastro[[#This Row],[Nome do Presidente]]&amp;" / "&amp;TabCadastro[[#This Row],[Email do Presidente]]&amp;" / "&amp;TabCadastro[[#This Row],[Telefone do Presidente]]</f>
        <v>Cicero F Pinto / cefpinto@yahoo.com / (82) 99691-1234</v>
      </c>
      <c r="DY174" s="18" t="e">
        <f>VLOOKUP(TabCadastro[[#This Row],[Regional]],#REF!,2,FALSE)</f>
        <v>#REF!</v>
      </c>
      <c r="DZ174" s="1" t="e">
        <f>IF(TabCadastro[[#This Row],[Regional]]=#REF!,TabCadastro[[#This Row],[Conc_Cidade_UF]],"")</f>
        <v>#REF!</v>
      </c>
      <c r="EA174" s="18" t="str">
        <f>TabCadastro[[#This Row],[Endereço]]&amp;" - "&amp;TabCadastro[[#This Row],[Bairro]]&amp;" - "&amp;"CEP "&amp;TabCadastro[[#This Row],[CEP]]</f>
        <v>Travessa Helio Cabral 128 - Feitosa - CEP 57063-000</v>
      </c>
      <c r="EB174" s="1" t="e">
        <f>IF(TabCadastro[[#This Row],[Regional]]=#REF!,TabCadastro[[#This Row],[Ordem (manual)]],"")</f>
        <v>#REF!</v>
      </c>
      <c r="EC174" s="1" t="e">
        <f>IF(TabCadastro[[#This Row],[Regional_Selec]]="","",_xlfn.RANK.EQ(TabCadastro[[#This Row],[Regional_Selec]],TabCadastro[Regional_Selec],1))</f>
        <v>#REF!</v>
      </c>
      <c r="ED174" s="1" t="str">
        <f>TabCadastro[[#This Row],[Domingo]]&amp;TabCadastro[[#This Row],[Segunda]]&amp;TabCadastro[[#This Row],[Terça]]&amp;TabCadastro[[#This Row],[Quarta]]&amp;TabCadastro[[#This Row],[Quinta]]&amp;TabCadastro[[#This Row],[Sexta]]&amp;TabCadastro[[#This Row],[Sábado]]</f>
        <v>18h---20h--</v>
      </c>
      <c r="EE174" s="1">
        <f>LEN(TabCadastro[[#This Row],[Conc_AE]])-LEN(SUBSTITUTE(TabCadastro[[#This Row],[Conc_AE]],"h",""))</f>
        <v>2</v>
      </c>
      <c r="EF174" s="1">
        <f>LEN(TabCadastro[[#This Row],[Dias e Horários do CURSO BÁSICO]])-LEN(SUBSTITUTE(TabCadastro[[#This Row],[Dias e Horários do CURSO BÁSICO]],"h",""))</f>
        <v>1</v>
      </c>
      <c r="EG174" s="1">
        <f>LEN(TabCadastro[[#This Row],[Dias e Horários da EAE]])-LEN(SUBSTITUTE(TabCadastro[[#This Row],[Dias e Horários da EAE]],"h",""))</f>
        <v>1</v>
      </c>
      <c r="EH174" s="1">
        <f>LEN(TabCadastro[[#This Row],[Dias e Horários EVANGELIZAÇÃO INFANTIL]])-LEN(SUBSTITUTE(TabCadastro[[#This Row],[Dias e Horários EVANGELIZAÇÃO INFANTIL]],"h",""))</f>
        <v>3</v>
      </c>
      <c r="EI174" s="1">
        <f>LEN(TabCadastro[[#This Row],[Dias e Horários PRÉ-MOCIDADE]])-LEN(SUBSTITUTE(TabCadastro[[#This Row],[Dias e Horários PRÉ-MOCIDADE]],"h",""))</f>
        <v>3</v>
      </c>
      <c r="EJ174" s="1">
        <f>LEN(TabCadastro[[#This Row],[Dias e Horários MOCIDADE]])-LEN(SUBSTITUTE(TabCadastro[[#This Row],[Dias e Horários MOCIDADE]],"h",""))</f>
        <v>0</v>
      </c>
      <c r="EK174" s="1">
        <f>LEN(TabCadastro[[#This Row],[Dias e Horários do CURSO DE MÉDIUNS]])-LEN(SUBSTITUTE(TabCadastro[[#This Row],[Dias e Horários do CURSO DE MÉDIUNS]],"h",""))</f>
        <v>0</v>
      </c>
      <c r="EL174" s="1">
        <f>LEN(TabCadastro[[#This Row],[Dias e Horários - FALANDO AO CORAÇÃO]])-LEN(SUBSTITUTE(TabCadastro[[#This Row],[Dias e Horários - FALANDO AO CORAÇÃO]],"h",""))</f>
        <v>0</v>
      </c>
      <c r="EM174" s="1">
        <f>LEN(TabCadastro[[#This Row],[Dias e Horários - PROJETO ANDRÉ LUIZ]])-LEN(SUBSTITUTE(TabCadastro[[#This Row],[Dias e Horários - PROJETO ANDRÉ LUIZ]],"h",""))</f>
        <v>0</v>
      </c>
      <c r="EN174" s="1">
        <f>LEN(TabCadastro[[#This Row],[Dias e Horários - PROJETO PAULO DE TARSO]])-LEN(SUBSTITUTE(TabCadastro[[#This Row],[Dias e Horários - PROJETO PAULO DE TARSO]],"h",""))</f>
        <v>0</v>
      </c>
    </row>
    <row r="175" spans="1:144" x14ac:dyDescent="0.3">
      <c r="A175" s="2">
        <v>44181.609849143519</v>
      </c>
      <c r="B175" s="19" t="s">
        <v>3813</v>
      </c>
      <c r="C175" s="3" t="s">
        <v>3894</v>
      </c>
      <c r="D175" s="3" t="s">
        <v>408</v>
      </c>
      <c r="E175" s="3" t="s">
        <v>3895</v>
      </c>
      <c r="F175" s="3" t="s">
        <v>3896</v>
      </c>
      <c r="G175" s="4" t="s">
        <v>3897</v>
      </c>
      <c r="H175" s="5" t="s">
        <v>3898</v>
      </c>
      <c r="I175" s="3" t="s">
        <v>3899</v>
      </c>
      <c r="J175" s="3" t="s">
        <v>1754</v>
      </c>
      <c r="K175" s="3" t="s">
        <v>3900</v>
      </c>
      <c r="L175" s="3" t="s">
        <v>790</v>
      </c>
      <c r="M175" s="24">
        <v>43055</v>
      </c>
      <c r="N175" s="3" t="s">
        <v>3901</v>
      </c>
      <c r="O175" s="5" t="s">
        <v>3902</v>
      </c>
      <c r="P175" s="5" t="s">
        <v>417</v>
      </c>
      <c r="Q175" s="4" t="s">
        <v>3903</v>
      </c>
      <c r="R175" s="4" t="s">
        <v>3904</v>
      </c>
      <c r="S175" s="3" t="s">
        <v>159</v>
      </c>
      <c r="T175" s="3" t="s">
        <v>159</v>
      </c>
      <c r="U175" s="3" t="s">
        <v>158</v>
      </c>
      <c r="V175" s="3" t="s">
        <v>159</v>
      </c>
      <c r="W175" s="3" t="s">
        <v>159</v>
      </c>
      <c r="X175" s="3" t="s">
        <v>159</v>
      </c>
      <c r="Y175" s="3" t="s">
        <v>158</v>
      </c>
      <c r="Z175" s="4" t="s">
        <v>3905</v>
      </c>
      <c r="AA175" s="4" t="s">
        <v>161</v>
      </c>
      <c r="AB175" s="4"/>
      <c r="AC175" s="4" t="s">
        <v>161</v>
      </c>
      <c r="AD175" s="4" t="s">
        <v>161</v>
      </c>
      <c r="AE175" s="4" t="s">
        <v>159</v>
      </c>
      <c r="AG175" s="3" t="s">
        <v>161</v>
      </c>
      <c r="AH175" s="3" t="s">
        <v>161</v>
      </c>
      <c r="AI175" s="3" t="s">
        <v>161</v>
      </c>
      <c r="AJ175" s="3" t="s">
        <v>161</v>
      </c>
      <c r="AK175" s="3" t="s">
        <v>422</v>
      </c>
      <c r="AL175" s="3" t="s">
        <v>161</v>
      </c>
      <c r="AM175" s="3" t="s">
        <v>161</v>
      </c>
      <c r="AN175" s="5">
        <v>15</v>
      </c>
      <c r="AO175" s="5">
        <v>7</v>
      </c>
      <c r="AP175" s="5">
        <v>4</v>
      </c>
      <c r="AQ175" s="5">
        <v>1</v>
      </c>
      <c r="AR175" s="5" t="s">
        <v>161</v>
      </c>
      <c r="AS175" s="5">
        <v>10</v>
      </c>
      <c r="AT175" s="5" t="s">
        <v>625</v>
      </c>
      <c r="AU175" s="5" t="s">
        <v>1336</v>
      </c>
      <c r="AV175" s="5">
        <v>12</v>
      </c>
      <c r="AW175" s="5">
        <v>3</v>
      </c>
      <c r="AX175" s="5">
        <v>1</v>
      </c>
      <c r="AY175" s="5">
        <v>1</v>
      </c>
      <c r="AZ175" s="5" t="s">
        <v>161</v>
      </c>
      <c r="BA175" s="5">
        <v>0</v>
      </c>
      <c r="BB175" s="5">
        <v>0</v>
      </c>
      <c r="BC175" s="5">
        <v>0</v>
      </c>
      <c r="BD175" s="5">
        <v>0</v>
      </c>
      <c r="BE175" s="5" t="s">
        <v>161</v>
      </c>
      <c r="BF175" s="5">
        <v>0</v>
      </c>
      <c r="BG175" s="5">
        <v>0</v>
      </c>
      <c r="BH175" s="5">
        <v>0</v>
      </c>
      <c r="BI175" s="5">
        <v>0</v>
      </c>
      <c r="BJ175" s="5">
        <v>0</v>
      </c>
      <c r="BK175" s="5">
        <v>0</v>
      </c>
      <c r="BL175" s="5">
        <v>0</v>
      </c>
      <c r="BM175" s="5">
        <v>0</v>
      </c>
      <c r="BN175" s="5">
        <v>0</v>
      </c>
      <c r="BO175" s="5">
        <v>0</v>
      </c>
      <c r="BP175" s="5">
        <v>0</v>
      </c>
      <c r="BQ175" s="5" t="s">
        <v>159</v>
      </c>
      <c r="BR175" s="5" t="s">
        <v>161</v>
      </c>
      <c r="BS175" s="5">
        <v>0</v>
      </c>
      <c r="BT175" s="5">
        <v>0</v>
      </c>
      <c r="BU175" s="5">
        <v>0</v>
      </c>
      <c r="BV175" s="5" t="s">
        <v>163</v>
      </c>
      <c r="BW175" s="5" t="s">
        <v>161</v>
      </c>
      <c r="BX175" s="5">
        <v>0</v>
      </c>
      <c r="BY175" s="5">
        <v>0</v>
      </c>
      <c r="BZ175" s="5">
        <v>0</v>
      </c>
      <c r="CA175" s="5">
        <v>0</v>
      </c>
      <c r="CB175" s="5">
        <v>0</v>
      </c>
      <c r="CC175" s="5">
        <v>1</v>
      </c>
      <c r="CD175" s="5" t="s">
        <v>161</v>
      </c>
      <c r="CE175" s="5" t="s">
        <v>161</v>
      </c>
      <c r="CF175" s="5" t="s">
        <v>161</v>
      </c>
      <c r="CG175" s="5" t="s">
        <v>159</v>
      </c>
      <c r="CH175" s="5" t="s">
        <v>159</v>
      </c>
      <c r="CI175" s="5">
        <v>0</v>
      </c>
      <c r="CJ175" s="5">
        <v>0</v>
      </c>
      <c r="CK175" s="5" t="s">
        <v>159</v>
      </c>
      <c r="CL175" s="5" t="s">
        <v>159</v>
      </c>
      <c r="CM175" s="5">
        <v>0</v>
      </c>
      <c r="CN175" s="5">
        <v>0</v>
      </c>
      <c r="CO175" s="5" t="s">
        <v>199</v>
      </c>
      <c r="CP175" s="4"/>
      <c r="CQ175" s="5" t="s">
        <v>347</v>
      </c>
      <c r="CR175" s="4" t="s">
        <v>3906</v>
      </c>
      <c r="CS175" s="5" t="s">
        <v>169</v>
      </c>
      <c r="CT175" s="5" t="s">
        <v>159</v>
      </c>
      <c r="CU175" s="5" t="s">
        <v>3825</v>
      </c>
      <c r="CV175" s="4" t="s">
        <v>3907</v>
      </c>
      <c r="CX175" s="5" t="s">
        <v>3902</v>
      </c>
      <c r="DA175" s="5" t="s">
        <v>172</v>
      </c>
      <c r="DC175" s="4" t="s">
        <v>3908</v>
      </c>
      <c r="DD175" t="s">
        <v>3909</v>
      </c>
      <c r="DE175" s="14" t="s">
        <v>176</v>
      </c>
      <c r="DF175" s="4">
        <v>176</v>
      </c>
      <c r="DG175" s="15" t="s">
        <v>177</v>
      </c>
      <c r="DH175" s="15" t="s">
        <v>178</v>
      </c>
      <c r="DI175" s="4" t="e">
        <v>#REF!</v>
      </c>
      <c r="DJ175" s="4" t="e">
        <v>#REF!</v>
      </c>
      <c r="DK175" s="4" t="e">
        <v>#REF!</v>
      </c>
      <c r="DL175" s="4" t="e">
        <v>#REF!</v>
      </c>
      <c r="DM175" s="4" t="e">
        <v>#REF!</v>
      </c>
      <c r="DN175" s="4" t="e">
        <v>#REF!</v>
      </c>
      <c r="DO175" s="4" t="e">
        <v>#REF!</v>
      </c>
      <c r="DP175" s="4" t="s">
        <v>3893</v>
      </c>
      <c r="DQ175" s="4" t="s">
        <v>178</v>
      </c>
      <c r="DR175" s="16">
        <v>1</v>
      </c>
      <c r="DS175" s="17">
        <v>44233</v>
      </c>
      <c r="DU175" s="1" t="s">
        <v>178</v>
      </c>
      <c r="DV175" s="1" t="str">
        <f>TabCadastro[[#This Row],[Cidade]]&amp;" - "&amp;TabCadastro[[#This Row],[UF]]</f>
        <v>Gravatá - PE</v>
      </c>
      <c r="DW175" s="18" t="str">
        <f>TabCadastro[[#This Row],[Nome completo do responsável]]&amp;" / "&amp;TabCadastro[[#This Row],[Endereço de e-mail2]]&amp;" / "&amp;TabCadastro[[#This Row],[Telefone]]</f>
        <v>Dora Silva  / dora_silva_18@hotmail.com / (87) 98848-9300</v>
      </c>
      <c r="DX175" s="18" t="str">
        <f>TabCadastro[[#This Row],[Nome do Presidente]]&amp;" / "&amp;TabCadastro[[#This Row],[Email do Presidente]]&amp;" / "&amp;TabCadastro[[#This Row],[Telefone do Presidente]]</f>
        <v>Dora Silva / dora_silva_18@hotmail.com / (sem telefone)</v>
      </c>
      <c r="DY175" s="18" t="e">
        <f>VLOOKUP(TabCadastro[[#This Row],[Regional]],#REF!,2,FALSE)</f>
        <v>#REF!</v>
      </c>
      <c r="DZ175" s="1" t="e">
        <f>IF(TabCadastro[[#This Row],[Regional]]=#REF!,TabCadastro[[#This Row],[Conc_Cidade_UF]],"")</f>
        <v>#REF!</v>
      </c>
      <c r="EA175" s="18" t="str">
        <f>TabCadastro[[#This Row],[Endereço]]&amp;" - "&amp;TabCadastro[[#This Row],[Bairro]]&amp;" - "&amp;"CEP "&amp;TabCadastro[[#This Row],[CEP]]</f>
        <v>Rua Padre Cicero N113 - Santo Antonio - CEP 55642-620</v>
      </c>
      <c r="EB175" s="1" t="e">
        <f>IF(TabCadastro[[#This Row],[Regional]]=#REF!,TabCadastro[[#This Row],[Ordem (manual)]],"")</f>
        <v>#REF!</v>
      </c>
      <c r="EC175" s="1" t="e">
        <f>IF(TabCadastro[[#This Row],[Regional_Selec]]="","",_xlfn.RANK.EQ(TabCadastro[[#This Row],[Regional_Selec]],TabCadastro[Regional_Selec],1))</f>
        <v>#REF!</v>
      </c>
      <c r="ED175" s="1" t="str">
        <f>TabCadastro[[#This Row],[Domingo]]&amp;TabCadastro[[#This Row],[Segunda]]&amp;TabCadastro[[#This Row],[Terça]]&amp;TabCadastro[[#This Row],[Quarta]]&amp;TabCadastro[[#This Row],[Quinta]]&amp;TabCadastro[[#This Row],[Sexta]]&amp;TabCadastro[[#This Row],[Sábado]]</f>
        <v>----19h--</v>
      </c>
      <c r="EE175" s="1">
        <f>LEN(TabCadastro[[#This Row],[Conc_AE]])-LEN(SUBSTITUTE(TabCadastro[[#This Row],[Conc_AE]],"h",""))</f>
        <v>1</v>
      </c>
      <c r="EF175" s="1">
        <f>LEN(TabCadastro[[#This Row],[Dias e Horários do CURSO BÁSICO]])-LEN(SUBSTITUTE(TabCadastro[[#This Row],[Dias e Horários do CURSO BÁSICO]],"h",""))</f>
        <v>0</v>
      </c>
      <c r="EG175" s="1">
        <f>LEN(TabCadastro[[#This Row],[Dias e Horários da EAE]])-LEN(SUBSTITUTE(TabCadastro[[#This Row],[Dias e Horários da EAE]],"h",""))</f>
        <v>1</v>
      </c>
      <c r="EH175" s="1">
        <f>LEN(TabCadastro[[#This Row],[Dias e Horários EVANGELIZAÇÃO INFANTIL]])-LEN(SUBSTITUTE(TabCadastro[[#This Row],[Dias e Horários EVANGELIZAÇÃO INFANTIL]],"h",""))</f>
        <v>0</v>
      </c>
      <c r="EI175" s="1">
        <f>LEN(TabCadastro[[#This Row],[Dias e Horários PRÉ-MOCIDADE]])-LEN(SUBSTITUTE(TabCadastro[[#This Row],[Dias e Horários PRÉ-MOCIDADE]],"h",""))</f>
        <v>0</v>
      </c>
      <c r="EJ175" s="1">
        <f>LEN(TabCadastro[[#This Row],[Dias e Horários MOCIDADE]])-LEN(SUBSTITUTE(TabCadastro[[#This Row],[Dias e Horários MOCIDADE]],"h",""))</f>
        <v>0</v>
      </c>
      <c r="EK175" s="1">
        <f>LEN(TabCadastro[[#This Row],[Dias e Horários do CURSO DE MÉDIUNS]])-LEN(SUBSTITUTE(TabCadastro[[#This Row],[Dias e Horários do CURSO DE MÉDIUNS]],"h",""))</f>
        <v>0</v>
      </c>
      <c r="EL175" s="1">
        <f>LEN(TabCadastro[[#This Row],[Dias e Horários - FALANDO AO CORAÇÃO]])-LEN(SUBSTITUTE(TabCadastro[[#This Row],[Dias e Horários - FALANDO AO CORAÇÃO]],"h",""))</f>
        <v>0</v>
      </c>
      <c r="EM175" s="1">
        <f>LEN(TabCadastro[[#This Row],[Dias e Horários - PROJETO ANDRÉ LUIZ]])-LEN(SUBSTITUTE(TabCadastro[[#This Row],[Dias e Horários - PROJETO ANDRÉ LUIZ]],"h",""))</f>
        <v>0</v>
      </c>
      <c r="EN175" s="1">
        <f>LEN(TabCadastro[[#This Row],[Dias e Horários - PROJETO PAULO DE TARSO]])-LEN(SUBSTITUTE(TabCadastro[[#This Row],[Dias e Horários - PROJETO PAULO DE TARSO]],"h",""))</f>
        <v>0</v>
      </c>
    </row>
    <row r="176" spans="1:144" x14ac:dyDescent="0.3">
      <c r="A176" s="2">
        <v>44219.891894004628</v>
      </c>
      <c r="B176" s="19" t="s">
        <v>3813</v>
      </c>
      <c r="C176" s="3" t="s">
        <v>3910</v>
      </c>
      <c r="D176" s="3" t="s">
        <v>451</v>
      </c>
      <c r="E176" s="3" t="s">
        <v>3911</v>
      </c>
      <c r="F176" s="3" t="s">
        <v>3912</v>
      </c>
      <c r="G176" s="4" t="s">
        <v>3913</v>
      </c>
      <c r="H176" s="5" t="s">
        <v>1395</v>
      </c>
      <c r="I176" s="3" t="s">
        <v>3836</v>
      </c>
      <c r="J176" s="3" t="s">
        <v>1754</v>
      </c>
      <c r="K176" s="3" t="s">
        <v>3914</v>
      </c>
      <c r="L176" s="3" t="s">
        <v>3915</v>
      </c>
      <c r="M176" s="13">
        <v>33406</v>
      </c>
      <c r="N176" s="3" t="s">
        <v>3911</v>
      </c>
      <c r="O176" s="5" t="s">
        <v>1739</v>
      </c>
      <c r="P176" s="5" t="s">
        <v>3912</v>
      </c>
      <c r="Q176" s="4"/>
      <c r="R176" s="4"/>
      <c r="S176" s="3" t="s">
        <v>158</v>
      </c>
      <c r="T176" s="3" t="s">
        <v>159</v>
      </c>
      <c r="U176" s="3" t="s">
        <v>159</v>
      </c>
      <c r="V176" s="3" t="s">
        <v>159</v>
      </c>
      <c r="W176" s="3" t="s">
        <v>159</v>
      </c>
      <c r="X176" s="3" t="s">
        <v>159</v>
      </c>
      <c r="Y176" s="3" t="s">
        <v>159</v>
      </c>
      <c r="Z176" s="4"/>
      <c r="AA176" s="4" t="s">
        <v>161</v>
      </c>
      <c r="AB176" s="4" t="s">
        <v>161</v>
      </c>
      <c r="AC176" s="4"/>
      <c r="AD176" s="4" t="s">
        <v>161</v>
      </c>
      <c r="AE176" s="4" t="s">
        <v>158</v>
      </c>
      <c r="AF176" s="4" t="s">
        <v>3825</v>
      </c>
      <c r="AG176" s="3" t="s">
        <v>161</v>
      </c>
      <c r="AH176" s="3" t="s">
        <v>196</v>
      </c>
      <c r="AI176" s="3" t="s">
        <v>161</v>
      </c>
      <c r="AJ176" s="3" t="s">
        <v>161</v>
      </c>
      <c r="AK176" s="3" t="s">
        <v>196</v>
      </c>
      <c r="AL176" s="3" t="s">
        <v>161</v>
      </c>
      <c r="AM176" s="3" t="s">
        <v>161</v>
      </c>
      <c r="AN176" s="5">
        <v>30</v>
      </c>
      <c r="AO176" s="5">
        <v>50</v>
      </c>
      <c r="AP176" s="5">
        <v>20</v>
      </c>
      <c r="AQ176" s="5">
        <v>5</v>
      </c>
      <c r="AR176" s="5" t="s">
        <v>161</v>
      </c>
      <c r="AS176" s="5">
        <v>0</v>
      </c>
      <c r="AT176" s="5" t="s">
        <v>161</v>
      </c>
      <c r="AU176" s="5" t="s">
        <v>624</v>
      </c>
      <c r="AV176" s="5">
        <v>0</v>
      </c>
      <c r="AW176" s="5">
        <v>20</v>
      </c>
      <c r="AX176" s="5">
        <v>7</v>
      </c>
      <c r="AY176" s="5">
        <v>4</v>
      </c>
      <c r="AZ176" s="5" t="s">
        <v>161</v>
      </c>
      <c r="BA176" s="5">
        <v>0</v>
      </c>
      <c r="BB176" s="5">
        <v>0</v>
      </c>
      <c r="BC176" s="5">
        <v>0</v>
      </c>
      <c r="BD176" s="5">
        <v>0</v>
      </c>
      <c r="BE176" s="5" t="s">
        <v>161</v>
      </c>
      <c r="BF176" s="5">
        <v>0</v>
      </c>
      <c r="BG176" s="5">
        <v>0</v>
      </c>
      <c r="BH176" s="5">
        <v>0</v>
      </c>
      <c r="BI176" s="5">
        <v>0</v>
      </c>
      <c r="BJ176" s="5">
        <v>0</v>
      </c>
      <c r="BK176" s="5">
        <v>0</v>
      </c>
      <c r="BL176" s="5">
        <v>0</v>
      </c>
      <c r="BM176" s="5">
        <v>0</v>
      </c>
      <c r="BN176" s="5">
        <v>0</v>
      </c>
      <c r="BO176" s="5">
        <v>0</v>
      </c>
      <c r="BP176" s="5">
        <v>0</v>
      </c>
      <c r="BQ176" s="5" t="s">
        <v>159</v>
      </c>
      <c r="BR176" s="5" t="s">
        <v>161</v>
      </c>
      <c r="BS176" s="5">
        <v>0</v>
      </c>
      <c r="BT176" s="5">
        <v>0</v>
      </c>
      <c r="BU176" s="5">
        <v>0</v>
      </c>
      <c r="BV176" s="5" t="s">
        <v>253</v>
      </c>
      <c r="BW176" s="5" t="s">
        <v>161</v>
      </c>
      <c r="BX176" s="5">
        <v>0</v>
      </c>
      <c r="BY176" s="5">
        <v>0</v>
      </c>
      <c r="BZ176" s="5">
        <v>0</v>
      </c>
      <c r="CA176" s="5">
        <v>0</v>
      </c>
      <c r="CB176" s="5">
        <v>20</v>
      </c>
      <c r="CC176" s="5">
        <v>0</v>
      </c>
      <c r="CD176" s="5" t="s">
        <v>161</v>
      </c>
      <c r="CE176" s="5" t="s">
        <v>161</v>
      </c>
      <c r="CF176" s="5" t="s">
        <v>161</v>
      </c>
      <c r="CG176" s="5" t="s">
        <v>159</v>
      </c>
      <c r="CH176" s="5" t="s">
        <v>159</v>
      </c>
      <c r="CI176" s="5">
        <v>0</v>
      </c>
      <c r="CJ176" s="5">
        <v>0</v>
      </c>
      <c r="CK176" s="5" t="s">
        <v>158</v>
      </c>
      <c r="CL176" s="5" t="s">
        <v>159</v>
      </c>
      <c r="CM176" s="5">
        <v>0</v>
      </c>
      <c r="CN176" s="5">
        <v>0</v>
      </c>
      <c r="CO176" s="5" t="s">
        <v>167</v>
      </c>
      <c r="CQ176" s="5" t="s">
        <v>347</v>
      </c>
      <c r="CR176" s="4" t="s">
        <v>3916</v>
      </c>
      <c r="CS176" s="5" t="s">
        <v>169</v>
      </c>
      <c r="CT176" s="5" t="s">
        <v>158</v>
      </c>
      <c r="CU176" s="5" t="s">
        <v>3825</v>
      </c>
      <c r="CV176" s="4" t="s">
        <v>3917</v>
      </c>
      <c r="CX176" s="5" t="s">
        <v>1739</v>
      </c>
      <c r="CY176" s="4" t="s">
        <v>228</v>
      </c>
      <c r="CZ176" s="5" t="s">
        <v>229</v>
      </c>
      <c r="DA176" s="5" t="s">
        <v>230</v>
      </c>
      <c r="DD176" t="s">
        <v>3918</v>
      </c>
      <c r="DE176" s="14" t="s">
        <v>176</v>
      </c>
      <c r="DF176" s="4">
        <v>177</v>
      </c>
      <c r="DG176" s="15" t="s">
        <v>177</v>
      </c>
      <c r="DH176" s="15" t="s">
        <v>354</v>
      </c>
      <c r="DI176" s="4" t="e">
        <v>#REF!</v>
      </c>
      <c r="DJ176" s="4" t="e">
        <v>#REF!</v>
      </c>
      <c r="DK176" s="4" t="e">
        <v>#REF!</v>
      </c>
      <c r="DL176" s="4" t="e">
        <v>#REF!</v>
      </c>
      <c r="DM176" s="4" t="e">
        <v>#REF!</v>
      </c>
      <c r="DN176" s="4" t="e">
        <v>#REF!</v>
      </c>
      <c r="DO176" s="4" t="e">
        <v>#REF!</v>
      </c>
      <c r="DP176" s="4" t="s">
        <v>3919</v>
      </c>
      <c r="DQ176" s="4" t="s">
        <v>178</v>
      </c>
      <c r="DR176" s="16">
        <v>1</v>
      </c>
      <c r="DS176" s="17">
        <v>44233</v>
      </c>
      <c r="DU176" s="1" t="s">
        <v>178</v>
      </c>
      <c r="DV176" s="1" t="str">
        <f>TabCadastro[[#This Row],[Cidade]]&amp;" - "&amp;TabCadastro[[#This Row],[UF]]</f>
        <v>Petrolina - PE</v>
      </c>
      <c r="DW176" s="18" t="str">
        <f>TabCadastro[[#This Row],[Nome completo do responsável]]&amp;" / "&amp;TabCadastro[[#This Row],[Endereço de e-mail2]]&amp;" / "&amp;TabCadastro[[#This Row],[Telefone]]</f>
        <v>Pedro Francisco / pedrofrancisco2000@oi.com.br / (87) 98811-8150</v>
      </c>
      <c r="DX176" s="18" t="str">
        <f>TabCadastro[[#This Row],[Nome do Presidente]]&amp;" / "&amp;TabCadastro[[#This Row],[Email do Presidente]]&amp;" / "&amp;TabCadastro[[#This Row],[Telefone do Presidente]]</f>
        <v>Pedro Francisco / pedrofrancisco2000@oi.com.br / (87) 98811-8150</v>
      </c>
      <c r="DY176" s="18" t="e">
        <f>VLOOKUP(TabCadastro[[#This Row],[Regional]],#REF!,2,FALSE)</f>
        <v>#REF!</v>
      </c>
      <c r="DZ176" s="1" t="e">
        <f>IF(TabCadastro[[#This Row],[Regional]]=#REF!,TabCadastro[[#This Row],[Conc_Cidade_UF]],"")</f>
        <v>#REF!</v>
      </c>
      <c r="EA176" s="18" t="str">
        <f>TabCadastro[[#This Row],[Endereço]]&amp;" - "&amp;TabCadastro[[#This Row],[Bairro]]&amp;" - "&amp;"CEP "&amp;TabCadastro[[#This Row],[CEP]]</f>
        <v>Rua Cel. Amorim, 277 - Centro - CEP 56320-302</v>
      </c>
      <c r="EB176" s="1" t="e">
        <f>IF(TabCadastro[[#This Row],[Regional]]=#REF!,TabCadastro[[#This Row],[Ordem (manual)]],"")</f>
        <v>#REF!</v>
      </c>
      <c r="EC176" s="1" t="e">
        <f>IF(TabCadastro[[#This Row],[Regional_Selec]]="","",_xlfn.RANK.EQ(TabCadastro[[#This Row],[Regional_Selec]],TabCadastro[Regional_Selec],1))</f>
        <v>#REF!</v>
      </c>
      <c r="ED176" s="1" t="str">
        <f>TabCadastro[[#This Row],[Domingo]]&amp;TabCadastro[[#This Row],[Segunda]]&amp;TabCadastro[[#This Row],[Terça]]&amp;TabCadastro[[#This Row],[Quarta]]&amp;TabCadastro[[#This Row],[Quinta]]&amp;TabCadastro[[#This Row],[Sexta]]&amp;TabCadastro[[#This Row],[Sábado]]</f>
        <v>-18h--18h--</v>
      </c>
      <c r="EE176" s="1">
        <f>LEN(TabCadastro[[#This Row],[Conc_AE]])-LEN(SUBSTITUTE(TabCadastro[[#This Row],[Conc_AE]],"h",""))</f>
        <v>2</v>
      </c>
      <c r="EF176" s="1">
        <f>LEN(TabCadastro[[#This Row],[Dias e Horários do CURSO BÁSICO]])-LEN(SUBSTITUTE(TabCadastro[[#This Row],[Dias e Horários do CURSO BÁSICO]],"h",""))</f>
        <v>0</v>
      </c>
      <c r="EG176" s="1">
        <f>LEN(TabCadastro[[#This Row],[Dias e Horários da EAE]])-LEN(SUBSTITUTE(TabCadastro[[#This Row],[Dias e Horários da EAE]],"h",""))</f>
        <v>0</v>
      </c>
      <c r="EH176" s="1">
        <f>LEN(TabCadastro[[#This Row],[Dias e Horários EVANGELIZAÇÃO INFANTIL]])-LEN(SUBSTITUTE(TabCadastro[[#This Row],[Dias e Horários EVANGELIZAÇÃO INFANTIL]],"h",""))</f>
        <v>0</v>
      </c>
      <c r="EI176" s="1">
        <f>LEN(TabCadastro[[#This Row],[Dias e Horários PRÉ-MOCIDADE]])-LEN(SUBSTITUTE(TabCadastro[[#This Row],[Dias e Horários PRÉ-MOCIDADE]],"h",""))</f>
        <v>0</v>
      </c>
      <c r="EJ176" s="1">
        <f>LEN(TabCadastro[[#This Row],[Dias e Horários MOCIDADE]])-LEN(SUBSTITUTE(TabCadastro[[#This Row],[Dias e Horários MOCIDADE]],"h",""))</f>
        <v>0</v>
      </c>
      <c r="EK176" s="1">
        <f>LEN(TabCadastro[[#This Row],[Dias e Horários do CURSO DE MÉDIUNS]])-LEN(SUBSTITUTE(TabCadastro[[#This Row],[Dias e Horários do CURSO DE MÉDIUNS]],"h",""))</f>
        <v>0</v>
      </c>
      <c r="EL176" s="1">
        <f>LEN(TabCadastro[[#This Row],[Dias e Horários - FALANDO AO CORAÇÃO]])-LEN(SUBSTITUTE(TabCadastro[[#This Row],[Dias e Horários - FALANDO AO CORAÇÃO]],"h",""))</f>
        <v>0</v>
      </c>
      <c r="EM176" s="1">
        <f>LEN(TabCadastro[[#This Row],[Dias e Horários - PROJETO ANDRÉ LUIZ]])-LEN(SUBSTITUTE(TabCadastro[[#This Row],[Dias e Horários - PROJETO ANDRÉ LUIZ]],"h",""))</f>
        <v>0</v>
      </c>
      <c r="EN176" s="1">
        <f>LEN(TabCadastro[[#This Row],[Dias e Horários - PROJETO PAULO DE TARSO]])-LEN(SUBSTITUTE(TabCadastro[[#This Row],[Dias e Horários - PROJETO PAULO DE TARSO]],"h",""))</f>
        <v>0</v>
      </c>
    </row>
    <row r="177" spans="1:144" x14ac:dyDescent="0.3">
      <c r="A177" s="2">
        <v>44180.531673368052</v>
      </c>
      <c r="B177" s="19" t="s">
        <v>3813</v>
      </c>
      <c r="C177" s="3" t="s">
        <v>3920</v>
      </c>
      <c r="D177" s="3" t="s">
        <v>3921</v>
      </c>
      <c r="E177" s="3" t="s">
        <v>3922</v>
      </c>
      <c r="F177" s="3" t="s">
        <v>3923</v>
      </c>
      <c r="G177" s="4" t="s">
        <v>3924</v>
      </c>
      <c r="H177" s="5" t="s">
        <v>3925</v>
      </c>
      <c r="I177" s="3" t="s">
        <v>3836</v>
      </c>
      <c r="J177" s="3" t="s">
        <v>1754</v>
      </c>
      <c r="K177" s="3" t="s">
        <v>3926</v>
      </c>
      <c r="L177" s="3" t="s">
        <v>790</v>
      </c>
      <c r="M177" s="3" t="s">
        <v>1444</v>
      </c>
      <c r="N177" s="3" t="s">
        <v>3927</v>
      </c>
      <c r="O177" s="5" t="s">
        <v>3928</v>
      </c>
      <c r="P177" s="5" t="s">
        <v>3923</v>
      </c>
      <c r="Q177" s="4" t="s">
        <v>3929</v>
      </c>
      <c r="R177" s="4">
        <v>87981318150</v>
      </c>
      <c r="S177" s="3" t="s">
        <v>158</v>
      </c>
      <c r="T177" s="3" t="s">
        <v>158</v>
      </c>
      <c r="U177" s="3" t="s">
        <v>159</v>
      </c>
      <c r="V177" s="3" t="s">
        <v>159</v>
      </c>
      <c r="W177" s="3" t="s">
        <v>159</v>
      </c>
      <c r="X177" s="3" t="s">
        <v>159</v>
      </c>
      <c r="Y177" s="3" t="s">
        <v>159</v>
      </c>
      <c r="Z177" s="4" t="s">
        <v>3930</v>
      </c>
      <c r="AA177" s="4"/>
      <c r="AB177" t="s">
        <v>3843</v>
      </c>
      <c r="AC177" s="4" t="s">
        <v>3844</v>
      </c>
      <c r="AD177" s="4"/>
      <c r="AE177" s="4" t="s">
        <v>158</v>
      </c>
      <c r="AF177" s="4" t="s">
        <v>3931</v>
      </c>
      <c r="AG177" s="3" t="s">
        <v>161</v>
      </c>
      <c r="AH177" s="3" t="s">
        <v>161</v>
      </c>
      <c r="AI177" s="3" t="s">
        <v>422</v>
      </c>
      <c r="AJ177" s="3" t="s">
        <v>161</v>
      </c>
      <c r="AK177" s="3" t="s">
        <v>161</v>
      </c>
      <c r="AL177" s="3" t="s">
        <v>161</v>
      </c>
      <c r="AM177" s="3" t="s">
        <v>422</v>
      </c>
      <c r="AN177" s="5">
        <v>40</v>
      </c>
      <c r="AO177" s="5">
        <v>20</v>
      </c>
      <c r="AP177" s="5">
        <v>5</v>
      </c>
      <c r="AQ177" s="5">
        <v>5</v>
      </c>
      <c r="AR177" s="5" t="s">
        <v>2307</v>
      </c>
      <c r="AS177" s="5">
        <v>10</v>
      </c>
      <c r="AT177" s="5" t="s">
        <v>1428</v>
      </c>
      <c r="AU177" s="5" t="s">
        <v>399</v>
      </c>
      <c r="AV177" s="5">
        <v>4</v>
      </c>
      <c r="AW177" s="5">
        <v>3</v>
      </c>
      <c r="AX177" s="5">
        <v>4</v>
      </c>
      <c r="AY177" s="5">
        <v>1</v>
      </c>
      <c r="AZ177" s="5" t="s">
        <v>311</v>
      </c>
      <c r="BA177" s="5">
        <v>11</v>
      </c>
      <c r="BB177" s="5">
        <v>3</v>
      </c>
      <c r="BC177" s="5">
        <v>3</v>
      </c>
      <c r="BD177" s="5">
        <v>3</v>
      </c>
      <c r="BE177" s="5" t="s">
        <v>1181</v>
      </c>
      <c r="BF177" s="5">
        <v>8</v>
      </c>
      <c r="BG177" s="5">
        <v>0</v>
      </c>
      <c r="BH177" s="5">
        <v>3</v>
      </c>
      <c r="BI177" s="5">
        <v>0</v>
      </c>
      <c r="BJ177" s="5">
        <v>2</v>
      </c>
      <c r="BK177" s="5">
        <v>1</v>
      </c>
      <c r="BL177" s="5">
        <v>5</v>
      </c>
      <c r="BM177" s="5">
        <v>0</v>
      </c>
      <c r="BN177" s="5">
        <v>0</v>
      </c>
      <c r="BO177" s="5">
        <v>3</v>
      </c>
      <c r="BP177" s="5">
        <v>3</v>
      </c>
      <c r="BQ177" s="5" t="s">
        <v>159</v>
      </c>
      <c r="BR177" s="5" t="s">
        <v>1181</v>
      </c>
      <c r="BS177" s="5">
        <v>3</v>
      </c>
      <c r="BT177" s="5">
        <v>1</v>
      </c>
      <c r="BU177" s="5">
        <v>1</v>
      </c>
      <c r="BV177" s="5" t="s">
        <v>165</v>
      </c>
      <c r="BW177" s="5" t="s">
        <v>1181</v>
      </c>
      <c r="BX177" s="5">
        <v>4</v>
      </c>
      <c r="BY177" s="5">
        <v>2</v>
      </c>
      <c r="BZ177" s="5">
        <v>2</v>
      </c>
      <c r="CA177" s="5">
        <v>2</v>
      </c>
      <c r="CB177" s="5">
        <v>9</v>
      </c>
      <c r="CC177" s="5">
        <v>9</v>
      </c>
      <c r="CD177" s="5" t="s">
        <v>161</v>
      </c>
      <c r="CE177" s="5" t="s">
        <v>161</v>
      </c>
      <c r="CF177" s="5" t="s">
        <v>161</v>
      </c>
      <c r="CG177" s="5" t="s">
        <v>158</v>
      </c>
      <c r="CH177" s="5" t="s">
        <v>159</v>
      </c>
      <c r="CI177" s="5">
        <v>0</v>
      </c>
      <c r="CJ177" s="5">
        <v>0</v>
      </c>
      <c r="CK177" s="5" t="s">
        <v>159</v>
      </c>
      <c r="CL177" s="5" t="s">
        <v>159</v>
      </c>
      <c r="CM177" s="5">
        <v>0</v>
      </c>
      <c r="CN177" s="5">
        <v>0</v>
      </c>
      <c r="CO177" s="5" t="s">
        <v>199</v>
      </c>
      <c r="CP177" s="4"/>
      <c r="CQ177" s="5" t="s">
        <v>168</v>
      </c>
      <c r="CR177" s="4" t="s">
        <v>3932</v>
      </c>
      <c r="CS177" s="5" t="s">
        <v>169</v>
      </c>
      <c r="CT177" s="5" t="s">
        <v>158</v>
      </c>
      <c r="CU177" s="5" t="s">
        <v>3825</v>
      </c>
      <c r="CV177" s="4" t="s">
        <v>3933</v>
      </c>
      <c r="CX177" s="5" t="s">
        <v>3928</v>
      </c>
      <c r="CY177" s="4" t="s">
        <v>1406</v>
      </c>
      <c r="CZ177" s="5" t="s">
        <v>229</v>
      </c>
      <c r="DA177" s="5" t="s">
        <v>928</v>
      </c>
      <c r="DC177" s="4" t="s">
        <v>3934</v>
      </c>
      <c r="DD177" t="s">
        <v>3935</v>
      </c>
      <c r="DE177" s="14" t="s">
        <v>176</v>
      </c>
      <c r="DF177" s="4">
        <v>178</v>
      </c>
      <c r="DG177" s="15" t="s">
        <v>177</v>
      </c>
      <c r="DH177" s="15" t="s">
        <v>354</v>
      </c>
      <c r="DI177" s="4" t="e">
        <v>#REF!</v>
      </c>
      <c r="DJ177" s="4" t="e">
        <v>#REF!</v>
      </c>
      <c r="DK177" s="4" t="e">
        <v>#REF!</v>
      </c>
      <c r="DL177" s="4" t="e">
        <v>#REF!</v>
      </c>
      <c r="DM177" s="4" t="e">
        <v>#REF!</v>
      </c>
      <c r="DN177" s="4" t="e">
        <v>#REF!</v>
      </c>
      <c r="DO177" s="4" t="e">
        <v>#REF!</v>
      </c>
      <c r="DP177" s="4" t="s">
        <v>3936</v>
      </c>
      <c r="DQ177" s="4" t="s">
        <v>354</v>
      </c>
      <c r="DR177" s="16">
        <v>1</v>
      </c>
      <c r="DS177" s="17">
        <v>44233</v>
      </c>
      <c r="DT177" s="1" t="s">
        <v>356</v>
      </c>
      <c r="DU177" s="1" t="s">
        <v>354</v>
      </c>
      <c r="DV177" s="1" t="str">
        <f>TabCadastro[[#This Row],[Cidade]]&amp;" - "&amp;TabCadastro[[#This Row],[UF]]</f>
        <v>Petrolina - PE</v>
      </c>
      <c r="DW177" s="18" t="str">
        <f>TabCadastro[[#This Row],[Nome completo do responsável]]&amp;" / "&amp;TabCadastro[[#This Row],[Endereço de e-mail2]]&amp;" / "&amp;TabCadastro[[#This Row],[Telefone]]</f>
        <v>Marcelo Augusto De Souza  / marcelloaugusto1173@gmail.com / (87) 99909-7267</v>
      </c>
      <c r="DX177" s="18" t="str">
        <f>TabCadastro[[#This Row],[Nome do Presidente]]&amp;" / "&amp;TabCadastro[[#This Row],[Email do Presidente]]&amp;" / "&amp;TabCadastro[[#This Row],[Telefone do Presidente]]</f>
        <v>Marcelo Augusto De Souza / marcelloaugusto1173@gmail.com / (87) 99909-7267</v>
      </c>
      <c r="DY177" s="18" t="e">
        <f>VLOOKUP(TabCadastro[[#This Row],[Regional]],#REF!,2,FALSE)</f>
        <v>#REF!</v>
      </c>
      <c r="DZ177" s="1" t="e">
        <f>IF(TabCadastro[[#This Row],[Regional]]=#REF!,TabCadastro[[#This Row],[Conc_Cidade_UF]],"")</f>
        <v>#REF!</v>
      </c>
      <c r="EA177" s="18" t="str">
        <f>TabCadastro[[#This Row],[Endereço]]&amp;" - "&amp;TabCadastro[[#This Row],[Bairro]]&amp;" - "&amp;"CEP "&amp;TabCadastro[[#This Row],[CEP]]</f>
        <v>Rua Mauricio de Nassau N°498 - Gercino Coelho - CEP 56306-010</v>
      </c>
      <c r="EB177" s="1" t="e">
        <f>IF(TabCadastro[[#This Row],[Regional]]=#REF!,TabCadastro[[#This Row],[Ordem (manual)]],"")</f>
        <v>#REF!</v>
      </c>
      <c r="EC177" s="1" t="e">
        <f>IF(TabCadastro[[#This Row],[Regional_Selec]]="","",_xlfn.RANK.EQ(TabCadastro[[#This Row],[Regional_Selec]],TabCadastro[Regional_Selec],1))</f>
        <v>#REF!</v>
      </c>
      <c r="ED177" s="1" t="str">
        <f>TabCadastro[[#This Row],[Domingo]]&amp;TabCadastro[[#This Row],[Segunda]]&amp;TabCadastro[[#This Row],[Terça]]&amp;TabCadastro[[#This Row],[Quarta]]&amp;TabCadastro[[#This Row],[Quinta]]&amp;TabCadastro[[#This Row],[Sexta]]&amp;TabCadastro[[#This Row],[Sábado]]</f>
        <v>--19h---19h</v>
      </c>
      <c r="EE177" s="1">
        <f>LEN(TabCadastro[[#This Row],[Conc_AE]])-LEN(SUBSTITUTE(TabCadastro[[#This Row],[Conc_AE]],"h",""))</f>
        <v>2</v>
      </c>
      <c r="EF177" s="1">
        <f>LEN(TabCadastro[[#This Row],[Dias e Horários do CURSO BÁSICO]])-LEN(SUBSTITUTE(TabCadastro[[#This Row],[Dias e Horários do CURSO BÁSICO]],"h",""))</f>
        <v>1</v>
      </c>
      <c r="EG177" s="1">
        <f>LEN(TabCadastro[[#This Row],[Dias e Horários da EAE]])-LEN(SUBSTITUTE(TabCadastro[[#This Row],[Dias e Horários da EAE]],"h",""))</f>
        <v>1</v>
      </c>
      <c r="EH177" s="1">
        <f>LEN(TabCadastro[[#This Row],[Dias e Horários EVANGELIZAÇÃO INFANTIL]])-LEN(SUBSTITUTE(TabCadastro[[#This Row],[Dias e Horários EVANGELIZAÇÃO INFANTIL]],"h",""))</f>
        <v>1</v>
      </c>
      <c r="EI177" s="1">
        <f>LEN(TabCadastro[[#This Row],[Dias e Horários PRÉ-MOCIDADE]])-LEN(SUBSTITUTE(TabCadastro[[#This Row],[Dias e Horários PRÉ-MOCIDADE]],"h",""))</f>
        <v>1</v>
      </c>
      <c r="EJ177" s="1">
        <f>LEN(TabCadastro[[#This Row],[Dias e Horários MOCIDADE]])-LEN(SUBSTITUTE(TabCadastro[[#This Row],[Dias e Horários MOCIDADE]],"h",""))</f>
        <v>1</v>
      </c>
      <c r="EK177" s="1">
        <f>LEN(TabCadastro[[#This Row],[Dias e Horários do CURSO DE MÉDIUNS]])-LEN(SUBSTITUTE(TabCadastro[[#This Row],[Dias e Horários do CURSO DE MÉDIUNS]],"h",""))</f>
        <v>0</v>
      </c>
      <c r="EL177" s="1">
        <f>LEN(TabCadastro[[#This Row],[Dias e Horários - FALANDO AO CORAÇÃO]])-LEN(SUBSTITUTE(TabCadastro[[#This Row],[Dias e Horários - FALANDO AO CORAÇÃO]],"h",""))</f>
        <v>0</v>
      </c>
      <c r="EM177" s="1">
        <f>LEN(TabCadastro[[#This Row],[Dias e Horários - PROJETO ANDRÉ LUIZ]])-LEN(SUBSTITUTE(TabCadastro[[#This Row],[Dias e Horários - PROJETO ANDRÉ LUIZ]],"h",""))</f>
        <v>0</v>
      </c>
      <c r="EN177" s="1">
        <f>LEN(TabCadastro[[#This Row],[Dias e Horários - PROJETO PAULO DE TARSO]])-LEN(SUBSTITUTE(TabCadastro[[#This Row],[Dias e Horários - PROJETO PAULO DE TARSO]],"h",""))</f>
        <v>0</v>
      </c>
    </row>
    <row r="178" spans="1:144" x14ac:dyDescent="0.3">
      <c r="A178" s="2">
        <v>44180.546252962959</v>
      </c>
      <c r="B178" s="19" t="s">
        <v>3813</v>
      </c>
      <c r="C178" s="3" t="s">
        <v>3937</v>
      </c>
      <c r="D178" s="3" t="s">
        <v>3938</v>
      </c>
      <c r="E178" s="3" t="s">
        <v>3939</v>
      </c>
      <c r="F178" s="3" t="s">
        <v>3940</v>
      </c>
      <c r="G178" s="4" t="s">
        <v>3941</v>
      </c>
      <c r="H178" s="5" t="s">
        <v>3942</v>
      </c>
      <c r="I178" s="3" t="s">
        <v>3836</v>
      </c>
      <c r="J178" s="3" t="s">
        <v>1754</v>
      </c>
      <c r="K178" s="3" t="s">
        <v>1443</v>
      </c>
      <c r="L178" s="3" t="s">
        <v>790</v>
      </c>
      <c r="M178" s="3" t="s">
        <v>1444</v>
      </c>
      <c r="N178" s="3" t="s">
        <v>3943</v>
      </c>
      <c r="O178" s="5" t="s">
        <v>3944</v>
      </c>
      <c r="P178" s="5" t="s">
        <v>3940</v>
      </c>
      <c r="Q178" s="4" t="s">
        <v>1424</v>
      </c>
      <c r="R178" s="4" t="s">
        <v>3945</v>
      </c>
      <c r="S178" s="3" t="s">
        <v>159</v>
      </c>
      <c r="T178" s="3" t="s">
        <v>158</v>
      </c>
      <c r="U178" s="3" t="s">
        <v>158</v>
      </c>
      <c r="V178" s="3" t="s">
        <v>159</v>
      </c>
      <c r="W178" s="3" t="s">
        <v>159</v>
      </c>
      <c r="X178" s="3" t="s">
        <v>159</v>
      </c>
      <c r="Y178" s="3" t="s">
        <v>158</v>
      </c>
      <c r="Z178" s="4" t="s">
        <v>3946</v>
      </c>
      <c r="AA178" s="4" t="s">
        <v>161</v>
      </c>
      <c r="AB178" t="s">
        <v>3843</v>
      </c>
      <c r="AC178" s="4" t="s">
        <v>3844</v>
      </c>
      <c r="AD178" s="4" t="s">
        <v>161</v>
      </c>
      <c r="AE178" s="4" t="s">
        <v>159</v>
      </c>
      <c r="AF178" s="4" t="s">
        <v>3947</v>
      </c>
      <c r="AG178" s="3"/>
      <c r="AH178" s="3" t="s">
        <v>422</v>
      </c>
      <c r="AI178" s="3" t="s">
        <v>2268</v>
      </c>
      <c r="AJ178" s="3" t="s">
        <v>2268</v>
      </c>
      <c r="AK178" s="3" t="s">
        <v>2268</v>
      </c>
      <c r="AL178" s="3" t="s">
        <v>2268</v>
      </c>
      <c r="AM178" s="3"/>
      <c r="AN178" s="5">
        <v>15</v>
      </c>
      <c r="AO178" s="5">
        <v>8</v>
      </c>
      <c r="AP178" s="5">
        <v>2</v>
      </c>
      <c r="AQ178" s="5">
        <v>2</v>
      </c>
      <c r="AR178" s="5" t="s">
        <v>2307</v>
      </c>
      <c r="AS178" s="5">
        <v>10</v>
      </c>
      <c r="AT178" s="5" t="s">
        <v>625</v>
      </c>
      <c r="AU178" s="5" t="s">
        <v>399</v>
      </c>
      <c r="AV178" s="5">
        <v>2</v>
      </c>
      <c r="AW178" s="5">
        <v>1</v>
      </c>
      <c r="AX178" s="5">
        <v>4</v>
      </c>
      <c r="AY178" s="5">
        <v>1</v>
      </c>
      <c r="AZ178" s="5" t="s">
        <v>161</v>
      </c>
      <c r="BA178" s="5">
        <v>0</v>
      </c>
      <c r="BB178" s="5">
        <v>1</v>
      </c>
      <c r="BC178" s="5">
        <v>1</v>
      </c>
      <c r="BD178" s="5">
        <v>1</v>
      </c>
      <c r="BE178" s="5" t="s">
        <v>1767</v>
      </c>
      <c r="BF178" s="5">
        <v>30</v>
      </c>
      <c r="BG178" s="5">
        <v>0</v>
      </c>
      <c r="BH178" s="5">
        <v>4</v>
      </c>
      <c r="BI178" s="5">
        <v>0</v>
      </c>
      <c r="BJ178" s="5">
        <v>0</v>
      </c>
      <c r="BK178" s="5">
        <v>0</v>
      </c>
      <c r="BL178" s="5">
        <v>0</v>
      </c>
      <c r="BM178" s="5">
        <v>0</v>
      </c>
      <c r="BN178" s="5">
        <v>0</v>
      </c>
      <c r="BO178" s="5">
        <v>4</v>
      </c>
      <c r="BP178" s="5">
        <v>0</v>
      </c>
      <c r="BQ178" s="5" t="s">
        <v>159</v>
      </c>
      <c r="BR178" s="5" t="s">
        <v>161</v>
      </c>
      <c r="BS178" s="5">
        <v>0</v>
      </c>
      <c r="BT178" s="5">
        <v>0</v>
      </c>
      <c r="BU178" s="5">
        <v>0</v>
      </c>
      <c r="BV178" s="5" t="s">
        <v>344</v>
      </c>
      <c r="BW178" s="5" t="s">
        <v>161</v>
      </c>
      <c r="BX178" s="5">
        <v>0</v>
      </c>
      <c r="BY178" s="5">
        <v>0</v>
      </c>
      <c r="BZ178" s="5">
        <v>0</v>
      </c>
      <c r="CA178" s="5">
        <v>0</v>
      </c>
      <c r="CB178" s="5">
        <v>1</v>
      </c>
      <c r="CC178" s="5">
        <v>4</v>
      </c>
      <c r="CD178" s="5" t="s">
        <v>161</v>
      </c>
      <c r="CE178" s="5" t="s">
        <v>161</v>
      </c>
      <c r="CF178" s="5" t="s">
        <v>161</v>
      </c>
      <c r="CG178" s="5" t="s">
        <v>158</v>
      </c>
      <c r="CH178" s="5" t="s">
        <v>159</v>
      </c>
      <c r="CI178" s="5">
        <v>0</v>
      </c>
      <c r="CJ178" s="5">
        <v>0</v>
      </c>
      <c r="CK178" s="5" t="s">
        <v>158</v>
      </c>
      <c r="CL178" s="5" t="s">
        <v>159</v>
      </c>
      <c r="CM178" s="5">
        <v>0</v>
      </c>
      <c r="CN178" s="5">
        <v>0</v>
      </c>
      <c r="CO178" s="5" t="s">
        <v>199</v>
      </c>
      <c r="CP178" s="4"/>
      <c r="CQ178" s="5" t="s">
        <v>347</v>
      </c>
      <c r="CR178" s="4" t="s">
        <v>3948</v>
      </c>
      <c r="CS178" s="5" t="s">
        <v>169</v>
      </c>
      <c r="CT178" s="5" t="s">
        <v>158</v>
      </c>
      <c r="CU178" s="5" t="s">
        <v>3825</v>
      </c>
      <c r="CV178" s="4" t="s">
        <v>3949</v>
      </c>
      <c r="CX178" s="5" t="s">
        <v>3944</v>
      </c>
      <c r="CY178" s="4" t="s">
        <v>228</v>
      </c>
      <c r="CZ178" s="5" t="s">
        <v>229</v>
      </c>
      <c r="DA178" s="5" t="s">
        <v>230</v>
      </c>
      <c r="DC178" s="4" t="s">
        <v>3950</v>
      </c>
      <c r="DD178" t="s">
        <v>3951</v>
      </c>
      <c r="DE178" s="14" t="s">
        <v>176</v>
      </c>
      <c r="DF178" s="4">
        <v>179</v>
      </c>
      <c r="DG178" s="15" t="s">
        <v>177</v>
      </c>
      <c r="DH178" s="15" t="s">
        <v>178</v>
      </c>
      <c r="DI178" s="4" t="e">
        <v>#REF!</v>
      </c>
      <c r="DJ178" s="4" t="e">
        <v>#REF!</v>
      </c>
      <c r="DK178" s="4" t="e">
        <v>#REF!</v>
      </c>
      <c r="DL178" s="4" t="e">
        <v>#REF!</v>
      </c>
      <c r="DM178" s="4" t="e">
        <v>#REF!</v>
      </c>
      <c r="DN178" s="4" t="e">
        <v>#REF!</v>
      </c>
      <c r="DO178" s="4" t="e">
        <v>#REF!</v>
      </c>
      <c r="DP178" s="4" t="s">
        <v>3952</v>
      </c>
      <c r="DQ178" s="4" t="s">
        <v>354</v>
      </c>
      <c r="DR178" s="16">
        <v>1</v>
      </c>
      <c r="DS178" s="17">
        <v>44233</v>
      </c>
      <c r="DT178" s="1" t="s">
        <v>356</v>
      </c>
      <c r="DU178" s="1" t="s">
        <v>354</v>
      </c>
      <c r="DV178" s="1" t="str">
        <f>TabCadastro[[#This Row],[Cidade]]&amp;" - "&amp;TabCadastro[[#This Row],[UF]]</f>
        <v>Petrolina - PE</v>
      </c>
      <c r="DW178" s="18" t="str">
        <f>TabCadastro[[#This Row],[Nome completo do responsável]]&amp;" / "&amp;TabCadastro[[#This Row],[Endereço de e-mail2]]&amp;" / "&amp;TabCadastro[[#This Row],[Telefone]]</f>
        <v>Vera Lucia Baecelar / verabarcelar75@gmail.com / (87) 98845-0052</v>
      </c>
      <c r="DX178" s="18" t="str">
        <f>TabCadastro[[#This Row],[Nome do Presidente]]&amp;" / "&amp;TabCadastro[[#This Row],[Email do Presidente]]&amp;" / "&amp;TabCadastro[[#This Row],[Telefone do Presidente]]</f>
        <v>Vera Lucia Bacelar / verabarcelar75@gmail.com / (87) 98845-0052</v>
      </c>
      <c r="DY178" s="18" t="e">
        <f>VLOOKUP(TabCadastro[[#This Row],[Regional]],#REF!,2,FALSE)</f>
        <v>#REF!</v>
      </c>
      <c r="DZ178" s="1" t="e">
        <f>IF(TabCadastro[[#This Row],[Regional]]=#REF!,TabCadastro[[#This Row],[Conc_Cidade_UF]],"")</f>
        <v>#REF!</v>
      </c>
      <c r="EA178" s="18" t="str">
        <f>TabCadastro[[#This Row],[Endereço]]&amp;" - "&amp;TabCadastro[[#This Row],[Bairro]]&amp;" - "&amp;"CEP "&amp;TabCadastro[[#This Row],[CEP]]</f>
        <v>Rua 12, Casa 3 - João De Deus - CEP sem CEP</v>
      </c>
      <c r="EB178" s="1" t="e">
        <f>IF(TabCadastro[[#This Row],[Regional]]=#REF!,TabCadastro[[#This Row],[Ordem (manual)]],"")</f>
        <v>#REF!</v>
      </c>
      <c r="EC178" s="1" t="e">
        <f>IF(TabCadastro[[#This Row],[Regional_Selec]]="","",_xlfn.RANK.EQ(TabCadastro[[#This Row],[Regional_Selec]],TabCadastro[Regional_Selec],1))</f>
        <v>#REF!</v>
      </c>
      <c r="ED178" s="1" t="str">
        <f>TabCadastro[[#This Row],[Domingo]]&amp;TabCadastro[[#This Row],[Segunda]]&amp;TabCadastro[[#This Row],[Terça]]&amp;TabCadastro[[#This Row],[Quarta]]&amp;TabCadastro[[#This Row],[Quinta]]&amp;TabCadastro[[#This Row],[Sexta]]&amp;TabCadastro[[#This Row],[Sábado]]</f>
        <v xml:space="preserve">19h    </v>
      </c>
      <c r="EE178" s="1">
        <f>LEN(TabCadastro[[#This Row],[Conc_AE]])-LEN(SUBSTITUTE(TabCadastro[[#This Row],[Conc_AE]],"h",""))</f>
        <v>1</v>
      </c>
      <c r="EF178" s="1">
        <f>LEN(TabCadastro[[#This Row],[Dias e Horários do CURSO BÁSICO]])-LEN(SUBSTITUTE(TabCadastro[[#This Row],[Dias e Horários do CURSO BÁSICO]],"h",""))</f>
        <v>1</v>
      </c>
      <c r="EG178" s="1">
        <f>LEN(TabCadastro[[#This Row],[Dias e Horários da EAE]])-LEN(SUBSTITUTE(TabCadastro[[#This Row],[Dias e Horários da EAE]],"h",""))</f>
        <v>1</v>
      </c>
      <c r="EH178" s="1">
        <f>LEN(TabCadastro[[#This Row],[Dias e Horários EVANGELIZAÇÃO INFANTIL]])-LEN(SUBSTITUTE(TabCadastro[[#This Row],[Dias e Horários EVANGELIZAÇÃO INFANTIL]],"h",""))</f>
        <v>1</v>
      </c>
      <c r="EI178" s="1">
        <f>LEN(TabCadastro[[#This Row],[Dias e Horários PRÉ-MOCIDADE]])-LEN(SUBSTITUTE(TabCadastro[[#This Row],[Dias e Horários PRÉ-MOCIDADE]],"h",""))</f>
        <v>0</v>
      </c>
      <c r="EJ178" s="1">
        <f>LEN(TabCadastro[[#This Row],[Dias e Horários MOCIDADE]])-LEN(SUBSTITUTE(TabCadastro[[#This Row],[Dias e Horários MOCIDADE]],"h",""))</f>
        <v>0</v>
      </c>
      <c r="EK178" s="1">
        <f>LEN(TabCadastro[[#This Row],[Dias e Horários do CURSO DE MÉDIUNS]])-LEN(SUBSTITUTE(TabCadastro[[#This Row],[Dias e Horários do CURSO DE MÉDIUNS]],"h",""))</f>
        <v>0</v>
      </c>
      <c r="EL178" s="1">
        <f>LEN(TabCadastro[[#This Row],[Dias e Horários - FALANDO AO CORAÇÃO]])-LEN(SUBSTITUTE(TabCadastro[[#This Row],[Dias e Horários - FALANDO AO CORAÇÃO]],"h",""))</f>
        <v>0</v>
      </c>
      <c r="EM178" s="1">
        <f>LEN(TabCadastro[[#This Row],[Dias e Horários - PROJETO ANDRÉ LUIZ]])-LEN(SUBSTITUTE(TabCadastro[[#This Row],[Dias e Horários - PROJETO ANDRÉ LUIZ]],"h",""))</f>
        <v>0</v>
      </c>
      <c r="EN178" s="1">
        <f>LEN(TabCadastro[[#This Row],[Dias e Horários - PROJETO PAULO DE TARSO]])-LEN(SUBSTITUTE(TabCadastro[[#This Row],[Dias e Horários - PROJETO PAULO DE TARSO]],"h",""))</f>
        <v>0</v>
      </c>
    </row>
    <row r="179" spans="1:144" x14ac:dyDescent="0.3">
      <c r="A179" s="2">
        <v>44180.563039386572</v>
      </c>
      <c r="B179" s="19" t="s">
        <v>3813</v>
      </c>
      <c r="C179" s="3" t="s">
        <v>3953</v>
      </c>
      <c r="D179" s="3" t="s">
        <v>3954</v>
      </c>
      <c r="E179" s="3" t="s">
        <v>3955</v>
      </c>
      <c r="F179" s="3" t="s">
        <v>3956</v>
      </c>
      <c r="G179" s="4" t="s">
        <v>3957</v>
      </c>
      <c r="H179" s="5" t="s">
        <v>3958</v>
      </c>
      <c r="I179" s="3" t="s">
        <v>3836</v>
      </c>
      <c r="J179" s="3" t="s">
        <v>1754</v>
      </c>
      <c r="K179" s="3" t="s">
        <v>3959</v>
      </c>
      <c r="L179" s="3" t="s">
        <v>790</v>
      </c>
      <c r="M179" s="3" t="s">
        <v>1444</v>
      </c>
      <c r="N179" s="3" t="s">
        <v>3955</v>
      </c>
      <c r="O179" s="5" t="s">
        <v>3960</v>
      </c>
      <c r="P179" s="5" t="s">
        <v>3961</v>
      </c>
      <c r="Q179" s="4" t="s">
        <v>3962</v>
      </c>
      <c r="R179" s="4" t="s">
        <v>3963</v>
      </c>
      <c r="S179" s="3" t="s">
        <v>158</v>
      </c>
      <c r="T179" s="3" t="s">
        <v>158</v>
      </c>
      <c r="U179" s="3" t="s">
        <v>158</v>
      </c>
      <c r="V179" s="3" t="s">
        <v>159</v>
      </c>
      <c r="W179" s="3" t="s">
        <v>159</v>
      </c>
      <c r="X179" s="3" t="s">
        <v>159</v>
      </c>
      <c r="Y179" s="3" t="s">
        <v>159</v>
      </c>
      <c r="Z179" s="4" t="s">
        <v>3964</v>
      </c>
      <c r="AA179" s="4" t="s">
        <v>161</v>
      </c>
      <c r="AB179" t="s">
        <v>3843</v>
      </c>
      <c r="AC179" s="4" t="s">
        <v>3844</v>
      </c>
      <c r="AD179" s="4"/>
      <c r="AE179" s="4" t="s">
        <v>158</v>
      </c>
      <c r="AF179" s="4" t="s">
        <v>3965</v>
      </c>
      <c r="AG179" s="3" t="s">
        <v>161</v>
      </c>
      <c r="AH179" s="3" t="s">
        <v>422</v>
      </c>
      <c r="AI179" s="3" t="s">
        <v>161</v>
      </c>
      <c r="AJ179" s="3" t="s">
        <v>161</v>
      </c>
      <c r="AK179" s="3" t="s">
        <v>161</v>
      </c>
      <c r="AL179" s="3" t="s">
        <v>422</v>
      </c>
      <c r="AM179" s="3" t="s">
        <v>161</v>
      </c>
      <c r="AN179" s="5">
        <v>50</v>
      </c>
      <c r="AO179" s="5">
        <v>30</v>
      </c>
      <c r="AP179" s="5">
        <v>12</v>
      </c>
      <c r="AQ179" s="5">
        <v>6</v>
      </c>
      <c r="AR179" s="5" t="s">
        <v>1452</v>
      </c>
      <c r="AS179" s="5">
        <v>15</v>
      </c>
      <c r="AT179" s="5" t="s">
        <v>1428</v>
      </c>
      <c r="AU179" s="5" t="s">
        <v>198</v>
      </c>
      <c r="AV179" s="5">
        <v>6</v>
      </c>
      <c r="AW179" s="5">
        <v>4</v>
      </c>
      <c r="AX179" s="5">
        <v>6</v>
      </c>
      <c r="AY179" s="5">
        <v>3</v>
      </c>
      <c r="AZ179" s="5" t="s">
        <v>1452</v>
      </c>
      <c r="BA179" s="5">
        <v>15</v>
      </c>
      <c r="BB179" s="5">
        <v>3</v>
      </c>
      <c r="BC179" s="5">
        <v>2</v>
      </c>
      <c r="BD179" s="5">
        <v>2</v>
      </c>
      <c r="BE179" s="5" t="s">
        <v>161</v>
      </c>
      <c r="BF179" s="5">
        <v>0</v>
      </c>
      <c r="BG179" s="5">
        <v>0</v>
      </c>
      <c r="BH179" s="5">
        <v>0</v>
      </c>
      <c r="BI179" s="5">
        <v>0</v>
      </c>
      <c r="BJ179" s="5">
        <v>0</v>
      </c>
      <c r="BK179" s="5">
        <v>0</v>
      </c>
      <c r="BL179" s="5">
        <v>0</v>
      </c>
      <c r="BM179" s="5">
        <v>0</v>
      </c>
      <c r="BN179" s="5">
        <v>0</v>
      </c>
      <c r="BO179" s="5">
        <v>0</v>
      </c>
      <c r="BP179" s="5">
        <v>0</v>
      </c>
      <c r="BQ179" s="5" t="s">
        <v>163</v>
      </c>
      <c r="BR179" s="5" t="s">
        <v>161</v>
      </c>
      <c r="BS179" s="5">
        <v>0</v>
      </c>
      <c r="BT179" s="5">
        <v>0</v>
      </c>
      <c r="BU179" s="5">
        <v>0</v>
      </c>
      <c r="BV179" s="5" t="s">
        <v>344</v>
      </c>
      <c r="BW179" s="5" t="s">
        <v>161</v>
      </c>
      <c r="BX179" s="5">
        <v>0</v>
      </c>
      <c r="BY179" s="5">
        <v>0</v>
      </c>
      <c r="BZ179" s="5">
        <v>0</v>
      </c>
      <c r="CA179" s="5">
        <v>0</v>
      </c>
      <c r="CB179" s="5">
        <v>10</v>
      </c>
      <c r="CC179" s="5">
        <v>30</v>
      </c>
      <c r="CD179" s="5" t="s">
        <v>161</v>
      </c>
      <c r="CE179" s="5" t="s">
        <v>161</v>
      </c>
      <c r="CF179" s="5" t="s">
        <v>161</v>
      </c>
      <c r="CG179" s="5" t="s">
        <v>158</v>
      </c>
      <c r="CH179" s="5" t="s">
        <v>159</v>
      </c>
      <c r="CI179" s="5">
        <v>0</v>
      </c>
      <c r="CJ179" s="5">
        <v>0</v>
      </c>
      <c r="CK179" s="5" t="s">
        <v>158</v>
      </c>
      <c r="CL179" s="5" t="s">
        <v>159</v>
      </c>
      <c r="CM179" s="5">
        <v>0</v>
      </c>
      <c r="CN179" s="5">
        <v>0</v>
      </c>
      <c r="CO179" s="5" t="s">
        <v>167</v>
      </c>
      <c r="CP179" s="4"/>
      <c r="CQ179" s="5" t="s">
        <v>347</v>
      </c>
      <c r="CR179" s="4" t="s">
        <v>3966</v>
      </c>
      <c r="CS179" s="5" t="s">
        <v>169</v>
      </c>
      <c r="CT179" s="5" t="s">
        <v>158</v>
      </c>
      <c r="CU179" s="5" t="s">
        <v>3825</v>
      </c>
      <c r="CV179" s="4" t="s">
        <v>3967</v>
      </c>
      <c r="CX179" s="5" t="s">
        <v>3960</v>
      </c>
      <c r="CY179" s="4" t="s">
        <v>1406</v>
      </c>
      <c r="CZ179" s="5" t="s">
        <v>229</v>
      </c>
      <c r="DA179" s="5" t="s">
        <v>928</v>
      </c>
      <c r="DC179" s="4" t="s">
        <v>3968</v>
      </c>
      <c r="DD179" t="s">
        <v>3969</v>
      </c>
      <c r="DE179" s="14" t="s">
        <v>176</v>
      </c>
      <c r="DF179" s="4">
        <v>181</v>
      </c>
      <c r="DG179" s="15" t="s">
        <v>177</v>
      </c>
      <c r="DH179" s="15" t="s">
        <v>354</v>
      </c>
      <c r="DI179" s="4" t="e">
        <v>#REF!</v>
      </c>
      <c r="DJ179" s="4" t="e">
        <v>#REF!</v>
      </c>
      <c r="DK179" s="4" t="e">
        <v>#REF!</v>
      </c>
      <c r="DL179" s="4" t="e">
        <v>#REF!</v>
      </c>
      <c r="DM179" s="4" t="e">
        <v>#REF!</v>
      </c>
      <c r="DN179" s="4" t="e">
        <v>#REF!</v>
      </c>
      <c r="DO179" s="4" t="e">
        <v>#REF!</v>
      </c>
      <c r="DP179" s="4" t="s">
        <v>3970</v>
      </c>
      <c r="DQ179" s="4" t="s">
        <v>354</v>
      </c>
      <c r="DR179" s="16">
        <v>1</v>
      </c>
      <c r="DS179" s="17">
        <v>44233</v>
      </c>
      <c r="DT179" s="1" t="s">
        <v>356</v>
      </c>
      <c r="DU179" s="1" t="s">
        <v>354</v>
      </c>
      <c r="DV179" s="1" t="str">
        <f>TabCadastro[[#This Row],[Cidade]]&amp;" - "&amp;TabCadastro[[#This Row],[UF]]</f>
        <v>Petrolina - PE</v>
      </c>
      <c r="DW179" s="18" t="str">
        <f>TabCadastro[[#This Row],[Nome completo do responsável]]&amp;" / "&amp;TabCadastro[[#This Row],[Endereço de e-mail2]]&amp;" / "&amp;TabCadastro[[#This Row],[Telefone]]</f>
        <v>Robelia Vasconcelos Mota / robeliamota25@hotmail.com / (87) 98826-4386</v>
      </c>
      <c r="DX179" s="18" t="str">
        <f>TabCadastro[[#This Row],[Nome do Presidente]]&amp;" / "&amp;TabCadastro[[#This Row],[Email do Presidente]]&amp;" / "&amp;TabCadastro[[#This Row],[Telefone do Presidente]]</f>
        <v>Robelia Vasconcelos Mota / robeliamota25@hotmail.com / (87) 988264386</v>
      </c>
      <c r="DY179" s="18" t="e">
        <f>VLOOKUP(TabCadastro[[#This Row],[Regional]],#REF!,2,FALSE)</f>
        <v>#REF!</v>
      </c>
      <c r="DZ179" s="1" t="e">
        <f>IF(TabCadastro[[#This Row],[Regional]]=#REF!,TabCadastro[[#This Row],[Conc_Cidade_UF]],"")</f>
        <v>#REF!</v>
      </c>
      <c r="EA179" s="18" t="str">
        <f>TabCadastro[[#This Row],[Endereço]]&amp;" - "&amp;TabCadastro[[#This Row],[Bairro]]&amp;" - "&amp;"CEP "&amp;TabCadastro[[#This Row],[CEP]]</f>
        <v>Rua do Cravo  N 676 - Areia Branca - CEP 56322-230</v>
      </c>
      <c r="EB179" s="1" t="e">
        <f>IF(TabCadastro[[#This Row],[Regional]]=#REF!,TabCadastro[[#This Row],[Ordem (manual)]],"")</f>
        <v>#REF!</v>
      </c>
      <c r="EC179" s="1" t="e">
        <f>IF(TabCadastro[[#This Row],[Regional_Selec]]="","",_xlfn.RANK.EQ(TabCadastro[[#This Row],[Regional_Selec]],TabCadastro[Regional_Selec],1))</f>
        <v>#REF!</v>
      </c>
      <c r="ED179" s="1" t="str">
        <f>TabCadastro[[#This Row],[Domingo]]&amp;TabCadastro[[#This Row],[Segunda]]&amp;TabCadastro[[#This Row],[Terça]]&amp;TabCadastro[[#This Row],[Quarta]]&amp;TabCadastro[[#This Row],[Quinta]]&amp;TabCadastro[[#This Row],[Sexta]]&amp;TabCadastro[[#This Row],[Sábado]]</f>
        <v>-19h---19h-</v>
      </c>
      <c r="EE179" s="1">
        <f>LEN(TabCadastro[[#This Row],[Conc_AE]])-LEN(SUBSTITUTE(TabCadastro[[#This Row],[Conc_AE]],"h",""))</f>
        <v>2</v>
      </c>
      <c r="EF179" s="1">
        <f>LEN(TabCadastro[[#This Row],[Dias e Horários do CURSO BÁSICO]])-LEN(SUBSTITUTE(TabCadastro[[#This Row],[Dias e Horários do CURSO BÁSICO]],"h",""))</f>
        <v>1</v>
      </c>
      <c r="EG179" s="1">
        <f>LEN(TabCadastro[[#This Row],[Dias e Horários da EAE]])-LEN(SUBSTITUTE(TabCadastro[[#This Row],[Dias e Horários da EAE]],"h",""))</f>
        <v>1</v>
      </c>
      <c r="EH179" s="1">
        <f>LEN(TabCadastro[[#This Row],[Dias e Horários EVANGELIZAÇÃO INFANTIL]])-LEN(SUBSTITUTE(TabCadastro[[#This Row],[Dias e Horários EVANGELIZAÇÃO INFANTIL]],"h",""))</f>
        <v>0</v>
      </c>
      <c r="EI179" s="1">
        <f>LEN(TabCadastro[[#This Row],[Dias e Horários PRÉ-MOCIDADE]])-LEN(SUBSTITUTE(TabCadastro[[#This Row],[Dias e Horários PRÉ-MOCIDADE]],"h",""))</f>
        <v>0</v>
      </c>
      <c r="EJ179" s="1">
        <f>LEN(TabCadastro[[#This Row],[Dias e Horários MOCIDADE]])-LEN(SUBSTITUTE(TabCadastro[[#This Row],[Dias e Horários MOCIDADE]],"h",""))</f>
        <v>0</v>
      </c>
      <c r="EK179" s="1">
        <f>LEN(TabCadastro[[#This Row],[Dias e Horários do CURSO DE MÉDIUNS]])-LEN(SUBSTITUTE(TabCadastro[[#This Row],[Dias e Horários do CURSO DE MÉDIUNS]],"h",""))</f>
        <v>1</v>
      </c>
      <c r="EL179" s="1">
        <f>LEN(TabCadastro[[#This Row],[Dias e Horários - FALANDO AO CORAÇÃO]])-LEN(SUBSTITUTE(TabCadastro[[#This Row],[Dias e Horários - FALANDO AO CORAÇÃO]],"h",""))</f>
        <v>0</v>
      </c>
      <c r="EM179" s="1">
        <f>LEN(TabCadastro[[#This Row],[Dias e Horários - PROJETO ANDRÉ LUIZ]])-LEN(SUBSTITUTE(TabCadastro[[#This Row],[Dias e Horários - PROJETO ANDRÉ LUIZ]],"h",""))</f>
        <v>0</v>
      </c>
      <c r="EN179" s="1">
        <f>LEN(TabCadastro[[#This Row],[Dias e Horários - PROJETO PAULO DE TARSO]])-LEN(SUBSTITUTE(TabCadastro[[#This Row],[Dias e Horários - PROJETO PAULO DE TARSO]],"h",""))</f>
        <v>0</v>
      </c>
    </row>
    <row r="180" spans="1:144" x14ac:dyDescent="0.3">
      <c r="A180" s="2">
        <v>44181.629976493059</v>
      </c>
      <c r="B180" s="19" t="s">
        <v>3813</v>
      </c>
      <c r="C180" s="3" t="s">
        <v>397</v>
      </c>
      <c r="D180" s="3" t="s">
        <v>387</v>
      </c>
      <c r="E180" s="3" t="s">
        <v>3885</v>
      </c>
      <c r="F180" s="3" t="s">
        <v>3878</v>
      </c>
      <c r="G180" s="4" t="s">
        <v>3971</v>
      </c>
      <c r="H180" s="5" t="s">
        <v>1395</v>
      </c>
      <c r="I180" s="3" t="s">
        <v>3972</v>
      </c>
      <c r="J180" s="3" t="s">
        <v>3882</v>
      </c>
      <c r="K180" s="3" t="s">
        <v>3973</v>
      </c>
      <c r="L180" s="3" t="s">
        <v>790</v>
      </c>
      <c r="M180" s="3" t="s">
        <v>1444</v>
      </c>
      <c r="N180" s="3" t="s">
        <v>3885</v>
      </c>
      <c r="O180" s="5" t="s">
        <v>3974</v>
      </c>
      <c r="P180" s="5" t="s">
        <v>3878</v>
      </c>
      <c r="Q180" s="4" t="s">
        <v>3975</v>
      </c>
      <c r="R180" s="4" t="s">
        <v>3885</v>
      </c>
      <c r="S180" s="3" t="s">
        <v>159</v>
      </c>
      <c r="T180" s="3" t="s">
        <v>159</v>
      </c>
      <c r="U180" s="3" t="s">
        <v>158</v>
      </c>
      <c r="V180" s="3" t="s">
        <v>159</v>
      </c>
      <c r="W180" s="3" t="s">
        <v>159</v>
      </c>
      <c r="X180" s="3" t="s">
        <v>159</v>
      </c>
      <c r="Y180" s="3" t="s">
        <v>159</v>
      </c>
      <c r="Z180" s="4" t="s">
        <v>3976</v>
      </c>
      <c r="AA180" s="4" t="s">
        <v>161</v>
      </c>
      <c r="AB180" s="4" t="s">
        <v>161</v>
      </c>
      <c r="AC180" s="4" t="s">
        <v>161</v>
      </c>
      <c r="AD180" s="4" t="s">
        <v>161</v>
      </c>
      <c r="AE180" s="4" t="s">
        <v>158</v>
      </c>
      <c r="AF180" s="4" t="s">
        <v>3977</v>
      </c>
      <c r="AG180" s="3" t="s">
        <v>161</v>
      </c>
      <c r="AH180" s="3" t="s">
        <v>161</v>
      </c>
      <c r="AI180" s="3" t="s">
        <v>161</v>
      </c>
      <c r="AJ180" s="3" t="s">
        <v>161</v>
      </c>
      <c r="AK180" s="3" t="s">
        <v>161</v>
      </c>
      <c r="AL180" s="3" t="s">
        <v>422</v>
      </c>
      <c r="AM180" s="3" t="s">
        <v>161</v>
      </c>
      <c r="AN180" s="5">
        <v>20</v>
      </c>
      <c r="AO180" s="5">
        <v>6</v>
      </c>
      <c r="AP180" s="5">
        <v>3</v>
      </c>
      <c r="AQ180" s="5">
        <v>1</v>
      </c>
      <c r="AR180" s="5" t="s">
        <v>161</v>
      </c>
      <c r="AS180" s="5">
        <v>0</v>
      </c>
      <c r="AT180" s="5" t="s">
        <v>345</v>
      </c>
      <c r="AU180" s="5" t="s">
        <v>467</v>
      </c>
      <c r="AV180" s="5">
        <v>15</v>
      </c>
      <c r="AW180" s="5">
        <v>3</v>
      </c>
      <c r="AX180" s="5">
        <v>1</v>
      </c>
      <c r="AY180" s="5">
        <v>1</v>
      </c>
      <c r="AZ180" s="5" t="s">
        <v>161</v>
      </c>
      <c r="BA180" s="5">
        <v>0</v>
      </c>
      <c r="BB180" s="5">
        <v>0</v>
      </c>
      <c r="BC180" s="5">
        <v>0</v>
      </c>
      <c r="BD180" s="5">
        <v>1</v>
      </c>
      <c r="BE180" s="5" t="s">
        <v>161</v>
      </c>
      <c r="BF180" s="5">
        <v>30</v>
      </c>
      <c r="BG180" s="5">
        <v>0</v>
      </c>
      <c r="BH180" s="5">
        <v>4</v>
      </c>
      <c r="BI180" s="5">
        <v>0</v>
      </c>
      <c r="BJ180" s="5">
        <v>0</v>
      </c>
      <c r="BK180" s="5">
        <v>0</v>
      </c>
      <c r="BL180" s="5">
        <v>0</v>
      </c>
      <c r="BM180" s="5">
        <v>0</v>
      </c>
      <c r="BN180" s="5">
        <v>0</v>
      </c>
      <c r="BO180" s="5">
        <v>0</v>
      </c>
      <c r="BP180" s="5">
        <v>0</v>
      </c>
      <c r="BQ180" s="5" t="s">
        <v>163</v>
      </c>
      <c r="BR180" s="5" t="s">
        <v>161</v>
      </c>
      <c r="BS180" s="5">
        <v>0</v>
      </c>
      <c r="BT180" s="5">
        <v>0</v>
      </c>
      <c r="BU180" s="5">
        <v>0</v>
      </c>
      <c r="BV180" s="5" t="s">
        <v>163</v>
      </c>
      <c r="BW180" s="5" t="s">
        <v>161</v>
      </c>
      <c r="BX180" s="5">
        <v>0</v>
      </c>
      <c r="BY180" s="5">
        <v>0</v>
      </c>
      <c r="BZ180" s="5">
        <v>0</v>
      </c>
      <c r="CA180" s="5">
        <v>0</v>
      </c>
      <c r="CB180" s="5">
        <v>0</v>
      </c>
      <c r="CC180" s="5">
        <v>1</v>
      </c>
      <c r="CD180" s="5" t="s">
        <v>161</v>
      </c>
      <c r="CE180" s="5" t="s">
        <v>161</v>
      </c>
      <c r="CF180" s="5" t="s">
        <v>161</v>
      </c>
      <c r="CG180" s="5" t="s">
        <v>158</v>
      </c>
      <c r="CH180" s="5" t="s">
        <v>159</v>
      </c>
      <c r="CI180" s="5">
        <v>0</v>
      </c>
      <c r="CJ180" s="5">
        <v>0</v>
      </c>
      <c r="CK180" s="5" t="s">
        <v>158</v>
      </c>
      <c r="CL180" s="5" t="s">
        <v>159</v>
      </c>
      <c r="CM180" s="5">
        <v>0</v>
      </c>
      <c r="CN180" s="5">
        <v>0</v>
      </c>
      <c r="CO180" s="5" t="s">
        <v>167</v>
      </c>
      <c r="CP180" s="4"/>
      <c r="CQ180" s="5" t="s">
        <v>347</v>
      </c>
      <c r="CR180" s="4" t="s">
        <v>347</v>
      </c>
      <c r="CS180" s="5" t="s">
        <v>169</v>
      </c>
      <c r="CT180" s="5" t="s">
        <v>159</v>
      </c>
      <c r="CU180" s="5" t="s">
        <v>3825</v>
      </c>
      <c r="CV180" s="4" t="s">
        <v>3978</v>
      </c>
      <c r="CX180" s="5" t="s">
        <v>3974</v>
      </c>
      <c r="CY180" s="4" t="s">
        <v>472</v>
      </c>
      <c r="CZ180" s="5" t="s">
        <v>229</v>
      </c>
      <c r="DA180" s="5" t="s">
        <v>230</v>
      </c>
      <c r="DC180" s="4" t="s">
        <v>3979</v>
      </c>
      <c r="DD180" t="s">
        <v>3980</v>
      </c>
      <c r="DE180" s="14" t="s">
        <v>176</v>
      </c>
      <c r="DF180" s="4">
        <v>182</v>
      </c>
      <c r="DG180" s="15" t="s">
        <v>177</v>
      </c>
      <c r="DH180" s="15" t="s">
        <v>354</v>
      </c>
      <c r="DI180" s="4" t="e">
        <v>#REF!</v>
      </c>
      <c r="DJ180" s="4" t="e">
        <v>#REF!</v>
      </c>
      <c r="DK180" s="4" t="e">
        <v>#REF!</v>
      </c>
      <c r="DL180" s="4" t="e">
        <v>#REF!</v>
      </c>
      <c r="DM180" s="4" t="e">
        <v>#REF!</v>
      </c>
      <c r="DN180" s="4" t="e">
        <v>#REF!</v>
      </c>
      <c r="DO180" s="4" t="e">
        <v>#REF!</v>
      </c>
      <c r="DP180" s="4" t="s">
        <v>3981</v>
      </c>
      <c r="DQ180" s="4" t="s">
        <v>178</v>
      </c>
      <c r="DR180" s="16">
        <v>1</v>
      </c>
      <c r="DS180" s="17">
        <v>44233</v>
      </c>
      <c r="DU180" s="1" t="s">
        <v>178</v>
      </c>
      <c r="DV180" s="1" t="str">
        <f>TabCadastro[[#This Row],[Cidade]]&amp;" - "&amp;TabCadastro[[#This Row],[UF]]</f>
        <v>Porto Calvo - AL</v>
      </c>
      <c r="DW180" s="18" t="str">
        <f>TabCadastro[[#This Row],[Nome completo do responsável]]&amp;" / "&amp;TabCadastro[[#This Row],[Endereço de e-mail2]]&amp;" / "&amp;TabCadastro[[#This Row],[Telefone]]</f>
        <v>Cicero F Pinto / jussaracleopatra@hotmail.com / (82) 99691-1234</v>
      </c>
      <c r="DX180" s="18" t="str">
        <f>TabCadastro[[#This Row],[Nome do Presidente]]&amp;" / "&amp;TabCadastro[[#This Row],[Email do Presidente]]&amp;" / "&amp;TabCadastro[[#This Row],[Telefone do Presidente]]</f>
        <v>Cicero F Pinto / jussaracleopatra@hotmail.com / (82) 99691-1234</v>
      </c>
      <c r="DY180" s="18" t="e">
        <f>VLOOKUP(TabCadastro[[#This Row],[Regional]],#REF!,2,FALSE)</f>
        <v>#REF!</v>
      </c>
      <c r="DZ180" s="1" t="e">
        <f>IF(TabCadastro[[#This Row],[Regional]]=#REF!,TabCadastro[[#This Row],[Conc_Cidade_UF]],"")</f>
        <v>#REF!</v>
      </c>
      <c r="EA180" s="18" t="str">
        <f>TabCadastro[[#This Row],[Endereço]]&amp;" - "&amp;TabCadastro[[#This Row],[Bairro]]&amp;" - "&amp;"CEP "&amp;TabCadastro[[#This Row],[CEP]]</f>
        <v>Rua nova, S/N Próximo o déposito Ze nilton - Centro - CEP 567900-00</v>
      </c>
      <c r="EB180" s="1" t="e">
        <f>IF(TabCadastro[[#This Row],[Regional]]=#REF!,TabCadastro[[#This Row],[Ordem (manual)]],"")</f>
        <v>#REF!</v>
      </c>
      <c r="EC180" s="1" t="e">
        <f>IF(TabCadastro[[#This Row],[Regional_Selec]]="","",_xlfn.RANK.EQ(TabCadastro[[#This Row],[Regional_Selec]],TabCadastro[Regional_Selec],1))</f>
        <v>#REF!</v>
      </c>
      <c r="ED180" s="1" t="str">
        <f>TabCadastro[[#This Row],[Domingo]]&amp;TabCadastro[[#This Row],[Segunda]]&amp;TabCadastro[[#This Row],[Terça]]&amp;TabCadastro[[#This Row],[Quarta]]&amp;TabCadastro[[#This Row],[Quinta]]&amp;TabCadastro[[#This Row],[Sexta]]&amp;TabCadastro[[#This Row],[Sábado]]</f>
        <v>-----19h-</v>
      </c>
      <c r="EE180" s="1">
        <f>LEN(TabCadastro[[#This Row],[Conc_AE]])-LEN(SUBSTITUTE(TabCadastro[[#This Row],[Conc_AE]],"h",""))</f>
        <v>1</v>
      </c>
      <c r="EF180" s="1">
        <f>LEN(TabCadastro[[#This Row],[Dias e Horários do CURSO BÁSICO]])-LEN(SUBSTITUTE(TabCadastro[[#This Row],[Dias e Horários do CURSO BÁSICO]],"h",""))</f>
        <v>0</v>
      </c>
      <c r="EG180" s="1">
        <f>LEN(TabCadastro[[#This Row],[Dias e Horários da EAE]])-LEN(SUBSTITUTE(TabCadastro[[#This Row],[Dias e Horários da EAE]],"h",""))</f>
        <v>1</v>
      </c>
      <c r="EH180" s="1">
        <f>LEN(TabCadastro[[#This Row],[Dias e Horários EVANGELIZAÇÃO INFANTIL]])-LEN(SUBSTITUTE(TabCadastro[[#This Row],[Dias e Horários EVANGELIZAÇÃO INFANTIL]],"h",""))</f>
        <v>0</v>
      </c>
      <c r="EI180" s="1">
        <f>LEN(TabCadastro[[#This Row],[Dias e Horários PRÉ-MOCIDADE]])-LEN(SUBSTITUTE(TabCadastro[[#This Row],[Dias e Horários PRÉ-MOCIDADE]],"h",""))</f>
        <v>0</v>
      </c>
      <c r="EJ180" s="1">
        <f>LEN(TabCadastro[[#This Row],[Dias e Horários MOCIDADE]])-LEN(SUBSTITUTE(TabCadastro[[#This Row],[Dias e Horários MOCIDADE]],"h",""))</f>
        <v>0</v>
      </c>
      <c r="EK180" s="1">
        <f>LEN(TabCadastro[[#This Row],[Dias e Horários do CURSO DE MÉDIUNS]])-LEN(SUBSTITUTE(TabCadastro[[#This Row],[Dias e Horários do CURSO DE MÉDIUNS]],"h",""))</f>
        <v>0</v>
      </c>
      <c r="EL180" s="1">
        <f>LEN(TabCadastro[[#This Row],[Dias e Horários - FALANDO AO CORAÇÃO]])-LEN(SUBSTITUTE(TabCadastro[[#This Row],[Dias e Horários - FALANDO AO CORAÇÃO]],"h",""))</f>
        <v>0</v>
      </c>
      <c r="EM180" s="1">
        <f>LEN(TabCadastro[[#This Row],[Dias e Horários - PROJETO ANDRÉ LUIZ]])-LEN(SUBSTITUTE(TabCadastro[[#This Row],[Dias e Horários - PROJETO ANDRÉ LUIZ]],"h",""))</f>
        <v>0</v>
      </c>
      <c r="EN180" s="1">
        <f>LEN(TabCadastro[[#This Row],[Dias e Horários - PROJETO PAULO DE TARSO]])-LEN(SUBSTITUTE(TabCadastro[[#This Row],[Dias e Horários - PROJETO PAULO DE TARSO]],"h",""))</f>
        <v>0</v>
      </c>
    </row>
    <row r="181" spans="1:144" x14ac:dyDescent="0.3">
      <c r="A181" s="2">
        <v>44207.902879293979</v>
      </c>
      <c r="B181" s="3" t="s">
        <v>3982</v>
      </c>
      <c r="C181" s="3" t="s">
        <v>3983</v>
      </c>
      <c r="D181" s="3" t="s">
        <v>3984</v>
      </c>
      <c r="E181" s="3" t="s">
        <v>3985</v>
      </c>
      <c r="F181" s="3" t="s">
        <v>3986</v>
      </c>
      <c r="G181" s="4" t="s">
        <v>3987</v>
      </c>
      <c r="H181" s="5" t="s">
        <v>3988</v>
      </c>
      <c r="I181" s="3" t="s">
        <v>3989</v>
      </c>
      <c r="J181" s="3" t="s">
        <v>152</v>
      </c>
      <c r="K181" s="3" t="s">
        <v>3990</v>
      </c>
      <c r="L181" s="3" t="s">
        <v>3991</v>
      </c>
      <c r="M181" s="13">
        <v>29826</v>
      </c>
      <c r="N181" s="3" t="s">
        <v>3992</v>
      </c>
      <c r="O181" s="5" t="s">
        <v>3993</v>
      </c>
      <c r="P181" s="5" t="s">
        <v>3994</v>
      </c>
      <c r="Q181" s="4" t="s">
        <v>3995</v>
      </c>
      <c r="R181" s="4" t="s">
        <v>3996</v>
      </c>
      <c r="S181" s="3" t="s">
        <v>158</v>
      </c>
      <c r="T181" s="3" t="s">
        <v>159</v>
      </c>
      <c r="U181" s="3" t="s">
        <v>158</v>
      </c>
      <c r="V181" s="3" t="s">
        <v>159</v>
      </c>
      <c r="W181" s="3" t="s">
        <v>159</v>
      </c>
      <c r="X181" s="3" t="s">
        <v>159</v>
      </c>
      <c r="Y181" s="3" t="s">
        <v>159</v>
      </c>
      <c r="Z181" s="4" t="s">
        <v>3997</v>
      </c>
      <c r="AA181" s="4" t="s">
        <v>161</v>
      </c>
      <c r="AB181" s="4" t="s">
        <v>3998</v>
      </c>
      <c r="AC181" s="4" t="s">
        <v>161</v>
      </c>
      <c r="AD181" s="4" t="s">
        <v>161</v>
      </c>
      <c r="AE181" s="4" t="s">
        <v>158</v>
      </c>
      <c r="AF181" s="4" t="s">
        <v>3999</v>
      </c>
      <c r="AG181" s="3" t="s">
        <v>161</v>
      </c>
      <c r="AH181" s="3" t="s">
        <v>161</v>
      </c>
      <c r="AI181" s="3" t="s">
        <v>161</v>
      </c>
      <c r="AJ181" s="3" t="s">
        <v>422</v>
      </c>
      <c r="AK181" s="3" t="s">
        <v>161</v>
      </c>
      <c r="AL181" s="3" t="s">
        <v>161</v>
      </c>
      <c r="AM181" s="3" t="s">
        <v>161</v>
      </c>
      <c r="AN181" s="5">
        <v>8</v>
      </c>
      <c r="AO181" s="5">
        <v>11</v>
      </c>
      <c r="AP181" s="5">
        <v>6</v>
      </c>
      <c r="AQ181" s="5">
        <v>4</v>
      </c>
      <c r="AR181" s="5" t="s">
        <v>161</v>
      </c>
      <c r="AS181" s="5">
        <v>0</v>
      </c>
      <c r="AT181" s="5" t="s">
        <v>161</v>
      </c>
      <c r="AU181" s="5" t="s">
        <v>309</v>
      </c>
      <c r="AV181" s="5">
        <v>3</v>
      </c>
      <c r="AW181" s="5">
        <v>4</v>
      </c>
      <c r="AX181" s="5">
        <v>1</v>
      </c>
      <c r="AY181" s="5">
        <v>0</v>
      </c>
      <c r="AZ181" s="5" t="s">
        <v>1577</v>
      </c>
      <c r="BA181" s="5">
        <v>22</v>
      </c>
      <c r="BB181" s="5">
        <v>1</v>
      </c>
      <c r="BC181" s="5">
        <v>1</v>
      </c>
      <c r="BD181" s="5">
        <v>1</v>
      </c>
      <c r="BE181" s="5" t="s">
        <v>161</v>
      </c>
      <c r="BF181" s="5">
        <v>0</v>
      </c>
      <c r="BG181" s="5">
        <v>0</v>
      </c>
      <c r="BH181" s="5">
        <v>0</v>
      </c>
      <c r="BI181" s="5">
        <v>0</v>
      </c>
      <c r="BJ181" s="5">
        <v>0</v>
      </c>
      <c r="BK181" s="5">
        <v>0</v>
      </c>
      <c r="BL181" s="5">
        <v>0</v>
      </c>
      <c r="BM181" s="5">
        <v>0</v>
      </c>
      <c r="BN181" s="5">
        <v>0</v>
      </c>
      <c r="BO181" s="5">
        <v>0</v>
      </c>
      <c r="BP181" s="5">
        <v>6</v>
      </c>
      <c r="BQ181" s="5" t="s">
        <v>158</v>
      </c>
      <c r="BR181" s="5" t="s">
        <v>161</v>
      </c>
      <c r="BS181" s="5">
        <v>0</v>
      </c>
      <c r="BT181" s="5">
        <v>0</v>
      </c>
      <c r="BU181" s="5">
        <v>0</v>
      </c>
      <c r="BV181" s="5" t="s">
        <v>163</v>
      </c>
      <c r="BW181" s="5" t="s">
        <v>161</v>
      </c>
      <c r="BX181" s="5">
        <v>0</v>
      </c>
      <c r="BY181" s="5">
        <v>0</v>
      </c>
      <c r="BZ181" s="5">
        <v>0</v>
      </c>
      <c r="CA181" s="5">
        <v>0</v>
      </c>
      <c r="CB181" s="5">
        <v>0</v>
      </c>
      <c r="CC181" s="5">
        <v>17</v>
      </c>
      <c r="CD181" s="5" t="s">
        <v>161</v>
      </c>
      <c r="CE181" s="5" t="s">
        <v>161</v>
      </c>
      <c r="CF181" s="5" t="s">
        <v>161</v>
      </c>
      <c r="CG181" s="5" t="s">
        <v>158</v>
      </c>
      <c r="CH181" s="5" t="s">
        <v>158</v>
      </c>
      <c r="CI181" s="5">
        <v>0</v>
      </c>
      <c r="CJ181" s="5">
        <v>0</v>
      </c>
      <c r="CK181" s="5" t="s">
        <v>159</v>
      </c>
      <c r="CL181" s="5" t="s">
        <v>158</v>
      </c>
      <c r="CM181" s="5">
        <v>0</v>
      </c>
      <c r="CN181" s="5">
        <v>0</v>
      </c>
      <c r="CO181" s="5" t="s">
        <v>167</v>
      </c>
      <c r="CQ181" s="5" t="s">
        <v>168</v>
      </c>
      <c r="CR181" s="4" t="s">
        <v>4000</v>
      </c>
      <c r="CS181" s="5" t="s">
        <v>169</v>
      </c>
      <c r="CT181" s="5" t="s">
        <v>158</v>
      </c>
      <c r="CU181" s="5" t="s">
        <v>4001</v>
      </c>
      <c r="CV181" s="4" t="s">
        <v>4002</v>
      </c>
      <c r="CX181" s="5" t="s">
        <v>4001</v>
      </c>
      <c r="CY181" s="4" t="s">
        <v>4003</v>
      </c>
      <c r="CZ181" s="5" t="s">
        <v>171</v>
      </c>
      <c r="DA181" s="5" t="s">
        <v>172</v>
      </c>
      <c r="DB181" s="4" t="s">
        <v>4004</v>
      </c>
      <c r="DC181" s="4" t="s">
        <v>4005</v>
      </c>
      <c r="DD181" t="s">
        <v>4006</v>
      </c>
      <c r="DE181" s="14" t="s">
        <v>176</v>
      </c>
      <c r="DF181" s="4">
        <v>184</v>
      </c>
      <c r="DG181" s="15" t="s">
        <v>177</v>
      </c>
      <c r="DH181" s="15" t="s">
        <v>178</v>
      </c>
      <c r="DI181" s="4" t="e">
        <v>#REF!</v>
      </c>
      <c r="DJ181" s="4" t="e">
        <v>#REF!</v>
      </c>
      <c r="DK181" s="4" t="e">
        <v>#REF!</v>
      </c>
      <c r="DL181" s="4" t="e">
        <v>#REF!</v>
      </c>
      <c r="DM181" s="4" t="e">
        <v>#REF!</v>
      </c>
      <c r="DN181" s="4" t="e">
        <v>#REF!</v>
      </c>
      <c r="DO181" s="4" t="e">
        <v>#REF!</v>
      </c>
      <c r="DP181" s="4" t="s">
        <v>4007</v>
      </c>
      <c r="DQ181" s="4" t="s">
        <v>178</v>
      </c>
      <c r="DR181" s="16">
        <v>1</v>
      </c>
      <c r="DS181" s="17">
        <v>44225</v>
      </c>
      <c r="DU181" s="1" t="s">
        <v>178</v>
      </c>
      <c r="DV181" s="1" t="str">
        <f>TabCadastro[[#This Row],[Cidade]]&amp;" - "&amp;TabCadastro[[#This Row],[UF]]</f>
        <v>Cordeirópolis - SP</v>
      </c>
      <c r="DW181" s="18" t="str">
        <f>TabCadastro[[#This Row],[Nome completo do responsável]]&amp;" / "&amp;TabCadastro[[#This Row],[Endereço de e-mail2]]&amp;" / "&amp;TabCadastro[[#This Row],[Telefone]]</f>
        <v>Roberto Antonio Carini / racarini@gmail.com / (19) 3546-2126</v>
      </c>
      <c r="DX181" s="18" t="str">
        <f>TabCadastro[[#This Row],[Nome do Presidente]]&amp;" / "&amp;TabCadastro[[#This Row],[Email do Presidente]]&amp;" / "&amp;TabCadastro[[#This Row],[Telefone do Presidente]]</f>
        <v>Célia Aparecida Tinti Carini / celiacarini@gmail.com / (19) 3546-2126 / (19) 99709-5810</v>
      </c>
      <c r="DY181" s="18" t="e">
        <f>VLOOKUP(TabCadastro[[#This Row],[Regional]],#REF!,2,FALSE)</f>
        <v>#REF!</v>
      </c>
      <c r="DZ181" s="1" t="e">
        <f>IF(TabCadastro[[#This Row],[Regional]]=#REF!,TabCadastro[[#This Row],[Conc_Cidade_UF]],"")</f>
        <v>#REF!</v>
      </c>
      <c r="EA181" s="18" t="str">
        <f>TabCadastro[[#This Row],[Endereço]]&amp;" - "&amp;TabCadastro[[#This Row],[Bairro]]&amp;" - "&amp;"CEP "&amp;TabCadastro[[#This Row],[CEP]]</f>
        <v>Av. Da Saudade, 300 - Vl. Barbosa - CEP 13490-000</v>
      </c>
      <c r="EB181" s="1" t="e">
        <f>IF(TabCadastro[[#This Row],[Regional]]=#REF!,TabCadastro[[#This Row],[Ordem (manual)]],"")</f>
        <v>#REF!</v>
      </c>
      <c r="EC181" s="1" t="e">
        <f>IF(TabCadastro[[#This Row],[Regional_Selec]]="","",_xlfn.RANK.EQ(TabCadastro[[#This Row],[Regional_Selec]],TabCadastro[Regional_Selec],1))</f>
        <v>#REF!</v>
      </c>
      <c r="ED181" s="1" t="str">
        <f>TabCadastro[[#This Row],[Domingo]]&amp;TabCadastro[[#This Row],[Segunda]]&amp;TabCadastro[[#This Row],[Terça]]&amp;TabCadastro[[#This Row],[Quarta]]&amp;TabCadastro[[#This Row],[Quinta]]&amp;TabCadastro[[#This Row],[Sexta]]&amp;TabCadastro[[#This Row],[Sábado]]</f>
        <v>---19h---</v>
      </c>
      <c r="EE181" s="1">
        <f>LEN(TabCadastro[[#This Row],[Conc_AE]])-LEN(SUBSTITUTE(TabCadastro[[#This Row],[Conc_AE]],"h",""))</f>
        <v>1</v>
      </c>
      <c r="EF181" s="1">
        <f>LEN(TabCadastro[[#This Row],[Dias e Horários do CURSO BÁSICO]])-LEN(SUBSTITUTE(TabCadastro[[#This Row],[Dias e Horários do CURSO BÁSICO]],"h",""))</f>
        <v>0</v>
      </c>
      <c r="EG181" s="1">
        <f>LEN(TabCadastro[[#This Row],[Dias e Horários da EAE]])-LEN(SUBSTITUTE(TabCadastro[[#This Row],[Dias e Horários da EAE]],"h",""))</f>
        <v>0</v>
      </c>
      <c r="EH181" s="1">
        <f>LEN(TabCadastro[[#This Row],[Dias e Horários EVANGELIZAÇÃO INFANTIL]])-LEN(SUBSTITUTE(TabCadastro[[#This Row],[Dias e Horários EVANGELIZAÇÃO INFANTIL]],"h",""))</f>
        <v>0</v>
      </c>
      <c r="EI181" s="1">
        <f>LEN(TabCadastro[[#This Row],[Dias e Horários PRÉ-MOCIDADE]])-LEN(SUBSTITUTE(TabCadastro[[#This Row],[Dias e Horários PRÉ-MOCIDADE]],"h",""))</f>
        <v>0</v>
      </c>
      <c r="EJ181" s="1">
        <f>LEN(TabCadastro[[#This Row],[Dias e Horários MOCIDADE]])-LEN(SUBSTITUTE(TabCadastro[[#This Row],[Dias e Horários MOCIDADE]],"h",""))</f>
        <v>0</v>
      </c>
      <c r="EK181" s="1">
        <f>LEN(TabCadastro[[#This Row],[Dias e Horários do CURSO DE MÉDIUNS]])-LEN(SUBSTITUTE(TabCadastro[[#This Row],[Dias e Horários do CURSO DE MÉDIUNS]],"h",""))</f>
        <v>1</v>
      </c>
      <c r="EL181" s="1">
        <f>LEN(TabCadastro[[#This Row],[Dias e Horários - FALANDO AO CORAÇÃO]])-LEN(SUBSTITUTE(TabCadastro[[#This Row],[Dias e Horários - FALANDO AO CORAÇÃO]],"h",""))</f>
        <v>0</v>
      </c>
      <c r="EM181" s="1">
        <f>LEN(TabCadastro[[#This Row],[Dias e Horários - PROJETO ANDRÉ LUIZ]])-LEN(SUBSTITUTE(TabCadastro[[#This Row],[Dias e Horários - PROJETO ANDRÉ LUIZ]],"h",""))</f>
        <v>0</v>
      </c>
      <c r="EN181" s="1">
        <f>LEN(TabCadastro[[#This Row],[Dias e Horários - PROJETO PAULO DE TARSO]])-LEN(SUBSTITUTE(TabCadastro[[#This Row],[Dias e Horários - PROJETO PAULO DE TARSO]],"h",""))</f>
        <v>0</v>
      </c>
    </row>
    <row r="182" spans="1:144" x14ac:dyDescent="0.3">
      <c r="A182" s="2">
        <v>44221.747905277778</v>
      </c>
      <c r="B182" s="19" t="s">
        <v>3982</v>
      </c>
      <c r="C182" s="3" t="s">
        <v>4008</v>
      </c>
      <c r="D182" s="3" t="s">
        <v>1828</v>
      </c>
      <c r="E182" s="3" t="s">
        <v>4009</v>
      </c>
      <c r="F182" s="3" t="s">
        <v>4010</v>
      </c>
      <c r="G182" s="4" t="s">
        <v>4011</v>
      </c>
      <c r="H182" s="5" t="s">
        <v>4012</v>
      </c>
      <c r="I182" s="3" t="s">
        <v>4013</v>
      </c>
      <c r="J182" s="3" t="s">
        <v>152</v>
      </c>
      <c r="K182" s="3" t="s">
        <v>4014</v>
      </c>
      <c r="L182" s="3" t="s">
        <v>4015</v>
      </c>
      <c r="M182" s="13">
        <v>35570</v>
      </c>
      <c r="N182" s="3" t="s">
        <v>4009</v>
      </c>
      <c r="O182" s="5" t="s">
        <v>4016</v>
      </c>
      <c r="P182" s="5" t="s">
        <v>4010</v>
      </c>
      <c r="Q182" s="4" t="s">
        <v>274</v>
      </c>
      <c r="R182" s="4" t="s">
        <v>4017</v>
      </c>
      <c r="S182" s="3" t="s">
        <v>158</v>
      </c>
      <c r="T182" s="3" t="s">
        <v>159</v>
      </c>
      <c r="U182" s="3" t="s">
        <v>158</v>
      </c>
      <c r="V182" s="3" t="s">
        <v>159</v>
      </c>
      <c r="W182" s="3" t="s">
        <v>159</v>
      </c>
      <c r="X182" s="3" t="s">
        <v>159</v>
      </c>
      <c r="Y182" s="3" t="s">
        <v>158</v>
      </c>
      <c r="Z182" s="4" t="s">
        <v>4018</v>
      </c>
      <c r="AA182" s="4" t="s">
        <v>4019</v>
      </c>
      <c r="AB182" s="4" t="s">
        <v>4020</v>
      </c>
      <c r="AC182" s="4" t="s">
        <v>161</v>
      </c>
      <c r="AD182" s="4" t="s">
        <v>161</v>
      </c>
      <c r="AE182" s="4" t="s">
        <v>159</v>
      </c>
      <c r="AF182" s="4" t="s">
        <v>893</v>
      </c>
      <c r="AG182" s="3" t="s">
        <v>221</v>
      </c>
      <c r="AH182" s="3" t="s">
        <v>221</v>
      </c>
      <c r="AI182" s="3" t="s">
        <v>221</v>
      </c>
      <c r="AJ182" s="3" t="s">
        <v>422</v>
      </c>
      <c r="AK182" s="3" t="s">
        <v>162</v>
      </c>
      <c r="AL182" s="3" t="s">
        <v>221</v>
      </c>
      <c r="AM182" s="3" t="s">
        <v>1735</v>
      </c>
      <c r="AN182" s="5">
        <v>100</v>
      </c>
      <c r="AO182" s="5">
        <v>30</v>
      </c>
      <c r="AP182" s="5">
        <v>8</v>
      </c>
      <c r="AQ182" s="5">
        <v>4</v>
      </c>
      <c r="AR182" s="5" t="s">
        <v>225</v>
      </c>
      <c r="AS182" s="5">
        <v>10</v>
      </c>
      <c r="AT182" s="5" t="s">
        <v>312</v>
      </c>
      <c r="AU182" s="5" t="s">
        <v>2937</v>
      </c>
      <c r="AV182" s="5">
        <v>7</v>
      </c>
      <c r="AW182" s="5">
        <v>5</v>
      </c>
      <c r="AX182" s="5">
        <v>2</v>
      </c>
      <c r="AY182" s="5">
        <v>1</v>
      </c>
      <c r="AZ182" s="5" t="s">
        <v>1354</v>
      </c>
      <c r="BA182" s="5">
        <v>13</v>
      </c>
      <c r="BB182" s="5">
        <v>10</v>
      </c>
      <c r="BC182" s="5">
        <v>1</v>
      </c>
      <c r="BD182" s="5">
        <v>1</v>
      </c>
      <c r="BE182" s="5" t="s">
        <v>164</v>
      </c>
      <c r="BF182" s="5">
        <v>60</v>
      </c>
      <c r="BG182" s="5">
        <v>15</v>
      </c>
      <c r="BH182" s="5">
        <v>4</v>
      </c>
      <c r="BI182" s="5">
        <v>0</v>
      </c>
      <c r="BJ182" s="5">
        <v>0</v>
      </c>
      <c r="BK182" s="5">
        <v>0</v>
      </c>
      <c r="BL182" s="5">
        <v>0</v>
      </c>
      <c r="BM182" s="5">
        <v>0</v>
      </c>
      <c r="BN182" s="5">
        <v>0</v>
      </c>
      <c r="BO182" s="5">
        <v>3</v>
      </c>
      <c r="BP182" s="5">
        <v>3</v>
      </c>
      <c r="BQ182" s="5" t="s">
        <v>158</v>
      </c>
      <c r="BR182" s="5" t="s">
        <v>161</v>
      </c>
      <c r="BS182" s="5">
        <v>0</v>
      </c>
      <c r="BT182" s="5">
        <v>0</v>
      </c>
      <c r="BU182" s="5">
        <v>0</v>
      </c>
      <c r="BV182" s="5" t="s">
        <v>165</v>
      </c>
      <c r="BW182" s="5" t="s">
        <v>161</v>
      </c>
      <c r="BX182" s="5">
        <v>0</v>
      </c>
      <c r="BY182" s="5">
        <v>0</v>
      </c>
      <c r="BZ182" s="5">
        <v>0</v>
      </c>
      <c r="CA182" s="5">
        <v>0</v>
      </c>
      <c r="CB182" s="5">
        <v>0</v>
      </c>
      <c r="CC182" s="5">
        <v>9</v>
      </c>
      <c r="CD182" s="5" t="s">
        <v>161</v>
      </c>
      <c r="CE182" s="5" t="s">
        <v>161</v>
      </c>
      <c r="CF182" s="5" t="s">
        <v>161</v>
      </c>
      <c r="CG182" s="5" t="s">
        <v>158</v>
      </c>
      <c r="CH182" s="5" t="s">
        <v>159</v>
      </c>
      <c r="CI182" s="5">
        <v>0</v>
      </c>
      <c r="CJ182" s="5">
        <v>0</v>
      </c>
      <c r="CK182" s="5" t="s">
        <v>158</v>
      </c>
      <c r="CL182" s="5" t="s">
        <v>159</v>
      </c>
      <c r="CM182" s="5">
        <v>0</v>
      </c>
      <c r="CN182" s="5">
        <v>0</v>
      </c>
      <c r="CO182" s="5" t="s">
        <v>199</v>
      </c>
      <c r="CQ182" s="5" t="s">
        <v>347</v>
      </c>
      <c r="CS182" s="5" t="s">
        <v>169</v>
      </c>
      <c r="CT182" s="5" t="s">
        <v>159</v>
      </c>
      <c r="CU182" s="5" t="s">
        <v>4016</v>
      </c>
      <c r="CX182" s="5" t="s">
        <v>4021</v>
      </c>
      <c r="CY182" s="4" t="s">
        <v>2126</v>
      </c>
      <c r="CZ182" s="5" t="s">
        <v>229</v>
      </c>
      <c r="DA182" s="5" t="s">
        <v>230</v>
      </c>
      <c r="DB182" s="4" t="s">
        <v>4022</v>
      </c>
      <c r="DD182" t="s">
        <v>4023</v>
      </c>
      <c r="DE182" s="14" t="s">
        <v>176</v>
      </c>
      <c r="DF182" s="4">
        <v>185</v>
      </c>
      <c r="DG182" s="15" t="s">
        <v>177</v>
      </c>
      <c r="DH182" s="15" t="s">
        <v>354</v>
      </c>
      <c r="DI182" s="4" t="e">
        <v>#REF!</v>
      </c>
      <c r="DJ182" s="4" t="e">
        <v>#REF!</v>
      </c>
      <c r="DK182" s="4" t="e">
        <v>#REF!</v>
      </c>
      <c r="DL182" s="4" t="e">
        <v>#REF!</v>
      </c>
      <c r="DM182" s="4" t="e">
        <v>#REF!</v>
      </c>
      <c r="DN182" s="4" t="e">
        <v>#REF!</v>
      </c>
      <c r="DO182" s="4" t="e">
        <v>#REF!</v>
      </c>
      <c r="DP182" s="4" t="s">
        <v>4024</v>
      </c>
      <c r="DQ182" s="4" t="s">
        <v>354</v>
      </c>
      <c r="DR182" s="16">
        <v>1</v>
      </c>
      <c r="DS182" s="17">
        <v>44225</v>
      </c>
      <c r="DT182" s="1" t="s">
        <v>356</v>
      </c>
      <c r="DU182" s="1" t="s">
        <v>354</v>
      </c>
      <c r="DV182" s="1" t="str">
        <f>TabCadastro[[#This Row],[Cidade]]&amp;" - "&amp;TabCadastro[[#This Row],[UF]]</f>
        <v>São Pedro - SP</v>
      </c>
      <c r="DW182" s="18" t="str">
        <f>TabCadastro[[#This Row],[Nome completo do responsável]]&amp;" / "&amp;TabCadastro[[#This Row],[Endereço de e-mail2]]&amp;" / "&amp;TabCadastro[[#This Row],[Telefone]]</f>
        <v>Wilson Roberto Faria Da Silva / casaespiritaamoreluz@gmail.com / (19) 99820-9336</v>
      </c>
      <c r="DX182" s="18" t="str">
        <f>TabCadastro[[#This Row],[Nome do Presidente]]&amp;" / "&amp;TabCadastro[[#This Row],[Email do Presidente]]&amp;" / "&amp;TabCadastro[[#This Row],[Telefone do Presidente]]</f>
        <v>Wilson Roberto Faria Da Silva / wilsonfaria@terra.com.br / (19) 99820-9336</v>
      </c>
      <c r="DY182" s="18" t="e">
        <f>VLOOKUP(TabCadastro[[#This Row],[Regional]],#REF!,2,FALSE)</f>
        <v>#REF!</v>
      </c>
      <c r="DZ182" s="1" t="e">
        <f>IF(TabCadastro[[#This Row],[Regional]]=#REF!,TabCadastro[[#This Row],[Conc_Cidade_UF]],"")</f>
        <v>#REF!</v>
      </c>
      <c r="EA182" s="18" t="str">
        <f>TabCadastro[[#This Row],[Endereço]]&amp;" - "&amp;TabCadastro[[#This Row],[Bairro]]&amp;" - "&amp;"CEP "&amp;TabCadastro[[#This Row],[CEP]]</f>
        <v>Rua José Delício, 139 - Jd. São Pedro - CEP 13520-000</v>
      </c>
      <c r="EB182" s="1" t="e">
        <f>IF(TabCadastro[[#This Row],[Regional]]=#REF!,TabCadastro[[#This Row],[Ordem (manual)]],"")</f>
        <v>#REF!</v>
      </c>
      <c r="EC182" s="1" t="e">
        <f>IF(TabCadastro[[#This Row],[Regional_Selec]]="","",_xlfn.RANK.EQ(TabCadastro[[#This Row],[Regional_Selec]],TabCadastro[Regional_Selec],1))</f>
        <v>#REF!</v>
      </c>
      <c r="ED182" s="1" t="str">
        <f>TabCadastro[[#This Row],[Domingo]]&amp;TabCadastro[[#This Row],[Segunda]]&amp;TabCadastro[[#This Row],[Terça]]&amp;TabCadastro[[#This Row],[Quarta]]&amp;TabCadastro[[#This Row],[Quinta]]&amp;TabCadastro[[#This Row],[Sexta]]&amp;TabCadastro[[#This Row],[Sábado]]</f>
        <v>20h20h20h19h19h3020h8h</v>
      </c>
      <c r="EE182" s="1">
        <f>LEN(TabCadastro[[#This Row],[Conc_AE]])-LEN(SUBSTITUTE(TabCadastro[[#This Row],[Conc_AE]],"h",""))</f>
        <v>7</v>
      </c>
      <c r="EF182" s="1">
        <f>LEN(TabCadastro[[#This Row],[Dias e Horários do CURSO BÁSICO]])-LEN(SUBSTITUTE(TabCadastro[[#This Row],[Dias e Horários do CURSO BÁSICO]],"h",""))</f>
        <v>1</v>
      </c>
      <c r="EG182" s="1">
        <f>LEN(TabCadastro[[#This Row],[Dias e Horários da EAE]])-LEN(SUBSTITUTE(TabCadastro[[#This Row],[Dias e Horários da EAE]],"h",""))</f>
        <v>1</v>
      </c>
      <c r="EH182" s="1">
        <f>LEN(TabCadastro[[#This Row],[Dias e Horários EVANGELIZAÇÃO INFANTIL]])-LEN(SUBSTITUTE(TabCadastro[[#This Row],[Dias e Horários EVANGELIZAÇÃO INFANTIL]],"h",""))</f>
        <v>1</v>
      </c>
      <c r="EI182" s="1">
        <f>LEN(TabCadastro[[#This Row],[Dias e Horários PRÉ-MOCIDADE]])-LEN(SUBSTITUTE(TabCadastro[[#This Row],[Dias e Horários PRÉ-MOCIDADE]],"h",""))</f>
        <v>0</v>
      </c>
      <c r="EJ182" s="1">
        <f>LEN(TabCadastro[[#This Row],[Dias e Horários MOCIDADE]])-LEN(SUBSTITUTE(TabCadastro[[#This Row],[Dias e Horários MOCIDADE]],"h",""))</f>
        <v>0</v>
      </c>
      <c r="EK182" s="1">
        <f>LEN(TabCadastro[[#This Row],[Dias e Horários do CURSO DE MÉDIUNS]])-LEN(SUBSTITUTE(TabCadastro[[#This Row],[Dias e Horários do CURSO DE MÉDIUNS]],"h",""))</f>
        <v>1</v>
      </c>
      <c r="EL182" s="1">
        <f>LEN(TabCadastro[[#This Row],[Dias e Horários - FALANDO AO CORAÇÃO]])-LEN(SUBSTITUTE(TabCadastro[[#This Row],[Dias e Horários - FALANDO AO CORAÇÃO]],"h",""))</f>
        <v>0</v>
      </c>
      <c r="EM182" s="1">
        <f>LEN(TabCadastro[[#This Row],[Dias e Horários - PROJETO ANDRÉ LUIZ]])-LEN(SUBSTITUTE(TabCadastro[[#This Row],[Dias e Horários - PROJETO ANDRÉ LUIZ]],"h",""))</f>
        <v>0</v>
      </c>
      <c r="EN182" s="1">
        <f>LEN(TabCadastro[[#This Row],[Dias e Horários - PROJETO PAULO DE TARSO]])-LEN(SUBSTITUTE(TabCadastro[[#This Row],[Dias e Horários - PROJETO PAULO DE TARSO]],"h",""))</f>
        <v>0</v>
      </c>
    </row>
    <row r="183" spans="1:144" x14ac:dyDescent="0.3">
      <c r="A183" s="2">
        <v>44207.818898275465</v>
      </c>
      <c r="B183" s="19" t="s">
        <v>3982</v>
      </c>
      <c r="C183" s="3" t="s">
        <v>4025</v>
      </c>
      <c r="D183" s="3" t="s">
        <v>3831</v>
      </c>
      <c r="E183" s="3" t="s">
        <v>4026</v>
      </c>
      <c r="F183" s="3" t="s">
        <v>4027</v>
      </c>
      <c r="G183" s="4" t="s">
        <v>4028</v>
      </c>
      <c r="H183" s="5" t="s">
        <v>4029</v>
      </c>
      <c r="I183" s="3" t="s">
        <v>4030</v>
      </c>
      <c r="J183" s="3" t="s">
        <v>152</v>
      </c>
      <c r="K183" s="3" t="s">
        <v>4031</v>
      </c>
      <c r="L183" s="3" t="s">
        <v>4032</v>
      </c>
      <c r="M183" s="13">
        <v>34003</v>
      </c>
      <c r="N183" s="3" t="s">
        <v>4033</v>
      </c>
      <c r="O183" s="5" t="s">
        <v>4034</v>
      </c>
      <c r="P183" s="5" t="s">
        <v>4035</v>
      </c>
      <c r="Q183" s="4" t="s">
        <v>163</v>
      </c>
      <c r="R183" s="4" t="s">
        <v>4036</v>
      </c>
      <c r="S183" s="3" t="s">
        <v>158</v>
      </c>
      <c r="T183" s="3" t="s">
        <v>159</v>
      </c>
      <c r="U183" s="3" t="s">
        <v>158</v>
      </c>
      <c r="V183" s="3" t="s">
        <v>159</v>
      </c>
      <c r="W183" s="3" t="s">
        <v>159</v>
      </c>
      <c r="X183" s="3" t="s">
        <v>159</v>
      </c>
      <c r="Y183" s="3" t="s">
        <v>158</v>
      </c>
      <c r="Z183" s="4" t="s">
        <v>4037</v>
      </c>
      <c r="AA183" s="4" t="s">
        <v>161</v>
      </c>
      <c r="AB183" t="s">
        <v>4038</v>
      </c>
      <c r="AC183" s="4" t="s">
        <v>161</v>
      </c>
      <c r="AD183" s="4" t="s">
        <v>161</v>
      </c>
      <c r="AE183" s="4" t="s">
        <v>159</v>
      </c>
      <c r="AG183" s="3" t="s">
        <v>161</v>
      </c>
      <c r="AH183" s="3" t="s">
        <v>221</v>
      </c>
      <c r="AI183" s="3" t="s">
        <v>161</v>
      </c>
      <c r="AJ183" s="3" t="s">
        <v>161</v>
      </c>
      <c r="AK183" s="3" t="s">
        <v>161</v>
      </c>
      <c r="AL183" s="3" t="s">
        <v>161</v>
      </c>
      <c r="AM183" s="3" t="s">
        <v>921</v>
      </c>
      <c r="AN183" s="5">
        <v>20</v>
      </c>
      <c r="AO183" s="5">
        <v>20</v>
      </c>
      <c r="AP183" s="5">
        <v>6</v>
      </c>
      <c r="AQ183" s="5">
        <v>10</v>
      </c>
      <c r="AR183" s="5" t="s">
        <v>161</v>
      </c>
      <c r="AS183" s="5">
        <v>0</v>
      </c>
      <c r="AT183" s="5" t="s">
        <v>251</v>
      </c>
      <c r="AU183" s="5" t="s">
        <v>1817</v>
      </c>
      <c r="AV183" s="5">
        <v>20</v>
      </c>
      <c r="AW183" s="5">
        <v>0</v>
      </c>
      <c r="AX183" s="5">
        <v>2</v>
      </c>
      <c r="AY183" s="5">
        <v>1</v>
      </c>
      <c r="AZ183" s="5" t="s">
        <v>161</v>
      </c>
      <c r="BA183" s="5">
        <v>0</v>
      </c>
      <c r="BB183" s="5">
        <v>2</v>
      </c>
      <c r="BC183" s="5">
        <v>2</v>
      </c>
      <c r="BD183" s="5">
        <v>0</v>
      </c>
      <c r="BE183" s="5" t="s">
        <v>197</v>
      </c>
      <c r="BF183" s="5">
        <v>14</v>
      </c>
      <c r="BG183" s="5">
        <v>2</v>
      </c>
      <c r="BH183" s="5">
        <v>5</v>
      </c>
      <c r="BI183" s="5">
        <v>1</v>
      </c>
      <c r="BJ183" s="5">
        <v>1</v>
      </c>
      <c r="BK183" s="5">
        <v>1</v>
      </c>
      <c r="BL183" s="5">
        <v>0</v>
      </c>
      <c r="BM183" s="5">
        <v>1</v>
      </c>
      <c r="BN183" s="5">
        <v>0</v>
      </c>
      <c r="BO183" s="5">
        <v>1</v>
      </c>
      <c r="BP183" s="5">
        <v>1</v>
      </c>
      <c r="BQ183" s="5" t="s">
        <v>158</v>
      </c>
      <c r="BR183" s="5" t="s">
        <v>197</v>
      </c>
      <c r="BS183" s="5">
        <v>8</v>
      </c>
      <c r="BT183" s="5">
        <v>2</v>
      </c>
      <c r="BU183" s="5">
        <v>1</v>
      </c>
      <c r="BV183" s="5" t="s">
        <v>165</v>
      </c>
      <c r="BW183" s="5" t="s">
        <v>197</v>
      </c>
      <c r="BX183" s="5">
        <v>3</v>
      </c>
      <c r="BY183" s="5">
        <v>2</v>
      </c>
      <c r="BZ183" s="5">
        <v>2</v>
      </c>
      <c r="CA183" s="5">
        <v>2</v>
      </c>
      <c r="CB183" s="5">
        <v>0</v>
      </c>
      <c r="CC183" s="5">
        <v>27</v>
      </c>
      <c r="CD183" s="5" t="s">
        <v>161</v>
      </c>
      <c r="CE183" s="5" t="s">
        <v>161</v>
      </c>
      <c r="CF183" s="5" t="s">
        <v>161</v>
      </c>
      <c r="CG183" s="5" t="s">
        <v>158</v>
      </c>
      <c r="CH183" s="5" t="s">
        <v>158</v>
      </c>
      <c r="CI183" s="5">
        <v>0</v>
      </c>
      <c r="CJ183" s="5">
        <v>0</v>
      </c>
      <c r="CK183" s="5" t="s">
        <v>159</v>
      </c>
      <c r="CL183" s="5" t="s">
        <v>158</v>
      </c>
      <c r="CM183" s="5">
        <v>0</v>
      </c>
      <c r="CN183" s="5">
        <v>0</v>
      </c>
      <c r="CO183" s="5" t="s">
        <v>199</v>
      </c>
      <c r="CQ183" s="5" t="s">
        <v>347</v>
      </c>
      <c r="CS183" s="5" t="s">
        <v>169</v>
      </c>
      <c r="CT183" s="5" t="s">
        <v>158</v>
      </c>
      <c r="CU183" s="5" t="s">
        <v>4034</v>
      </c>
      <c r="CX183" s="5" t="s">
        <v>4034</v>
      </c>
      <c r="CY183" s="4" t="s">
        <v>4039</v>
      </c>
      <c r="CZ183" s="5" t="s">
        <v>171</v>
      </c>
      <c r="DA183" s="5" t="s">
        <v>230</v>
      </c>
      <c r="DB183" s="4" t="s">
        <v>4040</v>
      </c>
      <c r="DC183" s="4" t="s">
        <v>4041</v>
      </c>
      <c r="DD183" t="s">
        <v>4042</v>
      </c>
      <c r="DE183" s="14" t="s">
        <v>176</v>
      </c>
      <c r="DF183" s="4">
        <v>186</v>
      </c>
      <c r="DG183" s="15" t="s">
        <v>177</v>
      </c>
      <c r="DH183" s="15" t="s">
        <v>354</v>
      </c>
      <c r="DI183" s="4" t="e">
        <v>#REF!</v>
      </c>
      <c r="DJ183" s="4" t="e">
        <v>#REF!</v>
      </c>
      <c r="DK183" s="4" t="e">
        <v>#REF!</v>
      </c>
      <c r="DL183" s="4" t="e">
        <v>#REF!</v>
      </c>
      <c r="DM183" s="4" t="e">
        <v>#REF!</v>
      </c>
      <c r="DN183" s="4" t="e">
        <v>#REF!</v>
      </c>
      <c r="DO183" s="4" t="e">
        <v>#REF!</v>
      </c>
      <c r="DP183" s="4" t="s">
        <v>4043</v>
      </c>
      <c r="DQ183" s="4" t="s">
        <v>354</v>
      </c>
      <c r="DR183" s="16">
        <v>1</v>
      </c>
      <c r="DS183" s="17">
        <v>44225</v>
      </c>
      <c r="DT183" s="1" t="s">
        <v>356</v>
      </c>
      <c r="DU183" s="1" t="s">
        <v>354</v>
      </c>
      <c r="DV183" s="1" t="str">
        <f>TabCadastro[[#This Row],[Cidade]]&amp;" - "&amp;TabCadastro[[#This Row],[UF]]</f>
        <v>Piracicaba - SP</v>
      </c>
      <c r="DW183" s="18" t="str">
        <f>TabCadastro[[#This Row],[Nome completo do responsável]]&amp;" / "&amp;TabCadastro[[#This Row],[Endereço de e-mail2]]&amp;" / "&amp;TabCadastro[[#This Row],[Telefone]]</f>
        <v>Mariana Moura Cortês Mori / caminhodaluzpiracicaba@gmail.com / (19) 99380-3443</v>
      </c>
      <c r="DX183" s="18" t="str">
        <f>TabCadastro[[#This Row],[Nome do Presidente]]&amp;" / "&amp;TabCadastro[[#This Row],[Email do Presidente]]&amp;" / "&amp;TabCadastro[[#This Row],[Telefone do Presidente]]</f>
        <v>Geraldo José Rodrigues De Lara / caminhodaluzpiracicaba@gmail.com / (19) 98282-3375</v>
      </c>
      <c r="DY183" s="18" t="e">
        <f>VLOOKUP(TabCadastro[[#This Row],[Regional]],#REF!,2,FALSE)</f>
        <v>#REF!</v>
      </c>
      <c r="DZ183" s="1" t="e">
        <f>IF(TabCadastro[[#This Row],[Regional]]=#REF!,TabCadastro[[#This Row],[Conc_Cidade_UF]],"")</f>
        <v>#REF!</v>
      </c>
      <c r="EA183" s="18" t="str">
        <f>TabCadastro[[#This Row],[Endereço]]&amp;" - "&amp;TabCadastro[[#This Row],[Bairro]]&amp;" - "&amp;"CEP "&amp;TabCadastro[[#This Row],[CEP]]</f>
        <v>Rua Gertrudes Barbosa Moretti, 63 - Algodoal - CEP 13405-451</v>
      </c>
      <c r="EB183" s="1" t="e">
        <f>IF(TabCadastro[[#This Row],[Regional]]=#REF!,TabCadastro[[#This Row],[Ordem (manual)]],"")</f>
        <v>#REF!</v>
      </c>
      <c r="EC183" s="1" t="e">
        <f>IF(TabCadastro[[#This Row],[Regional_Selec]]="","",_xlfn.RANK.EQ(TabCadastro[[#This Row],[Regional_Selec]],TabCadastro[Regional_Selec],1))</f>
        <v>#REF!</v>
      </c>
      <c r="ED183" s="1" t="str">
        <f>TabCadastro[[#This Row],[Domingo]]&amp;TabCadastro[[#This Row],[Segunda]]&amp;TabCadastro[[#This Row],[Terça]]&amp;TabCadastro[[#This Row],[Quarta]]&amp;TabCadastro[[#This Row],[Quinta]]&amp;TabCadastro[[#This Row],[Sexta]]&amp;TabCadastro[[#This Row],[Sábado]]</f>
        <v>-20h----15h30</v>
      </c>
      <c r="EE183" s="1">
        <f>LEN(TabCadastro[[#This Row],[Conc_AE]])-LEN(SUBSTITUTE(TabCadastro[[#This Row],[Conc_AE]],"h",""))</f>
        <v>2</v>
      </c>
      <c r="EF183" s="1">
        <f>LEN(TabCadastro[[#This Row],[Dias e Horários do CURSO BÁSICO]])-LEN(SUBSTITUTE(TabCadastro[[#This Row],[Dias e Horários do CURSO BÁSICO]],"h",""))</f>
        <v>0</v>
      </c>
      <c r="EG183" s="1">
        <f>LEN(TabCadastro[[#This Row],[Dias e Horários da EAE]])-LEN(SUBSTITUTE(TabCadastro[[#This Row],[Dias e Horários da EAE]],"h",""))</f>
        <v>1</v>
      </c>
      <c r="EH183" s="1">
        <f>LEN(TabCadastro[[#This Row],[Dias e Horários EVANGELIZAÇÃO INFANTIL]])-LEN(SUBSTITUTE(TabCadastro[[#This Row],[Dias e Horários EVANGELIZAÇÃO INFANTIL]],"h",""))</f>
        <v>1</v>
      </c>
      <c r="EI183" s="1">
        <f>LEN(TabCadastro[[#This Row],[Dias e Horários PRÉ-MOCIDADE]])-LEN(SUBSTITUTE(TabCadastro[[#This Row],[Dias e Horários PRÉ-MOCIDADE]],"h",""))</f>
        <v>1</v>
      </c>
      <c r="EJ183" s="1">
        <f>LEN(TabCadastro[[#This Row],[Dias e Horários MOCIDADE]])-LEN(SUBSTITUTE(TabCadastro[[#This Row],[Dias e Horários MOCIDADE]],"h",""))</f>
        <v>1</v>
      </c>
      <c r="EK183" s="1">
        <f>LEN(TabCadastro[[#This Row],[Dias e Horários do CURSO DE MÉDIUNS]])-LEN(SUBSTITUTE(TabCadastro[[#This Row],[Dias e Horários do CURSO DE MÉDIUNS]],"h",""))</f>
        <v>0</v>
      </c>
      <c r="EL183" s="1">
        <f>LEN(TabCadastro[[#This Row],[Dias e Horários - FALANDO AO CORAÇÃO]])-LEN(SUBSTITUTE(TabCadastro[[#This Row],[Dias e Horários - FALANDO AO CORAÇÃO]],"h",""))</f>
        <v>0</v>
      </c>
      <c r="EM183" s="1">
        <f>LEN(TabCadastro[[#This Row],[Dias e Horários - PROJETO ANDRÉ LUIZ]])-LEN(SUBSTITUTE(TabCadastro[[#This Row],[Dias e Horários - PROJETO ANDRÉ LUIZ]],"h",""))</f>
        <v>0</v>
      </c>
      <c r="EN183" s="1">
        <f>LEN(TabCadastro[[#This Row],[Dias e Horários - PROJETO PAULO DE TARSO]])-LEN(SUBSTITUTE(TabCadastro[[#This Row],[Dias e Horários - PROJETO PAULO DE TARSO]],"h",""))</f>
        <v>0</v>
      </c>
    </row>
    <row r="184" spans="1:144" x14ac:dyDescent="0.3">
      <c r="A184" s="2">
        <v>44207.927720150459</v>
      </c>
      <c r="B184" s="3" t="s">
        <v>3982</v>
      </c>
      <c r="C184" s="3" t="s">
        <v>1536</v>
      </c>
      <c r="D184" s="3" t="s">
        <v>1537</v>
      </c>
      <c r="E184" s="3" t="s">
        <v>3985</v>
      </c>
      <c r="F184" s="3" t="s">
        <v>4044</v>
      </c>
      <c r="G184" s="4" t="s">
        <v>4045</v>
      </c>
      <c r="H184" s="5" t="s">
        <v>4046</v>
      </c>
      <c r="I184" s="3" t="s">
        <v>3989</v>
      </c>
      <c r="J184" s="3" t="s">
        <v>152</v>
      </c>
      <c r="K184" s="3" t="s">
        <v>3990</v>
      </c>
      <c r="L184" s="3" t="s">
        <v>4047</v>
      </c>
      <c r="M184" s="13">
        <v>42257</v>
      </c>
      <c r="N184" s="3" t="s">
        <v>4048</v>
      </c>
      <c r="O184" s="5" t="s">
        <v>4001</v>
      </c>
      <c r="P184" s="5" t="s">
        <v>4049</v>
      </c>
      <c r="Q184" s="4" t="s">
        <v>4050</v>
      </c>
      <c r="R184" s="4" t="s">
        <v>4051</v>
      </c>
      <c r="S184" s="3" t="s">
        <v>159</v>
      </c>
      <c r="T184" s="3" t="s">
        <v>159</v>
      </c>
      <c r="U184" s="3" t="s">
        <v>159</v>
      </c>
      <c r="V184" s="3" t="s">
        <v>159</v>
      </c>
      <c r="W184" s="3" t="s">
        <v>159</v>
      </c>
      <c r="X184" s="3" t="s">
        <v>159</v>
      </c>
      <c r="Y184" s="3" t="s">
        <v>159</v>
      </c>
      <c r="Z184" s="4" t="s">
        <v>4052</v>
      </c>
      <c r="AA184" s="4" t="s">
        <v>161</v>
      </c>
      <c r="AB184" s="4" t="s">
        <v>161</v>
      </c>
      <c r="AC184" s="4" t="s">
        <v>161</v>
      </c>
      <c r="AD184" s="4" t="s">
        <v>161</v>
      </c>
      <c r="AE184" s="4" t="s">
        <v>158</v>
      </c>
      <c r="AF184" s="4" t="s">
        <v>4053</v>
      </c>
      <c r="AG184" s="3" t="s">
        <v>161</v>
      </c>
      <c r="AH184" s="3" t="s">
        <v>161</v>
      </c>
      <c r="AI184" s="3" t="s">
        <v>161</v>
      </c>
      <c r="AJ184" s="3" t="s">
        <v>161</v>
      </c>
      <c r="AK184" s="3" t="s">
        <v>161</v>
      </c>
      <c r="AL184" s="3" t="s">
        <v>161</v>
      </c>
      <c r="AM184" s="3" t="s">
        <v>161</v>
      </c>
      <c r="AN184" s="5">
        <v>0</v>
      </c>
      <c r="AO184" s="5">
        <v>0</v>
      </c>
      <c r="AP184" s="5">
        <v>0</v>
      </c>
      <c r="AQ184" s="5">
        <v>0</v>
      </c>
      <c r="AR184" s="5" t="s">
        <v>161</v>
      </c>
      <c r="AS184" s="5">
        <v>0</v>
      </c>
      <c r="AT184" s="5" t="s">
        <v>161</v>
      </c>
      <c r="AU184" s="5" t="s">
        <v>163</v>
      </c>
      <c r="AV184" s="5">
        <v>0</v>
      </c>
      <c r="AW184" s="5">
        <v>3</v>
      </c>
      <c r="AX184" s="5">
        <v>0</v>
      </c>
      <c r="AY184" s="5">
        <v>0</v>
      </c>
      <c r="AZ184" s="5" t="s">
        <v>161</v>
      </c>
      <c r="BA184" s="5">
        <v>0</v>
      </c>
      <c r="BB184" s="5">
        <v>0</v>
      </c>
      <c r="BC184" s="5">
        <v>0</v>
      </c>
      <c r="BD184" s="5">
        <v>0</v>
      </c>
      <c r="BE184" s="5" t="s">
        <v>164</v>
      </c>
      <c r="BF184" s="5">
        <v>6</v>
      </c>
      <c r="BG184" s="5">
        <v>0</v>
      </c>
      <c r="BH184" s="5">
        <v>5</v>
      </c>
      <c r="BI184" s="5">
        <v>0</v>
      </c>
      <c r="BJ184" s="5">
        <v>0</v>
      </c>
      <c r="BK184" s="5">
        <v>0</v>
      </c>
      <c r="BL184" s="5">
        <v>0</v>
      </c>
      <c r="BM184" s="5">
        <v>0</v>
      </c>
      <c r="BN184" s="5">
        <v>0</v>
      </c>
      <c r="BO184" s="5">
        <v>5</v>
      </c>
      <c r="BP184" s="5">
        <v>5</v>
      </c>
      <c r="BQ184" s="5" t="s">
        <v>158</v>
      </c>
      <c r="BR184" s="5" t="s">
        <v>161</v>
      </c>
      <c r="BS184" s="5">
        <v>0</v>
      </c>
      <c r="BT184" s="5">
        <v>0</v>
      </c>
      <c r="BU184" s="5">
        <v>0</v>
      </c>
      <c r="BV184" s="5" t="s">
        <v>163</v>
      </c>
      <c r="BW184" s="5" t="s">
        <v>161</v>
      </c>
      <c r="BX184" s="5">
        <v>0</v>
      </c>
      <c r="BY184" s="5">
        <v>0</v>
      </c>
      <c r="BZ184" s="5">
        <v>0</v>
      </c>
      <c r="CA184" s="5">
        <v>0</v>
      </c>
      <c r="CB184" s="5">
        <v>0</v>
      </c>
      <c r="CC184" s="5">
        <v>5</v>
      </c>
      <c r="CD184" s="5" t="s">
        <v>161</v>
      </c>
      <c r="CE184" s="5" t="s">
        <v>161</v>
      </c>
      <c r="CF184" s="5" t="s">
        <v>161</v>
      </c>
      <c r="CG184" s="5" t="s">
        <v>159</v>
      </c>
      <c r="CH184" s="5" t="s">
        <v>158</v>
      </c>
      <c r="CI184" s="5">
        <v>0</v>
      </c>
      <c r="CJ184" s="5">
        <v>0</v>
      </c>
      <c r="CK184" s="5" t="s">
        <v>159</v>
      </c>
      <c r="CL184" s="5" t="s">
        <v>158</v>
      </c>
      <c r="CM184" s="5">
        <v>0</v>
      </c>
      <c r="CN184" s="5">
        <v>0</v>
      </c>
      <c r="CO184" s="5" t="s">
        <v>167</v>
      </c>
      <c r="CQ184" s="5" t="s">
        <v>168</v>
      </c>
      <c r="CR184" s="4" t="s">
        <v>4054</v>
      </c>
      <c r="CS184" s="5" t="s">
        <v>169</v>
      </c>
      <c r="CT184" s="5" t="s">
        <v>159</v>
      </c>
      <c r="CU184" s="5" t="s">
        <v>4001</v>
      </c>
      <c r="CX184" s="5" t="s">
        <v>4001</v>
      </c>
      <c r="CY184" s="4" t="s">
        <v>4055</v>
      </c>
      <c r="CZ184" s="5" t="s">
        <v>229</v>
      </c>
      <c r="DA184" s="5" t="s">
        <v>172</v>
      </c>
      <c r="DB184" s="4" t="s">
        <v>4056</v>
      </c>
      <c r="DC184" s="4" t="s">
        <v>4057</v>
      </c>
      <c r="DD184" t="s">
        <v>4058</v>
      </c>
      <c r="DE184" s="14" t="s">
        <v>176</v>
      </c>
      <c r="DF184" s="4">
        <v>187</v>
      </c>
      <c r="DG184" s="15" t="s">
        <v>177</v>
      </c>
      <c r="DH184" s="15" t="s">
        <v>178</v>
      </c>
      <c r="DI184" s="4" t="e">
        <v>#REF!</v>
      </c>
      <c r="DJ184" s="4" t="e">
        <v>#REF!</v>
      </c>
      <c r="DK184" s="4" t="e">
        <v>#REF!</v>
      </c>
      <c r="DL184" s="4" t="e">
        <v>#REF!</v>
      </c>
      <c r="DM184" s="4" t="e">
        <v>#REF!</v>
      </c>
      <c r="DN184" s="4" t="e">
        <v>#REF!</v>
      </c>
      <c r="DO184" s="4" t="e">
        <v>#REF!</v>
      </c>
      <c r="DP184" s="4" t="s">
        <v>4059</v>
      </c>
      <c r="DQ184" s="4" t="s">
        <v>178</v>
      </c>
      <c r="DR184" s="16">
        <v>1</v>
      </c>
      <c r="DS184" s="17">
        <v>44225</v>
      </c>
      <c r="DU184" s="1" t="s">
        <v>178</v>
      </c>
      <c r="DV184" s="1" t="str">
        <f>TabCadastro[[#This Row],[Cidade]]&amp;" - "&amp;TabCadastro[[#This Row],[UF]]</f>
        <v>Cordeirópolis - SP</v>
      </c>
      <c r="DW184" s="18" t="str">
        <f>TabCadastro[[#This Row],[Nome completo do responsável]]&amp;" / "&amp;TabCadastro[[#This Row],[Endereço de e-mail2]]&amp;" / "&amp;TabCadastro[[#This Row],[Telefone]]</f>
        <v>Roberto Antonio Carini / racarini@gmail.com / (19) 3546-2126 / (19) 99786-8263</v>
      </c>
      <c r="DX184" s="18" t="str">
        <f>TabCadastro[[#This Row],[Nome do Presidente]]&amp;" / "&amp;TabCadastro[[#This Row],[Email do Presidente]]&amp;" / "&amp;TabCadastro[[#This Row],[Telefone do Presidente]]</f>
        <v>Roberto Antonio Carini ( Vice Presidente ) / racarini@gmail.com / (19) 99786-8263</v>
      </c>
      <c r="DY184" s="18" t="e">
        <f>VLOOKUP(TabCadastro[[#This Row],[Regional]],#REF!,2,FALSE)</f>
        <v>#REF!</v>
      </c>
      <c r="DZ184" s="1" t="e">
        <f>IF(TabCadastro[[#This Row],[Regional]]=#REF!,TabCadastro[[#This Row],[Conc_Cidade_UF]],"")</f>
        <v>#REF!</v>
      </c>
      <c r="EA184" s="18" t="str">
        <f>TabCadastro[[#This Row],[Endereço]]&amp;" - "&amp;TabCadastro[[#This Row],[Bairro]]&amp;" - "&amp;"CEP "&amp;TabCadastro[[#This Row],[CEP]]</f>
        <v>Rua Orlando Quintal - Jd. Cordeiro - CEP 13490-000</v>
      </c>
      <c r="EB184" s="1" t="e">
        <f>IF(TabCadastro[[#This Row],[Regional]]=#REF!,TabCadastro[[#This Row],[Ordem (manual)]],"")</f>
        <v>#REF!</v>
      </c>
      <c r="EC184" s="1" t="e">
        <f>IF(TabCadastro[[#This Row],[Regional_Selec]]="","",_xlfn.RANK.EQ(TabCadastro[[#This Row],[Regional_Selec]],TabCadastro[Regional_Selec],1))</f>
        <v>#REF!</v>
      </c>
      <c r="ED184" s="1" t="str">
        <f>TabCadastro[[#This Row],[Domingo]]&amp;TabCadastro[[#This Row],[Segunda]]&amp;TabCadastro[[#This Row],[Terça]]&amp;TabCadastro[[#This Row],[Quarta]]&amp;TabCadastro[[#This Row],[Quinta]]&amp;TabCadastro[[#This Row],[Sexta]]&amp;TabCadastro[[#This Row],[Sábado]]</f>
        <v>-------</v>
      </c>
      <c r="EE184" s="1">
        <f>LEN(TabCadastro[[#This Row],[Conc_AE]])-LEN(SUBSTITUTE(TabCadastro[[#This Row],[Conc_AE]],"h",""))</f>
        <v>0</v>
      </c>
      <c r="EF184" s="1">
        <f>LEN(TabCadastro[[#This Row],[Dias e Horários do CURSO BÁSICO]])-LEN(SUBSTITUTE(TabCadastro[[#This Row],[Dias e Horários do CURSO BÁSICO]],"h",""))</f>
        <v>0</v>
      </c>
      <c r="EG184" s="1">
        <f>LEN(TabCadastro[[#This Row],[Dias e Horários da EAE]])-LEN(SUBSTITUTE(TabCadastro[[#This Row],[Dias e Horários da EAE]],"h",""))</f>
        <v>0</v>
      </c>
      <c r="EH184" s="1">
        <f>LEN(TabCadastro[[#This Row],[Dias e Horários EVANGELIZAÇÃO INFANTIL]])-LEN(SUBSTITUTE(TabCadastro[[#This Row],[Dias e Horários EVANGELIZAÇÃO INFANTIL]],"h",""))</f>
        <v>1</v>
      </c>
      <c r="EI184" s="1">
        <f>LEN(TabCadastro[[#This Row],[Dias e Horários PRÉ-MOCIDADE]])-LEN(SUBSTITUTE(TabCadastro[[#This Row],[Dias e Horários PRÉ-MOCIDADE]],"h",""))</f>
        <v>0</v>
      </c>
      <c r="EJ184" s="1">
        <f>LEN(TabCadastro[[#This Row],[Dias e Horários MOCIDADE]])-LEN(SUBSTITUTE(TabCadastro[[#This Row],[Dias e Horários MOCIDADE]],"h",""))</f>
        <v>0</v>
      </c>
      <c r="EK184" s="1">
        <f>LEN(TabCadastro[[#This Row],[Dias e Horários do CURSO DE MÉDIUNS]])-LEN(SUBSTITUTE(TabCadastro[[#This Row],[Dias e Horários do CURSO DE MÉDIUNS]],"h",""))</f>
        <v>0</v>
      </c>
      <c r="EL184" s="1">
        <f>LEN(TabCadastro[[#This Row],[Dias e Horários - FALANDO AO CORAÇÃO]])-LEN(SUBSTITUTE(TabCadastro[[#This Row],[Dias e Horários - FALANDO AO CORAÇÃO]],"h",""))</f>
        <v>0</v>
      </c>
      <c r="EM184" s="1">
        <f>LEN(TabCadastro[[#This Row],[Dias e Horários - PROJETO ANDRÉ LUIZ]])-LEN(SUBSTITUTE(TabCadastro[[#This Row],[Dias e Horários - PROJETO ANDRÉ LUIZ]],"h",""))</f>
        <v>0</v>
      </c>
      <c r="EN184" s="1">
        <f>LEN(TabCadastro[[#This Row],[Dias e Horários - PROJETO PAULO DE TARSO]])-LEN(SUBSTITUTE(TabCadastro[[#This Row],[Dias e Horários - PROJETO PAULO DE TARSO]],"h",""))</f>
        <v>0</v>
      </c>
    </row>
    <row r="185" spans="1:144" x14ac:dyDescent="0.3">
      <c r="A185" s="2">
        <v>44206.839748645834</v>
      </c>
      <c r="B185" s="19" t="s">
        <v>3982</v>
      </c>
      <c r="C185" s="3" t="s">
        <v>4060</v>
      </c>
      <c r="D185" s="3" t="s">
        <v>4061</v>
      </c>
      <c r="E185" s="3" t="s">
        <v>4062</v>
      </c>
      <c r="F185" s="3" t="s">
        <v>4063</v>
      </c>
      <c r="G185" s="4" t="s">
        <v>4064</v>
      </c>
      <c r="H185" s="5" t="s">
        <v>4065</v>
      </c>
      <c r="I185" s="3" t="s">
        <v>4030</v>
      </c>
      <c r="J185" s="3" t="s">
        <v>152</v>
      </c>
      <c r="K185" s="3" t="s">
        <v>4066</v>
      </c>
      <c r="L185" s="3" t="s">
        <v>4067</v>
      </c>
      <c r="M185" s="13">
        <v>29077</v>
      </c>
      <c r="N185" s="3" t="s">
        <v>4068</v>
      </c>
      <c r="O185" s="5" t="s">
        <v>416</v>
      </c>
      <c r="P185" s="5" t="s">
        <v>4069</v>
      </c>
      <c r="Q185" s="4" t="s">
        <v>1198</v>
      </c>
      <c r="R185" s="4" t="s">
        <v>4070</v>
      </c>
      <c r="S185" s="3" t="s">
        <v>158</v>
      </c>
      <c r="T185" s="3" t="s">
        <v>159</v>
      </c>
      <c r="U185" s="3" t="s">
        <v>158</v>
      </c>
      <c r="V185" s="3" t="s">
        <v>159</v>
      </c>
      <c r="W185" s="3" t="s">
        <v>158</v>
      </c>
      <c r="X185" s="3" t="s">
        <v>158</v>
      </c>
      <c r="Y185" s="3" t="s">
        <v>158</v>
      </c>
      <c r="Z185" s="4" t="s">
        <v>4071</v>
      </c>
      <c r="AA185" s="4" t="s">
        <v>161</v>
      </c>
      <c r="AB185" s="4" t="s">
        <v>4072</v>
      </c>
      <c r="AC185" s="4" t="s">
        <v>161</v>
      </c>
      <c r="AD185" s="4" t="s">
        <v>161</v>
      </c>
      <c r="AE185" s="4" t="s">
        <v>158</v>
      </c>
      <c r="AG185" s="3" t="s">
        <v>1380</v>
      </c>
      <c r="AH185" s="3" t="s">
        <v>221</v>
      </c>
      <c r="AI185" s="3" t="s">
        <v>161</v>
      </c>
      <c r="AJ185" s="3" t="s">
        <v>373</v>
      </c>
      <c r="AK185" s="3" t="s">
        <v>161</v>
      </c>
      <c r="AL185" s="3" t="s">
        <v>161</v>
      </c>
      <c r="AM185" s="3" t="s">
        <v>161</v>
      </c>
      <c r="AN185" s="5">
        <v>45</v>
      </c>
      <c r="AO185" s="5">
        <v>15</v>
      </c>
      <c r="AP185" s="21">
        <v>9</v>
      </c>
      <c r="AQ185" s="21">
        <v>8</v>
      </c>
      <c r="AR185" s="5" t="s">
        <v>470</v>
      </c>
      <c r="AS185" s="5">
        <v>35</v>
      </c>
      <c r="AT185" s="5" t="s">
        <v>2964</v>
      </c>
      <c r="AU185" s="5" t="s">
        <v>4073</v>
      </c>
      <c r="AV185" s="5">
        <v>55</v>
      </c>
      <c r="AW185" s="5">
        <v>15</v>
      </c>
      <c r="AX185" s="5">
        <v>8</v>
      </c>
      <c r="AY185" s="5">
        <v>8</v>
      </c>
      <c r="AZ185" s="5" t="s">
        <v>161</v>
      </c>
      <c r="BA185" s="5">
        <v>0</v>
      </c>
      <c r="BB185" s="5">
        <v>6</v>
      </c>
      <c r="BC185" s="5">
        <v>6</v>
      </c>
      <c r="BD185" s="5">
        <v>0</v>
      </c>
      <c r="BE185" s="5" t="s">
        <v>523</v>
      </c>
      <c r="BF185" s="5">
        <v>22</v>
      </c>
      <c r="BG185" s="5">
        <v>9</v>
      </c>
      <c r="BH185" s="5">
        <v>12</v>
      </c>
      <c r="BI185" s="5">
        <v>4</v>
      </c>
      <c r="BJ185" s="5">
        <v>4</v>
      </c>
      <c r="BK185" s="5">
        <v>4</v>
      </c>
      <c r="BL185" s="5">
        <v>4</v>
      </c>
      <c r="BM185" s="5">
        <v>2</v>
      </c>
      <c r="BN185" s="5">
        <v>3</v>
      </c>
      <c r="BO185" s="5">
        <v>2</v>
      </c>
      <c r="BP185" s="5">
        <v>0</v>
      </c>
      <c r="BQ185" s="5" t="s">
        <v>158</v>
      </c>
      <c r="BR185" s="5" t="s">
        <v>523</v>
      </c>
      <c r="BS185" s="21">
        <v>5</v>
      </c>
      <c r="BT185" s="5">
        <v>8</v>
      </c>
      <c r="BU185" s="5">
        <v>2</v>
      </c>
      <c r="BV185" s="5" t="s">
        <v>165</v>
      </c>
      <c r="BW185" s="5" t="s">
        <v>523</v>
      </c>
      <c r="BX185" s="5">
        <v>5</v>
      </c>
      <c r="BY185" s="5">
        <v>3</v>
      </c>
      <c r="BZ185" s="5">
        <v>4</v>
      </c>
      <c r="CA185" s="5">
        <v>2</v>
      </c>
      <c r="CB185" s="5">
        <v>0</v>
      </c>
      <c r="CC185" s="5">
        <v>325</v>
      </c>
      <c r="CD185" s="5" t="s">
        <v>161</v>
      </c>
      <c r="CE185" s="5" t="s">
        <v>312</v>
      </c>
      <c r="CF185" s="5" t="s">
        <v>161</v>
      </c>
      <c r="CG185" s="5" t="s">
        <v>158</v>
      </c>
      <c r="CH185" s="5" t="s">
        <v>159</v>
      </c>
      <c r="CI185" s="5">
        <v>0</v>
      </c>
      <c r="CJ185" s="5">
        <v>0</v>
      </c>
      <c r="CK185" s="5" t="s">
        <v>158</v>
      </c>
      <c r="CL185" s="5" t="s">
        <v>158</v>
      </c>
      <c r="CM185" s="5">
        <v>0</v>
      </c>
      <c r="CN185" s="5">
        <v>0</v>
      </c>
      <c r="CO185" s="5" t="s">
        <v>199</v>
      </c>
      <c r="CQ185" s="5" t="s">
        <v>168</v>
      </c>
      <c r="CR185" s="4" t="s">
        <v>4074</v>
      </c>
      <c r="CS185" s="5" t="s">
        <v>169</v>
      </c>
      <c r="CT185" s="5" t="s">
        <v>158</v>
      </c>
      <c r="CU185" s="5" t="s">
        <v>4075</v>
      </c>
      <c r="CX185" s="5" t="s">
        <v>4075</v>
      </c>
      <c r="CY185" s="4" t="s">
        <v>4076</v>
      </c>
      <c r="CZ185" s="5" t="s">
        <v>171</v>
      </c>
      <c r="DA185" s="5" t="s">
        <v>172</v>
      </c>
      <c r="DB185" s="4" t="s">
        <v>4077</v>
      </c>
      <c r="DC185" s="4" t="s">
        <v>4078</v>
      </c>
      <c r="DD185" t="s">
        <v>4079</v>
      </c>
      <c r="DE185" s="14" t="s">
        <v>176</v>
      </c>
      <c r="DF185" s="4">
        <v>188</v>
      </c>
      <c r="DG185" s="15" t="s">
        <v>177</v>
      </c>
      <c r="DH185" s="15" t="s">
        <v>354</v>
      </c>
      <c r="DI185" s="4" t="e">
        <v>#REF!</v>
      </c>
      <c r="DJ185" s="4" t="e">
        <v>#REF!</v>
      </c>
      <c r="DK185" s="4" t="e">
        <v>#REF!</v>
      </c>
      <c r="DL185" s="4" t="e">
        <v>#REF!</v>
      </c>
      <c r="DM185" s="4" t="e">
        <v>#REF!</v>
      </c>
      <c r="DN185" s="4" t="e">
        <v>#REF!</v>
      </c>
      <c r="DO185" s="4" t="e">
        <v>#REF!</v>
      </c>
      <c r="DP185" s="4" t="s">
        <v>4080</v>
      </c>
      <c r="DQ185" s="4" t="s">
        <v>354</v>
      </c>
      <c r="DR185" s="16">
        <v>1</v>
      </c>
      <c r="DS185" s="17">
        <v>44225</v>
      </c>
      <c r="DT185" s="1" t="s">
        <v>356</v>
      </c>
      <c r="DU185" s="1" t="s">
        <v>354</v>
      </c>
      <c r="DV185" s="1" t="str">
        <f>TabCadastro[[#This Row],[Cidade]]&amp;" - "&amp;TabCadastro[[#This Row],[UF]]</f>
        <v>Piracicaba - SP</v>
      </c>
      <c r="DW185" s="18" t="str">
        <f>TabCadastro[[#This Row],[Nome completo do responsável]]&amp;" / "&amp;TabCadastro[[#This Row],[Endereço de e-mail2]]&amp;" / "&amp;TabCadastro[[#This Row],[Telefone]]</f>
        <v>Jocelí Maria Barbosa De Almeida / jombalmeida@gmail.com / (19) 3421-3883 / (19) 99894-7889</v>
      </c>
      <c r="DX185" s="18" t="str">
        <f>TabCadastro[[#This Row],[Nome do Presidente]]&amp;" / "&amp;TabCadastro[[#This Row],[Email do Presidente]]&amp;" / "&amp;TabCadastro[[#This Row],[Telefone do Presidente]]</f>
        <v>Noedir José Angeleli / (sem email) / (19) 3421-5887</v>
      </c>
      <c r="DY185" s="18" t="e">
        <f>VLOOKUP(TabCadastro[[#This Row],[Regional]],#REF!,2,FALSE)</f>
        <v>#REF!</v>
      </c>
      <c r="DZ185" s="1" t="e">
        <f>IF(TabCadastro[[#This Row],[Regional]]=#REF!,TabCadastro[[#This Row],[Conc_Cidade_UF]],"")</f>
        <v>#REF!</v>
      </c>
      <c r="EA185" s="18" t="str">
        <f>TabCadastro[[#This Row],[Endereço]]&amp;" - "&amp;TabCadastro[[#This Row],[Bairro]]&amp;" - "&amp;"CEP "&amp;TabCadastro[[#This Row],[CEP]]</f>
        <v>Rua Coronel Barbosa, 36 - Dos Alemães - CEP 13416-381</v>
      </c>
      <c r="EB185" s="1" t="e">
        <f>IF(TabCadastro[[#This Row],[Regional]]=#REF!,TabCadastro[[#This Row],[Ordem (manual)]],"")</f>
        <v>#REF!</v>
      </c>
      <c r="EC185" s="1" t="e">
        <f>IF(TabCadastro[[#This Row],[Regional_Selec]]="","",_xlfn.RANK.EQ(TabCadastro[[#This Row],[Regional_Selec]],TabCadastro[Regional_Selec],1))</f>
        <v>#REF!</v>
      </c>
      <c r="ED185" s="1" t="str">
        <f>TabCadastro[[#This Row],[Domingo]]&amp;TabCadastro[[#This Row],[Segunda]]&amp;TabCadastro[[#This Row],[Terça]]&amp;TabCadastro[[#This Row],[Quarta]]&amp;TabCadastro[[#This Row],[Quinta]]&amp;TabCadastro[[#This Row],[Sexta]]&amp;TabCadastro[[#This Row],[Sábado]]</f>
        <v>9h20h-14h / 20h---</v>
      </c>
      <c r="EE185" s="1">
        <f>LEN(TabCadastro[[#This Row],[Conc_AE]])-LEN(SUBSTITUTE(TabCadastro[[#This Row],[Conc_AE]],"h",""))</f>
        <v>4</v>
      </c>
      <c r="EF185" s="1">
        <f>LEN(TabCadastro[[#This Row],[Dias e Horários do CURSO BÁSICO]])-LEN(SUBSTITUTE(TabCadastro[[#This Row],[Dias e Horários do CURSO BÁSICO]],"h",""))</f>
        <v>1</v>
      </c>
      <c r="EG185" s="1">
        <f>LEN(TabCadastro[[#This Row],[Dias e Horários da EAE]])-LEN(SUBSTITUTE(TabCadastro[[#This Row],[Dias e Horários da EAE]],"h",""))</f>
        <v>2</v>
      </c>
      <c r="EH185" s="1">
        <f>LEN(TabCadastro[[#This Row],[Dias e Horários EVANGELIZAÇÃO INFANTIL]])-LEN(SUBSTITUTE(TabCadastro[[#This Row],[Dias e Horários EVANGELIZAÇÃO INFANTIL]],"h",""))</f>
        <v>1</v>
      </c>
      <c r="EI185" s="1">
        <f>LEN(TabCadastro[[#This Row],[Dias e Horários PRÉ-MOCIDADE]])-LEN(SUBSTITUTE(TabCadastro[[#This Row],[Dias e Horários PRÉ-MOCIDADE]],"h",""))</f>
        <v>1</v>
      </c>
      <c r="EJ185" s="1">
        <f>LEN(TabCadastro[[#This Row],[Dias e Horários MOCIDADE]])-LEN(SUBSTITUTE(TabCadastro[[#This Row],[Dias e Horários MOCIDADE]],"h",""))</f>
        <v>1</v>
      </c>
      <c r="EK185" s="1">
        <f>LEN(TabCadastro[[#This Row],[Dias e Horários do CURSO DE MÉDIUNS]])-LEN(SUBSTITUTE(TabCadastro[[#This Row],[Dias e Horários do CURSO DE MÉDIUNS]],"h",""))</f>
        <v>0</v>
      </c>
      <c r="EL185" s="1">
        <f>LEN(TabCadastro[[#This Row],[Dias e Horários - FALANDO AO CORAÇÃO]])-LEN(SUBSTITUTE(TabCadastro[[#This Row],[Dias e Horários - FALANDO AO CORAÇÃO]],"h",""))</f>
        <v>0</v>
      </c>
      <c r="EM185" s="1">
        <f>LEN(TabCadastro[[#This Row],[Dias e Horários - PROJETO ANDRÉ LUIZ]])-LEN(SUBSTITUTE(TabCadastro[[#This Row],[Dias e Horários - PROJETO ANDRÉ LUIZ]],"h",""))</f>
        <v>1</v>
      </c>
      <c r="EN185" s="1">
        <f>LEN(TabCadastro[[#This Row],[Dias e Horários - PROJETO PAULO DE TARSO]])-LEN(SUBSTITUTE(TabCadastro[[#This Row],[Dias e Horários - PROJETO PAULO DE TARSO]],"h",""))</f>
        <v>0</v>
      </c>
    </row>
    <row r="186" spans="1:144" x14ac:dyDescent="0.3">
      <c r="A186" s="2">
        <v>44180.411296458333</v>
      </c>
      <c r="B186" s="19" t="s">
        <v>3982</v>
      </c>
      <c r="C186" s="3" t="s">
        <v>4081</v>
      </c>
      <c r="D186" s="3" t="s">
        <v>4082</v>
      </c>
      <c r="E186" s="3" t="s">
        <v>4083</v>
      </c>
      <c r="F186" s="3" t="s">
        <v>4084</v>
      </c>
      <c r="G186" s="4" t="s">
        <v>4085</v>
      </c>
      <c r="H186" s="5" t="s">
        <v>4086</v>
      </c>
      <c r="I186" s="3" t="s">
        <v>4030</v>
      </c>
      <c r="J186" s="3" t="s">
        <v>152</v>
      </c>
      <c r="K186" s="3" t="s">
        <v>4087</v>
      </c>
      <c r="L186" s="3" t="s">
        <v>4088</v>
      </c>
      <c r="M186" s="13">
        <v>36567</v>
      </c>
      <c r="N186" s="3" t="s">
        <v>4083</v>
      </c>
      <c r="O186" s="5" t="s">
        <v>4089</v>
      </c>
      <c r="P186" s="5" t="s">
        <v>4084</v>
      </c>
      <c r="Q186" s="4" t="s">
        <v>4090</v>
      </c>
      <c r="R186" s="4" t="s">
        <v>4091</v>
      </c>
      <c r="S186" s="3" t="s">
        <v>159</v>
      </c>
      <c r="T186" s="3" t="s">
        <v>159</v>
      </c>
      <c r="U186" s="3" t="s">
        <v>158</v>
      </c>
      <c r="V186" s="3" t="s">
        <v>159</v>
      </c>
      <c r="W186" s="3" t="s">
        <v>158</v>
      </c>
      <c r="X186" s="3" t="s">
        <v>159</v>
      </c>
      <c r="Y186" s="3" t="s">
        <v>159</v>
      </c>
      <c r="Z186" s="4" t="s">
        <v>4092</v>
      </c>
      <c r="AA186" s="4" t="s">
        <v>161</v>
      </c>
      <c r="AB186" t="s">
        <v>4093</v>
      </c>
      <c r="AC186" s="4" t="s">
        <v>161</v>
      </c>
      <c r="AD186" s="4" t="s">
        <v>161</v>
      </c>
      <c r="AE186" s="4" t="s">
        <v>158</v>
      </c>
      <c r="AF186" s="4" t="s">
        <v>4094</v>
      </c>
      <c r="AG186" s="3" t="s">
        <v>161</v>
      </c>
      <c r="AH186" s="3" t="s">
        <v>161</v>
      </c>
      <c r="AI186" s="3" t="s">
        <v>161</v>
      </c>
      <c r="AJ186" s="3" t="s">
        <v>161</v>
      </c>
      <c r="AK186" s="3" t="s">
        <v>162</v>
      </c>
      <c r="AL186" s="3" t="s">
        <v>161</v>
      </c>
      <c r="AM186" s="3" t="s">
        <v>161</v>
      </c>
      <c r="AN186" s="5">
        <v>30</v>
      </c>
      <c r="AO186" s="5">
        <v>26</v>
      </c>
      <c r="AP186" s="5">
        <v>12</v>
      </c>
      <c r="AQ186" s="5">
        <v>5</v>
      </c>
      <c r="AR186" s="5" t="s">
        <v>161</v>
      </c>
      <c r="AS186" s="5">
        <v>0</v>
      </c>
      <c r="AT186" s="5" t="s">
        <v>251</v>
      </c>
      <c r="AU186" s="5" t="s">
        <v>399</v>
      </c>
      <c r="AV186" s="5">
        <v>9</v>
      </c>
      <c r="AW186" s="5">
        <v>3</v>
      </c>
      <c r="AX186" s="5">
        <v>3</v>
      </c>
      <c r="AY186" s="5">
        <v>3</v>
      </c>
      <c r="AZ186" s="5" t="s">
        <v>161</v>
      </c>
      <c r="BA186" s="5">
        <v>0</v>
      </c>
      <c r="BB186" s="5">
        <v>5</v>
      </c>
      <c r="BC186" s="5">
        <v>4</v>
      </c>
      <c r="BD186" s="5">
        <v>4</v>
      </c>
      <c r="BE186" s="5" t="s">
        <v>554</v>
      </c>
      <c r="BF186" s="5">
        <v>25</v>
      </c>
      <c r="BG186" s="5">
        <v>0</v>
      </c>
      <c r="BH186" s="5">
        <v>8</v>
      </c>
      <c r="BI186" s="5">
        <v>0</v>
      </c>
      <c r="BJ186" s="5">
        <v>0</v>
      </c>
      <c r="BK186" s="5">
        <v>0</v>
      </c>
      <c r="BL186" s="5">
        <v>0</v>
      </c>
      <c r="BM186" s="5">
        <v>0</v>
      </c>
      <c r="BN186" s="5">
        <v>0</v>
      </c>
      <c r="BO186" s="5">
        <v>2</v>
      </c>
      <c r="BP186" s="5">
        <v>8</v>
      </c>
      <c r="BQ186" s="5" t="s">
        <v>158</v>
      </c>
      <c r="BR186" s="5" t="s">
        <v>554</v>
      </c>
      <c r="BS186" s="5">
        <v>7</v>
      </c>
      <c r="BT186" s="5">
        <v>2</v>
      </c>
      <c r="BU186" s="5">
        <v>2</v>
      </c>
      <c r="BV186" s="5" t="s">
        <v>165</v>
      </c>
      <c r="BW186" s="5" t="s">
        <v>554</v>
      </c>
      <c r="BX186" s="5">
        <v>5</v>
      </c>
      <c r="BY186" s="5">
        <v>2</v>
      </c>
      <c r="BZ186" s="5">
        <v>2</v>
      </c>
      <c r="CA186" s="5">
        <v>2</v>
      </c>
      <c r="CB186" s="5">
        <v>0</v>
      </c>
      <c r="CC186" s="5">
        <v>12</v>
      </c>
      <c r="CD186" s="5" t="s">
        <v>161</v>
      </c>
      <c r="CE186" s="5" t="s">
        <v>161</v>
      </c>
      <c r="CF186" s="5" t="s">
        <v>161</v>
      </c>
      <c r="CG186" s="5" t="s">
        <v>158</v>
      </c>
      <c r="CH186" s="5" t="s">
        <v>158</v>
      </c>
      <c r="CI186" s="5">
        <v>0</v>
      </c>
      <c r="CJ186" s="5">
        <v>0</v>
      </c>
      <c r="CK186" s="5" t="s">
        <v>158</v>
      </c>
      <c r="CL186" s="5" t="s">
        <v>158</v>
      </c>
      <c r="CM186" s="5">
        <v>0</v>
      </c>
      <c r="CN186" s="5">
        <v>0</v>
      </c>
      <c r="CO186" s="5" t="s">
        <v>167</v>
      </c>
      <c r="CP186" s="4" t="s">
        <v>4095</v>
      </c>
      <c r="CQ186" s="5" t="s">
        <v>168</v>
      </c>
      <c r="CR186" s="4" t="s">
        <v>4096</v>
      </c>
      <c r="CS186" s="5" t="s">
        <v>169</v>
      </c>
      <c r="CT186" s="5" t="s">
        <v>158</v>
      </c>
      <c r="CU186" s="5" t="s">
        <v>4097</v>
      </c>
      <c r="CX186" s="5" t="s">
        <v>4097</v>
      </c>
      <c r="CY186" s="4" t="s">
        <v>4098</v>
      </c>
      <c r="CZ186" s="5" t="s">
        <v>171</v>
      </c>
      <c r="DA186" s="5" t="s">
        <v>230</v>
      </c>
      <c r="DB186" s="4" t="s">
        <v>4099</v>
      </c>
      <c r="DC186" s="4" t="s">
        <v>4100</v>
      </c>
      <c r="DD186" t="s">
        <v>4101</v>
      </c>
      <c r="DE186" s="14" t="s">
        <v>176</v>
      </c>
      <c r="DF186" s="4">
        <v>189</v>
      </c>
      <c r="DG186" s="15" t="s">
        <v>177</v>
      </c>
      <c r="DH186" s="15" t="s">
        <v>354</v>
      </c>
      <c r="DI186" s="4" t="e">
        <v>#REF!</v>
      </c>
      <c r="DJ186" s="4" t="e">
        <v>#REF!</v>
      </c>
      <c r="DK186" s="4" t="e">
        <v>#REF!</v>
      </c>
      <c r="DL186" s="4" t="e">
        <v>#REF!</v>
      </c>
      <c r="DM186" s="4" t="e">
        <v>#REF!</v>
      </c>
      <c r="DN186" s="4" t="e">
        <v>#REF!</v>
      </c>
      <c r="DO186" s="4" t="e">
        <v>#REF!</v>
      </c>
      <c r="DP186" s="4" t="s">
        <v>4102</v>
      </c>
      <c r="DQ186" s="4" t="s">
        <v>354</v>
      </c>
      <c r="DR186" s="16">
        <v>1</v>
      </c>
      <c r="DS186" s="17">
        <v>44225</v>
      </c>
      <c r="DT186" s="1" t="s">
        <v>356</v>
      </c>
      <c r="DU186" s="1" t="s">
        <v>354</v>
      </c>
      <c r="DV186" s="1" t="str">
        <f>TabCadastro[[#This Row],[Cidade]]&amp;" - "&amp;TabCadastro[[#This Row],[UF]]</f>
        <v>Piracicaba - SP</v>
      </c>
      <c r="DW186" s="18" t="str">
        <f>TabCadastro[[#This Row],[Nome completo do responsável]]&amp;" / "&amp;TabCadastro[[#This Row],[Endereço de e-mail2]]&amp;" / "&amp;TabCadastro[[#This Row],[Telefone]]</f>
        <v>Paulo Simões / casadeismaelpiracicaba@gmail.com / (19) 98177-3000</v>
      </c>
      <c r="DX186" s="18" t="str">
        <f>TabCadastro[[#This Row],[Nome do Presidente]]&amp;" / "&amp;TabCadastro[[#This Row],[Email do Presidente]]&amp;" / "&amp;TabCadastro[[#This Row],[Telefone do Presidente]]</f>
        <v>Paulo Simões / paulorsimoesf@gmail.com / (19) 98177-3000</v>
      </c>
      <c r="DY186" s="18" t="e">
        <f>VLOOKUP(TabCadastro[[#This Row],[Regional]],#REF!,2,FALSE)</f>
        <v>#REF!</v>
      </c>
      <c r="DZ186" s="1" t="e">
        <f>IF(TabCadastro[[#This Row],[Regional]]=#REF!,TabCadastro[[#This Row],[Conc_Cidade_UF]],"")</f>
        <v>#REF!</v>
      </c>
      <c r="EA186" s="18" t="str">
        <f>TabCadastro[[#This Row],[Endereço]]&amp;" - "&amp;TabCadastro[[#This Row],[Bairro]]&amp;" - "&amp;"CEP "&amp;TabCadastro[[#This Row],[CEP]]</f>
        <v>Rua Geraldo Bragion, 60 - Água Branca - CEP 13426-163</v>
      </c>
      <c r="EB186" s="1" t="e">
        <f>IF(TabCadastro[[#This Row],[Regional]]=#REF!,TabCadastro[[#This Row],[Ordem (manual)]],"")</f>
        <v>#REF!</v>
      </c>
      <c r="EC186" s="1" t="e">
        <f>IF(TabCadastro[[#This Row],[Regional_Selec]]="","",_xlfn.RANK.EQ(TabCadastro[[#This Row],[Regional_Selec]],TabCadastro[Regional_Selec],1))</f>
        <v>#REF!</v>
      </c>
      <c r="ED186" s="1" t="str">
        <f>TabCadastro[[#This Row],[Domingo]]&amp;TabCadastro[[#This Row],[Segunda]]&amp;TabCadastro[[#This Row],[Terça]]&amp;TabCadastro[[#This Row],[Quarta]]&amp;TabCadastro[[#This Row],[Quinta]]&amp;TabCadastro[[#This Row],[Sexta]]&amp;TabCadastro[[#This Row],[Sábado]]</f>
        <v>----19h30--</v>
      </c>
      <c r="EE186" s="1">
        <f>LEN(TabCadastro[[#This Row],[Conc_AE]])-LEN(SUBSTITUTE(TabCadastro[[#This Row],[Conc_AE]],"h",""))</f>
        <v>1</v>
      </c>
      <c r="EF186" s="1">
        <f>LEN(TabCadastro[[#This Row],[Dias e Horários do CURSO BÁSICO]])-LEN(SUBSTITUTE(TabCadastro[[#This Row],[Dias e Horários do CURSO BÁSICO]],"h",""))</f>
        <v>0</v>
      </c>
      <c r="EG186" s="1">
        <f>LEN(TabCadastro[[#This Row],[Dias e Horários da EAE]])-LEN(SUBSTITUTE(TabCadastro[[#This Row],[Dias e Horários da EAE]],"h",""))</f>
        <v>1</v>
      </c>
      <c r="EH186" s="1">
        <f>LEN(TabCadastro[[#This Row],[Dias e Horários EVANGELIZAÇÃO INFANTIL]])-LEN(SUBSTITUTE(TabCadastro[[#This Row],[Dias e Horários EVANGELIZAÇÃO INFANTIL]],"h",""))</f>
        <v>1</v>
      </c>
      <c r="EI186" s="1">
        <f>LEN(TabCadastro[[#This Row],[Dias e Horários PRÉ-MOCIDADE]])-LEN(SUBSTITUTE(TabCadastro[[#This Row],[Dias e Horários PRÉ-MOCIDADE]],"h",""))</f>
        <v>1</v>
      </c>
      <c r="EJ186" s="1">
        <f>LEN(TabCadastro[[#This Row],[Dias e Horários MOCIDADE]])-LEN(SUBSTITUTE(TabCadastro[[#This Row],[Dias e Horários MOCIDADE]],"h",""))</f>
        <v>1</v>
      </c>
      <c r="EK186" s="1">
        <f>LEN(TabCadastro[[#This Row],[Dias e Horários do CURSO DE MÉDIUNS]])-LEN(SUBSTITUTE(TabCadastro[[#This Row],[Dias e Horários do CURSO DE MÉDIUNS]],"h",""))</f>
        <v>0</v>
      </c>
      <c r="EL186" s="1">
        <f>LEN(TabCadastro[[#This Row],[Dias e Horários - FALANDO AO CORAÇÃO]])-LEN(SUBSTITUTE(TabCadastro[[#This Row],[Dias e Horários - FALANDO AO CORAÇÃO]],"h",""))</f>
        <v>0</v>
      </c>
      <c r="EM186" s="1">
        <f>LEN(TabCadastro[[#This Row],[Dias e Horários - PROJETO ANDRÉ LUIZ]])-LEN(SUBSTITUTE(TabCadastro[[#This Row],[Dias e Horários - PROJETO ANDRÉ LUIZ]],"h",""))</f>
        <v>0</v>
      </c>
      <c r="EN186" s="1">
        <f>LEN(TabCadastro[[#This Row],[Dias e Horários - PROJETO PAULO DE TARSO]])-LEN(SUBSTITUTE(TabCadastro[[#This Row],[Dias e Horários - PROJETO PAULO DE TARSO]],"h",""))</f>
        <v>0</v>
      </c>
    </row>
    <row r="187" spans="1:144" x14ac:dyDescent="0.3">
      <c r="A187" s="2">
        <v>44210.693789513884</v>
      </c>
      <c r="B187" s="19" t="s">
        <v>3982</v>
      </c>
      <c r="C187" s="3" t="s">
        <v>4103</v>
      </c>
      <c r="D187" s="3" t="s">
        <v>4104</v>
      </c>
      <c r="E187" s="3" t="s">
        <v>4105</v>
      </c>
      <c r="F187" s="3" t="s">
        <v>4106</v>
      </c>
      <c r="G187" s="4" t="s">
        <v>4107</v>
      </c>
      <c r="H187" s="5" t="s">
        <v>4108</v>
      </c>
      <c r="I187" s="3" t="s">
        <v>4030</v>
      </c>
      <c r="J187" s="3" t="s">
        <v>152</v>
      </c>
      <c r="K187" s="3" t="s">
        <v>4109</v>
      </c>
      <c r="L187" s="3" t="s">
        <v>4110</v>
      </c>
      <c r="M187" s="13">
        <v>36617</v>
      </c>
      <c r="N187" s="3" t="s">
        <v>4111</v>
      </c>
      <c r="O187" s="5" t="s">
        <v>4112</v>
      </c>
      <c r="P187" s="5" t="s">
        <v>4113</v>
      </c>
      <c r="Q187" s="4" t="s">
        <v>1176</v>
      </c>
      <c r="R187" s="4" t="s">
        <v>4114</v>
      </c>
      <c r="S187" s="3" t="s">
        <v>158</v>
      </c>
      <c r="T187" s="3" t="s">
        <v>158</v>
      </c>
      <c r="U187" s="3" t="s">
        <v>158</v>
      </c>
      <c r="V187" s="3" t="s">
        <v>159</v>
      </c>
      <c r="W187" s="3" t="s">
        <v>159</v>
      </c>
      <c r="X187" s="3" t="s">
        <v>159</v>
      </c>
      <c r="Y187" s="3" t="s">
        <v>158</v>
      </c>
      <c r="Z187" s="4" t="s">
        <v>4115</v>
      </c>
      <c r="AA187" s="4" t="s">
        <v>161</v>
      </c>
      <c r="AB187" s="4" t="s">
        <v>4116</v>
      </c>
      <c r="AC187" s="4" t="s">
        <v>161</v>
      </c>
      <c r="AD187" s="4"/>
      <c r="AE187" s="4" t="s">
        <v>158</v>
      </c>
      <c r="AF187" s="4" t="s">
        <v>4117</v>
      </c>
      <c r="AG187" s="3" t="s">
        <v>161</v>
      </c>
      <c r="AH187" s="3" t="s">
        <v>161</v>
      </c>
      <c r="AI187" s="3" t="s">
        <v>4118</v>
      </c>
      <c r="AJ187" s="3" t="s">
        <v>161</v>
      </c>
      <c r="AK187" s="3" t="s">
        <v>161</v>
      </c>
      <c r="AL187" s="3" t="s">
        <v>161</v>
      </c>
      <c r="AM187" s="3" t="s">
        <v>161</v>
      </c>
      <c r="AN187" s="5">
        <v>90</v>
      </c>
      <c r="AO187" s="5">
        <v>50</v>
      </c>
      <c r="AP187" s="5">
        <v>20</v>
      </c>
      <c r="AQ187" s="5">
        <v>10</v>
      </c>
      <c r="AR187" s="5" t="s">
        <v>161</v>
      </c>
      <c r="AS187" s="5">
        <v>0</v>
      </c>
      <c r="AT187" s="5" t="s">
        <v>4119</v>
      </c>
      <c r="AU187" s="5" t="s">
        <v>601</v>
      </c>
      <c r="AV187" s="5">
        <v>70</v>
      </c>
      <c r="AW187" s="5">
        <v>8</v>
      </c>
      <c r="AX187" s="5">
        <v>3</v>
      </c>
      <c r="AY187" s="5">
        <v>3</v>
      </c>
      <c r="AZ187" s="5" t="s">
        <v>161</v>
      </c>
      <c r="BA187" s="5">
        <v>0</v>
      </c>
      <c r="BB187" s="5">
        <v>3</v>
      </c>
      <c r="BC187" s="5">
        <v>3</v>
      </c>
      <c r="BD187" s="5">
        <v>3</v>
      </c>
      <c r="BE187" s="5" t="s">
        <v>161</v>
      </c>
      <c r="BF187" s="5">
        <v>0</v>
      </c>
      <c r="BG187" s="5">
        <v>0</v>
      </c>
      <c r="BH187" s="5">
        <v>3</v>
      </c>
      <c r="BI187" s="5">
        <v>0</v>
      </c>
      <c r="BJ187" s="5">
        <v>0</v>
      </c>
      <c r="BK187" s="5">
        <v>0</v>
      </c>
      <c r="BL187" s="5">
        <v>0</v>
      </c>
      <c r="BM187" s="5">
        <v>0</v>
      </c>
      <c r="BN187" s="5">
        <v>0</v>
      </c>
      <c r="BO187" s="5">
        <v>0</v>
      </c>
      <c r="BP187" s="5">
        <v>0</v>
      </c>
      <c r="BQ187" s="5" t="s">
        <v>163</v>
      </c>
      <c r="BR187" s="5" t="s">
        <v>161</v>
      </c>
      <c r="BS187" s="5">
        <v>0</v>
      </c>
      <c r="BT187" s="5">
        <v>0</v>
      </c>
      <c r="BU187" s="5">
        <v>0</v>
      </c>
      <c r="BV187" s="5" t="s">
        <v>163</v>
      </c>
      <c r="BW187" s="5" t="s">
        <v>161</v>
      </c>
      <c r="BX187" s="5">
        <v>0</v>
      </c>
      <c r="BY187" s="5">
        <v>0</v>
      </c>
      <c r="BZ187" s="5">
        <v>0</v>
      </c>
      <c r="CA187" s="5">
        <v>0</v>
      </c>
      <c r="CB187" s="5">
        <v>0</v>
      </c>
      <c r="CC187" s="5">
        <v>68</v>
      </c>
      <c r="CD187" s="5" t="s">
        <v>161</v>
      </c>
      <c r="CE187" s="5" t="s">
        <v>161</v>
      </c>
      <c r="CF187" s="5" t="s">
        <v>161</v>
      </c>
      <c r="CG187" s="5" t="s">
        <v>158</v>
      </c>
      <c r="CH187" s="5" t="s">
        <v>158</v>
      </c>
      <c r="CI187" s="5">
        <v>0</v>
      </c>
      <c r="CJ187" s="5">
        <v>0</v>
      </c>
      <c r="CK187" s="5" t="s">
        <v>158</v>
      </c>
      <c r="CL187" s="5" t="s">
        <v>158</v>
      </c>
      <c r="CM187" s="5">
        <v>0</v>
      </c>
      <c r="CN187" s="5">
        <v>0</v>
      </c>
      <c r="CO187" s="5" t="s">
        <v>199</v>
      </c>
      <c r="CP187" s="4" t="s">
        <v>4120</v>
      </c>
      <c r="CQ187" s="5" t="s">
        <v>168</v>
      </c>
      <c r="CR187" s="4" t="s">
        <v>4121</v>
      </c>
      <c r="CS187" s="5" t="s">
        <v>169</v>
      </c>
      <c r="CT187" s="5" t="s">
        <v>159</v>
      </c>
      <c r="CU187" s="5" t="s">
        <v>4122</v>
      </c>
      <c r="CV187" s="4" t="s">
        <v>4123</v>
      </c>
      <c r="CX187" s="5" t="s">
        <v>4122</v>
      </c>
      <c r="CY187" s="4" t="s">
        <v>4124</v>
      </c>
      <c r="CZ187" s="5" t="s">
        <v>171</v>
      </c>
      <c r="DA187" s="5" t="s">
        <v>230</v>
      </c>
      <c r="DB187" s="4" t="s">
        <v>4125</v>
      </c>
      <c r="DC187" s="4" t="s">
        <v>4126</v>
      </c>
      <c r="DD187" t="s">
        <v>4127</v>
      </c>
      <c r="DE187" s="14" t="s">
        <v>176</v>
      </c>
      <c r="DF187" s="4">
        <v>190</v>
      </c>
      <c r="DG187" s="15" t="s">
        <v>177</v>
      </c>
      <c r="DH187" s="15" t="s">
        <v>178</v>
      </c>
      <c r="DI187" s="4" t="e">
        <v>#REF!</v>
      </c>
      <c r="DJ187" s="4" t="e">
        <v>#REF!</v>
      </c>
      <c r="DK187" s="4" t="e">
        <v>#REF!</v>
      </c>
      <c r="DL187" s="4" t="e">
        <v>#REF!</v>
      </c>
      <c r="DM187" s="4" t="e">
        <v>#REF!</v>
      </c>
      <c r="DN187" s="4" t="e">
        <v>#REF!</v>
      </c>
      <c r="DO187" s="4" t="e">
        <v>#REF!</v>
      </c>
      <c r="DP187" s="4" t="s">
        <v>4128</v>
      </c>
      <c r="DQ187" s="4" t="s">
        <v>178</v>
      </c>
      <c r="DR187" s="16">
        <v>1</v>
      </c>
      <c r="DS187" s="17">
        <v>44225</v>
      </c>
      <c r="DU187" s="1" t="s">
        <v>178</v>
      </c>
      <c r="DV187" s="1" t="str">
        <f>TabCadastro[[#This Row],[Cidade]]&amp;" - "&amp;TabCadastro[[#This Row],[UF]]</f>
        <v>Piracicaba - SP</v>
      </c>
      <c r="DW187" s="18" t="str">
        <f>TabCadastro[[#This Row],[Nome completo do responsável]]&amp;" / "&amp;TabCadastro[[#This Row],[Endereço de e-mail2]]&amp;" / "&amp;TabCadastro[[#This Row],[Telefone]]</f>
        <v>Maria Antonia Guiraldo Garcia / maguiraldo@hotmail.com / (19) 99783-4395</v>
      </c>
      <c r="DX187" s="18" t="str">
        <f>TabCadastro[[#This Row],[Nome do Presidente]]&amp;" / "&amp;TabCadastro[[#This Row],[Email do Presidente]]&amp;" / "&amp;TabCadastro[[#This Row],[Telefone do Presidente]]</f>
        <v>Carlos Eduardo Guidotti / eduardo@mgarh.com.br / (19) 98101-4270</v>
      </c>
      <c r="DY187" s="18" t="e">
        <f>VLOOKUP(TabCadastro[[#This Row],[Regional]],#REF!,2,FALSE)</f>
        <v>#REF!</v>
      </c>
      <c r="DZ187" s="1" t="e">
        <f>IF(TabCadastro[[#This Row],[Regional]]=#REF!,TabCadastro[[#This Row],[Conc_Cidade_UF]],"")</f>
        <v>#REF!</v>
      </c>
      <c r="EA187" s="18" t="str">
        <f>TabCadastro[[#This Row],[Endereço]]&amp;" - "&amp;TabCadastro[[#This Row],[Bairro]]&amp;" - "&amp;"CEP "&amp;TabCadastro[[#This Row],[CEP]]</f>
        <v>Rua Dr. Otávio Teixeira Mendes, 1404 - Bairro Alto - CEP 13419-190</v>
      </c>
      <c r="EB187" s="1" t="e">
        <f>IF(TabCadastro[[#This Row],[Regional]]=#REF!,TabCadastro[[#This Row],[Ordem (manual)]],"")</f>
        <v>#REF!</v>
      </c>
      <c r="EC187" s="1" t="e">
        <f>IF(TabCadastro[[#This Row],[Regional_Selec]]="","",_xlfn.RANK.EQ(TabCadastro[[#This Row],[Regional_Selec]],TabCadastro[Regional_Selec],1))</f>
        <v>#REF!</v>
      </c>
      <c r="ED187" s="1" t="str">
        <f>TabCadastro[[#This Row],[Domingo]]&amp;TabCadastro[[#This Row],[Segunda]]&amp;TabCadastro[[#This Row],[Terça]]&amp;TabCadastro[[#This Row],[Quarta]]&amp;TabCadastro[[#This Row],[Quinta]]&amp;TabCadastro[[#This Row],[Sexta]]&amp;TabCadastro[[#This Row],[Sábado]]</f>
        <v>--14h30 / 20h----</v>
      </c>
      <c r="EE187" s="1">
        <f>LEN(TabCadastro[[#This Row],[Conc_AE]])-LEN(SUBSTITUTE(TabCadastro[[#This Row],[Conc_AE]],"h",""))</f>
        <v>2</v>
      </c>
      <c r="EF187" s="1">
        <f>LEN(TabCadastro[[#This Row],[Dias e Horários do CURSO BÁSICO]])-LEN(SUBSTITUTE(TabCadastro[[#This Row],[Dias e Horários do CURSO BÁSICO]],"h",""))</f>
        <v>0</v>
      </c>
      <c r="EG187" s="1">
        <f>LEN(TabCadastro[[#This Row],[Dias e Horários da EAE]])-LEN(SUBSTITUTE(TabCadastro[[#This Row],[Dias e Horários da EAE]],"h",""))</f>
        <v>3</v>
      </c>
      <c r="EH187" s="1">
        <f>LEN(TabCadastro[[#This Row],[Dias e Horários EVANGELIZAÇÃO INFANTIL]])-LEN(SUBSTITUTE(TabCadastro[[#This Row],[Dias e Horários EVANGELIZAÇÃO INFANTIL]],"h",""))</f>
        <v>0</v>
      </c>
      <c r="EI187" s="1">
        <f>LEN(TabCadastro[[#This Row],[Dias e Horários PRÉ-MOCIDADE]])-LEN(SUBSTITUTE(TabCadastro[[#This Row],[Dias e Horários PRÉ-MOCIDADE]],"h",""))</f>
        <v>0</v>
      </c>
      <c r="EJ187" s="1">
        <f>LEN(TabCadastro[[#This Row],[Dias e Horários MOCIDADE]])-LEN(SUBSTITUTE(TabCadastro[[#This Row],[Dias e Horários MOCIDADE]],"h",""))</f>
        <v>0</v>
      </c>
      <c r="EK187" s="1">
        <f>LEN(TabCadastro[[#This Row],[Dias e Horários do CURSO DE MÉDIUNS]])-LEN(SUBSTITUTE(TabCadastro[[#This Row],[Dias e Horários do CURSO DE MÉDIUNS]],"h",""))</f>
        <v>0</v>
      </c>
      <c r="EL187" s="1">
        <f>LEN(TabCadastro[[#This Row],[Dias e Horários - FALANDO AO CORAÇÃO]])-LEN(SUBSTITUTE(TabCadastro[[#This Row],[Dias e Horários - FALANDO AO CORAÇÃO]],"h",""))</f>
        <v>0</v>
      </c>
      <c r="EM187" s="1">
        <f>LEN(TabCadastro[[#This Row],[Dias e Horários - PROJETO ANDRÉ LUIZ]])-LEN(SUBSTITUTE(TabCadastro[[#This Row],[Dias e Horários - PROJETO ANDRÉ LUIZ]],"h",""))</f>
        <v>0</v>
      </c>
      <c r="EN187" s="1">
        <f>LEN(TabCadastro[[#This Row],[Dias e Horários - PROJETO PAULO DE TARSO]])-LEN(SUBSTITUTE(TabCadastro[[#This Row],[Dias e Horários - PROJETO PAULO DE TARSO]],"h",""))</f>
        <v>0</v>
      </c>
    </row>
    <row r="188" spans="1:144" x14ac:dyDescent="0.3">
      <c r="A188" s="2">
        <v>44221.723147326389</v>
      </c>
      <c r="B188" s="19" t="s">
        <v>4129</v>
      </c>
      <c r="C188" s="3" t="s">
        <v>4130</v>
      </c>
      <c r="D188" s="3" t="s">
        <v>4131</v>
      </c>
      <c r="E188" s="3" t="s">
        <v>4132</v>
      </c>
      <c r="F188" s="3" t="s">
        <v>4133</v>
      </c>
      <c r="G188" s="4" t="s">
        <v>4134</v>
      </c>
      <c r="H188" s="5" t="s">
        <v>4135</v>
      </c>
      <c r="I188" s="3" t="s">
        <v>4136</v>
      </c>
      <c r="J188" s="3" t="s">
        <v>152</v>
      </c>
      <c r="K188" s="3" t="s">
        <v>4137</v>
      </c>
      <c r="L188" s="3" t="s">
        <v>4138</v>
      </c>
      <c r="M188" s="13">
        <v>41645</v>
      </c>
      <c r="N188" s="3" t="s">
        <v>4132</v>
      </c>
      <c r="O188" s="5" t="s">
        <v>4139</v>
      </c>
      <c r="P188" s="5" t="s">
        <v>4133</v>
      </c>
      <c r="Q188" s="4" t="s">
        <v>4140</v>
      </c>
      <c r="R188" s="4" t="s">
        <v>4141</v>
      </c>
      <c r="S188" s="3" t="s">
        <v>159</v>
      </c>
      <c r="T188" s="3" t="s">
        <v>158</v>
      </c>
      <c r="U188" s="3" t="s">
        <v>158</v>
      </c>
      <c r="V188" s="3" t="s">
        <v>159</v>
      </c>
      <c r="W188" s="3" t="s">
        <v>159</v>
      </c>
      <c r="X188" s="3" t="s">
        <v>159</v>
      </c>
      <c r="Y188" s="3" t="s">
        <v>158</v>
      </c>
      <c r="Z188" s="4" t="s">
        <v>4142</v>
      </c>
      <c r="AA188" s="4" t="s">
        <v>161</v>
      </c>
      <c r="AB188" s="4" t="s">
        <v>4143</v>
      </c>
      <c r="AC188" s="4" t="s">
        <v>161</v>
      </c>
      <c r="AD188" s="4" t="s">
        <v>161</v>
      </c>
      <c r="AE188" s="4" t="s">
        <v>158</v>
      </c>
      <c r="AF188" s="4" t="s">
        <v>4144</v>
      </c>
      <c r="AG188" s="3" t="s">
        <v>161</v>
      </c>
      <c r="AH188" s="3" t="s">
        <v>161</v>
      </c>
      <c r="AI188" s="3" t="s">
        <v>161</v>
      </c>
      <c r="AJ188" s="3" t="s">
        <v>161</v>
      </c>
      <c r="AK188" s="3" t="s">
        <v>161</v>
      </c>
      <c r="AL188" s="3" t="s">
        <v>221</v>
      </c>
      <c r="AM188" s="3" t="s">
        <v>161</v>
      </c>
      <c r="AN188" s="5">
        <v>15</v>
      </c>
      <c r="AO188" s="5">
        <v>26</v>
      </c>
      <c r="AP188" s="5">
        <v>3</v>
      </c>
      <c r="AQ188" s="5">
        <v>9</v>
      </c>
      <c r="AR188" s="5" t="s">
        <v>161</v>
      </c>
      <c r="AS188" s="5">
        <v>0</v>
      </c>
      <c r="AT188" s="5" t="s">
        <v>4145</v>
      </c>
      <c r="AU188" s="5" t="s">
        <v>656</v>
      </c>
      <c r="AV188" s="5">
        <v>26</v>
      </c>
      <c r="AW188" s="5">
        <v>2</v>
      </c>
      <c r="AX188" s="5">
        <v>2</v>
      </c>
      <c r="AY188" s="5">
        <v>2</v>
      </c>
      <c r="AZ188" s="5" t="s">
        <v>161</v>
      </c>
      <c r="BA188" s="5">
        <v>0</v>
      </c>
      <c r="BB188" s="5">
        <v>1</v>
      </c>
      <c r="BC188" s="5">
        <v>2</v>
      </c>
      <c r="BD188" s="5">
        <v>2</v>
      </c>
      <c r="BE188" s="5" t="s">
        <v>164</v>
      </c>
      <c r="BF188" s="5">
        <v>9</v>
      </c>
      <c r="BG188" s="5">
        <v>0</v>
      </c>
      <c r="BH188" s="5">
        <v>3</v>
      </c>
      <c r="BI188" s="5">
        <v>0</v>
      </c>
      <c r="BJ188" s="5">
        <v>0</v>
      </c>
      <c r="BK188" s="5">
        <v>0</v>
      </c>
      <c r="BL188" s="5">
        <v>0</v>
      </c>
      <c r="BM188" s="5">
        <v>0</v>
      </c>
      <c r="BN188" s="5">
        <v>0</v>
      </c>
      <c r="BO188" s="5">
        <v>3</v>
      </c>
      <c r="BP188" s="5">
        <v>0</v>
      </c>
      <c r="BQ188" s="5" t="s">
        <v>163</v>
      </c>
      <c r="BR188" s="5" t="s">
        <v>625</v>
      </c>
      <c r="BS188" s="5">
        <v>6</v>
      </c>
      <c r="BT188" s="5">
        <v>2</v>
      </c>
      <c r="BU188" s="5">
        <v>2</v>
      </c>
      <c r="BV188" s="5" t="s">
        <v>253</v>
      </c>
      <c r="BW188" s="5" t="s">
        <v>625</v>
      </c>
      <c r="BX188" s="5">
        <v>6</v>
      </c>
      <c r="BY188" s="5">
        <v>10</v>
      </c>
      <c r="BZ188" s="5">
        <v>2</v>
      </c>
      <c r="CA188" s="5">
        <v>2</v>
      </c>
      <c r="CB188" s="5">
        <v>10</v>
      </c>
      <c r="CC188" s="5">
        <v>12</v>
      </c>
      <c r="CD188" s="5" t="s">
        <v>161</v>
      </c>
      <c r="CE188" s="5" t="s">
        <v>225</v>
      </c>
      <c r="CF188" s="5" t="s">
        <v>161</v>
      </c>
      <c r="CG188" s="5" t="s">
        <v>158</v>
      </c>
      <c r="CH188" s="5" t="s">
        <v>158</v>
      </c>
      <c r="CI188" s="5">
        <v>0</v>
      </c>
      <c r="CJ188" s="5">
        <v>0</v>
      </c>
      <c r="CK188" s="5" t="s">
        <v>158</v>
      </c>
      <c r="CL188" s="5" t="s">
        <v>158</v>
      </c>
      <c r="CM188" s="5">
        <v>0</v>
      </c>
      <c r="CN188" s="5">
        <v>0</v>
      </c>
      <c r="CO188" s="5" t="s">
        <v>199</v>
      </c>
      <c r="CP188" s="4" t="s">
        <v>4146</v>
      </c>
      <c r="CQ188" s="5" t="s">
        <v>168</v>
      </c>
      <c r="CR188" s="4" t="s">
        <v>4147</v>
      </c>
      <c r="CS188" s="5" t="s">
        <v>169</v>
      </c>
      <c r="CT188" s="5" t="s">
        <v>159</v>
      </c>
      <c r="CU188" s="5" t="s">
        <v>4148</v>
      </c>
      <c r="CV188" s="4" t="s">
        <v>4149</v>
      </c>
      <c r="CX188" s="5" t="s">
        <v>4148</v>
      </c>
      <c r="CY188" s="4" t="s">
        <v>1302</v>
      </c>
      <c r="CZ188" s="5" t="s">
        <v>229</v>
      </c>
      <c r="DA188" s="5" t="s">
        <v>172</v>
      </c>
      <c r="DB188" s="4" t="s">
        <v>4150</v>
      </c>
      <c r="DC188" s="4" t="s">
        <v>4151</v>
      </c>
      <c r="DD188" t="s">
        <v>4152</v>
      </c>
      <c r="DE188" s="14" t="s">
        <v>176</v>
      </c>
      <c r="DF188" s="4">
        <v>191</v>
      </c>
      <c r="DG188" s="15" t="s">
        <v>177</v>
      </c>
      <c r="DH188" s="15" t="s">
        <v>354</v>
      </c>
      <c r="DI188" s="4" t="e">
        <v>#REF!</v>
      </c>
      <c r="DJ188" s="4" t="e">
        <v>#REF!</v>
      </c>
      <c r="DK188" s="4" t="e">
        <v>#REF!</v>
      </c>
      <c r="DL188" s="4" t="e">
        <v>#REF!</v>
      </c>
      <c r="DM188" s="4" t="e">
        <v>#REF!</v>
      </c>
      <c r="DN188" s="4" t="e">
        <v>#REF!</v>
      </c>
      <c r="DO188" s="4" t="e">
        <v>#REF!</v>
      </c>
      <c r="DP188" s="4" t="s">
        <v>4153</v>
      </c>
      <c r="DQ188" s="4" t="s">
        <v>354</v>
      </c>
      <c r="DR188" s="16">
        <v>1</v>
      </c>
      <c r="DS188" s="17">
        <v>44225</v>
      </c>
      <c r="DT188" s="1" t="s">
        <v>356</v>
      </c>
      <c r="DU188" s="1" t="s">
        <v>354</v>
      </c>
      <c r="DV188" s="1" t="str">
        <f>TabCadastro[[#This Row],[Cidade]]&amp;" - "&amp;TabCadastro[[#This Row],[UF]]</f>
        <v>Ribeirão Preto - SP</v>
      </c>
      <c r="DW188" s="18" t="str">
        <f>TabCadastro[[#This Row],[Nome completo do responsável]]&amp;" / "&amp;TabCadastro[[#This Row],[Endereço de e-mail2]]&amp;" / "&amp;TabCadastro[[#This Row],[Telefone]]</f>
        <v>Regis Rodrigues / andreluiz@aliancaribeirao.com.br / (16) 99263-6662</v>
      </c>
      <c r="DX188" s="18" t="str">
        <f>TabCadastro[[#This Row],[Nome do Presidente]]&amp;" / "&amp;TabCadastro[[#This Row],[Email do Presidente]]&amp;" / "&amp;TabCadastro[[#This Row],[Telefone do Presidente]]</f>
        <v>Regis Rodrigues / rrodriguesrpo@gmail.com / (16) 99263-6662</v>
      </c>
      <c r="DY188" s="18" t="e">
        <f>VLOOKUP(TabCadastro[[#This Row],[Regional]],#REF!,2,FALSE)</f>
        <v>#REF!</v>
      </c>
      <c r="DZ188" s="1" t="e">
        <f>IF(TabCadastro[[#This Row],[Regional]]=#REF!,TabCadastro[[#This Row],[Conc_Cidade_UF]],"")</f>
        <v>#REF!</v>
      </c>
      <c r="EA188" s="18" t="str">
        <f>TabCadastro[[#This Row],[Endereço]]&amp;" - "&amp;TabCadastro[[#This Row],[Bairro]]&amp;" - "&amp;"CEP "&amp;TabCadastro[[#This Row],[CEP]]</f>
        <v>Av. Emygdio Rosseto, 2347 - Jd. Florestan Fernandes - CEP 14079-326</v>
      </c>
      <c r="EB188" s="1" t="e">
        <f>IF(TabCadastro[[#This Row],[Regional]]=#REF!,TabCadastro[[#This Row],[Ordem (manual)]],"")</f>
        <v>#REF!</v>
      </c>
      <c r="EC188" s="1" t="e">
        <f>IF(TabCadastro[[#This Row],[Regional_Selec]]="","",_xlfn.RANK.EQ(TabCadastro[[#This Row],[Regional_Selec]],TabCadastro[Regional_Selec],1))</f>
        <v>#REF!</v>
      </c>
      <c r="ED188" s="1" t="str">
        <f>TabCadastro[[#This Row],[Domingo]]&amp;TabCadastro[[#This Row],[Segunda]]&amp;TabCadastro[[#This Row],[Terça]]&amp;TabCadastro[[#This Row],[Quarta]]&amp;TabCadastro[[#This Row],[Quinta]]&amp;TabCadastro[[#This Row],[Sexta]]&amp;TabCadastro[[#This Row],[Sábado]]</f>
        <v>-----20h-</v>
      </c>
      <c r="EE188" s="1">
        <f>LEN(TabCadastro[[#This Row],[Conc_AE]])-LEN(SUBSTITUTE(TabCadastro[[#This Row],[Conc_AE]],"h",""))</f>
        <v>1</v>
      </c>
      <c r="EF188" s="1">
        <f>LEN(TabCadastro[[#This Row],[Dias e Horários do CURSO BÁSICO]])-LEN(SUBSTITUTE(TabCadastro[[#This Row],[Dias e Horários do CURSO BÁSICO]],"h",""))</f>
        <v>0</v>
      </c>
      <c r="EG188" s="1">
        <f>LEN(TabCadastro[[#This Row],[Dias e Horários da EAE]])-LEN(SUBSTITUTE(TabCadastro[[#This Row],[Dias e Horários da EAE]],"h",""))</f>
        <v>2</v>
      </c>
      <c r="EH188" s="1">
        <f>LEN(TabCadastro[[#This Row],[Dias e Horários EVANGELIZAÇÃO INFANTIL]])-LEN(SUBSTITUTE(TabCadastro[[#This Row],[Dias e Horários EVANGELIZAÇÃO INFANTIL]],"h",""))</f>
        <v>1</v>
      </c>
      <c r="EI188" s="1">
        <f>LEN(TabCadastro[[#This Row],[Dias e Horários PRÉ-MOCIDADE]])-LEN(SUBSTITUTE(TabCadastro[[#This Row],[Dias e Horários PRÉ-MOCIDADE]],"h",""))</f>
        <v>1</v>
      </c>
      <c r="EJ188" s="1">
        <f>LEN(TabCadastro[[#This Row],[Dias e Horários MOCIDADE]])-LEN(SUBSTITUTE(TabCadastro[[#This Row],[Dias e Horários MOCIDADE]],"h",""))</f>
        <v>1</v>
      </c>
      <c r="EK188" s="1">
        <f>LEN(TabCadastro[[#This Row],[Dias e Horários do CURSO DE MÉDIUNS]])-LEN(SUBSTITUTE(TabCadastro[[#This Row],[Dias e Horários do CURSO DE MÉDIUNS]],"h",""))</f>
        <v>0</v>
      </c>
      <c r="EL188" s="1">
        <f>LEN(TabCadastro[[#This Row],[Dias e Horários - FALANDO AO CORAÇÃO]])-LEN(SUBSTITUTE(TabCadastro[[#This Row],[Dias e Horários - FALANDO AO CORAÇÃO]],"h",""))</f>
        <v>0</v>
      </c>
      <c r="EM188" s="1">
        <f>LEN(TabCadastro[[#This Row],[Dias e Horários - PROJETO ANDRÉ LUIZ]])-LEN(SUBSTITUTE(TabCadastro[[#This Row],[Dias e Horários - PROJETO ANDRÉ LUIZ]],"h",""))</f>
        <v>1</v>
      </c>
      <c r="EN188" s="1">
        <f>LEN(TabCadastro[[#This Row],[Dias e Horários - PROJETO PAULO DE TARSO]])-LEN(SUBSTITUTE(TabCadastro[[#This Row],[Dias e Horários - PROJETO PAULO DE TARSO]],"h",""))</f>
        <v>0</v>
      </c>
    </row>
    <row r="189" spans="1:144" x14ac:dyDescent="0.3">
      <c r="A189" s="2">
        <v>44225.846114270833</v>
      </c>
      <c r="B189" s="19" t="s">
        <v>4129</v>
      </c>
      <c r="C189" s="3" t="s">
        <v>4154</v>
      </c>
      <c r="D189" s="3" t="s">
        <v>387</v>
      </c>
      <c r="E189" s="3" t="s">
        <v>4155</v>
      </c>
      <c r="F189" s="3" t="s">
        <v>4156</v>
      </c>
      <c r="G189" s="4" t="s">
        <v>4157</v>
      </c>
      <c r="H189" s="5" t="s">
        <v>4158</v>
      </c>
      <c r="I189" s="3" t="s">
        <v>4159</v>
      </c>
      <c r="J189" s="3" t="s">
        <v>152</v>
      </c>
      <c r="K189" s="3" t="s">
        <v>4160</v>
      </c>
      <c r="L189" s="3" t="s">
        <v>4161</v>
      </c>
      <c r="M189" s="13">
        <v>42817</v>
      </c>
      <c r="N189" s="3" t="s">
        <v>4162</v>
      </c>
      <c r="O189" s="5" t="s">
        <v>4163</v>
      </c>
      <c r="P189" s="5" t="s">
        <v>4164</v>
      </c>
      <c r="Q189" s="4" t="s">
        <v>4165</v>
      </c>
      <c r="R189" s="4" t="s">
        <v>4155</v>
      </c>
      <c r="S189" s="3" t="s">
        <v>159</v>
      </c>
      <c r="T189" s="3" t="s">
        <v>159</v>
      </c>
      <c r="U189" s="3" t="s">
        <v>159</v>
      </c>
      <c r="V189" s="3" t="s">
        <v>159</v>
      </c>
      <c r="W189" s="3" t="s">
        <v>159</v>
      </c>
      <c r="X189" s="3" t="s">
        <v>159</v>
      </c>
      <c r="Y189" s="3" t="s">
        <v>159</v>
      </c>
      <c r="Z189" s="4" t="s">
        <v>4166</v>
      </c>
      <c r="AA189" s="4" t="s">
        <v>161</v>
      </c>
      <c r="AB189" s="4" t="s">
        <v>4167</v>
      </c>
      <c r="AC189" s="4" t="s">
        <v>161</v>
      </c>
      <c r="AD189" s="4" t="s">
        <v>161</v>
      </c>
      <c r="AE189" s="4" t="s">
        <v>159</v>
      </c>
      <c r="AF189" s="4" t="s">
        <v>4168</v>
      </c>
      <c r="AG189" s="3" t="s">
        <v>161</v>
      </c>
      <c r="AH189" s="3" t="s">
        <v>161</v>
      </c>
      <c r="AI189" s="3" t="s">
        <v>161</v>
      </c>
      <c r="AJ189" s="3" t="s">
        <v>161</v>
      </c>
      <c r="AK189" s="3" t="s">
        <v>161</v>
      </c>
      <c r="AL189" s="3" t="s">
        <v>161</v>
      </c>
      <c r="AM189" s="3" t="s">
        <v>161</v>
      </c>
      <c r="AN189" s="5">
        <v>16</v>
      </c>
      <c r="AO189" s="5">
        <v>7</v>
      </c>
      <c r="AP189" s="5">
        <v>4</v>
      </c>
      <c r="AQ189" s="5">
        <v>3</v>
      </c>
      <c r="AR189" s="5" t="s">
        <v>161</v>
      </c>
      <c r="AS189" s="5">
        <v>0</v>
      </c>
      <c r="AT189" s="5" t="s">
        <v>161</v>
      </c>
      <c r="AU189" s="5" t="s">
        <v>163</v>
      </c>
      <c r="AV189" s="20">
        <v>0</v>
      </c>
      <c r="AW189" s="5">
        <v>0</v>
      </c>
      <c r="AX189" s="5">
        <v>0</v>
      </c>
      <c r="AY189" s="5">
        <v>0</v>
      </c>
      <c r="AZ189" s="5" t="s">
        <v>161</v>
      </c>
      <c r="BA189" s="5">
        <v>0</v>
      </c>
      <c r="BB189" s="5">
        <v>0</v>
      </c>
      <c r="BC189" s="5">
        <v>0</v>
      </c>
      <c r="BD189" s="5">
        <v>0</v>
      </c>
      <c r="BE189" s="5" t="s">
        <v>161</v>
      </c>
      <c r="BF189" s="5">
        <v>0</v>
      </c>
      <c r="BG189" s="5">
        <v>0</v>
      </c>
      <c r="BH189" s="5">
        <v>0</v>
      </c>
      <c r="BI189" s="5">
        <v>0</v>
      </c>
      <c r="BJ189" s="5">
        <v>0</v>
      </c>
      <c r="BK189" s="5">
        <v>0</v>
      </c>
      <c r="BL189" s="5">
        <v>0</v>
      </c>
      <c r="BM189" s="5">
        <v>0</v>
      </c>
      <c r="BN189" s="5">
        <v>0</v>
      </c>
      <c r="BO189" s="5">
        <v>0</v>
      </c>
      <c r="BP189" s="5">
        <v>0</v>
      </c>
      <c r="BQ189" s="5" t="s">
        <v>163</v>
      </c>
      <c r="BR189" s="5" t="s">
        <v>161</v>
      </c>
      <c r="BS189" s="5">
        <v>0</v>
      </c>
      <c r="BT189" s="5">
        <v>0</v>
      </c>
      <c r="BU189" s="5">
        <v>0</v>
      </c>
      <c r="BV189" s="5" t="s">
        <v>163</v>
      </c>
      <c r="BW189" s="5" t="s">
        <v>161</v>
      </c>
      <c r="BX189" s="5">
        <v>0</v>
      </c>
      <c r="BY189" s="5">
        <v>0</v>
      </c>
      <c r="BZ189" s="5">
        <v>0</v>
      </c>
      <c r="CA189" s="5">
        <v>0</v>
      </c>
      <c r="CB189" s="5">
        <v>0</v>
      </c>
      <c r="CC189" s="5">
        <v>0</v>
      </c>
      <c r="CD189" s="5" t="s">
        <v>161</v>
      </c>
      <c r="CE189" s="5" t="s">
        <v>161</v>
      </c>
      <c r="CF189" s="5" t="s">
        <v>161</v>
      </c>
      <c r="CG189" s="5" t="s">
        <v>158</v>
      </c>
      <c r="CH189" s="5" t="s">
        <v>158</v>
      </c>
      <c r="CI189" s="5">
        <v>0</v>
      </c>
      <c r="CJ189" s="5">
        <v>0</v>
      </c>
      <c r="CK189" s="5" t="s">
        <v>159</v>
      </c>
      <c r="CL189" s="5" t="s">
        <v>158</v>
      </c>
      <c r="CM189" s="5">
        <v>0</v>
      </c>
      <c r="CN189" s="5">
        <v>0</v>
      </c>
      <c r="CO189" s="5" t="s">
        <v>199</v>
      </c>
      <c r="CQ189" s="5" t="s">
        <v>347</v>
      </c>
      <c r="CR189" s="4" t="s">
        <v>4169</v>
      </c>
      <c r="CS189" s="5" t="s">
        <v>169</v>
      </c>
      <c r="CT189" s="5" t="s">
        <v>159</v>
      </c>
      <c r="CU189" s="5" t="s">
        <v>4170</v>
      </c>
      <c r="CX189" s="5" t="s">
        <v>4170</v>
      </c>
      <c r="CY189" s="4" t="s">
        <v>4171</v>
      </c>
      <c r="CZ189" s="5" t="s">
        <v>2704</v>
      </c>
      <c r="DA189" s="5" t="s">
        <v>172</v>
      </c>
      <c r="DB189" s="4" t="s">
        <v>4172</v>
      </c>
      <c r="DC189" s="4" t="s">
        <v>4173</v>
      </c>
      <c r="DD189" t="s">
        <v>4174</v>
      </c>
      <c r="DE189" s="14" t="s">
        <v>176</v>
      </c>
      <c r="DF189" s="4">
        <v>192</v>
      </c>
      <c r="DG189" s="15" t="s">
        <v>177</v>
      </c>
      <c r="DH189" s="15" t="s">
        <v>178</v>
      </c>
      <c r="DI189" s="4" t="e">
        <v>#REF!</v>
      </c>
      <c r="DJ189" s="4" t="e">
        <v>#REF!</v>
      </c>
      <c r="DK189" s="4" t="e">
        <v>#REF!</v>
      </c>
      <c r="DL189" s="4" t="e">
        <v>#REF!</v>
      </c>
      <c r="DM189" s="4" t="e">
        <v>#REF!</v>
      </c>
      <c r="DN189" s="4" t="e">
        <v>#REF!</v>
      </c>
      <c r="DO189" s="4" t="e">
        <v>#REF!</v>
      </c>
      <c r="DP189" s="4" t="s">
        <v>4175</v>
      </c>
      <c r="DQ189" s="4" t="s">
        <v>178</v>
      </c>
      <c r="DR189" s="16">
        <v>0.8</v>
      </c>
      <c r="DS189" s="17">
        <v>44225</v>
      </c>
      <c r="DU189" s="1" t="s">
        <v>178</v>
      </c>
      <c r="DV189" s="1" t="str">
        <f>TabCadastro[[#This Row],[Cidade]]&amp;" - "&amp;TabCadastro[[#This Row],[UF]]</f>
        <v>Brodowski - SP</v>
      </c>
      <c r="DW189" s="18" t="str">
        <f>TabCadastro[[#This Row],[Nome completo do responsável]]&amp;" / "&amp;TabCadastro[[#This Row],[Endereço de e-mail2]]&amp;" / "&amp;TabCadastro[[#This Row],[Telefone]]</f>
        <v>Walter Momesso Junior / momessow@gmail.com / (16) 98244-2341</v>
      </c>
      <c r="DX189" s="18" t="str">
        <f>TabCadastro[[#This Row],[Nome do Presidente]]&amp;" / "&amp;TabCadastro[[#This Row],[Email do Presidente]]&amp;" / "&amp;TabCadastro[[#This Row],[Telefone do Presidente]]</f>
        <v>Itamara Cristina Inocente De Paula / itamaracip.rp@gmail.com / (16) 99365-4640 / (16) 3664-0721</v>
      </c>
      <c r="DY189" s="18" t="e">
        <f>VLOOKUP(TabCadastro[[#This Row],[Regional]],#REF!,2,FALSE)</f>
        <v>#REF!</v>
      </c>
      <c r="DZ189" s="1" t="e">
        <f>IF(TabCadastro[[#This Row],[Regional]]=#REF!,TabCadastro[[#This Row],[Conc_Cidade_UF]],"")</f>
        <v>#REF!</v>
      </c>
      <c r="EA189" s="18" t="str">
        <f>TabCadastro[[#This Row],[Endereço]]&amp;" - "&amp;TabCadastro[[#This Row],[Bairro]]&amp;" - "&amp;"CEP "&amp;TabCadastro[[#This Row],[CEP]]</f>
        <v>Rua Rogério Vicentini,100 - Residencial Do Lago - CEP 14340-000</v>
      </c>
      <c r="EB189" s="1" t="e">
        <f>IF(TabCadastro[[#This Row],[Regional]]=#REF!,TabCadastro[[#This Row],[Ordem (manual)]],"")</f>
        <v>#REF!</v>
      </c>
      <c r="EC189" s="1" t="e">
        <f>IF(TabCadastro[[#This Row],[Regional_Selec]]="","",_xlfn.RANK.EQ(TabCadastro[[#This Row],[Regional_Selec]],TabCadastro[Regional_Selec],1))</f>
        <v>#REF!</v>
      </c>
      <c r="ED189" s="1" t="str">
        <f>TabCadastro[[#This Row],[Domingo]]&amp;TabCadastro[[#This Row],[Segunda]]&amp;TabCadastro[[#This Row],[Terça]]&amp;TabCadastro[[#This Row],[Quarta]]&amp;TabCadastro[[#This Row],[Quinta]]&amp;TabCadastro[[#This Row],[Sexta]]&amp;TabCadastro[[#This Row],[Sábado]]</f>
        <v>-------</v>
      </c>
      <c r="EE189" s="1">
        <f>LEN(TabCadastro[[#This Row],[Conc_AE]])-LEN(SUBSTITUTE(TabCadastro[[#This Row],[Conc_AE]],"h",""))</f>
        <v>0</v>
      </c>
      <c r="EF189" s="1">
        <f>LEN(TabCadastro[[#This Row],[Dias e Horários do CURSO BÁSICO]])-LEN(SUBSTITUTE(TabCadastro[[#This Row],[Dias e Horários do CURSO BÁSICO]],"h",""))</f>
        <v>0</v>
      </c>
      <c r="EG189" s="1">
        <f>LEN(TabCadastro[[#This Row],[Dias e Horários da EAE]])-LEN(SUBSTITUTE(TabCadastro[[#This Row],[Dias e Horários da EAE]],"h",""))</f>
        <v>0</v>
      </c>
      <c r="EH189" s="1">
        <f>LEN(TabCadastro[[#This Row],[Dias e Horários EVANGELIZAÇÃO INFANTIL]])-LEN(SUBSTITUTE(TabCadastro[[#This Row],[Dias e Horários EVANGELIZAÇÃO INFANTIL]],"h",""))</f>
        <v>0</v>
      </c>
      <c r="EI189" s="1">
        <f>LEN(TabCadastro[[#This Row],[Dias e Horários PRÉ-MOCIDADE]])-LEN(SUBSTITUTE(TabCadastro[[#This Row],[Dias e Horários PRÉ-MOCIDADE]],"h",""))</f>
        <v>0</v>
      </c>
      <c r="EJ189" s="1">
        <f>LEN(TabCadastro[[#This Row],[Dias e Horários MOCIDADE]])-LEN(SUBSTITUTE(TabCadastro[[#This Row],[Dias e Horários MOCIDADE]],"h",""))</f>
        <v>0</v>
      </c>
      <c r="EK189" s="1">
        <f>LEN(TabCadastro[[#This Row],[Dias e Horários do CURSO DE MÉDIUNS]])-LEN(SUBSTITUTE(TabCadastro[[#This Row],[Dias e Horários do CURSO DE MÉDIUNS]],"h",""))</f>
        <v>0</v>
      </c>
      <c r="EL189" s="1">
        <f>LEN(TabCadastro[[#This Row],[Dias e Horários - FALANDO AO CORAÇÃO]])-LEN(SUBSTITUTE(TabCadastro[[#This Row],[Dias e Horários - FALANDO AO CORAÇÃO]],"h",""))</f>
        <v>0</v>
      </c>
      <c r="EM189" s="1">
        <f>LEN(TabCadastro[[#This Row],[Dias e Horários - PROJETO ANDRÉ LUIZ]])-LEN(SUBSTITUTE(TabCadastro[[#This Row],[Dias e Horários - PROJETO ANDRÉ LUIZ]],"h",""))</f>
        <v>0</v>
      </c>
      <c r="EN189" s="1">
        <f>LEN(TabCadastro[[#This Row],[Dias e Horários - PROJETO PAULO DE TARSO]])-LEN(SUBSTITUTE(TabCadastro[[#This Row],[Dias e Horários - PROJETO PAULO DE TARSO]],"h",""))</f>
        <v>0</v>
      </c>
    </row>
    <row r="190" spans="1:144" x14ac:dyDescent="0.3">
      <c r="A190" s="2">
        <v>44204.509546307869</v>
      </c>
      <c r="B190" s="19" t="s">
        <v>4129</v>
      </c>
      <c r="C190" s="3" t="s">
        <v>4176</v>
      </c>
      <c r="D190" s="3" t="s">
        <v>4177</v>
      </c>
      <c r="E190" s="3" t="s">
        <v>4178</v>
      </c>
      <c r="F190" s="3" t="s">
        <v>4179</v>
      </c>
      <c r="G190" s="4" t="s">
        <v>4180</v>
      </c>
      <c r="H190" s="5" t="s">
        <v>4181</v>
      </c>
      <c r="I190" s="3" t="s">
        <v>4182</v>
      </c>
      <c r="J190" s="3" t="s">
        <v>152</v>
      </c>
      <c r="K190" s="3" t="s">
        <v>4183</v>
      </c>
      <c r="L190" s="3" t="s">
        <v>4184</v>
      </c>
      <c r="M190" s="13">
        <v>37374</v>
      </c>
      <c r="N190" s="3" t="s">
        <v>4178</v>
      </c>
      <c r="O190" s="5" t="s">
        <v>4185</v>
      </c>
      <c r="P190" s="5" t="s">
        <v>4186</v>
      </c>
      <c r="Q190" s="4" t="s">
        <v>1490</v>
      </c>
      <c r="R190" s="4" t="s">
        <v>4187</v>
      </c>
      <c r="S190" s="3" t="s">
        <v>158</v>
      </c>
      <c r="T190" s="3" t="s">
        <v>158</v>
      </c>
      <c r="U190" s="3" t="s">
        <v>158</v>
      </c>
      <c r="V190" s="3" t="s">
        <v>158</v>
      </c>
      <c r="W190" s="3" t="s">
        <v>159</v>
      </c>
      <c r="X190" s="3" t="s">
        <v>158</v>
      </c>
      <c r="Y190" s="3" t="s">
        <v>159</v>
      </c>
      <c r="Z190" s="4" t="s">
        <v>4188</v>
      </c>
      <c r="AA190" s="4" t="s">
        <v>159</v>
      </c>
      <c r="AB190" s="4" t="s">
        <v>159</v>
      </c>
      <c r="AC190" s="4" t="s">
        <v>159</v>
      </c>
      <c r="AD190" s="4" t="s">
        <v>305</v>
      </c>
      <c r="AE190" s="4" t="s">
        <v>158</v>
      </c>
      <c r="AF190" s="4" t="s">
        <v>4189</v>
      </c>
      <c r="AG190" s="3" t="s">
        <v>161</v>
      </c>
      <c r="AH190" s="3" t="s">
        <v>161</v>
      </c>
      <c r="AI190" s="3" t="s">
        <v>221</v>
      </c>
      <c r="AJ190" s="3" t="s">
        <v>161</v>
      </c>
      <c r="AK190" s="3" t="s">
        <v>161</v>
      </c>
      <c r="AL190" s="3" t="s">
        <v>161</v>
      </c>
      <c r="AM190" s="3" t="s">
        <v>161</v>
      </c>
      <c r="AN190" s="5">
        <v>13</v>
      </c>
      <c r="AO190" s="5">
        <v>25</v>
      </c>
      <c r="AP190" s="5">
        <v>12</v>
      </c>
      <c r="AQ190" s="5">
        <v>6</v>
      </c>
      <c r="AR190" s="5" t="s">
        <v>161</v>
      </c>
      <c r="AS190" s="5">
        <v>0</v>
      </c>
      <c r="AT190" s="5" t="s">
        <v>4190</v>
      </c>
      <c r="AU190" s="5" t="s">
        <v>748</v>
      </c>
      <c r="AV190" s="5">
        <v>9</v>
      </c>
      <c r="AW190" s="5">
        <v>6</v>
      </c>
      <c r="AX190" s="5">
        <v>4</v>
      </c>
      <c r="AY190" s="5">
        <v>2</v>
      </c>
      <c r="AZ190" s="5" t="s">
        <v>628</v>
      </c>
      <c r="BA190" s="5">
        <v>6</v>
      </c>
      <c r="BB190" s="5">
        <v>4</v>
      </c>
      <c r="BC190" s="5">
        <v>2</v>
      </c>
      <c r="BD190" s="5">
        <v>2</v>
      </c>
      <c r="BE190" s="5" t="s">
        <v>164</v>
      </c>
      <c r="BF190" s="5">
        <v>25</v>
      </c>
      <c r="BG190" s="5">
        <v>0</v>
      </c>
      <c r="BH190" s="5">
        <v>6</v>
      </c>
      <c r="BI190" s="5">
        <v>1</v>
      </c>
      <c r="BJ190" s="5">
        <v>2</v>
      </c>
      <c r="BK190" s="5">
        <v>2</v>
      </c>
      <c r="BL190" s="5">
        <v>1</v>
      </c>
      <c r="BM190" s="5">
        <v>0</v>
      </c>
      <c r="BN190" s="5">
        <v>0</v>
      </c>
      <c r="BO190" s="5">
        <v>8</v>
      </c>
      <c r="BP190" s="5">
        <v>4</v>
      </c>
      <c r="BQ190" s="5" t="s">
        <v>158</v>
      </c>
      <c r="BR190" s="5" t="s">
        <v>164</v>
      </c>
      <c r="BS190" s="5">
        <v>13</v>
      </c>
      <c r="BT190" s="5">
        <v>2</v>
      </c>
      <c r="BU190" s="5">
        <v>2</v>
      </c>
      <c r="BV190" s="5" t="s">
        <v>165</v>
      </c>
      <c r="BW190" s="5" t="s">
        <v>161</v>
      </c>
      <c r="BX190" s="5">
        <v>0</v>
      </c>
      <c r="BY190" s="5">
        <v>2</v>
      </c>
      <c r="BZ190" s="5">
        <v>4</v>
      </c>
      <c r="CA190" s="5">
        <v>0</v>
      </c>
      <c r="CB190" s="5">
        <v>6</v>
      </c>
      <c r="CC190" s="5">
        <v>30</v>
      </c>
      <c r="CD190" s="5" t="s">
        <v>161</v>
      </c>
      <c r="CE190" s="5" t="s">
        <v>2207</v>
      </c>
      <c r="CF190" s="5" t="s">
        <v>4191</v>
      </c>
      <c r="CG190" s="5" t="s">
        <v>158</v>
      </c>
      <c r="CH190" s="5" t="s">
        <v>158</v>
      </c>
      <c r="CI190" s="5">
        <v>15</v>
      </c>
      <c r="CJ190" s="5">
        <v>3</v>
      </c>
      <c r="CK190" s="5" t="s">
        <v>158</v>
      </c>
      <c r="CL190" s="5" t="s">
        <v>158</v>
      </c>
      <c r="CM190" s="5">
        <v>0</v>
      </c>
      <c r="CN190" s="5">
        <v>0</v>
      </c>
      <c r="CO190" s="5" t="s">
        <v>199</v>
      </c>
      <c r="CP190" s="4" t="s">
        <v>4192</v>
      </c>
      <c r="CQ190" s="5" t="s">
        <v>168</v>
      </c>
      <c r="CR190" s="4" t="s">
        <v>4193</v>
      </c>
      <c r="CS190" s="5" t="s">
        <v>169</v>
      </c>
      <c r="CT190" s="5" t="s">
        <v>158</v>
      </c>
      <c r="CU190" s="5" t="s">
        <v>4189</v>
      </c>
      <c r="CV190" s="4" t="s">
        <v>4194</v>
      </c>
      <c r="CX190" s="5" t="s">
        <v>4189</v>
      </c>
      <c r="CY190" s="4" t="s">
        <v>4195</v>
      </c>
      <c r="CZ190" s="5" t="s">
        <v>171</v>
      </c>
      <c r="DA190" s="5" t="s">
        <v>172</v>
      </c>
      <c r="DB190" s="4" t="s">
        <v>4196</v>
      </c>
      <c r="DC190" s="4" t="s">
        <v>4197</v>
      </c>
      <c r="DD190" t="s">
        <v>4198</v>
      </c>
      <c r="DE190" s="14" t="s">
        <v>176</v>
      </c>
      <c r="DF190" s="4">
        <v>193</v>
      </c>
      <c r="DG190" s="15" t="s">
        <v>177</v>
      </c>
      <c r="DH190" s="15" t="s">
        <v>354</v>
      </c>
      <c r="DI190" s="4" t="e">
        <v>#REF!</v>
      </c>
      <c r="DJ190" s="4" t="e">
        <v>#REF!</v>
      </c>
      <c r="DK190" s="4" t="e">
        <v>#REF!</v>
      </c>
      <c r="DL190" s="4" t="e">
        <v>#REF!</v>
      </c>
      <c r="DM190" s="4" t="e">
        <v>#REF!</v>
      </c>
      <c r="DN190" s="4" t="e">
        <v>#REF!</v>
      </c>
      <c r="DO190" s="4" t="e">
        <v>#REF!</v>
      </c>
      <c r="DP190" s="4" t="s">
        <v>4199</v>
      </c>
      <c r="DQ190" s="4" t="s">
        <v>354</v>
      </c>
      <c r="DR190" s="16">
        <v>1</v>
      </c>
      <c r="DS190" s="17">
        <v>44225</v>
      </c>
      <c r="DT190" s="1" t="s">
        <v>356</v>
      </c>
      <c r="DU190" s="1" t="s">
        <v>354</v>
      </c>
      <c r="DV190" s="1" t="str">
        <f>TabCadastro[[#This Row],[Cidade]]&amp;" - "&amp;TabCadastro[[#This Row],[UF]]</f>
        <v>Barretos - SP</v>
      </c>
      <c r="DW190" s="18" t="str">
        <f>TabCadastro[[#This Row],[Nome completo do responsável]]&amp;" / "&amp;TabCadastro[[#This Row],[Endereço de e-mail2]]&amp;" / "&amp;TabCadastro[[#This Row],[Telefone]]</f>
        <v>Orlando De Paula Filho / orlandobtos2020@gmail.com / (17) 3324-4503 / (17) 99206-9781</v>
      </c>
      <c r="DX190" s="18" t="str">
        <f>TabCadastro[[#This Row],[Nome do Presidente]]&amp;" / "&amp;TabCadastro[[#This Row],[Email do Presidente]]&amp;" / "&amp;TabCadastro[[#This Row],[Telefone do Presidente]]</f>
        <v>Orlando De Paula Filho / orllandobtos2020@gmail.com / (17) 99206-9781</v>
      </c>
      <c r="DY190" s="18" t="e">
        <f>VLOOKUP(TabCadastro[[#This Row],[Regional]],#REF!,2,FALSE)</f>
        <v>#REF!</v>
      </c>
      <c r="DZ190" s="1" t="e">
        <f>IF(TabCadastro[[#This Row],[Regional]]=#REF!,TabCadastro[[#This Row],[Conc_Cidade_UF]],"")</f>
        <v>#REF!</v>
      </c>
      <c r="EA190" s="18" t="str">
        <f>TabCadastro[[#This Row],[Endereço]]&amp;" - "&amp;TabCadastro[[#This Row],[Bairro]]&amp;" - "&amp;"CEP "&amp;TabCadastro[[#This Row],[CEP]]</f>
        <v>Av. Amador Alves De Queiroz, 16 - Jd. Oriente - CEP 14781-555</v>
      </c>
      <c r="EB190" s="1" t="e">
        <f>IF(TabCadastro[[#This Row],[Regional]]=#REF!,TabCadastro[[#This Row],[Ordem (manual)]],"")</f>
        <v>#REF!</v>
      </c>
      <c r="EC190" s="1" t="e">
        <f>IF(TabCadastro[[#This Row],[Regional_Selec]]="","",_xlfn.RANK.EQ(TabCadastro[[#This Row],[Regional_Selec]],TabCadastro[Regional_Selec],1))</f>
        <v>#REF!</v>
      </c>
      <c r="ED190" s="1" t="str">
        <f>TabCadastro[[#This Row],[Domingo]]&amp;TabCadastro[[#This Row],[Segunda]]&amp;TabCadastro[[#This Row],[Terça]]&amp;TabCadastro[[#This Row],[Quarta]]&amp;TabCadastro[[#This Row],[Quinta]]&amp;TabCadastro[[#This Row],[Sexta]]&amp;TabCadastro[[#This Row],[Sábado]]</f>
        <v>--20h----</v>
      </c>
      <c r="EE190" s="1">
        <f>LEN(TabCadastro[[#This Row],[Conc_AE]])-LEN(SUBSTITUTE(TabCadastro[[#This Row],[Conc_AE]],"h",""))</f>
        <v>1</v>
      </c>
      <c r="EF190" s="1">
        <f>LEN(TabCadastro[[#This Row],[Dias e Horários do CURSO BÁSICO]])-LEN(SUBSTITUTE(TabCadastro[[#This Row],[Dias e Horários do CURSO BÁSICO]],"h",""))</f>
        <v>0</v>
      </c>
      <c r="EG190" s="1">
        <f>LEN(TabCadastro[[#This Row],[Dias e Horários da EAE]])-LEN(SUBSTITUTE(TabCadastro[[#This Row],[Dias e Horários da EAE]],"h",""))</f>
        <v>2</v>
      </c>
      <c r="EH190" s="1">
        <f>LEN(TabCadastro[[#This Row],[Dias e Horários EVANGELIZAÇÃO INFANTIL]])-LEN(SUBSTITUTE(TabCadastro[[#This Row],[Dias e Horários EVANGELIZAÇÃO INFANTIL]],"h",""))</f>
        <v>1</v>
      </c>
      <c r="EI190" s="1">
        <f>LEN(TabCadastro[[#This Row],[Dias e Horários PRÉ-MOCIDADE]])-LEN(SUBSTITUTE(TabCadastro[[#This Row],[Dias e Horários PRÉ-MOCIDADE]],"h",""))</f>
        <v>1</v>
      </c>
      <c r="EJ190" s="1">
        <f>LEN(TabCadastro[[#This Row],[Dias e Horários MOCIDADE]])-LEN(SUBSTITUTE(TabCadastro[[#This Row],[Dias e Horários MOCIDADE]],"h",""))</f>
        <v>0</v>
      </c>
      <c r="EK190" s="1">
        <f>LEN(TabCadastro[[#This Row],[Dias e Horários do CURSO DE MÉDIUNS]])-LEN(SUBSTITUTE(TabCadastro[[#This Row],[Dias e Horários do CURSO DE MÉDIUNS]],"h",""))</f>
        <v>1</v>
      </c>
      <c r="EL190" s="1">
        <f>LEN(TabCadastro[[#This Row],[Dias e Horários - FALANDO AO CORAÇÃO]])-LEN(SUBSTITUTE(TabCadastro[[#This Row],[Dias e Horários - FALANDO AO CORAÇÃO]],"h",""))</f>
        <v>0</v>
      </c>
      <c r="EM190" s="1">
        <f>LEN(TabCadastro[[#This Row],[Dias e Horários - PROJETO ANDRÉ LUIZ]])-LEN(SUBSTITUTE(TabCadastro[[#This Row],[Dias e Horários - PROJETO ANDRÉ LUIZ]],"h",""))</f>
        <v>1</v>
      </c>
      <c r="EN190" s="1">
        <f>LEN(TabCadastro[[#This Row],[Dias e Horários - PROJETO PAULO DE TARSO]])-LEN(SUBSTITUTE(TabCadastro[[#This Row],[Dias e Horários - PROJETO PAULO DE TARSO]],"h",""))</f>
        <v>2</v>
      </c>
    </row>
    <row r="191" spans="1:144" x14ac:dyDescent="0.3">
      <c r="A191" s="2">
        <v>44221.90047789352</v>
      </c>
      <c r="B191" s="19" t="s">
        <v>4129</v>
      </c>
      <c r="C191" s="3" t="s">
        <v>4200</v>
      </c>
      <c r="D191" s="3" t="s">
        <v>4201</v>
      </c>
      <c r="E191" s="3" t="s">
        <v>4202</v>
      </c>
      <c r="F191" s="3" t="s">
        <v>4203</v>
      </c>
      <c r="G191" s="4" t="s">
        <v>4204</v>
      </c>
      <c r="H191" s="5" t="s">
        <v>4205</v>
      </c>
      <c r="I191" s="3" t="s">
        <v>4206</v>
      </c>
      <c r="J191" s="3" t="s">
        <v>4207</v>
      </c>
      <c r="K191" s="3" t="s">
        <v>4208</v>
      </c>
      <c r="L191" s="3" t="s">
        <v>4209</v>
      </c>
      <c r="M191" s="13">
        <v>31121</v>
      </c>
      <c r="N191" s="3" t="s">
        <v>4210</v>
      </c>
      <c r="O191" s="5" t="s">
        <v>4211</v>
      </c>
      <c r="P191" s="5" t="s">
        <v>4212</v>
      </c>
      <c r="Q191" s="4" t="s">
        <v>4213</v>
      </c>
      <c r="R191" s="4" t="s">
        <v>4214</v>
      </c>
      <c r="S191" s="3" t="s">
        <v>158</v>
      </c>
      <c r="T191" s="3" t="s">
        <v>158</v>
      </c>
      <c r="U191" s="3" t="s">
        <v>158</v>
      </c>
      <c r="V191" s="3" t="s">
        <v>159</v>
      </c>
      <c r="W191" s="3" t="s">
        <v>158</v>
      </c>
      <c r="X191" s="3" t="s">
        <v>159</v>
      </c>
      <c r="Y191" s="3" t="s">
        <v>159</v>
      </c>
      <c r="Z191" s="4" t="s">
        <v>4215</v>
      </c>
      <c r="AA191" s="4" t="s">
        <v>161</v>
      </c>
      <c r="AB191" s="4" t="s">
        <v>4216</v>
      </c>
      <c r="AC191" s="4" t="s">
        <v>161</v>
      </c>
      <c r="AD191" s="4" t="s">
        <v>161</v>
      </c>
      <c r="AE191" s="4" t="s">
        <v>158</v>
      </c>
      <c r="AF191" s="4" t="s">
        <v>4217</v>
      </c>
      <c r="AG191" s="3" t="s">
        <v>161</v>
      </c>
      <c r="AH191" s="3" t="s">
        <v>161</v>
      </c>
      <c r="AI191" s="3" t="s">
        <v>161</v>
      </c>
      <c r="AJ191" s="3" t="s">
        <v>162</v>
      </c>
      <c r="AK191" s="3" t="s">
        <v>161</v>
      </c>
      <c r="AL191" s="3" t="s">
        <v>161</v>
      </c>
      <c r="AM191" s="3" t="s">
        <v>161</v>
      </c>
      <c r="AN191" s="5">
        <v>5</v>
      </c>
      <c r="AO191" s="5">
        <v>5</v>
      </c>
      <c r="AP191" s="5">
        <v>9</v>
      </c>
      <c r="AQ191" s="5">
        <v>3</v>
      </c>
      <c r="AR191" s="5" t="s">
        <v>924</v>
      </c>
      <c r="AS191" s="5">
        <v>1</v>
      </c>
      <c r="AT191" s="5" t="s">
        <v>1714</v>
      </c>
      <c r="AU191" s="5" t="s">
        <v>580</v>
      </c>
      <c r="AV191" s="5">
        <v>6</v>
      </c>
      <c r="AW191" s="5">
        <v>8</v>
      </c>
      <c r="AX191" s="5">
        <v>2</v>
      </c>
      <c r="AY191" s="5">
        <v>2</v>
      </c>
      <c r="AZ191" s="5" t="s">
        <v>161</v>
      </c>
      <c r="BA191" s="5">
        <v>0</v>
      </c>
      <c r="BB191" s="5">
        <v>0</v>
      </c>
      <c r="BC191" s="5">
        <v>0</v>
      </c>
      <c r="BD191" s="5">
        <v>0</v>
      </c>
      <c r="BE191" s="5" t="s">
        <v>378</v>
      </c>
      <c r="BF191" s="5">
        <v>6</v>
      </c>
      <c r="BG191" s="5">
        <v>0</v>
      </c>
      <c r="BH191" s="5">
        <v>2</v>
      </c>
      <c r="BI191" s="5">
        <v>0</v>
      </c>
      <c r="BJ191" s="5">
        <v>0</v>
      </c>
      <c r="BK191" s="5">
        <v>1</v>
      </c>
      <c r="BL191" s="5">
        <v>1</v>
      </c>
      <c r="BM191" s="5">
        <v>1</v>
      </c>
      <c r="BN191" s="5">
        <v>0</v>
      </c>
      <c r="BO191" s="5">
        <v>0</v>
      </c>
      <c r="BP191" s="5">
        <v>1</v>
      </c>
      <c r="BQ191" s="5" t="s">
        <v>158</v>
      </c>
      <c r="BR191" s="5" t="s">
        <v>161</v>
      </c>
      <c r="BS191" s="5">
        <v>0</v>
      </c>
      <c r="BT191" s="5">
        <v>0</v>
      </c>
      <c r="BU191" s="5">
        <v>0</v>
      </c>
      <c r="BV191" s="5" t="s">
        <v>165</v>
      </c>
      <c r="BW191" s="5" t="s">
        <v>161</v>
      </c>
      <c r="BX191" s="5">
        <v>0</v>
      </c>
      <c r="BY191" s="5">
        <v>0</v>
      </c>
      <c r="BZ191" s="5">
        <v>0</v>
      </c>
      <c r="CA191" s="5">
        <v>0</v>
      </c>
      <c r="CB191" s="5">
        <v>0</v>
      </c>
      <c r="CC191" s="5">
        <v>35</v>
      </c>
      <c r="CD191" s="5" t="s">
        <v>161</v>
      </c>
      <c r="CE191" s="5" t="s">
        <v>161</v>
      </c>
      <c r="CF191" s="5" t="s">
        <v>161</v>
      </c>
      <c r="CG191" s="5" t="s">
        <v>159</v>
      </c>
      <c r="CH191" s="5" t="s">
        <v>158</v>
      </c>
      <c r="CI191" s="5">
        <v>0</v>
      </c>
      <c r="CJ191" s="5">
        <v>0</v>
      </c>
      <c r="CK191" s="5" t="s">
        <v>159</v>
      </c>
      <c r="CL191" s="5" t="s">
        <v>158</v>
      </c>
      <c r="CM191" s="5">
        <v>0</v>
      </c>
      <c r="CN191" s="5">
        <v>0</v>
      </c>
      <c r="CO191" s="5" t="s">
        <v>167</v>
      </c>
      <c r="CP191" s="4" t="s">
        <v>4218</v>
      </c>
      <c r="CQ191" s="5" t="s">
        <v>168</v>
      </c>
      <c r="CR191" s="4" t="s">
        <v>4219</v>
      </c>
      <c r="CS191" s="5" t="s">
        <v>169</v>
      </c>
      <c r="CT191" s="5" t="s">
        <v>158</v>
      </c>
      <c r="CU191" s="5" t="s">
        <v>4220</v>
      </c>
      <c r="CV191" s="4" t="s">
        <v>4221</v>
      </c>
      <c r="CX191" s="5" t="s">
        <v>4222</v>
      </c>
      <c r="CY191" s="4" t="s">
        <v>4223</v>
      </c>
      <c r="CZ191" s="5" t="s">
        <v>171</v>
      </c>
      <c r="DA191" s="5" t="s">
        <v>172</v>
      </c>
      <c r="DB191" s="4" t="s">
        <v>4224</v>
      </c>
      <c r="DC191" s="4" t="s">
        <v>4225</v>
      </c>
      <c r="DD191" t="s">
        <v>4226</v>
      </c>
      <c r="DE191" s="14" t="s">
        <v>176</v>
      </c>
      <c r="DF191" s="4">
        <v>194</v>
      </c>
      <c r="DG191" s="15" t="s">
        <v>177</v>
      </c>
      <c r="DH191" s="15" t="s">
        <v>178</v>
      </c>
      <c r="DI191" s="4" t="e">
        <v>#REF!</v>
      </c>
      <c r="DJ191" s="4" t="e">
        <v>#REF!</v>
      </c>
      <c r="DK191" s="4" t="e">
        <v>#REF!</v>
      </c>
      <c r="DL191" s="4" t="e">
        <v>#REF!</v>
      </c>
      <c r="DM191" s="4" t="e">
        <v>#REF!</v>
      </c>
      <c r="DN191" s="4" t="e">
        <v>#REF!</v>
      </c>
      <c r="DO191" s="4" t="e">
        <v>#REF!</v>
      </c>
      <c r="DP191" s="4" t="s">
        <v>4227</v>
      </c>
      <c r="DQ191" s="4" t="s">
        <v>178</v>
      </c>
      <c r="DR191" s="16">
        <v>0.6</v>
      </c>
      <c r="DS191" s="17">
        <v>44225</v>
      </c>
      <c r="DU191" s="1" t="s">
        <v>178</v>
      </c>
      <c r="DV191" s="1" t="str">
        <f>TabCadastro[[#This Row],[Cidade]]&amp;" - "&amp;TabCadastro[[#This Row],[UF]]</f>
        <v>Planaltina - DF</v>
      </c>
      <c r="DW191" s="18" t="str">
        <f>TabCadastro[[#This Row],[Nome completo do responsável]]&amp;" / "&amp;TabCadastro[[#This Row],[Endereço de e-mail2]]&amp;" / "&amp;TabCadastro[[#This Row],[Telefone]]</f>
        <v>Maria De Fátima Egler Frota / ceaebrasilia@gmail.com / (61) 99218-2892</v>
      </c>
      <c r="DX191" s="18" t="str">
        <f>TabCadastro[[#This Row],[Nome do Presidente]]&amp;" / "&amp;TabCadastro[[#This Row],[Email do Presidente]]&amp;" / "&amp;TabCadastro[[#This Row],[Telefone do Presidente]]</f>
        <v>Antônio Carlos Brás De Camargo / antoniocamargo3@hotmail.com / (61) 99167-1667</v>
      </c>
      <c r="DY191" s="18" t="e">
        <f>VLOOKUP(TabCadastro[[#This Row],[Regional]],#REF!,2,FALSE)</f>
        <v>#REF!</v>
      </c>
      <c r="DZ191" s="1" t="e">
        <f>IF(TabCadastro[[#This Row],[Regional]]=#REF!,TabCadastro[[#This Row],[Conc_Cidade_UF]],"")</f>
        <v>#REF!</v>
      </c>
      <c r="EA191" s="18" t="str">
        <f>TabCadastro[[#This Row],[Endereço]]&amp;" - "&amp;TabCadastro[[#This Row],[Bairro]]&amp;" - "&amp;"CEP "&amp;TabCadastro[[#This Row],[CEP]]</f>
        <v>Setor de Mansões Mestre D'Armas I - Chácara 08 - Mestre D'Armas  - CEP 73402-503</v>
      </c>
      <c r="EB191" s="1" t="e">
        <f>IF(TabCadastro[[#This Row],[Regional]]=#REF!,TabCadastro[[#This Row],[Ordem (manual)]],"")</f>
        <v>#REF!</v>
      </c>
      <c r="EC191" s="1" t="e">
        <f>IF(TabCadastro[[#This Row],[Regional_Selec]]="","",_xlfn.RANK.EQ(TabCadastro[[#This Row],[Regional_Selec]],TabCadastro[Regional_Selec],1))</f>
        <v>#REF!</v>
      </c>
      <c r="ED191" s="1" t="str">
        <f>TabCadastro[[#This Row],[Domingo]]&amp;TabCadastro[[#This Row],[Segunda]]&amp;TabCadastro[[#This Row],[Terça]]&amp;TabCadastro[[#This Row],[Quarta]]&amp;TabCadastro[[#This Row],[Quinta]]&amp;TabCadastro[[#This Row],[Sexta]]&amp;TabCadastro[[#This Row],[Sábado]]</f>
        <v>---19h30---</v>
      </c>
      <c r="EE191" s="1">
        <f>LEN(TabCadastro[[#This Row],[Conc_AE]])-LEN(SUBSTITUTE(TabCadastro[[#This Row],[Conc_AE]],"h",""))</f>
        <v>1</v>
      </c>
      <c r="EF191" s="1">
        <f>LEN(TabCadastro[[#This Row],[Dias e Horários do CURSO BÁSICO]])-LEN(SUBSTITUTE(TabCadastro[[#This Row],[Dias e Horários do CURSO BÁSICO]],"h",""))</f>
        <v>1</v>
      </c>
      <c r="EG191" s="1">
        <f>LEN(TabCadastro[[#This Row],[Dias e Horários da EAE]])-LEN(SUBSTITUTE(TabCadastro[[#This Row],[Dias e Horários da EAE]],"h",""))</f>
        <v>1</v>
      </c>
      <c r="EH191" s="1">
        <f>LEN(TabCadastro[[#This Row],[Dias e Horários EVANGELIZAÇÃO INFANTIL]])-LEN(SUBSTITUTE(TabCadastro[[#This Row],[Dias e Horários EVANGELIZAÇÃO INFANTIL]],"h",""))</f>
        <v>1</v>
      </c>
      <c r="EI191" s="1">
        <f>LEN(TabCadastro[[#This Row],[Dias e Horários PRÉ-MOCIDADE]])-LEN(SUBSTITUTE(TabCadastro[[#This Row],[Dias e Horários PRÉ-MOCIDADE]],"h",""))</f>
        <v>0</v>
      </c>
      <c r="EJ191" s="1">
        <f>LEN(TabCadastro[[#This Row],[Dias e Horários MOCIDADE]])-LEN(SUBSTITUTE(TabCadastro[[#This Row],[Dias e Horários MOCIDADE]],"h",""))</f>
        <v>0</v>
      </c>
      <c r="EK191" s="1">
        <f>LEN(TabCadastro[[#This Row],[Dias e Horários do CURSO DE MÉDIUNS]])-LEN(SUBSTITUTE(TabCadastro[[#This Row],[Dias e Horários do CURSO DE MÉDIUNS]],"h",""))</f>
        <v>0</v>
      </c>
      <c r="EL191" s="1">
        <f>LEN(TabCadastro[[#This Row],[Dias e Horários - FALANDO AO CORAÇÃO]])-LEN(SUBSTITUTE(TabCadastro[[#This Row],[Dias e Horários - FALANDO AO CORAÇÃO]],"h",""))</f>
        <v>0</v>
      </c>
      <c r="EM191" s="1">
        <f>LEN(TabCadastro[[#This Row],[Dias e Horários - PROJETO ANDRÉ LUIZ]])-LEN(SUBSTITUTE(TabCadastro[[#This Row],[Dias e Horários - PROJETO ANDRÉ LUIZ]],"h",""))</f>
        <v>0</v>
      </c>
      <c r="EN191" s="1">
        <f>LEN(TabCadastro[[#This Row],[Dias e Horários - PROJETO PAULO DE TARSO]])-LEN(SUBSTITUTE(TabCadastro[[#This Row],[Dias e Horários - PROJETO PAULO DE TARSO]],"h",""))</f>
        <v>0</v>
      </c>
    </row>
    <row r="192" spans="1:144" x14ac:dyDescent="0.3">
      <c r="A192" s="2">
        <v>44221.903439953705</v>
      </c>
      <c r="B192" s="19" t="s">
        <v>4129</v>
      </c>
      <c r="C192" s="3" t="s">
        <v>4228</v>
      </c>
      <c r="D192" s="3" t="s">
        <v>4229</v>
      </c>
      <c r="E192" s="3" t="s">
        <v>4202</v>
      </c>
      <c r="F192" s="3" t="s">
        <v>4203</v>
      </c>
      <c r="G192" s="4" t="s">
        <v>4204</v>
      </c>
      <c r="H192" s="5" t="s">
        <v>4230</v>
      </c>
      <c r="I192" s="3" t="s">
        <v>4206</v>
      </c>
      <c r="J192" s="3" t="s">
        <v>4207</v>
      </c>
      <c r="K192" s="3" t="s">
        <v>4208</v>
      </c>
      <c r="L192" s="3" t="s">
        <v>4209</v>
      </c>
      <c r="M192" s="24">
        <v>36825</v>
      </c>
      <c r="N192" s="3" t="s">
        <v>4210</v>
      </c>
      <c r="O192" s="5" t="s">
        <v>4211</v>
      </c>
      <c r="P192" s="5" t="s">
        <v>4212</v>
      </c>
      <c r="Q192" s="4" t="s">
        <v>4213</v>
      </c>
      <c r="R192" s="4" t="s">
        <v>4231</v>
      </c>
      <c r="S192" s="3" t="s">
        <v>159</v>
      </c>
      <c r="T192" s="3" t="s">
        <v>158</v>
      </c>
      <c r="U192" s="3" t="s">
        <v>158</v>
      </c>
      <c r="V192" s="3" t="s">
        <v>159</v>
      </c>
      <c r="W192" s="3" t="s">
        <v>158</v>
      </c>
      <c r="X192" s="3" t="s">
        <v>159</v>
      </c>
      <c r="Y192" s="3" t="s">
        <v>159</v>
      </c>
      <c r="Z192" s="4" t="s">
        <v>4232</v>
      </c>
      <c r="AA192" s="4" t="s">
        <v>161</v>
      </c>
      <c r="AB192" s="4" t="s">
        <v>161</v>
      </c>
      <c r="AC192" s="4" t="s">
        <v>161</v>
      </c>
      <c r="AD192" s="4" t="s">
        <v>161</v>
      </c>
      <c r="AE192" s="4" t="s">
        <v>158</v>
      </c>
      <c r="AF192" s="4" t="s">
        <v>4233</v>
      </c>
      <c r="AG192" s="3" t="s">
        <v>278</v>
      </c>
      <c r="AH192" s="3" t="s">
        <v>161</v>
      </c>
      <c r="AI192" s="3" t="s">
        <v>161</v>
      </c>
      <c r="AJ192" s="3" t="s">
        <v>161</v>
      </c>
      <c r="AK192" s="3" t="s">
        <v>161</v>
      </c>
      <c r="AL192" s="3" t="s">
        <v>161</v>
      </c>
      <c r="AM192" s="3" t="s">
        <v>161</v>
      </c>
      <c r="AN192" s="5">
        <v>4</v>
      </c>
      <c r="AO192" s="5">
        <v>8</v>
      </c>
      <c r="AP192" s="5">
        <v>4</v>
      </c>
      <c r="AQ192" s="5">
        <v>2</v>
      </c>
      <c r="AR192" s="5" t="s">
        <v>161</v>
      </c>
      <c r="AS192" s="5">
        <v>0</v>
      </c>
      <c r="AT192" s="5" t="s">
        <v>4234</v>
      </c>
      <c r="AU192" s="5" t="s">
        <v>521</v>
      </c>
      <c r="AV192" s="5">
        <v>5</v>
      </c>
      <c r="AW192" s="5">
        <v>4</v>
      </c>
      <c r="AX192" s="5">
        <v>1</v>
      </c>
      <c r="AY192" s="5">
        <v>1</v>
      </c>
      <c r="AZ192" s="5" t="s">
        <v>711</v>
      </c>
      <c r="BA192" s="5">
        <v>5</v>
      </c>
      <c r="BB192" s="5">
        <v>1</v>
      </c>
      <c r="BC192" s="5">
        <v>1</v>
      </c>
      <c r="BD192" s="5">
        <v>1</v>
      </c>
      <c r="BE192" s="5" t="s">
        <v>4235</v>
      </c>
      <c r="BF192" s="5">
        <v>20</v>
      </c>
      <c r="BG192" s="5">
        <v>0</v>
      </c>
      <c r="BH192" s="5">
        <v>4</v>
      </c>
      <c r="BI192" s="5">
        <v>0</v>
      </c>
      <c r="BJ192" s="5">
        <v>1</v>
      </c>
      <c r="BK192" s="5">
        <v>2</v>
      </c>
      <c r="BL192" s="5">
        <v>1</v>
      </c>
      <c r="BM192" s="5">
        <v>0</v>
      </c>
      <c r="BN192" s="5">
        <v>0</v>
      </c>
      <c r="BO192" s="5">
        <v>4</v>
      </c>
      <c r="BP192" s="5">
        <v>4</v>
      </c>
      <c r="BQ192" s="5" t="s">
        <v>158</v>
      </c>
      <c r="BR192" s="5" t="s">
        <v>161</v>
      </c>
      <c r="BS192" s="5">
        <v>0</v>
      </c>
      <c r="BT192" s="5">
        <v>0</v>
      </c>
      <c r="BU192" s="5">
        <v>0</v>
      </c>
      <c r="BV192" s="5" t="s">
        <v>165</v>
      </c>
      <c r="BW192" s="5" t="s">
        <v>161</v>
      </c>
      <c r="BX192" s="5">
        <v>0</v>
      </c>
      <c r="BY192" s="5">
        <v>0</v>
      </c>
      <c r="BZ192" s="5">
        <v>0</v>
      </c>
      <c r="CA192" s="5">
        <v>0</v>
      </c>
      <c r="CB192" s="5">
        <v>0</v>
      </c>
      <c r="CC192" s="5">
        <v>5</v>
      </c>
      <c r="CD192" s="5" t="s">
        <v>161</v>
      </c>
      <c r="CE192" s="5" t="s">
        <v>711</v>
      </c>
      <c r="CF192" s="5" t="s">
        <v>161</v>
      </c>
      <c r="CG192" s="5" t="s">
        <v>159</v>
      </c>
      <c r="CH192" s="5" t="s">
        <v>158</v>
      </c>
      <c r="CI192" s="5">
        <v>0</v>
      </c>
      <c r="CJ192" s="5">
        <v>0</v>
      </c>
      <c r="CK192" s="5" t="s">
        <v>159</v>
      </c>
      <c r="CL192" s="5" t="s">
        <v>158</v>
      </c>
      <c r="CM192" s="5">
        <v>0</v>
      </c>
      <c r="CN192" s="5">
        <v>0</v>
      </c>
      <c r="CO192" s="5" t="s">
        <v>167</v>
      </c>
      <c r="CQ192" s="5" t="s">
        <v>168</v>
      </c>
      <c r="CR192" s="4" t="s">
        <v>4236</v>
      </c>
      <c r="CS192" s="5" t="s">
        <v>169</v>
      </c>
      <c r="CT192" s="5" t="s">
        <v>158</v>
      </c>
      <c r="CU192" s="5" t="s">
        <v>4220</v>
      </c>
      <c r="CX192" s="5" t="s">
        <v>4222</v>
      </c>
      <c r="CY192" s="4" t="s">
        <v>1406</v>
      </c>
      <c r="CZ192" s="5" t="s">
        <v>229</v>
      </c>
      <c r="DA192" s="5" t="s">
        <v>172</v>
      </c>
      <c r="DB192" s="4" t="s">
        <v>4237</v>
      </c>
      <c r="DC192" s="4" t="s">
        <v>4225</v>
      </c>
      <c r="DD192" t="s">
        <v>4238</v>
      </c>
      <c r="DE192" s="14" t="s">
        <v>176</v>
      </c>
      <c r="DF192" s="4">
        <v>195</v>
      </c>
      <c r="DG192" s="15" t="s">
        <v>177</v>
      </c>
      <c r="DH192" s="15" t="s">
        <v>178</v>
      </c>
      <c r="DI192" s="4" t="e">
        <v>#REF!</v>
      </c>
      <c r="DJ192" s="4" t="e">
        <v>#REF!</v>
      </c>
      <c r="DK192" s="4" t="e">
        <v>#REF!</v>
      </c>
      <c r="DL192" s="4" t="e">
        <v>#REF!</v>
      </c>
      <c r="DM192" s="4" t="e">
        <v>#REF!</v>
      </c>
      <c r="DN192" s="4" t="e">
        <v>#REF!</v>
      </c>
      <c r="DO192" s="4" t="e">
        <v>#REF!</v>
      </c>
      <c r="DP192" s="4" t="s">
        <v>4239</v>
      </c>
      <c r="DQ192" s="4" t="s">
        <v>178</v>
      </c>
      <c r="DR192" s="16">
        <v>0.6</v>
      </c>
      <c r="DS192" s="17">
        <v>44225</v>
      </c>
      <c r="DU192" s="1" t="s">
        <v>178</v>
      </c>
      <c r="DV192" s="1" t="str">
        <f>TabCadastro[[#This Row],[Cidade]]&amp;" - "&amp;TabCadastro[[#This Row],[UF]]</f>
        <v>Planaltina - DF</v>
      </c>
      <c r="DW192" s="18" t="str">
        <f>TabCadastro[[#This Row],[Nome completo do responsável]]&amp;" / "&amp;TabCadastro[[#This Row],[Endereço de e-mail2]]&amp;" / "&amp;TabCadastro[[#This Row],[Telefone]]</f>
        <v>Maria De Fátima Egler Frota / ceaebrasilia@gmail.com / (61) 99218-2892</v>
      </c>
      <c r="DX192" s="18" t="str">
        <f>TabCadastro[[#This Row],[Nome do Presidente]]&amp;" / "&amp;TabCadastro[[#This Row],[Email do Presidente]]&amp;" / "&amp;TabCadastro[[#This Row],[Telefone do Presidente]]</f>
        <v>Antônio Carlos Brás De Camargo / antoniocamargo3@hotmail.com / (61) 99167-1667</v>
      </c>
      <c r="DY192" s="18" t="e">
        <f>VLOOKUP(TabCadastro[[#This Row],[Regional]],#REF!,2,FALSE)</f>
        <v>#REF!</v>
      </c>
      <c r="DZ192" s="1" t="e">
        <f>IF(TabCadastro[[#This Row],[Regional]]=#REF!,TabCadastro[[#This Row],[Conc_Cidade_UF]],"")</f>
        <v>#REF!</v>
      </c>
      <c r="EA192" s="18" t="str">
        <f>TabCadastro[[#This Row],[Endereço]]&amp;" - "&amp;TabCadastro[[#This Row],[Bairro]]&amp;" - "&amp;"CEP "&amp;TabCadastro[[#This Row],[CEP]]</f>
        <v>Setor de Mansões Mestre D'Armas I - Chácara 08 - Mestre D'Armas - CEP 73402-503</v>
      </c>
      <c r="EB192" s="1" t="e">
        <f>IF(TabCadastro[[#This Row],[Regional]]=#REF!,TabCadastro[[#This Row],[Ordem (manual)]],"")</f>
        <v>#REF!</v>
      </c>
      <c r="EC192" s="1" t="e">
        <f>IF(TabCadastro[[#This Row],[Regional_Selec]]="","",_xlfn.RANK.EQ(TabCadastro[[#This Row],[Regional_Selec]],TabCadastro[Regional_Selec],1))</f>
        <v>#REF!</v>
      </c>
      <c r="ED192" s="1" t="str">
        <f>TabCadastro[[#This Row],[Domingo]]&amp;TabCadastro[[#This Row],[Segunda]]&amp;TabCadastro[[#This Row],[Terça]]&amp;TabCadastro[[#This Row],[Quarta]]&amp;TabCadastro[[#This Row],[Quinta]]&amp;TabCadastro[[#This Row],[Sexta]]&amp;TabCadastro[[#This Row],[Sábado]]</f>
        <v>9h30------</v>
      </c>
      <c r="EE192" s="1">
        <f>LEN(TabCadastro[[#This Row],[Conc_AE]])-LEN(SUBSTITUTE(TabCadastro[[#This Row],[Conc_AE]],"h",""))</f>
        <v>1</v>
      </c>
      <c r="EF192" s="1">
        <f>LEN(TabCadastro[[#This Row],[Dias e Horários do CURSO BÁSICO]])-LEN(SUBSTITUTE(TabCadastro[[#This Row],[Dias e Horários do CURSO BÁSICO]],"h",""))</f>
        <v>0</v>
      </c>
      <c r="EG192" s="1">
        <f>LEN(TabCadastro[[#This Row],[Dias e Horários da EAE]])-LEN(SUBSTITUTE(TabCadastro[[#This Row],[Dias e Horários da EAE]],"h",""))</f>
        <v>1</v>
      </c>
      <c r="EH192" s="1">
        <f>LEN(TabCadastro[[#This Row],[Dias e Horários EVANGELIZAÇÃO INFANTIL]])-LEN(SUBSTITUTE(TabCadastro[[#This Row],[Dias e Horários EVANGELIZAÇÃO INFANTIL]],"h",""))</f>
        <v>1</v>
      </c>
      <c r="EI192" s="1">
        <f>LEN(TabCadastro[[#This Row],[Dias e Horários PRÉ-MOCIDADE]])-LEN(SUBSTITUTE(TabCadastro[[#This Row],[Dias e Horários PRÉ-MOCIDADE]],"h",""))</f>
        <v>0</v>
      </c>
      <c r="EJ192" s="1">
        <f>LEN(TabCadastro[[#This Row],[Dias e Horários MOCIDADE]])-LEN(SUBSTITUTE(TabCadastro[[#This Row],[Dias e Horários MOCIDADE]],"h",""))</f>
        <v>0</v>
      </c>
      <c r="EK192" s="1">
        <f>LEN(TabCadastro[[#This Row],[Dias e Horários do CURSO DE MÉDIUNS]])-LEN(SUBSTITUTE(TabCadastro[[#This Row],[Dias e Horários do CURSO DE MÉDIUNS]],"h",""))</f>
        <v>1</v>
      </c>
      <c r="EL192" s="1">
        <f>LEN(TabCadastro[[#This Row],[Dias e Horários - FALANDO AO CORAÇÃO]])-LEN(SUBSTITUTE(TabCadastro[[#This Row],[Dias e Horários - FALANDO AO CORAÇÃO]],"h",""))</f>
        <v>0</v>
      </c>
      <c r="EM192" s="1">
        <f>LEN(TabCadastro[[#This Row],[Dias e Horários - PROJETO ANDRÉ LUIZ]])-LEN(SUBSTITUTE(TabCadastro[[#This Row],[Dias e Horários - PROJETO ANDRÉ LUIZ]],"h",""))</f>
        <v>1</v>
      </c>
      <c r="EN192" s="1">
        <f>LEN(TabCadastro[[#This Row],[Dias e Horários - PROJETO PAULO DE TARSO]])-LEN(SUBSTITUTE(TabCadastro[[#This Row],[Dias e Horários - PROJETO PAULO DE TARSO]],"h",""))</f>
        <v>0</v>
      </c>
    </row>
    <row r="193" spans="1:144" x14ac:dyDescent="0.3">
      <c r="A193" s="2">
        <v>44207.417058333333</v>
      </c>
      <c r="B193" s="19" t="s">
        <v>4129</v>
      </c>
      <c r="C193" s="3" t="s">
        <v>4240</v>
      </c>
      <c r="D193" s="3" t="s">
        <v>4241</v>
      </c>
      <c r="E193" s="3" t="s">
        <v>4242</v>
      </c>
      <c r="F193" s="3" t="s">
        <v>4243</v>
      </c>
      <c r="G193" s="4" t="s">
        <v>4244</v>
      </c>
      <c r="H193" s="5" t="s">
        <v>4245</v>
      </c>
      <c r="I193" s="3" t="s">
        <v>4136</v>
      </c>
      <c r="J193" s="3" t="s">
        <v>152</v>
      </c>
      <c r="K193" s="3" t="s">
        <v>4246</v>
      </c>
      <c r="L193" s="3" t="s">
        <v>4247</v>
      </c>
      <c r="M193" s="13">
        <v>29738</v>
      </c>
      <c r="N193" s="3" t="s">
        <v>4248</v>
      </c>
      <c r="O193" s="5" t="s">
        <v>4249</v>
      </c>
      <c r="P193" s="5" t="s">
        <v>4250</v>
      </c>
      <c r="Q193" s="4" t="s">
        <v>4251</v>
      </c>
      <c r="S193" s="3" t="s">
        <v>158</v>
      </c>
      <c r="T193" s="3" t="s">
        <v>158</v>
      </c>
      <c r="U193" s="3" t="s">
        <v>158</v>
      </c>
      <c r="V193" s="3" t="s">
        <v>159</v>
      </c>
      <c r="W193" s="3" t="s">
        <v>159</v>
      </c>
      <c r="X193" s="3" t="s">
        <v>158</v>
      </c>
      <c r="Y193" s="3" t="s">
        <v>158</v>
      </c>
      <c r="Z193" s="4" t="s">
        <v>4252</v>
      </c>
      <c r="AA193" t="s">
        <v>4253</v>
      </c>
      <c r="AB193" s="4" t="s">
        <v>161</v>
      </c>
      <c r="AC193" s="4" t="s">
        <v>161</v>
      </c>
      <c r="AD193" s="4" t="s">
        <v>161</v>
      </c>
      <c r="AE193" s="4" t="s">
        <v>158</v>
      </c>
      <c r="AF193" s="4" t="s">
        <v>4254</v>
      </c>
      <c r="AG193" s="3" t="s">
        <v>549</v>
      </c>
      <c r="AH193" s="3" t="s">
        <v>162</v>
      </c>
      <c r="AI193" s="3" t="s">
        <v>398</v>
      </c>
      <c r="AJ193" s="3" t="s">
        <v>162</v>
      </c>
      <c r="AK193" s="3" t="s">
        <v>162</v>
      </c>
      <c r="AL193" s="3" t="s">
        <v>161</v>
      </c>
      <c r="AM193" s="3" t="s">
        <v>4255</v>
      </c>
      <c r="AN193" s="5">
        <v>179</v>
      </c>
      <c r="AO193" s="5">
        <v>102</v>
      </c>
      <c r="AP193" s="5">
        <v>168</v>
      </c>
      <c r="AQ193" s="5">
        <v>43</v>
      </c>
      <c r="AR193" s="5" t="s">
        <v>161</v>
      </c>
      <c r="AS193" s="5">
        <v>0</v>
      </c>
      <c r="AT193" s="5" t="s">
        <v>4256</v>
      </c>
      <c r="AU193" s="5" t="s">
        <v>4257</v>
      </c>
      <c r="AV193" s="5">
        <v>182</v>
      </c>
      <c r="AW193" s="5">
        <v>26</v>
      </c>
      <c r="AX193" s="5">
        <v>28</v>
      </c>
      <c r="AY193" s="21">
        <v>4</v>
      </c>
      <c r="AZ193" s="5" t="s">
        <v>4258</v>
      </c>
      <c r="BA193" s="5">
        <v>40</v>
      </c>
      <c r="BB193" s="5">
        <v>26</v>
      </c>
      <c r="BC193" s="21">
        <v>9</v>
      </c>
      <c r="BD193" s="21">
        <v>3</v>
      </c>
      <c r="BE193" s="5" t="s">
        <v>554</v>
      </c>
      <c r="BF193" s="5">
        <v>30</v>
      </c>
      <c r="BG193" s="5">
        <v>12</v>
      </c>
      <c r="BH193" s="5">
        <v>12</v>
      </c>
      <c r="BI193" s="5">
        <v>3</v>
      </c>
      <c r="BJ193" s="5">
        <v>3</v>
      </c>
      <c r="BK193" s="5">
        <v>3</v>
      </c>
      <c r="BL193" s="5">
        <v>2</v>
      </c>
      <c r="BM193" s="5">
        <v>3</v>
      </c>
      <c r="BN193" s="5">
        <v>0</v>
      </c>
      <c r="BO193" s="5">
        <v>1</v>
      </c>
      <c r="BP193" s="5">
        <v>0</v>
      </c>
      <c r="BQ193" s="5" t="s">
        <v>158</v>
      </c>
      <c r="BR193" s="5" t="s">
        <v>1181</v>
      </c>
      <c r="BS193" s="5">
        <v>15</v>
      </c>
      <c r="BT193" s="5">
        <v>25</v>
      </c>
      <c r="BU193" s="5">
        <v>3</v>
      </c>
      <c r="BV193" s="5" t="s">
        <v>253</v>
      </c>
      <c r="BW193" s="5" t="s">
        <v>1181</v>
      </c>
      <c r="BX193" s="5">
        <v>25</v>
      </c>
      <c r="BY193" s="5">
        <v>26</v>
      </c>
      <c r="BZ193" s="5">
        <v>18</v>
      </c>
      <c r="CA193" s="5">
        <v>16</v>
      </c>
      <c r="CB193" s="21">
        <v>0</v>
      </c>
      <c r="CC193" s="5">
        <v>314</v>
      </c>
      <c r="CD193" s="5" t="s">
        <v>924</v>
      </c>
      <c r="CE193" s="5" t="s">
        <v>555</v>
      </c>
      <c r="CF193" s="5" t="s">
        <v>161</v>
      </c>
      <c r="CG193" s="5" t="s">
        <v>158</v>
      </c>
      <c r="CH193" s="5" t="s">
        <v>158</v>
      </c>
      <c r="CI193" s="5">
        <v>24</v>
      </c>
      <c r="CJ193" s="5">
        <v>3</v>
      </c>
      <c r="CK193" s="5" t="s">
        <v>158</v>
      </c>
      <c r="CL193" s="5" t="s">
        <v>158</v>
      </c>
      <c r="CM193" s="5">
        <v>0</v>
      </c>
      <c r="CN193" s="5">
        <v>0</v>
      </c>
      <c r="CO193" s="5" t="s">
        <v>167</v>
      </c>
      <c r="CP193" s="4" t="s">
        <v>4259</v>
      </c>
      <c r="CQ193" s="5" t="s">
        <v>168</v>
      </c>
      <c r="CR193" s="4" t="s">
        <v>4260</v>
      </c>
      <c r="CS193" s="5" t="s">
        <v>169</v>
      </c>
      <c r="CT193" s="5" t="s">
        <v>158</v>
      </c>
      <c r="CU193" s="5" t="s">
        <v>4261</v>
      </c>
      <c r="CV193" s="4" t="s">
        <v>4260</v>
      </c>
      <c r="CX193" s="5" t="s">
        <v>4261</v>
      </c>
      <c r="CY193" s="4" t="s">
        <v>4262</v>
      </c>
      <c r="CZ193" s="5" t="s">
        <v>171</v>
      </c>
      <c r="DA193" s="5" t="s">
        <v>172</v>
      </c>
      <c r="DB193" s="4" t="s">
        <v>4263</v>
      </c>
      <c r="DC193" s="4" t="s">
        <v>4264</v>
      </c>
      <c r="DD193" t="s">
        <v>4265</v>
      </c>
      <c r="DE193" s="14" t="s">
        <v>176</v>
      </c>
      <c r="DF193" s="4">
        <v>196</v>
      </c>
      <c r="DG193" s="15" t="s">
        <v>177</v>
      </c>
      <c r="DH193" s="15" t="s">
        <v>354</v>
      </c>
      <c r="DI193" s="4" t="e">
        <v>#REF!</v>
      </c>
      <c r="DJ193" s="4" t="e">
        <v>#REF!</v>
      </c>
      <c r="DK193" s="4" t="e">
        <v>#REF!</v>
      </c>
      <c r="DL193" s="4" t="e">
        <v>#REF!</v>
      </c>
      <c r="DM193" s="4" t="e">
        <v>#REF!</v>
      </c>
      <c r="DN193" s="4" t="e">
        <v>#REF!</v>
      </c>
      <c r="DO193" s="4" t="e">
        <v>#REF!</v>
      </c>
      <c r="DP193" s="4" t="s">
        <v>4266</v>
      </c>
      <c r="DQ193" s="4" t="s">
        <v>354</v>
      </c>
      <c r="DR193" s="16">
        <v>1</v>
      </c>
      <c r="DS193" s="17">
        <v>44225</v>
      </c>
      <c r="DT193" s="1" t="s">
        <v>356</v>
      </c>
      <c r="DU193" s="1" t="s">
        <v>354</v>
      </c>
      <c r="DV193" s="1" t="str">
        <f>TabCadastro[[#This Row],[Cidade]]&amp;" - "&amp;TabCadastro[[#This Row],[UF]]</f>
        <v>Ribeirão Preto - SP</v>
      </c>
      <c r="DW193" s="18" t="str">
        <f>TabCadastro[[#This Row],[Nome completo do responsável]]&amp;" / "&amp;TabCadastro[[#This Row],[Endereço de e-mail2]]&amp;" / "&amp;TabCadastro[[#This Row],[Telefone]]</f>
        <v>Maria Alice André / ceaemachado@gmail.com / (16) 3234-4449 / (16) 3630-1424</v>
      </c>
      <c r="DX193" s="18" t="str">
        <f>TabCadastro[[#This Row],[Nome do Presidente]]&amp;" / "&amp;TabCadastro[[#This Row],[Email do Presidente]]&amp;" / "&amp;TabCadastro[[#This Row],[Telefone do Presidente]]</f>
        <v>Ulisses Minto Raspa / ulisses849@gmail.com / (16) 98137-1575</v>
      </c>
      <c r="DY193" s="18" t="e">
        <f>VLOOKUP(TabCadastro[[#This Row],[Regional]],#REF!,2,FALSE)</f>
        <v>#REF!</v>
      </c>
      <c r="DZ193" s="1" t="e">
        <f>IF(TabCadastro[[#This Row],[Regional]]=#REF!,TabCadastro[[#This Row],[Conc_Cidade_UF]],"")</f>
        <v>#REF!</v>
      </c>
      <c r="EA193" s="18" t="str">
        <f>TabCadastro[[#This Row],[Endereço]]&amp;" - "&amp;TabCadastro[[#This Row],[Bairro]]&amp;" - "&amp;"CEP "&amp;TabCadastro[[#This Row],[CEP]]</f>
        <v>Rua Machado De Assis, 260 - Vl. Tibério - CEP 14050-490</v>
      </c>
      <c r="EB193" s="1" t="e">
        <f>IF(TabCadastro[[#This Row],[Regional]]=#REF!,TabCadastro[[#This Row],[Ordem (manual)]],"")</f>
        <v>#REF!</v>
      </c>
      <c r="EC193" s="1" t="e">
        <f>IF(TabCadastro[[#This Row],[Regional_Selec]]="","",_xlfn.RANK.EQ(TabCadastro[[#This Row],[Regional_Selec]],TabCadastro[Regional_Selec],1))</f>
        <v>#REF!</v>
      </c>
      <c r="ED193" s="1" t="str">
        <f>TabCadastro[[#This Row],[Domingo]]&amp;TabCadastro[[#This Row],[Segunda]]&amp;TabCadastro[[#This Row],[Terça]]&amp;TabCadastro[[#This Row],[Quarta]]&amp;TabCadastro[[#This Row],[Quinta]]&amp;TabCadastro[[#This Row],[Sexta]]&amp;TabCadastro[[#This Row],[Sábado]]</f>
        <v>8h3019h3015h19h3019h30-8h30 / 16h</v>
      </c>
      <c r="EE193" s="1">
        <f>LEN(TabCadastro[[#This Row],[Conc_AE]])-LEN(SUBSTITUTE(TabCadastro[[#This Row],[Conc_AE]],"h",""))</f>
        <v>7</v>
      </c>
      <c r="EF193" s="1">
        <f>LEN(TabCadastro[[#This Row],[Dias e Horários do CURSO BÁSICO]])-LEN(SUBSTITUTE(TabCadastro[[#This Row],[Dias e Horários do CURSO BÁSICO]],"h",""))</f>
        <v>0</v>
      </c>
      <c r="EG193" s="1">
        <f>LEN(TabCadastro[[#This Row],[Dias e Horários da EAE]])-LEN(SUBSTITUTE(TabCadastro[[#This Row],[Dias e Horários da EAE]],"h",""))</f>
        <v>4</v>
      </c>
      <c r="EH193" s="1">
        <f>LEN(TabCadastro[[#This Row],[Dias e Horários EVANGELIZAÇÃO INFANTIL]])-LEN(SUBSTITUTE(TabCadastro[[#This Row],[Dias e Horários EVANGELIZAÇÃO INFANTIL]],"h",""))</f>
        <v>1</v>
      </c>
      <c r="EI193" s="1">
        <f>LEN(TabCadastro[[#This Row],[Dias e Horários PRÉ-MOCIDADE]])-LEN(SUBSTITUTE(TabCadastro[[#This Row],[Dias e Horários PRÉ-MOCIDADE]],"h",""))</f>
        <v>1</v>
      </c>
      <c r="EJ193" s="1">
        <f>LEN(TabCadastro[[#This Row],[Dias e Horários MOCIDADE]])-LEN(SUBSTITUTE(TabCadastro[[#This Row],[Dias e Horários MOCIDADE]],"h",""))</f>
        <v>1</v>
      </c>
      <c r="EK193" s="1">
        <f>LEN(TabCadastro[[#This Row],[Dias e Horários do CURSO DE MÉDIUNS]])-LEN(SUBSTITUTE(TabCadastro[[#This Row],[Dias e Horários do CURSO DE MÉDIUNS]],"h",""))</f>
        <v>2</v>
      </c>
      <c r="EL193" s="1">
        <f>LEN(TabCadastro[[#This Row],[Dias e Horários - FALANDO AO CORAÇÃO]])-LEN(SUBSTITUTE(TabCadastro[[#This Row],[Dias e Horários - FALANDO AO CORAÇÃO]],"h",""))</f>
        <v>1</v>
      </c>
      <c r="EM193" s="1">
        <f>LEN(TabCadastro[[#This Row],[Dias e Horários - PROJETO ANDRÉ LUIZ]])-LEN(SUBSTITUTE(TabCadastro[[#This Row],[Dias e Horários - PROJETO ANDRÉ LUIZ]],"h",""))</f>
        <v>1</v>
      </c>
      <c r="EN193" s="1">
        <f>LEN(TabCadastro[[#This Row],[Dias e Horários - PROJETO PAULO DE TARSO]])-LEN(SUBSTITUTE(TabCadastro[[#This Row],[Dias e Horários - PROJETO PAULO DE TARSO]],"h",""))</f>
        <v>0</v>
      </c>
    </row>
    <row r="194" spans="1:144" x14ac:dyDescent="0.3">
      <c r="A194" s="2">
        <v>44213.420809733798</v>
      </c>
      <c r="B194" s="3" t="s">
        <v>4129</v>
      </c>
      <c r="C194" s="3" t="s">
        <v>4267</v>
      </c>
      <c r="D194" s="3" t="s">
        <v>4268</v>
      </c>
      <c r="E194" s="3" t="s">
        <v>4269</v>
      </c>
      <c r="F194" s="3" t="s">
        <v>4270</v>
      </c>
      <c r="G194" s="4" t="s">
        <v>4271</v>
      </c>
      <c r="H194" s="5" t="s">
        <v>4272</v>
      </c>
      <c r="I194" s="3" t="s">
        <v>4136</v>
      </c>
      <c r="J194" s="3" t="s">
        <v>152</v>
      </c>
      <c r="K194" s="3" t="s">
        <v>4273</v>
      </c>
      <c r="L194" s="3" t="s">
        <v>4274</v>
      </c>
      <c r="M194" s="13">
        <v>35916</v>
      </c>
      <c r="N194" s="3" t="s">
        <v>4275</v>
      </c>
      <c r="O194" s="5" t="s">
        <v>4276</v>
      </c>
      <c r="P194" s="5" t="s">
        <v>4270</v>
      </c>
      <c r="Q194" s="4" t="s">
        <v>395</v>
      </c>
      <c r="R194" s="4" t="s">
        <v>4277</v>
      </c>
      <c r="S194" s="3" t="s">
        <v>158</v>
      </c>
      <c r="T194" s="3" t="s">
        <v>158</v>
      </c>
      <c r="U194" s="3" t="s">
        <v>158</v>
      </c>
      <c r="V194" s="3" t="s">
        <v>159</v>
      </c>
      <c r="W194" s="3" t="s">
        <v>158</v>
      </c>
      <c r="X194" s="3" t="s">
        <v>159</v>
      </c>
      <c r="Y194" s="3" t="s">
        <v>158</v>
      </c>
      <c r="Z194" s="4" t="s">
        <v>4278</v>
      </c>
      <c r="AA194" s="4" t="s">
        <v>161</v>
      </c>
      <c r="AB194" s="4" t="s">
        <v>161</v>
      </c>
      <c r="AC194" s="4" t="s">
        <v>161</v>
      </c>
      <c r="AD194" s="4" t="s">
        <v>161</v>
      </c>
      <c r="AE194" s="4" t="s">
        <v>158</v>
      </c>
      <c r="AF194" s="4" t="s">
        <v>4279</v>
      </c>
      <c r="AG194" s="3" t="s">
        <v>161</v>
      </c>
      <c r="AH194" s="3" t="s">
        <v>162</v>
      </c>
      <c r="AI194" s="3" t="s">
        <v>161</v>
      </c>
      <c r="AJ194" s="3" t="s">
        <v>161</v>
      </c>
      <c r="AK194" s="3" t="s">
        <v>161</v>
      </c>
      <c r="AL194" s="3" t="s">
        <v>161</v>
      </c>
      <c r="AM194" s="3" t="s">
        <v>374</v>
      </c>
      <c r="AN194" s="5">
        <v>40</v>
      </c>
      <c r="AO194" s="5">
        <v>40</v>
      </c>
      <c r="AP194" s="5">
        <v>8</v>
      </c>
      <c r="AQ194" s="5">
        <v>8</v>
      </c>
      <c r="AR194" s="5" t="s">
        <v>161</v>
      </c>
      <c r="AS194" s="5">
        <v>0</v>
      </c>
      <c r="AT194" s="5" t="s">
        <v>312</v>
      </c>
      <c r="AU194" s="5" t="s">
        <v>2937</v>
      </c>
      <c r="AV194" s="5">
        <v>12</v>
      </c>
      <c r="AW194" s="5">
        <v>6</v>
      </c>
      <c r="AX194" s="5">
        <v>8</v>
      </c>
      <c r="AY194" s="5">
        <v>4</v>
      </c>
      <c r="AZ194" s="5" t="s">
        <v>798</v>
      </c>
      <c r="BA194" s="5">
        <v>20</v>
      </c>
      <c r="BB194" s="5">
        <v>9</v>
      </c>
      <c r="BC194" s="5">
        <v>4</v>
      </c>
      <c r="BD194" s="5">
        <v>3</v>
      </c>
      <c r="BE194" s="5" t="s">
        <v>625</v>
      </c>
      <c r="BF194" s="5">
        <v>25</v>
      </c>
      <c r="BG194" s="5">
        <v>0</v>
      </c>
      <c r="BH194" s="5">
        <v>4</v>
      </c>
      <c r="BI194" s="5">
        <v>1</v>
      </c>
      <c r="BJ194" s="5">
        <v>1</v>
      </c>
      <c r="BK194" s="5">
        <v>1</v>
      </c>
      <c r="BL194" s="5">
        <v>1</v>
      </c>
      <c r="BM194" s="5">
        <v>0</v>
      </c>
      <c r="BN194" s="5">
        <v>0</v>
      </c>
      <c r="BO194" s="5">
        <v>1</v>
      </c>
      <c r="BP194" s="5">
        <v>3</v>
      </c>
      <c r="BQ194" s="5" t="s">
        <v>158</v>
      </c>
      <c r="BR194" s="5" t="s">
        <v>469</v>
      </c>
      <c r="BS194" s="5">
        <v>3</v>
      </c>
      <c r="BT194" s="5">
        <v>1</v>
      </c>
      <c r="BU194" s="5">
        <v>1</v>
      </c>
      <c r="BV194" s="5" t="s">
        <v>253</v>
      </c>
      <c r="BW194" s="5" t="s">
        <v>469</v>
      </c>
      <c r="BX194" s="5">
        <v>5</v>
      </c>
      <c r="BY194" s="5">
        <v>4</v>
      </c>
      <c r="BZ194" s="5">
        <v>2</v>
      </c>
      <c r="CA194" s="5">
        <v>2</v>
      </c>
      <c r="CB194" s="5">
        <v>0</v>
      </c>
      <c r="CC194" s="5">
        <v>23</v>
      </c>
      <c r="CD194" s="5" t="s">
        <v>1181</v>
      </c>
      <c r="CE194" s="5" t="s">
        <v>4280</v>
      </c>
      <c r="CF194" s="5" t="s">
        <v>161</v>
      </c>
      <c r="CG194" s="5" t="s">
        <v>158</v>
      </c>
      <c r="CH194" s="5" t="s">
        <v>158</v>
      </c>
      <c r="CI194" s="5">
        <v>0</v>
      </c>
      <c r="CJ194" s="5">
        <v>0</v>
      </c>
      <c r="CK194" s="5" t="s">
        <v>159</v>
      </c>
      <c r="CL194" s="5" t="s">
        <v>158</v>
      </c>
      <c r="CM194" s="5">
        <v>0</v>
      </c>
      <c r="CN194" s="5">
        <v>0</v>
      </c>
      <c r="CO194" s="5" t="s">
        <v>167</v>
      </c>
      <c r="CQ194" s="5" t="s">
        <v>168</v>
      </c>
      <c r="CR194" s="4" t="s">
        <v>4281</v>
      </c>
      <c r="CS194" s="5" t="s">
        <v>169</v>
      </c>
      <c r="CT194" s="5" t="s">
        <v>158</v>
      </c>
      <c r="CU194" s="5" t="s">
        <v>4276</v>
      </c>
      <c r="CV194" s="4" t="s">
        <v>4282</v>
      </c>
      <c r="CX194" s="5" t="s">
        <v>4276</v>
      </c>
      <c r="CY194" s="4" t="s">
        <v>2500</v>
      </c>
      <c r="CZ194" s="5" t="s">
        <v>171</v>
      </c>
      <c r="DA194" s="5" t="s">
        <v>172</v>
      </c>
      <c r="DB194" s="4" t="s">
        <v>4283</v>
      </c>
      <c r="DC194" s="4" t="s">
        <v>4284</v>
      </c>
      <c r="DD194" t="s">
        <v>4285</v>
      </c>
      <c r="DE194" s="14" t="s">
        <v>176</v>
      </c>
      <c r="DF194" s="4">
        <v>197</v>
      </c>
      <c r="DG194" s="15" t="s">
        <v>177</v>
      </c>
      <c r="DH194" s="15" t="s">
        <v>354</v>
      </c>
      <c r="DI194" s="4" t="e">
        <v>#REF!</v>
      </c>
      <c r="DJ194" s="4" t="e">
        <v>#REF!</v>
      </c>
      <c r="DK194" s="4" t="e">
        <v>#REF!</v>
      </c>
      <c r="DL194" s="4" t="e">
        <v>#REF!</v>
      </c>
      <c r="DM194" s="4" t="e">
        <v>#REF!</v>
      </c>
      <c r="DN194" s="4" t="e">
        <v>#REF!</v>
      </c>
      <c r="DO194" s="4" t="e">
        <v>#REF!</v>
      </c>
      <c r="DP194" s="4" t="s">
        <v>4286</v>
      </c>
      <c r="DQ194" s="4" t="s">
        <v>354</v>
      </c>
      <c r="DR194" s="16">
        <v>1</v>
      </c>
      <c r="DS194" s="17">
        <v>44225</v>
      </c>
      <c r="DT194" s="1" t="s">
        <v>356</v>
      </c>
      <c r="DU194" s="1" t="s">
        <v>354</v>
      </c>
      <c r="DV194" s="1" t="str">
        <f>TabCadastro[[#This Row],[Cidade]]&amp;" - "&amp;TabCadastro[[#This Row],[UF]]</f>
        <v>Ribeirão Preto - SP</v>
      </c>
      <c r="DW194" s="18" t="str">
        <f>TabCadastro[[#This Row],[Nome completo do responsável]]&amp;" / "&amp;TabCadastro[[#This Row],[Endereço de e-mail2]]&amp;" / "&amp;TabCadastro[[#This Row],[Telefone]]</f>
        <v>Lucilene Gomes De Moraes / lucilenegm@uol.com.br / (16) 99360-2876</v>
      </c>
      <c r="DX194" s="18" t="str">
        <f>TabCadastro[[#This Row],[Nome do Presidente]]&amp;" / "&amp;TabCadastro[[#This Row],[Email do Presidente]]&amp;" / "&amp;TabCadastro[[#This Row],[Telefone do Presidente]]</f>
        <v>Lucilene Gomes De Moraes Carvalho / lucilenegm@uol.com.br / (16) 99360-2876</v>
      </c>
      <c r="DY194" s="18" t="e">
        <f>VLOOKUP(TabCadastro[[#This Row],[Regional]],#REF!,2,FALSE)</f>
        <v>#REF!</v>
      </c>
      <c r="DZ194" s="1" t="e">
        <f>IF(TabCadastro[[#This Row],[Regional]]=#REF!,TabCadastro[[#This Row],[Conc_Cidade_UF]],"")</f>
        <v>#REF!</v>
      </c>
      <c r="EA194" s="18" t="str">
        <f>TabCadastro[[#This Row],[Endereço]]&amp;" - "&amp;TabCadastro[[#This Row],[Bairro]]&amp;" - "&amp;"CEP "&amp;TabCadastro[[#This Row],[CEP]]</f>
        <v>Av. Pedreira De Freitas, 106 - Pq. Ribeirão - CEP 14031-410</v>
      </c>
      <c r="EB194" s="1" t="e">
        <f>IF(TabCadastro[[#This Row],[Regional]]=#REF!,TabCadastro[[#This Row],[Ordem (manual)]],"")</f>
        <v>#REF!</v>
      </c>
      <c r="EC194" s="1" t="e">
        <f>IF(TabCadastro[[#This Row],[Regional_Selec]]="","",_xlfn.RANK.EQ(TabCadastro[[#This Row],[Regional_Selec]],TabCadastro[Regional_Selec],1))</f>
        <v>#REF!</v>
      </c>
      <c r="ED194" s="1" t="str">
        <f>TabCadastro[[#This Row],[Domingo]]&amp;TabCadastro[[#This Row],[Segunda]]&amp;TabCadastro[[#This Row],[Terça]]&amp;TabCadastro[[#This Row],[Quarta]]&amp;TabCadastro[[#This Row],[Quinta]]&amp;TabCadastro[[#This Row],[Sexta]]&amp;TabCadastro[[#This Row],[Sábado]]</f>
        <v>-19h30----17h</v>
      </c>
      <c r="EE194" s="1">
        <f>LEN(TabCadastro[[#This Row],[Conc_AE]])-LEN(SUBSTITUTE(TabCadastro[[#This Row],[Conc_AE]],"h",""))</f>
        <v>2</v>
      </c>
      <c r="EF194" s="1">
        <f>LEN(TabCadastro[[#This Row],[Dias e Horários do CURSO BÁSICO]])-LEN(SUBSTITUTE(TabCadastro[[#This Row],[Dias e Horários do CURSO BÁSICO]],"h",""))</f>
        <v>0</v>
      </c>
      <c r="EG194" s="1">
        <f>LEN(TabCadastro[[#This Row],[Dias e Horários da EAE]])-LEN(SUBSTITUTE(TabCadastro[[#This Row],[Dias e Horários da EAE]],"h",""))</f>
        <v>1</v>
      </c>
      <c r="EH194" s="1">
        <f>LEN(TabCadastro[[#This Row],[Dias e Horários EVANGELIZAÇÃO INFANTIL]])-LEN(SUBSTITUTE(TabCadastro[[#This Row],[Dias e Horários EVANGELIZAÇÃO INFANTIL]],"h",""))</f>
        <v>1</v>
      </c>
      <c r="EI194" s="1">
        <f>LEN(TabCadastro[[#This Row],[Dias e Horários PRÉ-MOCIDADE]])-LEN(SUBSTITUTE(TabCadastro[[#This Row],[Dias e Horários PRÉ-MOCIDADE]],"h",""))</f>
        <v>1</v>
      </c>
      <c r="EJ194" s="1">
        <f>LEN(TabCadastro[[#This Row],[Dias e Horários MOCIDADE]])-LEN(SUBSTITUTE(TabCadastro[[#This Row],[Dias e Horários MOCIDADE]],"h",""))</f>
        <v>1</v>
      </c>
      <c r="EK194" s="1">
        <f>LEN(TabCadastro[[#This Row],[Dias e Horários do CURSO DE MÉDIUNS]])-LEN(SUBSTITUTE(TabCadastro[[#This Row],[Dias e Horários do CURSO DE MÉDIUNS]],"h",""))</f>
        <v>1</v>
      </c>
      <c r="EL194" s="1">
        <f>LEN(TabCadastro[[#This Row],[Dias e Horários - FALANDO AO CORAÇÃO]])-LEN(SUBSTITUTE(TabCadastro[[#This Row],[Dias e Horários - FALANDO AO CORAÇÃO]],"h",""))</f>
        <v>1</v>
      </c>
      <c r="EM194" s="1">
        <f>LEN(TabCadastro[[#This Row],[Dias e Horários - PROJETO ANDRÉ LUIZ]])-LEN(SUBSTITUTE(TabCadastro[[#This Row],[Dias e Horários - PROJETO ANDRÉ LUIZ]],"h",""))</f>
        <v>1</v>
      </c>
      <c r="EN194" s="1">
        <f>LEN(TabCadastro[[#This Row],[Dias e Horários - PROJETO PAULO DE TARSO]])-LEN(SUBSTITUTE(TabCadastro[[#This Row],[Dias e Horários - PROJETO PAULO DE TARSO]],"h",""))</f>
        <v>0</v>
      </c>
    </row>
    <row r="195" spans="1:144" x14ac:dyDescent="0.3">
      <c r="A195" s="2">
        <v>44194.714266550931</v>
      </c>
      <c r="B195" s="19" t="s">
        <v>4129</v>
      </c>
      <c r="C195" s="3" t="s">
        <v>4287</v>
      </c>
      <c r="D195" s="3" t="s">
        <v>4288</v>
      </c>
      <c r="E195" s="3" t="s">
        <v>4289</v>
      </c>
      <c r="F195" s="3" t="s">
        <v>4290</v>
      </c>
      <c r="G195" s="4" t="s">
        <v>4291</v>
      </c>
      <c r="H195" s="5" t="s">
        <v>4292</v>
      </c>
      <c r="I195" s="3" t="s">
        <v>4136</v>
      </c>
      <c r="J195" s="3" t="s">
        <v>152</v>
      </c>
      <c r="K195" s="3" t="s">
        <v>4293</v>
      </c>
      <c r="L195" s="3" t="s">
        <v>4294</v>
      </c>
      <c r="M195" s="13">
        <v>31185</v>
      </c>
      <c r="N195" s="3" t="s">
        <v>4289</v>
      </c>
      <c r="O195" s="5" t="s">
        <v>4295</v>
      </c>
      <c r="P195" s="5" t="s">
        <v>4290</v>
      </c>
      <c r="Q195" s="4" t="s">
        <v>3689</v>
      </c>
      <c r="R195" s="4" t="s">
        <v>4296</v>
      </c>
      <c r="S195" s="3" t="s">
        <v>158</v>
      </c>
      <c r="T195" s="3" t="s">
        <v>159</v>
      </c>
      <c r="U195" s="3" t="s">
        <v>158</v>
      </c>
      <c r="V195" s="3" t="s">
        <v>159</v>
      </c>
      <c r="W195" s="3" t="s">
        <v>159</v>
      </c>
      <c r="X195" s="3" t="s">
        <v>159</v>
      </c>
      <c r="Y195" s="3" t="s">
        <v>158</v>
      </c>
      <c r="AA195" s="4" t="s">
        <v>161</v>
      </c>
      <c r="AB195" s="4" t="s">
        <v>4297</v>
      </c>
      <c r="AC195" s="4" t="s">
        <v>161</v>
      </c>
      <c r="AD195" s="4" t="s">
        <v>161</v>
      </c>
      <c r="AE195" s="4" t="s">
        <v>158</v>
      </c>
      <c r="AF195" s="4" t="s">
        <v>4298</v>
      </c>
      <c r="AG195" s="3" t="s">
        <v>1380</v>
      </c>
      <c r="AH195" s="3" t="s">
        <v>221</v>
      </c>
      <c r="AI195" s="3" t="s">
        <v>398</v>
      </c>
      <c r="AJ195" s="3" t="s">
        <v>221</v>
      </c>
      <c r="AK195" s="26" t="s">
        <v>162</v>
      </c>
      <c r="AL195" s="3" t="s">
        <v>161</v>
      </c>
      <c r="AM195" s="3" t="s">
        <v>549</v>
      </c>
      <c r="AN195" s="5">
        <v>14</v>
      </c>
      <c r="AO195" s="5">
        <v>20</v>
      </c>
      <c r="AP195" s="5">
        <v>16</v>
      </c>
      <c r="AQ195" s="5">
        <v>8</v>
      </c>
      <c r="AR195" s="5" t="s">
        <v>161</v>
      </c>
      <c r="AS195" s="5">
        <v>0</v>
      </c>
      <c r="AT195" s="5" t="s">
        <v>1044</v>
      </c>
      <c r="AU195" s="5" t="s">
        <v>1236</v>
      </c>
      <c r="AV195" s="5">
        <v>21</v>
      </c>
      <c r="AW195" s="5">
        <v>6</v>
      </c>
      <c r="AX195" s="5">
        <v>6</v>
      </c>
      <c r="AY195" s="5">
        <v>0</v>
      </c>
      <c r="AZ195" s="5" t="s">
        <v>197</v>
      </c>
      <c r="BA195" s="5">
        <v>14</v>
      </c>
      <c r="BB195" s="5">
        <v>6</v>
      </c>
      <c r="BC195" s="5">
        <v>4</v>
      </c>
      <c r="BD195" s="5">
        <v>2</v>
      </c>
      <c r="BE195" s="5" t="s">
        <v>554</v>
      </c>
      <c r="BF195" s="5">
        <v>0</v>
      </c>
      <c r="BG195" s="5">
        <v>3</v>
      </c>
      <c r="BH195" s="5">
        <v>3</v>
      </c>
      <c r="BI195" s="5">
        <v>1</v>
      </c>
      <c r="BJ195" s="5">
        <v>1</v>
      </c>
      <c r="BK195" s="5">
        <v>1</v>
      </c>
      <c r="BL195" s="5">
        <v>0</v>
      </c>
      <c r="BM195" s="5">
        <v>1</v>
      </c>
      <c r="BN195" s="5">
        <v>0</v>
      </c>
      <c r="BO195" s="5">
        <v>3</v>
      </c>
      <c r="BP195" s="5">
        <v>5</v>
      </c>
      <c r="BQ195" s="5" t="s">
        <v>158</v>
      </c>
      <c r="BR195" s="5" t="s">
        <v>554</v>
      </c>
      <c r="BS195" s="5">
        <v>5</v>
      </c>
      <c r="BT195" s="5">
        <v>2</v>
      </c>
      <c r="BU195" s="5">
        <v>2</v>
      </c>
      <c r="BV195" s="5" t="s">
        <v>253</v>
      </c>
      <c r="BW195" s="5" t="s">
        <v>554</v>
      </c>
      <c r="BX195" s="5">
        <v>7</v>
      </c>
      <c r="BY195" s="5">
        <v>2</v>
      </c>
      <c r="BZ195" s="5">
        <v>2</v>
      </c>
      <c r="CA195" s="5">
        <v>2</v>
      </c>
      <c r="CB195" s="5">
        <v>2</v>
      </c>
      <c r="CC195" s="5">
        <v>30</v>
      </c>
      <c r="CD195" s="5" t="s">
        <v>161</v>
      </c>
      <c r="CE195" s="5" t="s">
        <v>161</v>
      </c>
      <c r="CF195" s="5" t="s">
        <v>161</v>
      </c>
      <c r="CG195" s="5" t="s">
        <v>158</v>
      </c>
      <c r="CH195" s="5" t="s">
        <v>158</v>
      </c>
      <c r="CI195" s="5">
        <v>0</v>
      </c>
      <c r="CJ195" s="5">
        <v>0</v>
      </c>
      <c r="CK195" s="5" t="s">
        <v>158</v>
      </c>
      <c r="CL195" s="5" t="s">
        <v>158</v>
      </c>
      <c r="CM195" s="5">
        <v>0</v>
      </c>
      <c r="CN195" s="5">
        <v>0</v>
      </c>
      <c r="CO195" s="5" t="s">
        <v>199</v>
      </c>
      <c r="CQ195" s="5" t="s">
        <v>168</v>
      </c>
      <c r="CR195" s="4" t="s">
        <v>4299</v>
      </c>
      <c r="CS195" s="5" t="s">
        <v>169</v>
      </c>
      <c r="CT195" s="5" t="s">
        <v>158</v>
      </c>
      <c r="CU195" s="5" t="s">
        <v>4295</v>
      </c>
      <c r="CX195" s="5" t="s">
        <v>4295</v>
      </c>
      <c r="CY195" s="4" t="s">
        <v>806</v>
      </c>
      <c r="CZ195" s="5" t="s">
        <v>229</v>
      </c>
      <c r="DA195" s="5" t="s">
        <v>230</v>
      </c>
      <c r="DB195" s="4" t="s">
        <v>4300</v>
      </c>
      <c r="DC195" s="4" t="s">
        <v>4301</v>
      </c>
      <c r="DD195" t="s">
        <v>4302</v>
      </c>
      <c r="DE195" s="14" t="s">
        <v>176</v>
      </c>
      <c r="DF195" s="4">
        <v>198</v>
      </c>
      <c r="DG195" s="15" t="s">
        <v>177</v>
      </c>
      <c r="DH195" s="15" t="s">
        <v>354</v>
      </c>
      <c r="DI195" s="4" t="e">
        <v>#REF!</v>
      </c>
      <c r="DJ195" s="4" t="e">
        <v>#REF!</v>
      </c>
      <c r="DK195" s="4" t="e">
        <v>#REF!</v>
      </c>
      <c r="DL195" s="4" t="e">
        <v>#REF!</v>
      </c>
      <c r="DM195" s="4" t="e">
        <v>#REF!</v>
      </c>
      <c r="DN195" s="4" t="e">
        <v>#REF!</v>
      </c>
      <c r="DO195" s="4" t="e">
        <v>#REF!</v>
      </c>
      <c r="DP195" s="4" t="s">
        <v>4303</v>
      </c>
      <c r="DQ195" s="4" t="s">
        <v>354</v>
      </c>
      <c r="DR195" s="16">
        <v>0.8</v>
      </c>
      <c r="DS195" s="17">
        <v>44225</v>
      </c>
      <c r="DT195" s="1" t="s">
        <v>356</v>
      </c>
      <c r="DU195" s="1" t="s">
        <v>354</v>
      </c>
      <c r="DV195" s="1" t="str">
        <f>TabCadastro[[#This Row],[Cidade]]&amp;" - "&amp;TabCadastro[[#This Row],[UF]]</f>
        <v>Ribeirão Preto - SP</v>
      </c>
      <c r="DW195" s="18" t="str">
        <f>TabCadastro[[#This Row],[Nome completo do responsável]]&amp;" / "&amp;TabCadastro[[#This Row],[Endereço de e-mail2]]&amp;" / "&amp;TabCadastro[[#This Row],[Telefone]]</f>
        <v>Daniel Mariano Leite / simioni@aliancaribeirao.com.br / (16) 99104-3397</v>
      </c>
      <c r="DX195" s="18" t="str">
        <f>TabCadastro[[#This Row],[Nome do Presidente]]&amp;" / "&amp;TabCadastro[[#This Row],[Email do Presidente]]&amp;" / "&amp;TabCadastro[[#This Row],[Telefone do Presidente]]</f>
        <v>Daniel Mariano Leite / simioni@aliancaribeirao.com.br / (16) 99104-3397</v>
      </c>
      <c r="DY195" s="18" t="e">
        <f>VLOOKUP(TabCadastro[[#This Row],[Regional]],#REF!,2,FALSE)</f>
        <v>#REF!</v>
      </c>
      <c r="DZ195" s="1" t="e">
        <f>IF(TabCadastro[[#This Row],[Regional]]=#REF!,TabCadastro[[#This Row],[Conc_Cidade_UF]],"")</f>
        <v>#REF!</v>
      </c>
      <c r="EA195" s="18" t="str">
        <f>TabCadastro[[#This Row],[Endereço]]&amp;" - "&amp;TabCadastro[[#This Row],[Bairro]]&amp;" - "&amp;"CEP "&amp;TabCadastro[[#This Row],[CEP]]</f>
        <v>Rua Izidoro Faccio, 246 - Jd. Adelino Simioni - CEP 14071-360</v>
      </c>
      <c r="EB195" s="1" t="e">
        <f>IF(TabCadastro[[#This Row],[Regional]]=#REF!,TabCadastro[[#This Row],[Ordem (manual)]],"")</f>
        <v>#REF!</v>
      </c>
      <c r="EC195" s="1" t="e">
        <f>IF(TabCadastro[[#This Row],[Regional_Selec]]="","",_xlfn.RANK.EQ(TabCadastro[[#This Row],[Regional_Selec]],TabCadastro[Regional_Selec],1))</f>
        <v>#REF!</v>
      </c>
      <c r="ED195" s="1" t="str">
        <f>TabCadastro[[#This Row],[Domingo]]&amp;TabCadastro[[#This Row],[Segunda]]&amp;TabCadastro[[#This Row],[Terça]]&amp;TabCadastro[[#This Row],[Quarta]]&amp;TabCadastro[[#This Row],[Quinta]]&amp;TabCadastro[[#This Row],[Sexta]]&amp;TabCadastro[[#This Row],[Sábado]]</f>
        <v>9h20h15h20h19h30-8h30</v>
      </c>
      <c r="EE195" s="1">
        <f>LEN(TabCadastro[[#This Row],[Conc_AE]])-LEN(SUBSTITUTE(TabCadastro[[#This Row],[Conc_AE]],"h",""))</f>
        <v>6</v>
      </c>
      <c r="EF195" s="1">
        <f>LEN(TabCadastro[[#This Row],[Dias e Horários do CURSO BÁSICO]])-LEN(SUBSTITUTE(TabCadastro[[#This Row],[Dias e Horários do CURSO BÁSICO]],"h",""))</f>
        <v>0</v>
      </c>
      <c r="EG195" s="1">
        <f>LEN(TabCadastro[[#This Row],[Dias e Horários da EAE]])-LEN(SUBSTITUTE(TabCadastro[[#This Row],[Dias e Horários da EAE]],"h",""))</f>
        <v>1</v>
      </c>
      <c r="EH195" s="1">
        <f>LEN(TabCadastro[[#This Row],[Dias e Horários EVANGELIZAÇÃO INFANTIL]])-LEN(SUBSTITUTE(TabCadastro[[#This Row],[Dias e Horários EVANGELIZAÇÃO INFANTIL]],"h",""))</f>
        <v>1</v>
      </c>
      <c r="EI195" s="1">
        <f>LEN(TabCadastro[[#This Row],[Dias e Horários PRÉ-MOCIDADE]])-LEN(SUBSTITUTE(TabCadastro[[#This Row],[Dias e Horários PRÉ-MOCIDADE]],"h",""))</f>
        <v>1</v>
      </c>
      <c r="EJ195" s="1">
        <f>LEN(TabCadastro[[#This Row],[Dias e Horários MOCIDADE]])-LEN(SUBSTITUTE(TabCadastro[[#This Row],[Dias e Horários MOCIDADE]],"h",""))</f>
        <v>1</v>
      </c>
      <c r="EK195" s="1">
        <f>LEN(TabCadastro[[#This Row],[Dias e Horários do CURSO DE MÉDIUNS]])-LEN(SUBSTITUTE(TabCadastro[[#This Row],[Dias e Horários do CURSO DE MÉDIUNS]],"h",""))</f>
        <v>1</v>
      </c>
      <c r="EL195" s="1">
        <f>LEN(TabCadastro[[#This Row],[Dias e Horários - FALANDO AO CORAÇÃO]])-LEN(SUBSTITUTE(TabCadastro[[#This Row],[Dias e Horários - FALANDO AO CORAÇÃO]],"h",""))</f>
        <v>0</v>
      </c>
      <c r="EM195" s="1">
        <f>LEN(TabCadastro[[#This Row],[Dias e Horários - PROJETO ANDRÉ LUIZ]])-LEN(SUBSTITUTE(TabCadastro[[#This Row],[Dias e Horários - PROJETO ANDRÉ LUIZ]],"h",""))</f>
        <v>0</v>
      </c>
      <c r="EN195" s="1">
        <f>LEN(TabCadastro[[#This Row],[Dias e Horários - PROJETO PAULO DE TARSO]])-LEN(SUBSTITUTE(TabCadastro[[#This Row],[Dias e Horários - PROJETO PAULO DE TARSO]],"h",""))</f>
        <v>0</v>
      </c>
    </row>
    <row r="196" spans="1:144" x14ac:dyDescent="0.3">
      <c r="A196" s="2">
        <v>44225.879632453703</v>
      </c>
      <c r="B196" s="19" t="s">
        <v>4129</v>
      </c>
      <c r="C196" s="3" t="s">
        <v>4304</v>
      </c>
      <c r="D196" s="3" t="s">
        <v>4305</v>
      </c>
      <c r="E196" s="3" t="s">
        <v>4306</v>
      </c>
      <c r="F196" s="3" t="s">
        <v>4307</v>
      </c>
      <c r="G196" s="4" t="s">
        <v>4308</v>
      </c>
      <c r="H196" s="5" t="s">
        <v>4309</v>
      </c>
      <c r="I196" s="3" t="s">
        <v>4310</v>
      </c>
      <c r="J196" s="3" t="s">
        <v>152</v>
      </c>
      <c r="K196" s="3" t="s">
        <v>4311</v>
      </c>
      <c r="L196" s="3" t="s">
        <v>4312</v>
      </c>
      <c r="M196" s="13">
        <v>35984</v>
      </c>
      <c r="N196" s="3" t="s">
        <v>4306</v>
      </c>
      <c r="O196" s="5" t="s">
        <v>4313</v>
      </c>
      <c r="P196" s="5" t="s">
        <v>4307</v>
      </c>
      <c r="Q196" s="4" t="s">
        <v>4314</v>
      </c>
      <c r="R196" s="4" t="s">
        <v>4315</v>
      </c>
      <c r="S196" s="3" t="s">
        <v>159</v>
      </c>
      <c r="T196" s="3" t="s">
        <v>158</v>
      </c>
      <c r="U196" s="3" t="s">
        <v>158</v>
      </c>
      <c r="V196" s="3" t="s">
        <v>159</v>
      </c>
      <c r="W196" s="3" t="s">
        <v>159</v>
      </c>
      <c r="X196" s="3" t="s">
        <v>159</v>
      </c>
      <c r="Y196" s="3" t="s">
        <v>159</v>
      </c>
      <c r="Z196" s="4" t="s">
        <v>4316</v>
      </c>
      <c r="AA196" s="4" t="s">
        <v>161</v>
      </c>
      <c r="AB196" s="4" t="s">
        <v>161</v>
      </c>
      <c r="AC196" s="4" t="s">
        <v>161</v>
      </c>
      <c r="AD196" s="4" t="s">
        <v>161</v>
      </c>
      <c r="AE196" s="4" t="s">
        <v>158</v>
      </c>
      <c r="AF196" s="4" t="s">
        <v>4317</v>
      </c>
      <c r="AG196" s="3" t="s">
        <v>161</v>
      </c>
      <c r="AH196" s="3" t="s">
        <v>161</v>
      </c>
      <c r="AI196" s="3" t="s">
        <v>161</v>
      </c>
      <c r="AJ196" s="3" t="s">
        <v>161</v>
      </c>
      <c r="AK196" s="3" t="s">
        <v>162</v>
      </c>
      <c r="AL196" s="3" t="s">
        <v>161</v>
      </c>
      <c r="AM196" s="3" t="s">
        <v>161</v>
      </c>
      <c r="AN196" s="5">
        <v>0</v>
      </c>
      <c r="AO196" s="5">
        <v>5</v>
      </c>
      <c r="AP196" s="5">
        <v>1</v>
      </c>
      <c r="AQ196" s="5">
        <v>1</v>
      </c>
      <c r="AR196" s="5" t="s">
        <v>161</v>
      </c>
      <c r="AS196" s="5">
        <v>0</v>
      </c>
      <c r="AT196" s="5" t="s">
        <v>161</v>
      </c>
      <c r="AU196" s="5" t="s">
        <v>656</v>
      </c>
      <c r="AV196" s="5">
        <v>0</v>
      </c>
      <c r="AW196" s="5">
        <v>0</v>
      </c>
      <c r="AX196" s="5">
        <v>0</v>
      </c>
      <c r="AY196" s="5">
        <v>0</v>
      </c>
      <c r="AZ196" s="5" t="s">
        <v>161</v>
      </c>
      <c r="BA196" s="5">
        <v>0</v>
      </c>
      <c r="BB196" s="5">
        <v>0</v>
      </c>
      <c r="BC196" s="5">
        <v>0</v>
      </c>
      <c r="BD196" s="5">
        <v>0</v>
      </c>
      <c r="BE196" s="5" t="s">
        <v>161</v>
      </c>
      <c r="BF196" s="5">
        <v>0</v>
      </c>
      <c r="BG196" s="5">
        <v>0</v>
      </c>
      <c r="BH196" s="5">
        <v>0</v>
      </c>
      <c r="BI196" s="5">
        <v>0</v>
      </c>
      <c r="BJ196" s="5">
        <v>0</v>
      </c>
      <c r="BK196" s="5">
        <v>0</v>
      </c>
      <c r="BL196" s="5">
        <v>0</v>
      </c>
      <c r="BM196" s="5">
        <v>0</v>
      </c>
      <c r="BN196" s="5">
        <v>0</v>
      </c>
      <c r="BO196" s="5">
        <v>0</v>
      </c>
      <c r="BP196" s="5">
        <v>0</v>
      </c>
      <c r="BQ196" s="5" t="s">
        <v>163</v>
      </c>
      <c r="BR196" s="5" t="s">
        <v>161</v>
      </c>
      <c r="BS196" s="5">
        <v>0</v>
      </c>
      <c r="BT196" s="5">
        <v>0</v>
      </c>
      <c r="BU196" s="5">
        <v>0</v>
      </c>
      <c r="BV196" s="5" t="s">
        <v>163</v>
      </c>
      <c r="BW196" s="5" t="s">
        <v>161</v>
      </c>
      <c r="BX196" s="5">
        <v>0</v>
      </c>
      <c r="BY196" s="5">
        <v>0</v>
      </c>
      <c r="BZ196" s="5">
        <v>0</v>
      </c>
      <c r="CA196" s="5">
        <v>0</v>
      </c>
      <c r="CB196" s="5">
        <v>0</v>
      </c>
      <c r="CC196" s="5">
        <v>1</v>
      </c>
      <c r="CD196" s="5" t="s">
        <v>161</v>
      </c>
      <c r="CE196" s="5" t="s">
        <v>161</v>
      </c>
      <c r="CF196" s="5" t="s">
        <v>161</v>
      </c>
      <c r="CG196" s="5" t="s">
        <v>158</v>
      </c>
      <c r="CH196" s="5" t="s">
        <v>159</v>
      </c>
      <c r="CI196" s="5">
        <v>0</v>
      </c>
      <c r="CJ196" s="5">
        <v>0</v>
      </c>
      <c r="CK196" s="5" t="s">
        <v>159</v>
      </c>
      <c r="CL196" s="5" t="s">
        <v>159</v>
      </c>
      <c r="CM196" s="5">
        <v>0</v>
      </c>
      <c r="CN196" s="5">
        <v>0</v>
      </c>
      <c r="CO196" s="5" t="s">
        <v>199</v>
      </c>
      <c r="CQ196" s="5" t="s">
        <v>347</v>
      </c>
      <c r="CR196" s="4" t="s">
        <v>688</v>
      </c>
      <c r="CS196" s="5" t="s">
        <v>169</v>
      </c>
      <c r="CT196" s="5" t="s">
        <v>158</v>
      </c>
      <c r="CU196" s="5" t="s">
        <v>4313</v>
      </c>
      <c r="CV196" s="4" t="s">
        <v>4318</v>
      </c>
      <c r="CX196" s="5" t="s">
        <v>4313</v>
      </c>
      <c r="CZ196" s="5" t="s">
        <v>229</v>
      </c>
      <c r="DA196" s="5" t="s">
        <v>172</v>
      </c>
      <c r="DB196" s="4" t="s">
        <v>4319</v>
      </c>
      <c r="DC196" s="4" t="s">
        <v>4320</v>
      </c>
      <c r="DD196" t="s">
        <v>4321</v>
      </c>
      <c r="DE196" s="14" t="s">
        <v>176</v>
      </c>
      <c r="DF196" s="4">
        <v>199</v>
      </c>
      <c r="DG196" s="15" t="s">
        <v>177</v>
      </c>
      <c r="DH196" s="15" t="s">
        <v>178</v>
      </c>
      <c r="DI196" s="4" t="e">
        <v>#REF!</v>
      </c>
      <c r="DJ196" s="4" t="e">
        <v>#REF!</v>
      </c>
      <c r="DK196" s="4" t="e">
        <v>#REF!</v>
      </c>
      <c r="DL196" s="4" t="e">
        <v>#REF!</v>
      </c>
      <c r="DM196" s="4" t="e">
        <v>#REF!</v>
      </c>
      <c r="DN196" s="4" t="e">
        <v>#REF!</v>
      </c>
      <c r="DO196" s="4" t="e">
        <v>#REF!</v>
      </c>
      <c r="DP196" s="4" t="s">
        <v>4322</v>
      </c>
      <c r="DQ196" s="4" t="s">
        <v>178</v>
      </c>
      <c r="DR196" s="16">
        <v>0.5</v>
      </c>
      <c r="DS196" s="17">
        <v>44225</v>
      </c>
      <c r="DU196" s="1" t="s">
        <v>178</v>
      </c>
      <c r="DV196" s="1" t="str">
        <f>TabCadastro[[#This Row],[Cidade]]&amp;" - "&amp;TabCadastro[[#This Row],[UF]]</f>
        <v>Serra Azul - SP</v>
      </c>
      <c r="DW196" s="18" t="str">
        <f>TabCadastro[[#This Row],[Nome completo do responsável]]&amp;" / "&amp;TabCadastro[[#This Row],[Endereço de e-mail2]]&amp;" / "&amp;TabCadastro[[#This Row],[Telefone]]</f>
        <v>Pedro Luiz Siriani / pedro.siriani69@gmail.com / (16) 99346-9113</v>
      </c>
      <c r="DX196" s="18" t="str">
        <f>TabCadastro[[#This Row],[Nome do Presidente]]&amp;" / "&amp;TabCadastro[[#This Row],[Email do Presidente]]&amp;" / "&amp;TabCadastro[[#This Row],[Telefone do Presidente]]</f>
        <v>Pedro Luiz Siriani / pedro.siriani69@gmail.com / (16) 99346-9113</v>
      </c>
      <c r="DY196" s="18" t="e">
        <f>VLOOKUP(TabCadastro[[#This Row],[Regional]],#REF!,2,FALSE)</f>
        <v>#REF!</v>
      </c>
      <c r="DZ196" s="1" t="e">
        <f>IF(TabCadastro[[#This Row],[Regional]]=#REF!,TabCadastro[[#This Row],[Conc_Cidade_UF]],"")</f>
        <v>#REF!</v>
      </c>
      <c r="EA196" s="18" t="str">
        <f>TabCadastro[[#This Row],[Endereço]]&amp;" - "&amp;TabCadastro[[#This Row],[Bairro]]&amp;" - "&amp;"CEP "&amp;TabCadastro[[#This Row],[CEP]]</f>
        <v>Rua Tiburcio De Araujo 36 - Jd. Monte Azul - CEP 14230-000</v>
      </c>
      <c r="EB196" s="1" t="e">
        <f>IF(TabCadastro[[#This Row],[Regional]]=#REF!,TabCadastro[[#This Row],[Ordem (manual)]],"")</f>
        <v>#REF!</v>
      </c>
      <c r="EC196" s="1" t="e">
        <f>IF(TabCadastro[[#This Row],[Regional_Selec]]="","",_xlfn.RANK.EQ(TabCadastro[[#This Row],[Regional_Selec]],TabCadastro[Regional_Selec],1))</f>
        <v>#REF!</v>
      </c>
      <c r="ED196" s="1" t="str">
        <f>TabCadastro[[#This Row],[Domingo]]&amp;TabCadastro[[#This Row],[Segunda]]&amp;TabCadastro[[#This Row],[Terça]]&amp;TabCadastro[[#This Row],[Quarta]]&amp;TabCadastro[[#This Row],[Quinta]]&amp;TabCadastro[[#This Row],[Sexta]]&amp;TabCadastro[[#This Row],[Sábado]]</f>
        <v>----19h30--</v>
      </c>
      <c r="EE196" s="1">
        <f>LEN(TabCadastro[[#This Row],[Conc_AE]])-LEN(SUBSTITUTE(TabCadastro[[#This Row],[Conc_AE]],"h",""))</f>
        <v>1</v>
      </c>
      <c r="EF196" s="1">
        <f>LEN(TabCadastro[[#This Row],[Dias e Horários do CURSO BÁSICO]])-LEN(SUBSTITUTE(TabCadastro[[#This Row],[Dias e Horários do CURSO BÁSICO]],"h",""))</f>
        <v>0</v>
      </c>
      <c r="EG196" s="1">
        <f>LEN(TabCadastro[[#This Row],[Dias e Horários da EAE]])-LEN(SUBSTITUTE(TabCadastro[[#This Row],[Dias e Horários da EAE]],"h",""))</f>
        <v>0</v>
      </c>
      <c r="EH196" s="1">
        <f>LEN(TabCadastro[[#This Row],[Dias e Horários EVANGELIZAÇÃO INFANTIL]])-LEN(SUBSTITUTE(TabCadastro[[#This Row],[Dias e Horários EVANGELIZAÇÃO INFANTIL]],"h",""))</f>
        <v>0</v>
      </c>
      <c r="EI196" s="1">
        <f>LEN(TabCadastro[[#This Row],[Dias e Horários PRÉ-MOCIDADE]])-LEN(SUBSTITUTE(TabCadastro[[#This Row],[Dias e Horários PRÉ-MOCIDADE]],"h",""))</f>
        <v>0</v>
      </c>
      <c r="EJ196" s="1">
        <f>LEN(TabCadastro[[#This Row],[Dias e Horários MOCIDADE]])-LEN(SUBSTITUTE(TabCadastro[[#This Row],[Dias e Horários MOCIDADE]],"h",""))</f>
        <v>0</v>
      </c>
      <c r="EK196" s="1">
        <f>LEN(TabCadastro[[#This Row],[Dias e Horários do CURSO DE MÉDIUNS]])-LEN(SUBSTITUTE(TabCadastro[[#This Row],[Dias e Horários do CURSO DE MÉDIUNS]],"h",""))</f>
        <v>0</v>
      </c>
      <c r="EL196" s="1">
        <f>LEN(TabCadastro[[#This Row],[Dias e Horários - FALANDO AO CORAÇÃO]])-LEN(SUBSTITUTE(TabCadastro[[#This Row],[Dias e Horários - FALANDO AO CORAÇÃO]],"h",""))</f>
        <v>0</v>
      </c>
      <c r="EM196" s="1">
        <f>LEN(TabCadastro[[#This Row],[Dias e Horários - PROJETO ANDRÉ LUIZ]])-LEN(SUBSTITUTE(TabCadastro[[#This Row],[Dias e Horários - PROJETO ANDRÉ LUIZ]],"h",""))</f>
        <v>0</v>
      </c>
      <c r="EN196" s="1">
        <f>LEN(TabCadastro[[#This Row],[Dias e Horários - PROJETO PAULO DE TARSO]])-LEN(SUBSTITUTE(TabCadastro[[#This Row],[Dias e Horários - PROJETO PAULO DE TARSO]],"h",""))</f>
        <v>0</v>
      </c>
    </row>
    <row r="197" spans="1:144" x14ac:dyDescent="0.3">
      <c r="A197" s="2">
        <v>44221.85064365741</v>
      </c>
      <c r="B197" s="19" t="s">
        <v>4129</v>
      </c>
      <c r="C197" s="3" t="s">
        <v>4323</v>
      </c>
      <c r="D197" s="3" t="s">
        <v>4324</v>
      </c>
      <c r="E197" s="3" t="s">
        <v>4325</v>
      </c>
      <c r="F197" s="3" t="s">
        <v>4326</v>
      </c>
      <c r="G197" s="4" t="s">
        <v>4327</v>
      </c>
      <c r="H197" s="5" t="s">
        <v>4328</v>
      </c>
      <c r="I197" s="3" t="s">
        <v>4329</v>
      </c>
      <c r="J197" s="3" t="s">
        <v>152</v>
      </c>
      <c r="K197" s="3" t="s">
        <v>4330</v>
      </c>
      <c r="L197" s="3" t="s">
        <v>4331</v>
      </c>
      <c r="M197" s="13">
        <v>39886</v>
      </c>
      <c r="N197" s="3" t="s">
        <v>4325</v>
      </c>
      <c r="O197" s="5" t="s">
        <v>4332</v>
      </c>
      <c r="P197" s="5" t="s">
        <v>4333</v>
      </c>
      <c r="Q197" s="4" t="s">
        <v>274</v>
      </c>
      <c r="R197" s="4" t="s">
        <v>4334</v>
      </c>
      <c r="S197" s="3" t="s">
        <v>158</v>
      </c>
      <c r="T197" s="3" t="s">
        <v>158</v>
      </c>
      <c r="U197" s="3" t="s">
        <v>158</v>
      </c>
      <c r="V197" s="3" t="s">
        <v>159</v>
      </c>
      <c r="W197" s="3" t="s">
        <v>159</v>
      </c>
      <c r="X197" s="3" t="s">
        <v>159</v>
      </c>
      <c r="Y197" s="3" t="s">
        <v>158</v>
      </c>
      <c r="Z197" s="4" t="s">
        <v>4335</v>
      </c>
      <c r="AA197" s="4" t="s">
        <v>161</v>
      </c>
      <c r="AB197" s="4" t="s">
        <v>4336</v>
      </c>
      <c r="AC197" s="4" t="s">
        <v>161</v>
      </c>
      <c r="AD197" s="4" t="s">
        <v>161</v>
      </c>
      <c r="AE197" s="4" t="s">
        <v>158</v>
      </c>
      <c r="AF197" s="4" t="s">
        <v>4337</v>
      </c>
      <c r="AG197" s="3" t="s">
        <v>161</v>
      </c>
      <c r="AH197" s="3" t="s">
        <v>161</v>
      </c>
      <c r="AI197" s="3" t="s">
        <v>161</v>
      </c>
      <c r="AJ197" s="3" t="s">
        <v>221</v>
      </c>
      <c r="AK197" s="3" t="s">
        <v>161</v>
      </c>
      <c r="AL197" s="3" t="s">
        <v>161</v>
      </c>
      <c r="AM197" s="3" t="s">
        <v>161</v>
      </c>
      <c r="AN197" s="5">
        <v>200</v>
      </c>
      <c r="AO197" s="5">
        <v>15</v>
      </c>
      <c r="AP197" s="5">
        <v>4</v>
      </c>
      <c r="AQ197" s="5">
        <v>4</v>
      </c>
      <c r="AR197" s="5" t="s">
        <v>161</v>
      </c>
      <c r="AS197" s="5">
        <v>0</v>
      </c>
      <c r="AT197" s="5" t="s">
        <v>798</v>
      </c>
      <c r="AU197" s="5" t="s">
        <v>309</v>
      </c>
      <c r="AV197" s="5">
        <v>22</v>
      </c>
      <c r="AW197" s="5">
        <v>5</v>
      </c>
      <c r="AX197" s="5">
        <v>2</v>
      </c>
      <c r="AY197" s="5">
        <v>1</v>
      </c>
      <c r="AZ197" s="5" t="s">
        <v>161</v>
      </c>
      <c r="BA197" s="5">
        <v>0</v>
      </c>
      <c r="BB197" s="5">
        <v>3</v>
      </c>
      <c r="BC197" s="5">
        <v>0</v>
      </c>
      <c r="BD197" s="5">
        <v>0</v>
      </c>
      <c r="BE197" s="5" t="s">
        <v>161</v>
      </c>
      <c r="BF197" s="5">
        <v>0</v>
      </c>
      <c r="BG197" s="5">
        <v>0</v>
      </c>
      <c r="BH197" s="5">
        <v>2</v>
      </c>
      <c r="BI197" s="5">
        <v>0</v>
      </c>
      <c r="BJ197" s="5">
        <v>0</v>
      </c>
      <c r="BK197" s="5">
        <v>0</v>
      </c>
      <c r="BL197" s="5">
        <v>0</v>
      </c>
      <c r="BM197" s="5">
        <v>0</v>
      </c>
      <c r="BN197" s="5">
        <v>0</v>
      </c>
      <c r="BO197" s="5">
        <v>2</v>
      </c>
      <c r="BP197" s="5">
        <v>2</v>
      </c>
      <c r="BQ197" s="5" t="s">
        <v>158</v>
      </c>
      <c r="BR197" s="5" t="s">
        <v>161</v>
      </c>
      <c r="BS197" s="5">
        <v>0</v>
      </c>
      <c r="BT197" s="5">
        <v>0</v>
      </c>
      <c r="BU197" s="5">
        <v>0</v>
      </c>
      <c r="BV197" s="5" t="s">
        <v>163</v>
      </c>
      <c r="BW197" s="5" t="s">
        <v>161</v>
      </c>
      <c r="BX197" s="5">
        <v>0</v>
      </c>
      <c r="BY197" s="5">
        <v>2</v>
      </c>
      <c r="BZ197" s="5">
        <v>1</v>
      </c>
      <c r="CA197" s="5">
        <v>0</v>
      </c>
      <c r="CB197" s="5">
        <v>4</v>
      </c>
      <c r="CC197" s="5">
        <v>8</v>
      </c>
      <c r="CD197" s="5" t="s">
        <v>1767</v>
      </c>
      <c r="CE197" s="5" t="s">
        <v>1646</v>
      </c>
      <c r="CF197" s="5" t="s">
        <v>161</v>
      </c>
      <c r="CG197" s="5" t="s">
        <v>158</v>
      </c>
      <c r="CH197" s="5" t="s">
        <v>158</v>
      </c>
      <c r="CI197" s="5">
        <v>0</v>
      </c>
      <c r="CJ197" s="5">
        <v>0</v>
      </c>
      <c r="CK197" s="5" t="s">
        <v>159</v>
      </c>
      <c r="CL197" s="5" t="s">
        <v>158</v>
      </c>
      <c r="CM197" s="5">
        <v>0</v>
      </c>
      <c r="CN197" s="5">
        <v>0</v>
      </c>
      <c r="CO197" s="5" t="s">
        <v>199</v>
      </c>
      <c r="CP197" s="4" t="s">
        <v>4338</v>
      </c>
      <c r="CQ197" s="5" t="s">
        <v>168</v>
      </c>
      <c r="CR197" s="4" t="s">
        <v>4339</v>
      </c>
      <c r="CS197" s="5" t="s">
        <v>169</v>
      </c>
      <c r="CT197" s="5" t="s">
        <v>159</v>
      </c>
      <c r="CU197" s="5" t="s">
        <v>4332</v>
      </c>
      <c r="CV197" s="4" t="s">
        <v>4340</v>
      </c>
      <c r="CX197" s="5" t="s">
        <v>4332</v>
      </c>
      <c r="CY197" s="4" t="s">
        <v>4341</v>
      </c>
      <c r="CZ197" s="5" t="s">
        <v>171</v>
      </c>
      <c r="DA197" s="5" t="s">
        <v>172</v>
      </c>
      <c r="DB197" s="4" t="s">
        <v>4342</v>
      </c>
      <c r="DC197" s="4" t="s">
        <v>4343</v>
      </c>
      <c r="DD197" t="s">
        <v>4344</v>
      </c>
      <c r="DE197" s="14" t="s">
        <v>176</v>
      </c>
      <c r="DF197" s="4">
        <v>200</v>
      </c>
      <c r="DG197" s="15" t="s">
        <v>177</v>
      </c>
      <c r="DH197" s="15" t="s">
        <v>178</v>
      </c>
      <c r="DI197" s="4" t="e">
        <v>#REF!</v>
      </c>
      <c r="DJ197" s="4" t="e">
        <v>#REF!</v>
      </c>
      <c r="DK197" s="4" t="e">
        <v>#REF!</v>
      </c>
      <c r="DL197" s="4" t="e">
        <v>#REF!</v>
      </c>
      <c r="DM197" s="4" t="e">
        <v>#REF!</v>
      </c>
      <c r="DN197" s="4" t="e">
        <v>#REF!</v>
      </c>
      <c r="DO197" s="4" t="e">
        <v>#REF!</v>
      </c>
      <c r="DP197" s="4" t="s">
        <v>4345</v>
      </c>
      <c r="DQ197" s="4" t="s">
        <v>178</v>
      </c>
      <c r="DR197" s="16">
        <v>1</v>
      </c>
      <c r="DS197" s="17">
        <v>44225</v>
      </c>
      <c r="DU197" s="1" t="s">
        <v>178</v>
      </c>
      <c r="DV197" s="1" t="str">
        <f>TabCadastro[[#This Row],[Cidade]]&amp;" - "&amp;TabCadastro[[#This Row],[UF]]</f>
        <v>Pradópolis - SP</v>
      </c>
      <c r="DW197" s="18" t="str">
        <f>TabCadastro[[#This Row],[Nome completo do responsável]]&amp;" / "&amp;TabCadastro[[#This Row],[Endereço de e-mail2]]&amp;" / "&amp;TabCadastro[[#This Row],[Telefone]]</f>
        <v>Ricardo Lucas Dos Santos / rls_cri_ga@hotmail.com / (16) 3981-3433</v>
      </c>
      <c r="DX197" s="18" t="str">
        <f>TabCadastro[[#This Row],[Nome do Presidente]]&amp;" / "&amp;TabCadastro[[#This Row],[Email do Presidente]]&amp;" / "&amp;TabCadastro[[#This Row],[Telefone do Presidente]]</f>
        <v>Ricardo Lucas Dos Santos / rls_cri_ga@hotmail.com / (16) 99252-5207</v>
      </c>
      <c r="DY197" s="18" t="e">
        <f>VLOOKUP(TabCadastro[[#This Row],[Regional]],#REF!,2,FALSE)</f>
        <v>#REF!</v>
      </c>
      <c r="DZ197" s="1" t="e">
        <f>IF(TabCadastro[[#This Row],[Regional]]=#REF!,TabCadastro[[#This Row],[Conc_Cidade_UF]],"")</f>
        <v>#REF!</v>
      </c>
      <c r="EA197" s="18" t="str">
        <f>TabCadastro[[#This Row],[Endereço]]&amp;" - "&amp;TabCadastro[[#This Row],[Bairro]]&amp;" - "&amp;"CEP "&amp;TabCadastro[[#This Row],[CEP]]</f>
        <v>Rua São Martinho, 1610 - Jd. Franboyan - CEP 14850-000</v>
      </c>
      <c r="EB197" s="1" t="e">
        <f>IF(TabCadastro[[#This Row],[Regional]]=#REF!,TabCadastro[[#This Row],[Ordem (manual)]],"")</f>
        <v>#REF!</v>
      </c>
      <c r="EC197" s="1" t="e">
        <f>IF(TabCadastro[[#This Row],[Regional_Selec]]="","",_xlfn.RANK.EQ(TabCadastro[[#This Row],[Regional_Selec]],TabCadastro[Regional_Selec],1))</f>
        <v>#REF!</v>
      </c>
      <c r="ED197" s="1" t="str">
        <f>TabCadastro[[#This Row],[Domingo]]&amp;TabCadastro[[#This Row],[Segunda]]&amp;TabCadastro[[#This Row],[Terça]]&amp;TabCadastro[[#This Row],[Quarta]]&amp;TabCadastro[[#This Row],[Quinta]]&amp;TabCadastro[[#This Row],[Sexta]]&amp;TabCadastro[[#This Row],[Sábado]]</f>
        <v>---20h---</v>
      </c>
      <c r="EE197" s="1">
        <f>LEN(TabCadastro[[#This Row],[Conc_AE]])-LEN(SUBSTITUTE(TabCadastro[[#This Row],[Conc_AE]],"h",""))</f>
        <v>1</v>
      </c>
      <c r="EF197" s="1">
        <f>LEN(TabCadastro[[#This Row],[Dias e Horários do CURSO BÁSICO]])-LEN(SUBSTITUTE(TabCadastro[[#This Row],[Dias e Horários do CURSO BÁSICO]],"h",""))</f>
        <v>0</v>
      </c>
      <c r="EG197" s="1">
        <f>LEN(TabCadastro[[#This Row],[Dias e Horários da EAE]])-LEN(SUBSTITUTE(TabCadastro[[#This Row],[Dias e Horários da EAE]],"h",""))</f>
        <v>1</v>
      </c>
      <c r="EH197" s="1">
        <f>LEN(TabCadastro[[#This Row],[Dias e Horários EVANGELIZAÇÃO INFANTIL]])-LEN(SUBSTITUTE(TabCadastro[[#This Row],[Dias e Horários EVANGELIZAÇÃO INFANTIL]],"h",""))</f>
        <v>0</v>
      </c>
      <c r="EI197" s="1">
        <f>LEN(TabCadastro[[#This Row],[Dias e Horários PRÉ-MOCIDADE]])-LEN(SUBSTITUTE(TabCadastro[[#This Row],[Dias e Horários PRÉ-MOCIDADE]],"h",""))</f>
        <v>0</v>
      </c>
      <c r="EJ197" s="1">
        <f>LEN(TabCadastro[[#This Row],[Dias e Horários MOCIDADE]])-LEN(SUBSTITUTE(TabCadastro[[#This Row],[Dias e Horários MOCIDADE]],"h",""))</f>
        <v>0</v>
      </c>
      <c r="EK197" s="1">
        <f>LEN(TabCadastro[[#This Row],[Dias e Horários do CURSO DE MÉDIUNS]])-LEN(SUBSTITUTE(TabCadastro[[#This Row],[Dias e Horários do CURSO DE MÉDIUNS]],"h",""))</f>
        <v>0</v>
      </c>
      <c r="EL197" s="1">
        <f>LEN(TabCadastro[[#This Row],[Dias e Horários - FALANDO AO CORAÇÃO]])-LEN(SUBSTITUTE(TabCadastro[[#This Row],[Dias e Horários - FALANDO AO CORAÇÃO]],"h",""))</f>
        <v>1</v>
      </c>
      <c r="EM197" s="1">
        <f>LEN(TabCadastro[[#This Row],[Dias e Horários - PROJETO ANDRÉ LUIZ]])-LEN(SUBSTITUTE(TabCadastro[[#This Row],[Dias e Horários - PROJETO ANDRÉ LUIZ]],"h",""))</f>
        <v>1</v>
      </c>
      <c r="EN197" s="1">
        <f>LEN(TabCadastro[[#This Row],[Dias e Horários - PROJETO PAULO DE TARSO]])-LEN(SUBSTITUTE(TabCadastro[[#This Row],[Dias e Horários - PROJETO PAULO DE TARSO]],"h",""))</f>
        <v>0</v>
      </c>
    </row>
    <row r="198" spans="1:144" x14ac:dyDescent="0.3">
      <c r="A198" s="2">
        <v>44221.959622800925</v>
      </c>
      <c r="B198" s="19" t="s">
        <v>4129</v>
      </c>
      <c r="C198" s="3" t="s">
        <v>4346</v>
      </c>
      <c r="D198" s="3" t="s">
        <v>4347</v>
      </c>
      <c r="E198" s="3" t="s">
        <v>4348</v>
      </c>
      <c r="F198" s="3" t="s">
        <v>4349</v>
      </c>
      <c r="G198" s="4" t="s">
        <v>4350</v>
      </c>
      <c r="H198" s="5" t="s">
        <v>4351</v>
      </c>
      <c r="I198" s="3" t="s">
        <v>4352</v>
      </c>
      <c r="J198" s="3" t="s">
        <v>152</v>
      </c>
      <c r="K198" s="3" t="s">
        <v>4353</v>
      </c>
      <c r="L198" s="3" t="s">
        <v>4354</v>
      </c>
      <c r="M198" s="13">
        <v>38972</v>
      </c>
      <c r="N198" s="3" t="s">
        <v>4348</v>
      </c>
      <c r="O198" s="5" t="s">
        <v>4355</v>
      </c>
      <c r="P198" s="5" t="s">
        <v>4349</v>
      </c>
      <c r="Q198" s="4" t="s">
        <v>4356</v>
      </c>
      <c r="R198" s="4" t="s">
        <v>4357</v>
      </c>
      <c r="S198" s="3" t="s">
        <v>159</v>
      </c>
      <c r="T198" s="3" t="s">
        <v>158</v>
      </c>
      <c r="U198" s="3" t="s">
        <v>158</v>
      </c>
      <c r="V198" s="3" t="s">
        <v>159</v>
      </c>
      <c r="W198" s="3" t="s">
        <v>159</v>
      </c>
      <c r="X198" s="3" t="s">
        <v>159</v>
      </c>
      <c r="Y198" s="3" t="s">
        <v>158</v>
      </c>
      <c r="Z198" s="4" t="s">
        <v>4358</v>
      </c>
      <c r="AA198" s="4" t="s">
        <v>161</v>
      </c>
      <c r="AB198" s="4" t="s">
        <v>161</v>
      </c>
      <c r="AC198" s="4" t="s">
        <v>161</v>
      </c>
      <c r="AD198" s="4" t="s">
        <v>161</v>
      </c>
      <c r="AE198" s="4" t="s">
        <v>158</v>
      </c>
      <c r="AF198" s="4" t="s">
        <v>4359</v>
      </c>
      <c r="AG198" s="3" t="s">
        <v>161</v>
      </c>
      <c r="AH198" s="3" t="s">
        <v>161</v>
      </c>
      <c r="AI198" s="3" t="s">
        <v>162</v>
      </c>
      <c r="AJ198" s="3" t="s">
        <v>161</v>
      </c>
      <c r="AK198" s="3" t="s">
        <v>161</v>
      </c>
      <c r="AL198" s="3" t="s">
        <v>161</v>
      </c>
      <c r="AM198" s="3" t="s">
        <v>161</v>
      </c>
      <c r="AN198" s="5">
        <v>13</v>
      </c>
      <c r="AO198" s="5">
        <v>13</v>
      </c>
      <c r="AP198" s="5">
        <v>3</v>
      </c>
      <c r="AQ198" s="5">
        <v>2</v>
      </c>
      <c r="AR198" s="5" t="s">
        <v>161</v>
      </c>
      <c r="AS198" s="5">
        <v>0</v>
      </c>
      <c r="AT198" s="5" t="s">
        <v>3254</v>
      </c>
      <c r="AU198" s="5" t="s">
        <v>309</v>
      </c>
      <c r="AV198" s="5">
        <v>17</v>
      </c>
      <c r="AW198" s="5">
        <v>0</v>
      </c>
      <c r="AX198" s="5">
        <v>1</v>
      </c>
      <c r="AY198" s="5">
        <v>1</v>
      </c>
      <c r="AZ198" s="5" t="s">
        <v>161</v>
      </c>
      <c r="BA198" s="5">
        <v>0</v>
      </c>
      <c r="BB198" s="5">
        <v>0</v>
      </c>
      <c r="BC198" s="5">
        <v>0</v>
      </c>
      <c r="BD198" s="5">
        <v>0</v>
      </c>
      <c r="BE198" s="5" t="s">
        <v>161</v>
      </c>
      <c r="BF198" s="5">
        <v>0</v>
      </c>
      <c r="BG198" s="5">
        <v>0</v>
      </c>
      <c r="BH198" s="5">
        <v>0</v>
      </c>
      <c r="BI198" s="5">
        <v>0</v>
      </c>
      <c r="BJ198" s="5">
        <v>0</v>
      </c>
      <c r="BK198" s="5">
        <v>0</v>
      </c>
      <c r="BL198" s="5">
        <v>0</v>
      </c>
      <c r="BM198" s="5">
        <v>0</v>
      </c>
      <c r="BN198" s="5">
        <v>0</v>
      </c>
      <c r="BO198" s="5">
        <v>0</v>
      </c>
      <c r="BP198" s="5">
        <v>0</v>
      </c>
      <c r="BQ198" s="5" t="s">
        <v>163</v>
      </c>
      <c r="BR198" s="5" t="s">
        <v>161</v>
      </c>
      <c r="BS198" s="5">
        <v>0</v>
      </c>
      <c r="BT198" s="5">
        <v>0</v>
      </c>
      <c r="BU198" s="5">
        <v>0</v>
      </c>
      <c r="BV198" s="5" t="s">
        <v>163</v>
      </c>
      <c r="BW198" s="5" t="s">
        <v>161</v>
      </c>
      <c r="BX198" s="5">
        <v>0</v>
      </c>
      <c r="BY198" s="5">
        <v>0</v>
      </c>
      <c r="BZ198" s="5">
        <v>0</v>
      </c>
      <c r="CA198" s="5">
        <v>0</v>
      </c>
      <c r="CB198" s="5">
        <v>0</v>
      </c>
      <c r="CC198" s="5">
        <v>1</v>
      </c>
      <c r="CD198" s="5" t="s">
        <v>161</v>
      </c>
      <c r="CE198" s="5" t="s">
        <v>161</v>
      </c>
      <c r="CF198" s="5" t="s">
        <v>161</v>
      </c>
      <c r="CG198" s="5" t="s">
        <v>158</v>
      </c>
      <c r="CH198" s="5" t="s">
        <v>159</v>
      </c>
      <c r="CI198" s="5">
        <v>0</v>
      </c>
      <c r="CJ198" s="5">
        <v>0</v>
      </c>
      <c r="CK198" s="5" t="s">
        <v>158</v>
      </c>
      <c r="CL198" s="5" t="s">
        <v>159</v>
      </c>
      <c r="CM198" s="5">
        <v>0</v>
      </c>
      <c r="CN198" s="5">
        <v>0</v>
      </c>
      <c r="CO198" s="5" t="s">
        <v>199</v>
      </c>
      <c r="CP198" s="4" t="s">
        <v>893</v>
      </c>
      <c r="CQ198" s="5" t="s">
        <v>168</v>
      </c>
      <c r="CR198" s="4" t="s">
        <v>1969</v>
      </c>
      <c r="CS198" s="5" t="s">
        <v>169</v>
      </c>
      <c r="CT198" s="5" t="s">
        <v>159</v>
      </c>
      <c r="CU198" s="5" t="s">
        <v>4355</v>
      </c>
      <c r="CV198" s="4" t="s">
        <v>4360</v>
      </c>
      <c r="CX198" s="5" t="s">
        <v>4355</v>
      </c>
      <c r="CY198" s="4" t="s">
        <v>4361</v>
      </c>
      <c r="CZ198" s="5" t="s">
        <v>229</v>
      </c>
      <c r="DA198" s="5" t="s">
        <v>230</v>
      </c>
      <c r="DB198" s="4" t="s">
        <v>4362</v>
      </c>
      <c r="DC198" s="4" t="s">
        <v>4363</v>
      </c>
      <c r="DD198" t="s">
        <v>4364</v>
      </c>
      <c r="DE198" s="14" t="s">
        <v>176</v>
      </c>
      <c r="DF198" s="4">
        <v>201</v>
      </c>
      <c r="DG198" s="15" t="s">
        <v>177</v>
      </c>
      <c r="DH198" s="15" t="s">
        <v>178</v>
      </c>
      <c r="DI198" s="4" t="e">
        <v>#REF!</v>
      </c>
      <c r="DJ198" s="4" t="e">
        <v>#REF!</v>
      </c>
      <c r="DK198" s="4" t="e">
        <v>#REF!</v>
      </c>
      <c r="DL198" s="4" t="e">
        <v>#REF!</v>
      </c>
      <c r="DM198" s="4" t="e">
        <v>#REF!</v>
      </c>
      <c r="DN198" s="4" t="e">
        <v>#REF!</v>
      </c>
      <c r="DO198" s="4" t="e">
        <v>#REF!</v>
      </c>
      <c r="DP198" s="4" t="s">
        <v>4365</v>
      </c>
      <c r="DQ198" s="4" t="s">
        <v>178</v>
      </c>
      <c r="DR198" s="16">
        <v>0.6</v>
      </c>
      <c r="DS198" s="17">
        <v>44225</v>
      </c>
      <c r="DU198" s="1" t="s">
        <v>178</v>
      </c>
      <c r="DV198" s="1" t="str">
        <f>TabCadastro[[#This Row],[Cidade]]&amp;" - "&amp;TabCadastro[[#This Row],[UF]]</f>
        <v>Pontal - SP</v>
      </c>
      <c r="DW198" s="18" t="str">
        <f>TabCadastro[[#This Row],[Nome completo do responsável]]&amp;" / "&amp;TabCadastro[[#This Row],[Endereço de e-mail2]]&amp;" / "&amp;TabCadastro[[#This Row],[Telefone]]</f>
        <v>Sandra Regina Cunha / sandracunhaalianca@hotmail.com / (16) 99267-5802</v>
      </c>
      <c r="DX198" s="18" t="str">
        <f>TabCadastro[[#This Row],[Nome do Presidente]]&amp;" / "&amp;TabCadastro[[#This Row],[Email do Presidente]]&amp;" / "&amp;TabCadastro[[#This Row],[Telefone do Presidente]]</f>
        <v>Sandra Regina Cunha / sandracunhaalianca@hotmail.com / (16) 99267-5802</v>
      </c>
      <c r="DY198" s="18" t="e">
        <f>VLOOKUP(TabCadastro[[#This Row],[Regional]],#REF!,2,FALSE)</f>
        <v>#REF!</v>
      </c>
      <c r="DZ198" s="1" t="e">
        <f>IF(TabCadastro[[#This Row],[Regional]]=#REF!,TabCadastro[[#This Row],[Conc_Cidade_UF]],"")</f>
        <v>#REF!</v>
      </c>
      <c r="EA198" s="18" t="str">
        <f>TabCadastro[[#This Row],[Endereço]]&amp;" - "&amp;TabCadastro[[#This Row],[Bairro]]&amp;" - "&amp;"CEP "&amp;TabCadastro[[#This Row],[CEP]]</f>
        <v>Rua Alfredo Tomazini 275 - Jd. Princesa - CEP 14180-000</v>
      </c>
      <c r="EB198" s="1" t="e">
        <f>IF(TabCadastro[[#This Row],[Regional]]=#REF!,TabCadastro[[#This Row],[Ordem (manual)]],"")</f>
        <v>#REF!</v>
      </c>
      <c r="EC198" s="1" t="e">
        <f>IF(TabCadastro[[#This Row],[Regional_Selec]]="","",_xlfn.RANK.EQ(TabCadastro[[#This Row],[Regional_Selec]],TabCadastro[Regional_Selec],1))</f>
        <v>#REF!</v>
      </c>
      <c r="ED198" s="1" t="str">
        <f>TabCadastro[[#This Row],[Domingo]]&amp;TabCadastro[[#This Row],[Segunda]]&amp;TabCadastro[[#This Row],[Terça]]&amp;TabCadastro[[#This Row],[Quarta]]&amp;TabCadastro[[#This Row],[Quinta]]&amp;TabCadastro[[#This Row],[Sexta]]&amp;TabCadastro[[#This Row],[Sábado]]</f>
        <v>--19h30----</v>
      </c>
      <c r="EE198" s="1">
        <f>LEN(TabCadastro[[#This Row],[Conc_AE]])-LEN(SUBSTITUTE(TabCadastro[[#This Row],[Conc_AE]],"h",""))</f>
        <v>1</v>
      </c>
      <c r="EF198" s="1">
        <f>LEN(TabCadastro[[#This Row],[Dias e Horários do CURSO BÁSICO]])-LEN(SUBSTITUTE(TabCadastro[[#This Row],[Dias e Horários do CURSO BÁSICO]],"h",""))</f>
        <v>0</v>
      </c>
      <c r="EG198" s="1">
        <f>LEN(TabCadastro[[#This Row],[Dias e Horários da EAE]])-LEN(SUBSTITUTE(TabCadastro[[#This Row],[Dias e Horários da EAE]],"h",""))</f>
        <v>1</v>
      </c>
      <c r="EH198" s="1">
        <f>LEN(TabCadastro[[#This Row],[Dias e Horários EVANGELIZAÇÃO INFANTIL]])-LEN(SUBSTITUTE(TabCadastro[[#This Row],[Dias e Horários EVANGELIZAÇÃO INFANTIL]],"h",""))</f>
        <v>0</v>
      </c>
      <c r="EI198" s="1">
        <f>LEN(TabCadastro[[#This Row],[Dias e Horários PRÉ-MOCIDADE]])-LEN(SUBSTITUTE(TabCadastro[[#This Row],[Dias e Horários PRÉ-MOCIDADE]],"h",""))</f>
        <v>0</v>
      </c>
      <c r="EJ198" s="1">
        <f>LEN(TabCadastro[[#This Row],[Dias e Horários MOCIDADE]])-LEN(SUBSTITUTE(TabCadastro[[#This Row],[Dias e Horários MOCIDADE]],"h",""))</f>
        <v>0</v>
      </c>
      <c r="EK198" s="1">
        <f>LEN(TabCadastro[[#This Row],[Dias e Horários do CURSO DE MÉDIUNS]])-LEN(SUBSTITUTE(TabCadastro[[#This Row],[Dias e Horários do CURSO DE MÉDIUNS]],"h",""))</f>
        <v>0</v>
      </c>
      <c r="EL198" s="1">
        <f>LEN(TabCadastro[[#This Row],[Dias e Horários - FALANDO AO CORAÇÃO]])-LEN(SUBSTITUTE(TabCadastro[[#This Row],[Dias e Horários - FALANDO AO CORAÇÃO]],"h",""))</f>
        <v>0</v>
      </c>
      <c r="EM198" s="1">
        <f>LEN(TabCadastro[[#This Row],[Dias e Horários - PROJETO ANDRÉ LUIZ]])-LEN(SUBSTITUTE(TabCadastro[[#This Row],[Dias e Horários - PROJETO ANDRÉ LUIZ]],"h",""))</f>
        <v>0</v>
      </c>
      <c r="EN198" s="1">
        <f>LEN(TabCadastro[[#This Row],[Dias e Horários - PROJETO PAULO DE TARSO]])-LEN(SUBSTITUTE(TabCadastro[[#This Row],[Dias e Horários - PROJETO PAULO DE TARSO]],"h",""))</f>
        <v>0</v>
      </c>
    </row>
    <row r="199" spans="1:144" x14ac:dyDescent="0.3">
      <c r="A199" s="2">
        <v>44222.428699560187</v>
      </c>
      <c r="B199" s="19" t="s">
        <v>4129</v>
      </c>
      <c r="C199" s="3" t="s">
        <v>4366</v>
      </c>
      <c r="D199" s="3" t="s">
        <v>4367</v>
      </c>
      <c r="E199" s="3" t="s">
        <v>4368</v>
      </c>
      <c r="F199" s="3" t="s">
        <v>4369</v>
      </c>
      <c r="G199" s="4" t="s">
        <v>4370</v>
      </c>
      <c r="H199" s="5" t="s">
        <v>4371</v>
      </c>
      <c r="I199" s="3" t="s">
        <v>4136</v>
      </c>
      <c r="J199" s="3" t="s">
        <v>152</v>
      </c>
      <c r="K199" s="3" t="s">
        <v>4372</v>
      </c>
      <c r="L199" s="3" t="s">
        <v>4373</v>
      </c>
      <c r="M199" s="13">
        <v>35572</v>
      </c>
      <c r="N199" s="3" t="s">
        <v>4155</v>
      </c>
      <c r="O199" s="5" t="s">
        <v>4170</v>
      </c>
      <c r="P199" s="5" t="s">
        <v>4156</v>
      </c>
      <c r="Q199" s="4" t="s">
        <v>4374</v>
      </c>
      <c r="R199" s="4" t="s">
        <v>4375</v>
      </c>
      <c r="S199" s="3" t="s">
        <v>158</v>
      </c>
      <c r="T199" s="3" t="s">
        <v>158</v>
      </c>
      <c r="U199" s="3" t="s">
        <v>158</v>
      </c>
      <c r="V199" s="3" t="s">
        <v>159</v>
      </c>
      <c r="W199" s="3" t="s">
        <v>159</v>
      </c>
      <c r="X199" s="3" t="s">
        <v>159</v>
      </c>
      <c r="Y199" s="3" t="s">
        <v>158</v>
      </c>
      <c r="Z199" s="4" t="s">
        <v>4376</v>
      </c>
      <c r="AA199" s="4" t="s">
        <v>161</v>
      </c>
      <c r="AB199" s="4" t="s">
        <v>4377</v>
      </c>
      <c r="AC199" s="4" t="s">
        <v>161</v>
      </c>
      <c r="AD199" s="4" t="s">
        <v>161</v>
      </c>
      <c r="AE199" s="4" t="s">
        <v>158</v>
      </c>
      <c r="AF199" s="4" t="s">
        <v>4378</v>
      </c>
      <c r="AG199" s="3" t="s">
        <v>161</v>
      </c>
      <c r="AH199" s="3" t="s">
        <v>654</v>
      </c>
      <c r="AI199" s="3" t="s">
        <v>221</v>
      </c>
      <c r="AJ199" s="3" t="s">
        <v>221</v>
      </c>
      <c r="AK199" s="3" t="s">
        <v>162</v>
      </c>
      <c r="AL199" s="3" t="s">
        <v>161</v>
      </c>
      <c r="AM199" s="3" t="s">
        <v>161</v>
      </c>
      <c r="AN199" s="5">
        <v>30</v>
      </c>
      <c r="AO199" s="5">
        <v>48</v>
      </c>
      <c r="AP199" s="5">
        <v>24</v>
      </c>
      <c r="AQ199" s="5">
        <v>11</v>
      </c>
      <c r="AR199" s="5" t="s">
        <v>161</v>
      </c>
      <c r="AS199" s="5">
        <v>0</v>
      </c>
      <c r="AT199" s="5" t="s">
        <v>4379</v>
      </c>
      <c r="AU199" s="5" t="s">
        <v>4380</v>
      </c>
      <c r="AV199" s="5">
        <v>15</v>
      </c>
      <c r="AW199" s="5">
        <v>22</v>
      </c>
      <c r="AX199" s="5">
        <v>15</v>
      </c>
      <c r="AY199" s="5">
        <v>6</v>
      </c>
      <c r="AZ199" s="5" t="s">
        <v>161</v>
      </c>
      <c r="BA199" s="5">
        <v>0</v>
      </c>
      <c r="BB199" s="5">
        <v>30</v>
      </c>
      <c r="BC199" s="5">
        <v>11</v>
      </c>
      <c r="BD199" s="5">
        <v>2</v>
      </c>
      <c r="BE199" s="5" t="s">
        <v>554</v>
      </c>
      <c r="BF199" s="5">
        <v>25</v>
      </c>
      <c r="BG199" s="5">
        <v>6</v>
      </c>
      <c r="BH199" s="5">
        <v>4</v>
      </c>
      <c r="BI199" s="5">
        <v>1</v>
      </c>
      <c r="BJ199" s="5">
        <v>1</v>
      </c>
      <c r="BK199" s="5">
        <v>1</v>
      </c>
      <c r="BL199" s="5">
        <v>1</v>
      </c>
      <c r="BM199" s="5">
        <v>2</v>
      </c>
      <c r="BN199" s="5">
        <v>0</v>
      </c>
      <c r="BO199" s="5">
        <v>4</v>
      </c>
      <c r="BP199" s="5">
        <v>4</v>
      </c>
      <c r="BQ199" s="5" t="s">
        <v>158</v>
      </c>
      <c r="BR199" s="5" t="s">
        <v>554</v>
      </c>
      <c r="BS199" s="5">
        <v>17</v>
      </c>
      <c r="BT199" s="5">
        <v>3</v>
      </c>
      <c r="BU199" s="5">
        <v>2</v>
      </c>
      <c r="BV199" s="5" t="s">
        <v>165</v>
      </c>
      <c r="BW199" s="5" t="s">
        <v>554</v>
      </c>
      <c r="BX199" s="5">
        <v>7</v>
      </c>
      <c r="BY199" s="5">
        <v>8</v>
      </c>
      <c r="BZ199" s="5">
        <v>2</v>
      </c>
      <c r="CA199" s="5">
        <v>2</v>
      </c>
      <c r="CB199" s="5">
        <v>6</v>
      </c>
      <c r="CC199" s="5">
        <v>51</v>
      </c>
      <c r="CD199" s="5" t="s">
        <v>1237</v>
      </c>
      <c r="CE199" s="5" t="s">
        <v>225</v>
      </c>
      <c r="CF199" s="5" t="s">
        <v>161</v>
      </c>
      <c r="CG199" s="5" t="s">
        <v>158</v>
      </c>
      <c r="CH199" s="5" t="s">
        <v>158</v>
      </c>
      <c r="CI199" s="5">
        <v>12</v>
      </c>
      <c r="CJ199" s="5">
        <v>2</v>
      </c>
      <c r="CK199" s="5" t="s">
        <v>159</v>
      </c>
      <c r="CL199" s="5" t="s">
        <v>158</v>
      </c>
      <c r="CM199" s="5">
        <v>0</v>
      </c>
      <c r="CN199" s="5">
        <v>0</v>
      </c>
      <c r="CO199" s="5" t="s">
        <v>167</v>
      </c>
      <c r="CQ199" s="5" t="s">
        <v>168</v>
      </c>
      <c r="CR199" s="4" t="s">
        <v>4381</v>
      </c>
      <c r="CS199" s="5" t="s">
        <v>169</v>
      </c>
      <c r="CT199" s="5" t="s">
        <v>158</v>
      </c>
      <c r="CU199" s="5" t="s">
        <v>4170</v>
      </c>
      <c r="CX199" s="5" t="s">
        <v>4382</v>
      </c>
      <c r="CY199" s="4" t="s">
        <v>4383</v>
      </c>
      <c r="CZ199" s="5" t="s">
        <v>171</v>
      </c>
      <c r="DA199" s="5" t="s">
        <v>230</v>
      </c>
      <c r="DB199" s="4" t="s">
        <v>4384</v>
      </c>
      <c r="DC199" s="4" t="s">
        <v>4385</v>
      </c>
      <c r="DD199" t="s">
        <v>4386</v>
      </c>
      <c r="DE199" s="14" t="s">
        <v>176</v>
      </c>
      <c r="DF199" s="4">
        <v>202</v>
      </c>
      <c r="DG199" s="15" t="s">
        <v>177</v>
      </c>
      <c r="DH199" s="15" t="s">
        <v>354</v>
      </c>
      <c r="DI199" s="4" t="e">
        <v>#REF!</v>
      </c>
      <c r="DJ199" s="4" t="e">
        <v>#REF!</v>
      </c>
      <c r="DK199" s="4" t="e">
        <v>#REF!</v>
      </c>
      <c r="DL199" s="4" t="e">
        <v>#REF!</v>
      </c>
      <c r="DM199" s="4" t="e">
        <v>#REF!</v>
      </c>
      <c r="DN199" s="4" t="e">
        <v>#REF!</v>
      </c>
      <c r="DO199" s="4" t="e">
        <v>#REF!</v>
      </c>
      <c r="DP199" s="4" t="s">
        <v>4387</v>
      </c>
      <c r="DQ199" s="4" t="s">
        <v>354</v>
      </c>
      <c r="DR199" s="16">
        <v>0.8</v>
      </c>
      <c r="DS199" s="17">
        <v>44225</v>
      </c>
      <c r="DT199" s="1" t="s">
        <v>356</v>
      </c>
      <c r="DU199" s="1" t="s">
        <v>354</v>
      </c>
      <c r="DV199" s="1" t="str">
        <f>TabCadastro[[#This Row],[Cidade]]&amp;" - "&amp;TabCadastro[[#This Row],[UF]]</f>
        <v>Ribeirão Preto - SP</v>
      </c>
      <c r="DW199" s="18" t="str">
        <f>TabCadastro[[#This Row],[Nome completo do responsável]]&amp;" / "&amp;TabCadastro[[#This Row],[Endereço de e-mail2]]&amp;" / "&amp;TabCadastro[[#This Row],[Telefone]]</f>
        <v>José Roberto Torres De Oliveira / jrtorres1964@gmail.com / (16) 99379-1281</v>
      </c>
      <c r="DX199" s="18" t="str">
        <f>TabCadastro[[#This Row],[Nome do Presidente]]&amp;" / "&amp;TabCadastro[[#This Row],[Email do Presidente]]&amp;" / "&amp;TabCadastro[[#This Row],[Telefone do Presidente]]</f>
        <v>Walter Momesso Junior / momessow@gmail.com / (16) 98244-2341</v>
      </c>
      <c r="DY199" s="18" t="e">
        <f>VLOOKUP(TabCadastro[[#This Row],[Regional]],#REF!,2,FALSE)</f>
        <v>#REF!</v>
      </c>
      <c r="DZ199" s="1" t="e">
        <f>IF(TabCadastro[[#This Row],[Regional]]=#REF!,TabCadastro[[#This Row],[Conc_Cidade_UF]],"")</f>
        <v>#REF!</v>
      </c>
      <c r="EA199" s="18" t="str">
        <f>TabCadastro[[#This Row],[Endereço]]&amp;" - "&amp;TabCadastro[[#This Row],[Bairro]]&amp;" - "&amp;"CEP "&amp;TabCadastro[[#This Row],[CEP]]</f>
        <v>Rua Paulo De Souza Neves,220 - Jd. Alexandre Balbo - CEP 14066-060</v>
      </c>
      <c r="EB199" s="1" t="e">
        <f>IF(TabCadastro[[#This Row],[Regional]]=#REF!,TabCadastro[[#This Row],[Ordem (manual)]],"")</f>
        <v>#REF!</v>
      </c>
      <c r="EC199" s="1" t="e">
        <f>IF(TabCadastro[[#This Row],[Regional_Selec]]="","",_xlfn.RANK.EQ(TabCadastro[[#This Row],[Regional_Selec]],TabCadastro[Regional_Selec],1))</f>
        <v>#REF!</v>
      </c>
      <c r="ED199" s="1" t="str">
        <f>TabCadastro[[#This Row],[Domingo]]&amp;TabCadastro[[#This Row],[Segunda]]&amp;TabCadastro[[#This Row],[Terça]]&amp;TabCadastro[[#This Row],[Quarta]]&amp;TabCadastro[[#This Row],[Quinta]]&amp;TabCadastro[[#This Row],[Sexta]]&amp;TabCadastro[[#This Row],[Sábado]]</f>
        <v>-14h20h20h19h30--</v>
      </c>
      <c r="EE199" s="1">
        <f>LEN(TabCadastro[[#This Row],[Conc_AE]])-LEN(SUBSTITUTE(TabCadastro[[#This Row],[Conc_AE]],"h",""))</f>
        <v>4</v>
      </c>
      <c r="EF199" s="1">
        <f>LEN(TabCadastro[[#This Row],[Dias e Horários do CURSO BÁSICO]])-LEN(SUBSTITUTE(TabCadastro[[#This Row],[Dias e Horários do CURSO BÁSICO]],"h",""))</f>
        <v>0</v>
      </c>
      <c r="EG199" s="1">
        <f>LEN(TabCadastro[[#This Row],[Dias e Horários da EAE]])-LEN(SUBSTITUTE(TabCadastro[[#This Row],[Dias e Horários da EAE]],"h",""))</f>
        <v>0</v>
      </c>
      <c r="EH199" s="1">
        <f>LEN(TabCadastro[[#This Row],[Dias e Horários EVANGELIZAÇÃO INFANTIL]])-LEN(SUBSTITUTE(TabCadastro[[#This Row],[Dias e Horários EVANGELIZAÇÃO INFANTIL]],"h",""))</f>
        <v>1</v>
      </c>
      <c r="EI199" s="1">
        <f>LEN(TabCadastro[[#This Row],[Dias e Horários PRÉ-MOCIDADE]])-LEN(SUBSTITUTE(TabCadastro[[#This Row],[Dias e Horários PRÉ-MOCIDADE]],"h",""))</f>
        <v>1</v>
      </c>
      <c r="EJ199" s="1">
        <f>LEN(TabCadastro[[#This Row],[Dias e Horários MOCIDADE]])-LEN(SUBSTITUTE(TabCadastro[[#This Row],[Dias e Horários MOCIDADE]],"h",""))</f>
        <v>1</v>
      </c>
      <c r="EK199" s="1">
        <f>LEN(TabCadastro[[#This Row],[Dias e Horários do CURSO DE MÉDIUNS]])-LEN(SUBSTITUTE(TabCadastro[[#This Row],[Dias e Horários do CURSO DE MÉDIUNS]],"h",""))</f>
        <v>0</v>
      </c>
      <c r="EL199" s="1">
        <f>LEN(TabCadastro[[#This Row],[Dias e Horários - FALANDO AO CORAÇÃO]])-LEN(SUBSTITUTE(TabCadastro[[#This Row],[Dias e Horários - FALANDO AO CORAÇÃO]],"h",""))</f>
        <v>1</v>
      </c>
      <c r="EM199" s="1">
        <f>LEN(TabCadastro[[#This Row],[Dias e Horários - PROJETO ANDRÉ LUIZ]])-LEN(SUBSTITUTE(TabCadastro[[#This Row],[Dias e Horários - PROJETO ANDRÉ LUIZ]],"h",""))</f>
        <v>1</v>
      </c>
      <c r="EN199" s="1">
        <f>LEN(TabCadastro[[#This Row],[Dias e Horários - PROJETO PAULO DE TARSO]])-LEN(SUBSTITUTE(TabCadastro[[#This Row],[Dias e Horários - PROJETO PAULO DE TARSO]],"h",""))</f>
        <v>0</v>
      </c>
    </row>
    <row r="200" spans="1:144" x14ac:dyDescent="0.3">
      <c r="A200" s="2">
        <v>44194.767745347221</v>
      </c>
      <c r="B200" s="19" t="s">
        <v>4129</v>
      </c>
      <c r="C200" s="3" t="s">
        <v>4388</v>
      </c>
      <c r="D200" s="3" t="s">
        <v>4389</v>
      </c>
      <c r="E200" s="3" t="s">
        <v>4390</v>
      </c>
      <c r="F200" s="3" t="s">
        <v>4391</v>
      </c>
      <c r="G200" s="4" t="s">
        <v>4392</v>
      </c>
      <c r="H200" s="5" t="s">
        <v>4389</v>
      </c>
      <c r="I200" s="3" t="s">
        <v>4136</v>
      </c>
      <c r="J200" s="3" t="s">
        <v>152</v>
      </c>
      <c r="K200" s="3" t="s">
        <v>4393</v>
      </c>
      <c r="L200" s="3" t="s">
        <v>4394</v>
      </c>
      <c r="M200" s="13">
        <v>37340</v>
      </c>
      <c r="N200" s="3" t="s">
        <v>4390</v>
      </c>
      <c r="O200" s="5" t="s">
        <v>4395</v>
      </c>
      <c r="P200" s="5" t="s">
        <v>4396</v>
      </c>
      <c r="Q200" s="4" t="s">
        <v>4397</v>
      </c>
      <c r="R200" s="4" t="s">
        <v>4398</v>
      </c>
      <c r="S200" s="3" t="s">
        <v>158</v>
      </c>
      <c r="T200" s="3" t="s">
        <v>159</v>
      </c>
      <c r="U200" s="3" t="s">
        <v>158</v>
      </c>
      <c r="V200" s="3" t="s">
        <v>159</v>
      </c>
      <c r="W200" s="3" t="s">
        <v>159</v>
      </c>
      <c r="X200" s="3" t="s">
        <v>159</v>
      </c>
      <c r="Y200" s="3" t="s">
        <v>159</v>
      </c>
      <c r="Z200" s="4" t="s">
        <v>4399</v>
      </c>
      <c r="AA200" s="4" t="s">
        <v>159</v>
      </c>
      <c r="AB200" s="4" t="s">
        <v>158</v>
      </c>
      <c r="AC200" s="4" t="s">
        <v>159</v>
      </c>
      <c r="AD200" s="4" t="s">
        <v>159</v>
      </c>
      <c r="AE200" s="4" t="s">
        <v>158</v>
      </c>
      <c r="AF200" s="4" t="s">
        <v>4395</v>
      </c>
      <c r="AG200" s="23" t="s">
        <v>161</v>
      </c>
      <c r="AH200" s="23" t="s">
        <v>161</v>
      </c>
      <c r="AI200" s="3" t="s">
        <v>4400</v>
      </c>
      <c r="AJ200" s="3" t="s">
        <v>4400</v>
      </c>
      <c r="AK200" s="23" t="s">
        <v>161</v>
      </c>
      <c r="AL200" s="23" t="s">
        <v>161</v>
      </c>
      <c r="AM200" s="3" t="s">
        <v>4401</v>
      </c>
      <c r="AN200" s="5">
        <v>35</v>
      </c>
      <c r="AO200" s="5">
        <v>35</v>
      </c>
      <c r="AP200" s="5">
        <v>10</v>
      </c>
      <c r="AQ200" s="5">
        <v>4</v>
      </c>
      <c r="AR200" s="20" t="s">
        <v>161</v>
      </c>
      <c r="AS200" s="20">
        <v>0</v>
      </c>
      <c r="AT200" s="5" t="s">
        <v>1967</v>
      </c>
      <c r="AU200" s="5" t="s">
        <v>748</v>
      </c>
      <c r="AV200" s="5">
        <v>35</v>
      </c>
      <c r="AW200" s="5">
        <v>6</v>
      </c>
      <c r="AX200" s="5">
        <v>2</v>
      </c>
      <c r="AY200" s="5">
        <v>2</v>
      </c>
      <c r="AZ200" s="5" t="s">
        <v>555</v>
      </c>
      <c r="BA200" s="5">
        <v>8</v>
      </c>
      <c r="BB200" s="5">
        <v>4</v>
      </c>
      <c r="BC200" s="5">
        <v>1</v>
      </c>
      <c r="BD200" s="5">
        <v>1</v>
      </c>
      <c r="BE200" s="5" t="s">
        <v>164</v>
      </c>
      <c r="BF200" s="5">
        <v>18</v>
      </c>
      <c r="BG200" s="5">
        <v>20</v>
      </c>
      <c r="BH200" s="5">
        <v>6</v>
      </c>
      <c r="BI200" s="5">
        <v>2</v>
      </c>
      <c r="BJ200" s="5">
        <v>1</v>
      </c>
      <c r="BK200" s="5">
        <v>1</v>
      </c>
      <c r="BL200" s="5">
        <v>1</v>
      </c>
      <c r="BM200" s="5">
        <v>1</v>
      </c>
      <c r="BN200" s="5">
        <v>0</v>
      </c>
      <c r="BO200" s="5">
        <v>2</v>
      </c>
      <c r="BP200" s="5">
        <v>0</v>
      </c>
      <c r="BQ200" s="5" t="s">
        <v>158</v>
      </c>
      <c r="BR200" s="5" t="s">
        <v>161</v>
      </c>
      <c r="BS200" s="20">
        <v>0</v>
      </c>
      <c r="BT200" s="5">
        <v>0</v>
      </c>
      <c r="BU200" s="5">
        <v>0</v>
      </c>
      <c r="BV200" s="5" t="s">
        <v>165</v>
      </c>
      <c r="BW200" s="5" t="s">
        <v>164</v>
      </c>
      <c r="BX200" s="5">
        <v>3</v>
      </c>
      <c r="BY200" s="5">
        <v>5</v>
      </c>
      <c r="BZ200" s="5">
        <v>1</v>
      </c>
      <c r="CA200" s="5">
        <v>1</v>
      </c>
      <c r="CB200" s="5">
        <v>0</v>
      </c>
      <c r="CC200" s="20">
        <v>0</v>
      </c>
      <c r="CD200" s="20" t="s">
        <v>161</v>
      </c>
      <c r="CE200" s="20" t="s">
        <v>161</v>
      </c>
      <c r="CF200" s="20" t="s">
        <v>161</v>
      </c>
      <c r="CG200" s="5" t="s">
        <v>158</v>
      </c>
      <c r="CH200" s="5" t="s">
        <v>158</v>
      </c>
      <c r="CI200" s="20">
        <v>0</v>
      </c>
      <c r="CJ200" s="20">
        <v>0</v>
      </c>
      <c r="CK200" s="5" t="s">
        <v>159</v>
      </c>
      <c r="CL200" s="5" t="s">
        <v>158</v>
      </c>
      <c r="CM200" s="20">
        <v>0</v>
      </c>
      <c r="CN200" s="20">
        <v>0</v>
      </c>
      <c r="CO200" s="5" t="s">
        <v>1454</v>
      </c>
      <c r="CQ200" s="5" t="s">
        <v>347</v>
      </c>
      <c r="CS200" s="5" t="s">
        <v>169</v>
      </c>
      <c r="CT200" s="5" t="s">
        <v>159</v>
      </c>
      <c r="CU200" s="20" t="s">
        <v>416</v>
      </c>
      <c r="CX200" s="5" t="s">
        <v>4402</v>
      </c>
      <c r="CY200" s="4" t="s">
        <v>1556</v>
      </c>
      <c r="CZ200" s="5" t="s">
        <v>171</v>
      </c>
      <c r="DA200" s="5" t="s">
        <v>172</v>
      </c>
      <c r="DB200" s="4" t="s">
        <v>4403</v>
      </c>
      <c r="DD200" t="s">
        <v>4404</v>
      </c>
      <c r="DE200" s="14" t="s">
        <v>176</v>
      </c>
      <c r="DF200" s="4">
        <v>203</v>
      </c>
      <c r="DG200" s="15" t="s">
        <v>177</v>
      </c>
      <c r="DH200" s="15" t="s">
        <v>354</v>
      </c>
      <c r="DI200" s="4" t="e">
        <v>#REF!</v>
      </c>
      <c r="DJ200" s="4" t="e">
        <v>#REF!</v>
      </c>
      <c r="DK200" s="4" t="e">
        <v>#REF!</v>
      </c>
      <c r="DL200" s="4" t="e">
        <v>#REF!</v>
      </c>
      <c r="DM200" s="4" t="e">
        <v>#REF!</v>
      </c>
      <c r="DN200" s="4" t="e">
        <v>#REF!</v>
      </c>
      <c r="DO200" s="4" t="e">
        <v>#REF!</v>
      </c>
      <c r="DP200" s="4" t="s">
        <v>4405</v>
      </c>
      <c r="DQ200" s="4" t="s">
        <v>354</v>
      </c>
      <c r="DR200" s="16">
        <v>0.8</v>
      </c>
      <c r="DS200" s="17">
        <v>44225</v>
      </c>
      <c r="DT200" s="1" t="s">
        <v>356</v>
      </c>
      <c r="DU200" s="1" t="s">
        <v>354</v>
      </c>
      <c r="DV200" s="1" t="str">
        <f>TabCadastro[[#This Row],[Cidade]]&amp;" - "&amp;TabCadastro[[#This Row],[UF]]</f>
        <v>Ribeirão Preto - SP</v>
      </c>
      <c r="DW200" s="18" t="str">
        <f>TabCadastro[[#This Row],[Nome completo do responsável]]&amp;" / "&amp;TabCadastro[[#This Row],[Endereço de e-mail2]]&amp;" / "&amp;TabCadastro[[#This Row],[Telefone]]</f>
        <v>Lucy Mara Nocente De Almeida / manoelpena@xn--aliancaribeiro-2hb.com.br / (15) 98129-9000</v>
      </c>
      <c r="DX200" s="18" t="str">
        <f>TabCadastro[[#This Row],[Nome do Presidente]]&amp;" / "&amp;TabCadastro[[#This Row],[Email do Presidente]]&amp;" / "&amp;TabCadastro[[#This Row],[Telefone do Presidente]]</f>
        <v>Lucy Mara Nocente De Almeida / lucymaraalmeida@hotmail.com / (16) 99812-9900</v>
      </c>
      <c r="DY200" s="18" t="e">
        <f>VLOOKUP(TabCadastro[[#This Row],[Regional]],#REF!,2,FALSE)</f>
        <v>#REF!</v>
      </c>
      <c r="DZ200" s="1" t="e">
        <f>IF(TabCadastro[[#This Row],[Regional]]=#REF!,TabCadastro[[#This Row],[Conc_Cidade_UF]],"")</f>
        <v>#REF!</v>
      </c>
      <c r="EA200" s="18" t="str">
        <f>TabCadastro[[#This Row],[Endereço]]&amp;" - "&amp;TabCadastro[[#This Row],[Bairro]]&amp;" - "&amp;"CEP "&amp;TabCadastro[[#This Row],[CEP]]</f>
        <v>Antonio fregonesi 596 - Manoel Pena - CEP 14098-328</v>
      </c>
      <c r="EB200" s="1" t="e">
        <f>IF(TabCadastro[[#This Row],[Regional]]=#REF!,TabCadastro[[#This Row],[Ordem (manual)]],"")</f>
        <v>#REF!</v>
      </c>
      <c r="EC200" s="1" t="e">
        <f>IF(TabCadastro[[#This Row],[Regional_Selec]]="","",_xlfn.RANK.EQ(TabCadastro[[#This Row],[Regional_Selec]],TabCadastro[Regional_Selec],1))</f>
        <v>#REF!</v>
      </c>
      <c r="ED200" s="1" t="str">
        <f>TabCadastro[[#This Row],[Domingo]]&amp;TabCadastro[[#This Row],[Segunda]]&amp;TabCadastro[[#This Row],[Terça]]&amp;TabCadastro[[#This Row],[Quarta]]&amp;TabCadastro[[#This Row],[Quinta]]&amp;TabCadastro[[#This Row],[Sexta]]&amp;TabCadastro[[#This Row],[Sábado]]</f>
        <v>--19h5019h50--8h20</v>
      </c>
      <c r="EE200" s="1">
        <f>LEN(TabCadastro[[#This Row],[Conc_AE]])-LEN(SUBSTITUTE(TabCadastro[[#This Row],[Conc_AE]],"h",""))</f>
        <v>3</v>
      </c>
      <c r="EF200" s="1">
        <f>LEN(TabCadastro[[#This Row],[Dias e Horários do CURSO BÁSICO]])-LEN(SUBSTITUTE(TabCadastro[[#This Row],[Dias e Horários do CURSO BÁSICO]],"h",""))</f>
        <v>0</v>
      </c>
      <c r="EG200" s="1">
        <f>LEN(TabCadastro[[#This Row],[Dias e Horários da EAE]])-LEN(SUBSTITUTE(TabCadastro[[#This Row],[Dias e Horários da EAE]],"h",""))</f>
        <v>2</v>
      </c>
      <c r="EH200" s="1">
        <f>LEN(TabCadastro[[#This Row],[Dias e Horários EVANGELIZAÇÃO INFANTIL]])-LEN(SUBSTITUTE(TabCadastro[[#This Row],[Dias e Horários EVANGELIZAÇÃO INFANTIL]],"h",""))</f>
        <v>1</v>
      </c>
      <c r="EI200" s="1">
        <f>LEN(TabCadastro[[#This Row],[Dias e Horários PRÉ-MOCIDADE]])-LEN(SUBSTITUTE(TabCadastro[[#This Row],[Dias e Horários PRÉ-MOCIDADE]],"h",""))</f>
        <v>0</v>
      </c>
      <c r="EJ200" s="1">
        <f>LEN(TabCadastro[[#This Row],[Dias e Horários MOCIDADE]])-LEN(SUBSTITUTE(TabCadastro[[#This Row],[Dias e Horários MOCIDADE]],"h",""))</f>
        <v>1</v>
      </c>
      <c r="EK200" s="1">
        <f>LEN(TabCadastro[[#This Row],[Dias e Horários do CURSO DE MÉDIUNS]])-LEN(SUBSTITUTE(TabCadastro[[#This Row],[Dias e Horários do CURSO DE MÉDIUNS]],"h",""))</f>
        <v>1</v>
      </c>
      <c r="EL200" s="1">
        <f>LEN(TabCadastro[[#This Row],[Dias e Horários - FALANDO AO CORAÇÃO]])-LEN(SUBSTITUTE(TabCadastro[[#This Row],[Dias e Horários - FALANDO AO CORAÇÃO]],"h",""))</f>
        <v>0</v>
      </c>
      <c r="EM200" s="1">
        <f>LEN(TabCadastro[[#This Row],[Dias e Horários - PROJETO ANDRÉ LUIZ]])-LEN(SUBSTITUTE(TabCadastro[[#This Row],[Dias e Horários - PROJETO ANDRÉ LUIZ]],"h",""))</f>
        <v>0</v>
      </c>
      <c r="EN200" s="1">
        <f>LEN(TabCadastro[[#This Row],[Dias e Horários - PROJETO PAULO DE TARSO]])-LEN(SUBSTITUTE(TabCadastro[[#This Row],[Dias e Horários - PROJETO PAULO DE TARSO]],"h",""))</f>
        <v>0</v>
      </c>
    </row>
    <row r="201" spans="1:144" x14ac:dyDescent="0.3">
      <c r="A201" s="2">
        <v>44187.855755312499</v>
      </c>
      <c r="B201" s="19" t="s">
        <v>4129</v>
      </c>
      <c r="C201" s="3" t="s">
        <v>4406</v>
      </c>
      <c r="D201" s="3" t="s">
        <v>408</v>
      </c>
      <c r="E201" s="3" t="s">
        <v>4407</v>
      </c>
      <c r="F201" s="3" t="s">
        <v>4408</v>
      </c>
      <c r="G201" s="4" t="s">
        <v>4409</v>
      </c>
      <c r="H201" s="5" t="s">
        <v>4410</v>
      </c>
      <c r="I201" s="3" t="s">
        <v>4136</v>
      </c>
      <c r="J201" s="3" t="s">
        <v>152</v>
      </c>
      <c r="K201" s="3" t="s">
        <v>4411</v>
      </c>
      <c r="L201" s="3" t="s">
        <v>4412</v>
      </c>
      <c r="M201" s="13">
        <v>42584</v>
      </c>
      <c r="N201" s="3" t="s">
        <v>4413</v>
      </c>
      <c r="O201" s="5" t="s">
        <v>4414</v>
      </c>
      <c r="P201" s="5" t="s">
        <v>4408</v>
      </c>
      <c r="Q201" s="4" t="s">
        <v>4415</v>
      </c>
      <c r="S201" s="3" t="s">
        <v>159</v>
      </c>
      <c r="T201" s="3" t="s">
        <v>158</v>
      </c>
      <c r="U201" s="3" t="s">
        <v>158</v>
      </c>
      <c r="V201" s="3" t="s">
        <v>159</v>
      </c>
      <c r="W201" s="3" t="s">
        <v>159</v>
      </c>
      <c r="X201" s="3" t="s">
        <v>159</v>
      </c>
      <c r="Y201" s="3" t="s">
        <v>158</v>
      </c>
      <c r="Z201" s="4" t="s">
        <v>4416</v>
      </c>
      <c r="AE201" s="4" t="s">
        <v>158</v>
      </c>
      <c r="AF201" s="4" t="s">
        <v>4417</v>
      </c>
      <c r="AG201" s="23" t="s">
        <v>161</v>
      </c>
      <c r="AH201" s="23" t="s">
        <v>161</v>
      </c>
      <c r="AI201" s="23" t="s">
        <v>161</v>
      </c>
      <c r="AJ201" s="3" t="s">
        <v>161</v>
      </c>
      <c r="AK201" s="23" t="s">
        <v>161</v>
      </c>
      <c r="AL201" s="23" t="s">
        <v>161</v>
      </c>
      <c r="AM201" s="23" t="s">
        <v>161</v>
      </c>
      <c r="AN201" s="5">
        <v>10</v>
      </c>
      <c r="AO201" s="5">
        <v>10</v>
      </c>
      <c r="AP201" s="21">
        <v>4</v>
      </c>
      <c r="AQ201" s="21">
        <v>3</v>
      </c>
      <c r="AR201" s="20" t="s">
        <v>161</v>
      </c>
      <c r="AS201" s="20">
        <v>0</v>
      </c>
      <c r="AT201" s="5" t="s">
        <v>251</v>
      </c>
      <c r="AU201" s="5" t="s">
        <v>309</v>
      </c>
      <c r="AV201" s="5">
        <v>17</v>
      </c>
      <c r="AW201" s="21">
        <v>3</v>
      </c>
      <c r="AX201" s="21">
        <v>2</v>
      </c>
      <c r="AY201" s="21">
        <v>2</v>
      </c>
      <c r="AZ201" s="5" t="s">
        <v>161</v>
      </c>
      <c r="BA201" s="20">
        <v>0</v>
      </c>
      <c r="BB201" s="21">
        <v>3</v>
      </c>
      <c r="BC201" s="21">
        <v>2</v>
      </c>
      <c r="BD201" s="21">
        <v>2</v>
      </c>
      <c r="BE201" s="5" t="s">
        <v>924</v>
      </c>
      <c r="BF201" s="5">
        <v>10</v>
      </c>
      <c r="BG201" s="21">
        <v>2</v>
      </c>
      <c r="BH201" s="21">
        <v>3</v>
      </c>
      <c r="BI201" s="20">
        <v>0</v>
      </c>
      <c r="BJ201" s="20">
        <v>0</v>
      </c>
      <c r="BK201" s="21">
        <v>2</v>
      </c>
      <c r="BL201" s="21">
        <v>1</v>
      </c>
      <c r="BM201" s="20">
        <v>0</v>
      </c>
      <c r="BN201" s="20">
        <v>0</v>
      </c>
      <c r="BO201" s="21">
        <v>3</v>
      </c>
      <c r="BP201" s="21">
        <v>3</v>
      </c>
      <c r="BQ201" s="5" t="s">
        <v>158</v>
      </c>
      <c r="BR201" s="20" t="s">
        <v>161</v>
      </c>
      <c r="BS201" s="20">
        <v>0</v>
      </c>
      <c r="BT201" s="20">
        <v>0</v>
      </c>
      <c r="BU201" s="20">
        <v>0</v>
      </c>
      <c r="BV201" s="5" t="s">
        <v>253</v>
      </c>
      <c r="BW201" s="5" t="s">
        <v>1356</v>
      </c>
      <c r="BX201" s="21">
        <v>6</v>
      </c>
      <c r="BY201" s="21">
        <v>3</v>
      </c>
      <c r="BZ201" s="21">
        <v>3</v>
      </c>
      <c r="CA201" s="21">
        <v>3</v>
      </c>
      <c r="CB201" s="20">
        <v>0</v>
      </c>
      <c r="CC201" s="21">
        <v>5</v>
      </c>
      <c r="CD201" s="5" t="s">
        <v>224</v>
      </c>
      <c r="CE201" s="20" t="s">
        <v>161</v>
      </c>
      <c r="CF201" s="20" t="s">
        <v>161</v>
      </c>
      <c r="CG201" s="5" t="s">
        <v>158</v>
      </c>
      <c r="CH201" s="5" t="s">
        <v>158</v>
      </c>
      <c r="CI201" s="20">
        <v>0</v>
      </c>
      <c r="CJ201" s="20">
        <v>0</v>
      </c>
      <c r="CK201" s="5" t="s">
        <v>159</v>
      </c>
      <c r="CL201" s="5" t="s">
        <v>158</v>
      </c>
      <c r="CM201" s="20">
        <v>0</v>
      </c>
      <c r="CN201" s="20">
        <v>0</v>
      </c>
      <c r="CO201" s="5" t="s">
        <v>167</v>
      </c>
      <c r="CQ201" s="5" t="s">
        <v>347</v>
      </c>
      <c r="CS201" s="5" t="s">
        <v>169</v>
      </c>
      <c r="CT201" s="5" t="s">
        <v>893</v>
      </c>
      <c r="CU201" s="20" t="s">
        <v>416</v>
      </c>
      <c r="CX201" s="5" t="s">
        <v>4414</v>
      </c>
      <c r="CY201" s="4" t="s">
        <v>4418</v>
      </c>
      <c r="CZ201" s="5" t="s">
        <v>229</v>
      </c>
      <c r="DA201" s="5" t="s">
        <v>172</v>
      </c>
      <c r="DB201" s="4" t="s">
        <v>4419</v>
      </c>
      <c r="DC201" s="4" t="s">
        <v>4420</v>
      </c>
      <c r="DE201" s="14" t="s">
        <v>176</v>
      </c>
      <c r="DF201" s="4">
        <v>204</v>
      </c>
      <c r="DG201" s="15" t="s">
        <v>177</v>
      </c>
      <c r="DH201" s="15" t="s">
        <v>178</v>
      </c>
      <c r="DI201" s="4" t="e">
        <v>#REF!</v>
      </c>
      <c r="DJ201" s="4" t="e">
        <v>#REF!</v>
      </c>
      <c r="DK201" s="4" t="e">
        <v>#REF!</v>
      </c>
      <c r="DL201" s="4" t="e">
        <v>#REF!</v>
      </c>
      <c r="DM201" s="4" t="e">
        <v>#REF!</v>
      </c>
      <c r="DN201" s="4" t="e">
        <v>#REF!</v>
      </c>
      <c r="DO201" s="4" t="e">
        <v>#REF!</v>
      </c>
      <c r="DP201" s="4" t="s">
        <v>4421</v>
      </c>
      <c r="DQ201" s="4" t="s">
        <v>178</v>
      </c>
      <c r="DR201" s="16">
        <v>1</v>
      </c>
      <c r="DS201" s="17">
        <v>44225</v>
      </c>
      <c r="DU201" s="1" t="s">
        <v>178</v>
      </c>
      <c r="DV201" s="1" t="str">
        <f>TabCadastro[[#This Row],[Cidade]]&amp;" - "&amp;TabCadastro[[#This Row],[UF]]</f>
        <v>Ribeirão Preto - SP</v>
      </c>
      <c r="DW201" s="18" t="str">
        <f>TabCadastro[[#This Row],[Nome completo do responsável]]&amp;" / "&amp;TabCadastro[[#This Row],[Endereço de e-mail2]]&amp;" / "&amp;TabCadastro[[#This Row],[Telefone]]</f>
        <v>Euler Alberto De Campos / eulersempre@yahoo.com / (16) 99230-8072</v>
      </c>
      <c r="DX201" s="18" t="str">
        <f>TabCadastro[[#This Row],[Nome do Presidente]]&amp;" / "&amp;TabCadastro[[#This Row],[Email do Presidente]]&amp;" / "&amp;TabCadastro[[#This Row],[Telefone do Presidente]]</f>
        <v>Euler Alberto De Campos  / eulersempre@yahoo.com / (16) 99230-8072</v>
      </c>
      <c r="DY201" s="18" t="e">
        <f>VLOOKUP(TabCadastro[[#This Row],[Regional]],#REF!,2,FALSE)</f>
        <v>#REF!</v>
      </c>
      <c r="DZ201" s="1" t="e">
        <f>IF(TabCadastro[[#This Row],[Regional]]=#REF!,TabCadastro[[#This Row],[Conc_Cidade_UF]],"")</f>
        <v>#REF!</v>
      </c>
      <c r="EA201" s="18" t="str">
        <f>TabCadastro[[#This Row],[Endereço]]&amp;" - "&amp;TabCadastro[[#This Row],[Bairro]]&amp;" - "&amp;"CEP "&amp;TabCadastro[[#This Row],[CEP]]</f>
        <v>RUA MÉXICO Nº 218 - Vila Mariana  - CEP 14075-110</v>
      </c>
      <c r="EB201" s="1" t="e">
        <f>IF(TabCadastro[[#This Row],[Regional]]=#REF!,TabCadastro[[#This Row],[Ordem (manual)]],"")</f>
        <v>#REF!</v>
      </c>
      <c r="EC201" s="1" t="e">
        <f>IF(TabCadastro[[#This Row],[Regional_Selec]]="","",_xlfn.RANK.EQ(TabCadastro[[#This Row],[Regional_Selec]],TabCadastro[Regional_Selec],1))</f>
        <v>#REF!</v>
      </c>
      <c r="ED201" s="1" t="str">
        <f>TabCadastro[[#This Row],[Domingo]]&amp;TabCadastro[[#This Row],[Segunda]]&amp;TabCadastro[[#This Row],[Terça]]&amp;TabCadastro[[#This Row],[Quarta]]&amp;TabCadastro[[#This Row],[Quinta]]&amp;TabCadastro[[#This Row],[Sexta]]&amp;TabCadastro[[#This Row],[Sábado]]</f>
        <v>-------</v>
      </c>
      <c r="EE201" s="1">
        <f>LEN(TabCadastro[[#This Row],[Conc_AE]])-LEN(SUBSTITUTE(TabCadastro[[#This Row],[Conc_AE]],"h",""))</f>
        <v>0</v>
      </c>
      <c r="EF201" s="1">
        <f>LEN(TabCadastro[[#This Row],[Dias e Horários do CURSO BÁSICO]])-LEN(SUBSTITUTE(TabCadastro[[#This Row],[Dias e Horários do CURSO BÁSICO]],"h",""))</f>
        <v>0</v>
      </c>
      <c r="EG201" s="1">
        <f>LEN(TabCadastro[[#This Row],[Dias e Horários da EAE]])-LEN(SUBSTITUTE(TabCadastro[[#This Row],[Dias e Horários da EAE]],"h",""))</f>
        <v>1</v>
      </c>
      <c r="EH201" s="1">
        <f>LEN(TabCadastro[[#This Row],[Dias e Horários EVANGELIZAÇÃO INFANTIL]])-LEN(SUBSTITUTE(TabCadastro[[#This Row],[Dias e Horários EVANGELIZAÇÃO INFANTIL]],"h",""))</f>
        <v>1</v>
      </c>
      <c r="EI201" s="1">
        <f>LEN(TabCadastro[[#This Row],[Dias e Horários PRÉ-MOCIDADE]])-LEN(SUBSTITUTE(TabCadastro[[#This Row],[Dias e Horários PRÉ-MOCIDADE]],"h",""))</f>
        <v>0</v>
      </c>
      <c r="EJ201" s="1">
        <f>LEN(TabCadastro[[#This Row],[Dias e Horários MOCIDADE]])-LEN(SUBSTITUTE(TabCadastro[[#This Row],[Dias e Horários MOCIDADE]],"h",""))</f>
        <v>1</v>
      </c>
      <c r="EK201" s="1">
        <f>LEN(TabCadastro[[#This Row],[Dias e Horários do CURSO DE MÉDIUNS]])-LEN(SUBSTITUTE(TabCadastro[[#This Row],[Dias e Horários do CURSO DE MÉDIUNS]],"h",""))</f>
        <v>0</v>
      </c>
      <c r="EL201" s="1">
        <f>LEN(TabCadastro[[#This Row],[Dias e Horários - FALANDO AO CORAÇÃO]])-LEN(SUBSTITUTE(TabCadastro[[#This Row],[Dias e Horários - FALANDO AO CORAÇÃO]],"h",""))</f>
        <v>1</v>
      </c>
      <c r="EM201" s="1">
        <f>LEN(TabCadastro[[#This Row],[Dias e Horários - PROJETO ANDRÉ LUIZ]])-LEN(SUBSTITUTE(TabCadastro[[#This Row],[Dias e Horários - PROJETO ANDRÉ LUIZ]],"h",""))</f>
        <v>0</v>
      </c>
      <c r="EN201" s="1">
        <f>LEN(TabCadastro[[#This Row],[Dias e Horários - PROJETO PAULO DE TARSO]])-LEN(SUBSTITUTE(TabCadastro[[#This Row],[Dias e Horários - PROJETO PAULO DE TARSO]],"h",""))</f>
        <v>0</v>
      </c>
    </row>
    <row r="202" spans="1:144" x14ac:dyDescent="0.3">
      <c r="A202" s="2">
        <v>44221.914520833336</v>
      </c>
      <c r="B202" s="19" t="s">
        <v>4129</v>
      </c>
      <c r="C202" s="3" t="s">
        <v>4422</v>
      </c>
      <c r="D202" s="3" t="s">
        <v>4423</v>
      </c>
      <c r="E202" s="3" t="s">
        <v>4424</v>
      </c>
      <c r="F202" s="3" t="s">
        <v>4425</v>
      </c>
      <c r="G202" s="4" t="s">
        <v>4426</v>
      </c>
      <c r="H202" s="5" t="s">
        <v>4427</v>
      </c>
      <c r="I202" s="3" t="s">
        <v>4182</v>
      </c>
      <c r="J202" s="3" t="s">
        <v>152</v>
      </c>
      <c r="K202" s="3" t="s">
        <v>4428</v>
      </c>
      <c r="L202" s="3" t="s">
        <v>4429</v>
      </c>
      <c r="M202" s="13">
        <v>42775</v>
      </c>
      <c r="N202" s="3" t="s">
        <v>4424</v>
      </c>
      <c r="O202" s="5" t="s">
        <v>4430</v>
      </c>
      <c r="P202" s="5" t="s">
        <v>4425</v>
      </c>
      <c r="Q202" s="4" t="s">
        <v>4431</v>
      </c>
      <c r="R202" s="4" t="s">
        <v>4432</v>
      </c>
      <c r="S202" s="3" t="s">
        <v>158</v>
      </c>
      <c r="T202" s="3" t="s">
        <v>158</v>
      </c>
      <c r="U202" s="3" t="s">
        <v>158</v>
      </c>
      <c r="V202" s="3" t="s">
        <v>159</v>
      </c>
      <c r="W202" s="3" t="s">
        <v>159</v>
      </c>
      <c r="X202" s="3" t="s">
        <v>159</v>
      </c>
      <c r="Y202" s="3" t="s">
        <v>159</v>
      </c>
      <c r="Z202" s="4" t="s">
        <v>4433</v>
      </c>
      <c r="AA202" s="4" t="s">
        <v>161</v>
      </c>
      <c r="AB202" s="4" t="s">
        <v>161</v>
      </c>
      <c r="AC202" s="4" t="s">
        <v>161</v>
      </c>
      <c r="AD202" s="4" t="s">
        <v>161</v>
      </c>
      <c r="AE202" s="4" t="s">
        <v>158</v>
      </c>
      <c r="AF202" s="4" t="s">
        <v>4434</v>
      </c>
      <c r="AG202" s="3" t="s">
        <v>161</v>
      </c>
      <c r="AH202" s="3" t="s">
        <v>161</v>
      </c>
      <c r="AI202" s="3" t="s">
        <v>161</v>
      </c>
      <c r="AJ202" s="3" t="s">
        <v>221</v>
      </c>
      <c r="AK202" s="3" t="s">
        <v>161</v>
      </c>
      <c r="AL202" s="3" t="s">
        <v>161</v>
      </c>
      <c r="AM202" s="3" t="s">
        <v>161</v>
      </c>
      <c r="AN202" s="5">
        <v>15</v>
      </c>
      <c r="AO202" s="5">
        <v>8</v>
      </c>
      <c r="AP202" s="5">
        <v>5</v>
      </c>
      <c r="AQ202" s="5">
        <v>5</v>
      </c>
      <c r="AR202" s="5" t="s">
        <v>161</v>
      </c>
      <c r="AS202" s="5">
        <v>0</v>
      </c>
      <c r="AT202" s="5" t="s">
        <v>1044</v>
      </c>
      <c r="AU202" s="5" t="s">
        <v>467</v>
      </c>
      <c r="AV202" s="5">
        <v>8</v>
      </c>
      <c r="AW202" s="5">
        <v>5</v>
      </c>
      <c r="AX202" s="5">
        <v>2</v>
      </c>
      <c r="AY202" s="5">
        <v>2</v>
      </c>
      <c r="AZ202" s="5" t="s">
        <v>161</v>
      </c>
      <c r="BA202" s="5">
        <v>8</v>
      </c>
      <c r="BB202" s="5">
        <v>4</v>
      </c>
      <c r="BC202" s="5">
        <v>0</v>
      </c>
      <c r="BD202" s="5">
        <v>1</v>
      </c>
      <c r="BE202" s="5" t="s">
        <v>161</v>
      </c>
      <c r="BF202" s="5">
        <v>0</v>
      </c>
      <c r="BG202" s="5">
        <v>0</v>
      </c>
      <c r="BH202" s="5">
        <v>1</v>
      </c>
      <c r="BI202" s="5">
        <v>0</v>
      </c>
      <c r="BJ202" s="5">
        <v>0</v>
      </c>
      <c r="BK202" s="5">
        <v>0</v>
      </c>
      <c r="BL202" s="5">
        <v>0</v>
      </c>
      <c r="BM202" s="5">
        <v>0</v>
      </c>
      <c r="BN202" s="5">
        <v>0</v>
      </c>
      <c r="BO202" s="5">
        <v>0</v>
      </c>
      <c r="BP202" s="5">
        <v>0</v>
      </c>
      <c r="BQ202" s="5" t="s">
        <v>163</v>
      </c>
      <c r="BR202" s="5" t="s">
        <v>161</v>
      </c>
      <c r="BS202" s="5">
        <v>0</v>
      </c>
      <c r="BT202" s="5">
        <v>0</v>
      </c>
      <c r="BU202" s="5">
        <v>1</v>
      </c>
      <c r="BV202" s="5" t="s">
        <v>163</v>
      </c>
      <c r="BW202" s="5" t="s">
        <v>1646</v>
      </c>
      <c r="BX202" s="5">
        <v>0</v>
      </c>
      <c r="BY202" s="5">
        <v>0</v>
      </c>
      <c r="BZ202" s="5">
        <v>0</v>
      </c>
      <c r="CA202" s="5">
        <v>1</v>
      </c>
      <c r="CB202" s="5">
        <v>0</v>
      </c>
      <c r="CC202" s="5">
        <v>0</v>
      </c>
      <c r="CD202" s="5" t="s">
        <v>161</v>
      </c>
      <c r="CE202" s="5" t="s">
        <v>161</v>
      </c>
      <c r="CF202" s="5" t="s">
        <v>161</v>
      </c>
      <c r="CG202" s="5" t="s">
        <v>158</v>
      </c>
      <c r="CH202" s="5" t="s">
        <v>158</v>
      </c>
      <c r="CI202" s="5">
        <v>5</v>
      </c>
      <c r="CJ202" s="5">
        <v>1</v>
      </c>
      <c r="CK202" s="5" t="s">
        <v>158</v>
      </c>
      <c r="CL202" s="5" t="s">
        <v>158</v>
      </c>
      <c r="CM202" s="5">
        <v>5</v>
      </c>
      <c r="CN202" s="5">
        <v>0</v>
      </c>
      <c r="CO202" s="5" t="s">
        <v>199</v>
      </c>
      <c r="CQ202" s="5" t="s">
        <v>347</v>
      </c>
      <c r="CS202" s="5" t="s">
        <v>169</v>
      </c>
      <c r="CT202" s="5" t="s">
        <v>159</v>
      </c>
      <c r="CU202" s="5" t="s">
        <v>4435</v>
      </c>
      <c r="CX202" s="5" t="s">
        <v>4430</v>
      </c>
      <c r="CY202" s="4" t="s">
        <v>228</v>
      </c>
      <c r="CZ202" s="5" t="s">
        <v>171</v>
      </c>
      <c r="DA202" s="5" t="s">
        <v>172</v>
      </c>
      <c r="DB202" s="4" t="s">
        <v>4436</v>
      </c>
      <c r="DC202" s="4" t="s">
        <v>4437</v>
      </c>
      <c r="DD202" t="s">
        <v>4438</v>
      </c>
      <c r="DE202" s="14" t="s">
        <v>176</v>
      </c>
      <c r="DF202" s="4">
        <v>205</v>
      </c>
      <c r="DG202" s="15" t="s">
        <v>177</v>
      </c>
      <c r="DH202" s="15" t="s">
        <v>354</v>
      </c>
      <c r="DI202" s="4" t="e">
        <v>#REF!</v>
      </c>
      <c r="DJ202" s="4" t="e">
        <v>#REF!</v>
      </c>
      <c r="DK202" s="4" t="e">
        <v>#REF!</v>
      </c>
      <c r="DL202" s="4" t="e">
        <v>#REF!</v>
      </c>
      <c r="DM202" s="4" t="e">
        <v>#REF!</v>
      </c>
      <c r="DN202" s="4" t="e">
        <v>#REF!</v>
      </c>
      <c r="DO202" s="4" t="e">
        <v>#REF!</v>
      </c>
      <c r="DP202" s="4" t="s">
        <v>4439</v>
      </c>
      <c r="DQ202" s="4" t="s">
        <v>354</v>
      </c>
      <c r="DR202" s="16">
        <v>1</v>
      </c>
      <c r="DS202" s="17">
        <v>44225</v>
      </c>
      <c r="DT202" s="1" t="s">
        <v>356</v>
      </c>
      <c r="DU202" s="1" t="s">
        <v>354</v>
      </c>
      <c r="DV202" s="1" t="str">
        <f>TabCadastro[[#This Row],[Cidade]]&amp;" - "&amp;TabCadastro[[#This Row],[UF]]</f>
        <v>Barretos - SP</v>
      </c>
      <c r="DW202" s="18" t="str">
        <f>TabCadastro[[#This Row],[Nome completo do responsável]]&amp;" / "&amp;TabCadastro[[#This Row],[Endereço de e-mail2]]&amp;" / "&amp;TabCadastro[[#This Row],[Telefone]]</f>
        <v>Ana Claudia De Oliveira Nogueira Lopes / analopes66@hotmail.com / (17) 98105-0648</v>
      </c>
      <c r="DX202" s="18" t="str">
        <f>TabCadastro[[#This Row],[Nome do Presidente]]&amp;" / "&amp;TabCadastro[[#This Row],[Email do Presidente]]&amp;" / "&amp;TabCadastro[[#This Row],[Telefone do Presidente]]</f>
        <v>Ana Claudia De Oliveira Nogueira Lopes / analopes66@hotmail.com / (17) 98105-0648</v>
      </c>
      <c r="DY202" s="18" t="e">
        <f>VLOOKUP(TabCadastro[[#This Row],[Regional]],#REF!,2,FALSE)</f>
        <v>#REF!</v>
      </c>
      <c r="DZ202" s="1" t="e">
        <f>IF(TabCadastro[[#This Row],[Regional]]=#REF!,TabCadastro[[#This Row],[Conc_Cidade_UF]],"")</f>
        <v>#REF!</v>
      </c>
      <c r="EA202" s="18" t="str">
        <f>TabCadastro[[#This Row],[Endereço]]&amp;" - "&amp;TabCadastro[[#This Row],[Bairro]]&amp;" - "&amp;"CEP "&amp;TabCadastro[[#This Row],[CEP]]</f>
        <v>Av. 45, número 22, entre Ruas 28 X 26 - Bairro Centro - CEP 14780-430</v>
      </c>
      <c r="EB202" s="1" t="e">
        <f>IF(TabCadastro[[#This Row],[Regional]]=#REF!,TabCadastro[[#This Row],[Ordem (manual)]],"")</f>
        <v>#REF!</v>
      </c>
      <c r="EC202" s="1" t="e">
        <f>IF(TabCadastro[[#This Row],[Regional_Selec]]="","",_xlfn.RANK.EQ(TabCadastro[[#This Row],[Regional_Selec]],TabCadastro[Regional_Selec],1))</f>
        <v>#REF!</v>
      </c>
      <c r="ED202" s="1" t="str">
        <f>TabCadastro[[#This Row],[Domingo]]&amp;TabCadastro[[#This Row],[Segunda]]&amp;TabCadastro[[#This Row],[Terça]]&amp;TabCadastro[[#This Row],[Quarta]]&amp;TabCadastro[[#This Row],[Quinta]]&amp;TabCadastro[[#This Row],[Sexta]]&amp;TabCadastro[[#This Row],[Sábado]]</f>
        <v>---20h---</v>
      </c>
      <c r="EE202" s="1">
        <f>LEN(TabCadastro[[#This Row],[Conc_AE]])-LEN(SUBSTITUTE(TabCadastro[[#This Row],[Conc_AE]],"h",""))</f>
        <v>1</v>
      </c>
      <c r="EF202" s="1">
        <f>LEN(TabCadastro[[#This Row],[Dias e Horários do CURSO BÁSICO]])-LEN(SUBSTITUTE(TabCadastro[[#This Row],[Dias e Horários do CURSO BÁSICO]],"h",""))</f>
        <v>0</v>
      </c>
      <c r="EG202" s="1">
        <f>LEN(TabCadastro[[#This Row],[Dias e Horários da EAE]])-LEN(SUBSTITUTE(TabCadastro[[#This Row],[Dias e Horários da EAE]],"h",""))</f>
        <v>1</v>
      </c>
      <c r="EH202" s="1">
        <f>LEN(TabCadastro[[#This Row],[Dias e Horários EVANGELIZAÇÃO INFANTIL]])-LEN(SUBSTITUTE(TabCadastro[[#This Row],[Dias e Horários EVANGELIZAÇÃO INFANTIL]],"h",""))</f>
        <v>0</v>
      </c>
      <c r="EI202" s="1">
        <f>LEN(TabCadastro[[#This Row],[Dias e Horários PRÉ-MOCIDADE]])-LEN(SUBSTITUTE(TabCadastro[[#This Row],[Dias e Horários PRÉ-MOCIDADE]],"h",""))</f>
        <v>0</v>
      </c>
      <c r="EJ202" s="1">
        <f>LEN(TabCadastro[[#This Row],[Dias e Horários MOCIDADE]])-LEN(SUBSTITUTE(TabCadastro[[#This Row],[Dias e Horários MOCIDADE]],"h",""))</f>
        <v>1</v>
      </c>
      <c r="EK202" s="1">
        <f>LEN(TabCadastro[[#This Row],[Dias e Horários do CURSO DE MÉDIUNS]])-LEN(SUBSTITUTE(TabCadastro[[#This Row],[Dias e Horários do CURSO DE MÉDIUNS]],"h",""))</f>
        <v>0</v>
      </c>
      <c r="EL202" s="1">
        <f>LEN(TabCadastro[[#This Row],[Dias e Horários - FALANDO AO CORAÇÃO]])-LEN(SUBSTITUTE(TabCadastro[[#This Row],[Dias e Horários - FALANDO AO CORAÇÃO]],"h",""))</f>
        <v>0</v>
      </c>
      <c r="EM202" s="1">
        <f>LEN(TabCadastro[[#This Row],[Dias e Horários - PROJETO ANDRÉ LUIZ]])-LEN(SUBSTITUTE(TabCadastro[[#This Row],[Dias e Horários - PROJETO ANDRÉ LUIZ]],"h",""))</f>
        <v>0</v>
      </c>
      <c r="EN202" s="1">
        <f>LEN(TabCadastro[[#This Row],[Dias e Horários - PROJETO PAULO DE TARSO]])-LEN(SUBSTITUTE(TabCadastro[[#This Row],[Dias e Horários - PROJETO PAULO DE TARSO]],"h",""))</f>
        <v>0</v>
      </c>
    </row>
    <row r="203" spans="1:144" x14ac:dyDescent="0.3">
      <c r="A203" s="2">
        <v>44196.730787604167</v>
      </c>
      <c r="B203" s="3" t="s">
        <v>4129</v>
      </c>
      <c r="C203" s="3" t="s">
        <v>4440</v>
      </c>
      <c r="D203" s="3" t="s">
        <v>4441</v>
      </c>
      <c r="E203" s="3" t="s">
        <v>4442</v>
      </c>
      <c r="F203" s="3" t="s">
        <v>4443</v>
      </c>
      <c r="G203" s="4" t="s">
        <v>4444</v>
      </c>
      <c r="H203" s="5" t="s">
        <v>4445</v>
      </c>
      <c r="I203" s="3" t="s">
        <v>4136</v>
      </c>
      <c r="J203" s="3" t="s">
        <v>152</v>
      </c>
      <c r="K203" s="3" t="s">
        <v>4446</v>
      </c>
      <c r="L203" s="3" t="s">
        <v>4447</v>
      </c>
      <c r="M203" s="13">
        <v>38359</v>
      </c>
      <c r="N203" s="3" t="s">
        <v>4442</v>
      </c>
      <c r="O203" s="5" t="s">
        <v>4448</v>
      </c>
      <c r="P203" s="5" t="s">
        <v>4449</v>
      </c>
      <c r="Q203" s="4" t="s">
        <v>1490</v>
      </c>
      <c r="R203" s="4" t="s">
        <v>4450</v>
      </c>
      <c r="S203" s="3" t="s">
        <v>159</v>
      </c>
      <c r="T203" s="3" t="s">
        <v>158</v>
      </c>
      <c r="U203" s="3" t="s">
        <v>158</v>
      </c>
      <c r="V203" s="3" t="s">
        <v>159</v>
      </c>
      <c r="W203" s="3" t="s">
        <v>159</v>
      </c>
      <c r="X203" s="3" t="s">
        <v>159</v>
      </c>
      <c r="Y203" s="3" t="s">
        <v>158</v>
      </c>
      <c r="Z203" s="4" t="s">
        <v>4451</v>
      </c>
      <c r="AA203" s="4" t="s">
        <v>161</v>
      </c>
      <c r="AB203" s="4" t="s">
        <v>4452</v>
      </c>
      <c r="AC203" s="4" t="s">
        <v>161</v>
      </c>
      <c r="AD203" s="4" t="s">
        <v>161</v>
      </c>
      <c r="AE203" s="4" t="s">
        <v>158</v>
      </c>
      <c r="AF203" s="4" t="s">
        <v>4453</v>
      </c>
      <c r="AG203" s="3" t="s">
        <v>161</v>
      </c>
      <c r="AH203" s="3" t="s">
        <v>221</v>
      </c>
      <c r="AI203" s="3" t="s">
        <v>161</v>
      </c>
      <c r="AJ203" s="3" t="s">
        <v>221</v>
      </c>
      <c r="AK203" s="3" t="s">
        <v>161</v>
      </c>
      <c r="AL203" s="3" t="s">
        <v>161</v>
      </c>
      <c r="AM203" s="3" t="s">
        <v>466</v>
      </c>
      <c r="AN203" s="5">
        <v>50</v>
      </c>
      <c r="AO203" s="5">
        <v>40</v>
      </c>
      <c r="AP203" s="5">
        <v>7</v>
      </c>
      <c r="AQ203" s="5">
        <v>7</v>
      </c>
      <c r="AR203" s="5" t="s">
        <v>312</v>
      </c>
      <c r="AS203" s="5">
        <v>25</v>
      </c>
      <c r="AT203" s="5" t="s">
        <v>312</v>
      </c>
      <c r="AU203" s="5" t="s">
        <v>423</v>
      </c>
      <c r="AV203" s="5">
        <v>25</v>
      </c>
      <c r="AW203" s="5">
        <v>6</v>
      </c>
      <c r="AX203" s="5">
        <v>4</v>
      </c>
      <c r="AY203" s="5">
        <v>1</v>
      </c>
      <c r="AZ203" s="5" t="s">
        <v>555</v>
      </c>
      <c r="BA203" s="5">
        <v>18</v>
      </c>
      <c r="BB203" s="5">
        <v>5</v>
      </c>
      <c r="BC203" s="5">
        <v>1</v>
      </c>
      <c r="BD203" s="5">
        <v>1</v>
      </c>
      <c r="BE203" s="5" t="s">
        <v>197</v>
      </c>
      <c r="BF203" s="5">
        <v>25</v>
      </c>
      <c r="BG203" s="5">
        <v>12</v>
      </c>
      <c r="BH203" s="5">
        <v>9</v>
      </c>
      <c r="BI203" s="5">
        <v>1</v>
      </c>
      <c r="BJ203" s="5">
        <v>2</v>
      </c>
      <c r="BK203" s="5">
        <v>2</v>
      </c>
      <c r="BL203" s="5">
        <v>1</v>
      </c>
      <c r="BM203" s="5">
        <v>2</v>
      </c>
      <c r="BN203" s="5">
        <v>1</v>
      </c>
      <c r="BO203" s="5">
        <v>0</v>
      </c>
      <c r="BP203" s="5">
        <v>9</v>
      </c>
      <c r="BQ203" s="5" t="s">
        <v>158</v>
      </c>
      <c r="BR203" s="5" t="s">
        <v>197</v>
      </c>
      <c r="BS203" s="5">
        <v>4</v>
      </c>
      <c r="BT203" s="5">
        <v>1</v>
      </c>
      <c r="BU203" s="5">
        <v>1</v>
      </c>
      <c r="BV203" s="5" t="s">
        <v>165</v>
      </c>
      <c r="BW203" s="5" t="s">
        <v>161</v>
      </c>
      <c r="BX203" s="5">
        <v>0</v>
      </c>
      <c r="BY203" s="5">
        <v>0</v>
      </c>
      <c r="BZ203" s="5">
        <v>0</v>
      </c>
      <c r="CA203" s="5">
        <v>0</v>
      </c>
      <c r="CB203" s="5">
        <v>0</v>
      </c>
      <c r="CC203" s="5">
        <v>15</v>
      </c>
      <c r="CD203" s="5" t="s">
        <v>4454</v>
      </c>
      <c r="CE203" s="5" t="s">
        <v>161</v>
      </c>
      <c r="CF203" s="5" t="s">
        <v>161</v>
      </c>
      <c r="CG203" s="5" t="s">
        <v>158</v>
      </c>
      <c r="CH203" s="5" t="s">
        <v>158</v>
      </c>
      <c r="CI203" s="5">
        <v>0</v>
      </c>
      <c r="CJ203" s="5">
        <v>0</v>
      </c>
      <c r="CK203" s="5" t="s">
        <v>159</v>
      </c>
      <c r="CL203" s="5" t="s">
        <v>158</v>
      </c>
      <c r="CM203" s="5">
        <v>0</v>
      </c>
      <c r="CN203" s="5">
        <v>0</v>
      </c>
      <c r="CO203" s="5" t="s">
        <v>167</v>
      </c>
      <c r="CQ203" s="5" t="s">
        <v>347</v>
      </c>
      <c r="CS203" s="5" t="s">
        <v>169</v>
      </c>
      <c r="CT203" s="5" t="s">
        <v>159</v>
      </c>
      <c r="CU203" s="5" t="s">
        <v>4448</v>
      </c>
      <c r="CV203" s="4" t="s">
        <v>4455</v>
      </c>
      <c r="CX203" s="5" t="s">
        <v>4448</v>
      </c>
      <c r="CY203" s="4" t="s">
        <v>2366</v>
      </c>
      <c r="CZ203" s="5" t="s">
        <v>171</v>
      </c>
      <c r="DA203" s="5" t="s">
        <v>172</v>
      </c>
      <c r="DB203" s="4" t="s">
        <v>4456</v>
      </c>
      <c r="DC203" s="4" t="s">
        <v>4457</v>
      </c>
      <c r="DD203" t="s">
        <v>4458</v>
      </c>
      <c r="DE203" s="14" t="s">
        <v>176</v>
      </c>
      <c r="DF203" s="4">
        <v>206</v>
      </c>
      <c r="DG203" s="15" t="s">
        <v>177</v>
      </c>
      <c r="DH203" s="15" t="s">
        <v>354</v>
      </c>
      <c r="DI203" s="4" t="e">
        <v>#REF!</v>
      </c>
      <c r="DJ203" s="4" t="e">
        <v>#REF!</v>
      </c>
      <c r="DK203" s="4" t="e">
        <v>#REF!</v>
      </c>
      <c r="DL203" s="4" t="e">
        <v>#REF!</v>
      </c>
      <c r="DM203" s="4" t="e">
        <v>#REF!</v>
      </c>
      <c r="DN203" s="4" t="e">
        <v>#REF!</v>
      </c>
      <c r="DO203" s="4" t="e">
        <v>#REF!</v>
      </c>
      <c r="DP203" s="4" t="s">
        <v>4459</v>
      </c>
      <c r="DQ203" s="4" t="s">
        <v>354</v>
      </c>
      <c r="DR203" s="16">
        <v>1</v>
      </c>
      <c r="DS203" s="17">
        <v>44225</v>
      </c>
      <c r="DT203" s="1" t="s">
        <v>356</v>
      </c>
      <c r="DU203" s="1" t="s">
        <v>354</v>
      </c>
      <c r="DV203" s="1" t="str">
        <f>TabCadastro[[#This Row],[Cidade]]&amp;" - "&amp;TabCadastro[[#This Row],[UF]]</f>
        <v>Ribeirão Preto - SP</v>
      </c>
      <c r="DW203" s="18" t="str">
        <f>TabCadastro[[#This Row],[Nome completo do responsável]]&amp;" / "&amp;TabCadastro[[#This Row],[Endereço de e-mail2]]&amp;" / "&amp;TabCadastro[[#This Row],[Telefone]]</f>
        <v>Joana D'Arc Santos / jodasaju@gmail.com / (16) 99198-9594</v>
      </c>
      <c r="DX203" s="18" t="str">
        <f>TabCadastro[[#This Row],[Nome do Presidente]]&amp;" / "&amp;TabCadastro[[#This Row],[Email do Presidente]]&amp;" / "&amp;TabCadastro[[#This Row],[Telefone do Presidente]]</f>
        <v>Joana D'Arc Santos / jodasaju@gmail.com / (16) 99275-4277</v>
      </c>
      <c r="DY203" s="18" t="e">
        <f>VLOOKUP(TabCadastro[[#This Row],[Regional]],#REF!,2,FALSE)</f>
        <v>#REF!</v>
      </c>
      <c r="DZ203" s="1" t="e">
        <f>IF(TabCadastro[[#This Row],[Regional]]=#REF!,TabCadastro[[#This Row],[Conc_Cidade_UF]],"")</f>
        <v>#REF!</v>
      </c>
      <c r="EA203" s="18" t="str">
        <f>TabCadastro[[#This Row],[Endereço]]&amp;" - "&amp;TabCadastro[[#This Row],[Bairro]]&amp;" - "&amp;"CEP "&amp;TabCadastro[[#This Row],[CEP]]</f>
        <v>Rua Lidia Hidalgo Granato 125 - Jd. Paiva - CEP 14056-750</v>
      </c>
      <c r="EB203" s="1" t="e">
        <f>IF(TabCadastro[[#This Row],[Regional]]=#REF!,TabCadastro[[#This Row],[Ordem (manual)]],"")</f>
        <v>#REF!</v>
      </c>
      <c r="EC203" s="1" t="e">
        <f>IF(TabCadastro[[#This Row],[Regional_Selec]]="","",_xlfn.RANK.EQ(TabCadastro[[#This Row],[Regional_Selec]],TabCadastro[Regional_Selec],1))</f>
        <v>#REF!</v>
      </c>
      <c r="ED203" s="1" t="str">
        <f>TabCadastro[[#This Row],[Domingo]]&amp;TabCadastro[[#This Row],[Segunda]]&amp;TabCadastro[[#This Row],[Terça]]&amp;TabCadastro[[#This Row],[Quarta]]&amp;TabCadastro[[#This Row],[Quinta]]&amp;TabCadastro[[#This Row],[Sexta]]&amp;TabCadastro[[#This Row],[Sábado]]</f>
        <v>-20h-20h--16h</v>
      </c>
      <c r="EE203" s="1">
        <f>LEN(TabCadastro[[#This Row],[Conc_AE]])-LEN(SUBSTITUTE(TabCadastro[[#This Row],[Conc_AE]],"h",""))</f>
        <v>3</v>
      </c>
      <c r="EF203" s="1">
        <f>LEN(TabCadastro[[#This Row],[Dias e Horários do CURSO BÁSICO]])-LEN(SUBSTITUTE(TabCadastro[[#This Row],[Dias e Horários do CURSO BÁSICO]],"h",""))</f>
        <v>1</v>
      </c>
      <c r="EG203" s="1">
        <f>LEN(TabCadastro[[#This Row],[Dias e Horários da EAE]])-LEN(SUBSTITUTE(TabCadastro[[#This Row],[Dias e Horários da EAE]],"h",""))</f>
        <v>1</v>
      </c>
      <c r="EH203" s="1">
        <f>LEN(TabCadastro[[#This Row],[Dias e Horários EVANGELIZAÇÃO INFANTIL]])-LEN(SUBSTITUTE(TabCadastro[[#This Row],[Dias e Horários EVANGELIZAÇÃO INFANTIL]],"h",""))</f>
        <v>1</v>
      </c>
      <c r="EI203" s="1">
        <f>LEN(TabCadastro[[#This Row],[Dias e Horários PRÉ-MOCIDADE]])-LEN(SUBSTITUTE(TabCadastro[[#This Row],[Dias e Horários PRÉ-MOCIDADE]],"h",""))</f>
        <v>1</v>
      </c>
      <c r="EJ203" s="1">
        <f>LEN(TabCadastro[[#This Row],[Dias e Horários MOCIDADE]])-LEN(SUBSTITUTE(TabCadastro[[#This Row],[Dias e Horários MOCIDADE]],"h",""))</f>
        <v>0</v>
      </c>
      <c r="EK203" s="1">
        <f>LEN(TabCadastro[[#This Row],[Dias e Horários do CURSO DE MÉDIUNS]])-LEN(SUBSTITUTE(TabCadastro[[#This Row],[Dias e Horários do CURSO DE MÉDIUNS]],"h",""))</f>
        <v>1</v>
      </c>
      <c r="EL203" s="1">
        <f>LEN(TabCadastro[[#This Row],[Dias e Horários - FALANDO AO CORAÇÃO]])-LEN(SUBSTITUTE(TabCadastro[[#This Row],[Dias e Horários - FALANDO AO CORAÇÃO]],"h",""))</f>
        <v>2</v>
      </c>
      <c r="EM203" s="1">
        <f>LEN(TabCadastro[[#This Row],[Dias e Horários - PROJETO ANDRÉ LUIZ]])-LEN(SUBSTITUTE(TabCadastro[[#This Row],[Dias e Horários - PROJETO ANDRÉ LUIZ]],"h",""))</f>
        <v>0</v>
      </c>
      <c r="EN203" s="1">
        <f>LEN(TabCadastro[[#This Row],[Dias e Horários - PROJETO PAULO DE TARSO]])-LEN(SUBSTITUTE(TabCadastro[[#This Row],[Dias e Horários - PROJETO PAULO DE TARSO]],"h",""))</f>
        <v>0</v>
      </c>
    </row>
    <row r="204" spans="1:144" x14ac:dyDescent="0.3">
      <c r="A204" s="2">
        <v>44180.628474502315</v>
      </c>
      <c r="B204" s="19" t="s">
        <v>4129</v>
      </c>
      <c r="C204" s="3" t="s">
        <v>4460</v>
      </c>
      <c r="D204" s="3" t="s">
        <v>4461</v>
      </c>
      <c r="E204" s="3" t="s">
        <v>4462</v>
      </c>
      <c r="F204" s="3" t="s">
        <v>4463</v>
      </c>
      <c r="G204" s="4" t="s">
        <v>4464</v>
      </c>
      <c r="H204" s="5" t="s">
        <v>4465</v>
      </c>
      <c r="I204" s="3" t="s">
        <v>4136</v>
      </c>
      <c r="J204" s="3" t="s">
        <v>152</v>
      </c>
      <c r="K204" s="3" t="s">
        <v>4466</v>
      </c>
      <c r="L204" s="3" t="s">
        <v>4467</v>
      </c>
      <c r="M204" s="13">
        <v>35595</v>
      </c>
      <c r="N204" s="3" t="s">
        <v>4468</v>
      </c>
      <c r="O204" s="5" t="s">
        <v>4469</v>
      </c>
      <c r="P204" s="5" t="s">
        <v>4463</v>
      </c>
      <c r="Q204" s="4" t="s">
        <v>274</v>
      </c>
      <c r="R204" s="4" t="s">
        <v>4470</v>
      </c>
      <c r="S204" s="3" t="s">
        <v>159</v>
      </c>
      <c r="T204" s="3" t="s">
        <v>158</v>
      </c>
      <c r="U204" s="3" t="s">
        <v>158</v>
      </c>
      <c r="V204" s="3" t="s">
        <v>159</v>
      </c>
      <c r="W204" s="3" t="s">
        <v>158</v>
      </c>
      <c r="X204" s="3" t="s">
        <v>159</v>
      </c>
      <c r="Y204" s="3" t="s">
        <v>159</v>
      </c>
      <c r="Z204" s="4" t="s">
        <v>4471</v>
      </c>
      <c r="AA204" s="4" t="s">
        <v>161</v>
      </c>
      <c r="AB204" s="4" t="s">
        <v>4472</v>
      </c>
      <c r="AC204" s="4" t="s">
        <v>161</v>
      </c>
      <c r="AD204" s="4" t="s">
        <v>161</v>
      </c>
      <c r="AE204" s="4" t="s">
        <v>158</v>
      </c>
      <c r="AF204" s="4" t="s">
        <v>4473</v>
      </c>
      <c r="AG204" s="3" t="s">
        <v>161</v>
      </c>
      <c r="AH204" s="3" t="s">
        <v>161</v>
      </c>
      <c r="AI204" s="3" t="s">
        <v>161</v>
      </c>
      <c r="AJ204" s="3" t="s">
        <v>162</v>
      </c>
      <c r="AK204" s="3" t="s">
        <v>161</v>
      </c>
      <c r="AL204" s="3" t="s">
        <v>161</v>
      </c>
      <c r="AM204" s="3" t="s">
        <v>1380</v>
      </c>
      <c r="AN204" s="5">
        <v>50</v>
      </c>
      <c r="AO204" s="5">
        <v>120</v>
      </c>
      <c r="AP204" s="5">
        <v>24</v>
      </c>
      <c r="AQ204" s="5">
        <v>22</v>
      </c>
      <c r="AR204" s="5" t="s">
        <v>798</v>
      </c>
      <c r="AS204" s="5">
        <v>28</v>
      </c>
      <c r="AT204" s="5" t="s">
        <v>470</v>
      </c>
      <c r="AU204" s="5" t="s">
        <v>1868</v>
      </c>
      <c r="AV204" s="5">
        <v>30</v>
      </c>
      <c r="AW204" s="5">
        <v>14</v>
      </c>
      <c r="AX204" s="5">
        <v>8</v>
      </c>
      <c r="AY204" s="5">
        <v>2</v>
      </c>
      <c r="AZ204" s="5" t="s">
        <v>225</v>
      </c>
      <c r="BA204" s="5">
        <v>30</v>
      </c>
      <c r="BB204" s="5">
        <v>14</v>
      </c>
      <c r="BC204" s="5">
        <v>2</v>
      </c>
      <c r="BD204" s="5">
        <v>1</v>
      </c>
      <c r="BE204" s="5" t="s">
        <v>164</v>
      </c>
      <c r="BF204" s="5">
        <v>20</v>
      </c>
      <c r="BG204" s="5">
        <v>16</v>
      </c>
      <c r="BH204" s="5">
        <v>5</v>
      </c>
      <c r="BI204" s="5">
        <v>0</v>
      </c>
      <c r="BJ204" s="5">
        <v>0</v>
      </c>
      <c r="BK204" s="5">
        <v>0</v>
      </c>
      <c r="BL204" s="5">
        <v>0</v>
      </c>
      <c r="BM204" s="5">
        <v>0</v>
      </c>
      <c r="BN204" s="5">
        <v>0</v>
      </c>
      <c r="BO204" s="5">
        <v>0</v>
      </c>
      <c r="BP204" s="5">
        <v>0</v>
      </c>
      <c r="BQ204" s="5" t="s">
        <v>158</v>
      </c>
      <c r="BR204" s="5" t="s">
        <v>164</v>
      </c>
      <c r="BS204" s="5">
        <v>12</v>
      </c>
      <c r="BT204" s="5">
        <v>1</v>
      </c>
      <c r="BU204" s="5">
        <v>1</v>
      </c>
      <c r="BV204" s="5" t="s">
        <v>253</v>
      </c>
      <c r="BW204" s="5" t="s">
        <v>164</v>
      </c>
      <c r="BX204" s="5">
        <v>14</v>
      </c>
      <c r="BY204" s="5">
        <v>14</v>
      </c>
      <c r="BZ204" s="5">
        <v>2</v>
      </c>
      <c r="CA204" s="5">
        <v>2</v>
      </c>
      <c r="CB204" s="5">
        <v>0</v>
      </c>
      <c r="CC204" s="5">
        <v>14</v>
      </c>
      <c r="CD204" s="5" t="s">
        <v>161</v>
      </c>
      <c r="CE204" s="5" t="s">
        <v>4474</v>
      </c>
      <c r="CF204" s="5" t="s">
        <v>161</v>
      </c>
      <c r="CG204" s="5" t="s">
        <v>158</v>
      </c>
      <c r="CH204" s="5" t="s">
        <v>159</v>
      </c>
      <c r="CI204" s="5">
        <v>0</v>
      </c>
      <c r="CJ204" s="5">
        <v>0</v>
      </c>
      <c r="CK204" s="5" t="s">
        <v>159</v>
      </c>
      <c r="CL204" s="5" t="s">
        <v>159</v>
      </c>
      <c r="CM204" s="5">
        <v>0</v>
      </c>
      <c r="CN204" s="5">
        <v>0</v>
      </c>
      <c r="CO204" s="5" t="s">
        <v>199</v>
      </c>
      <c r="CQ204" s="5" t="s">
        <v>347</v>
      </c>
      <c r="CS204" s="5" t="s">
        <v>169</v>
      </c>
      <c r="CT204" s="5" t="s">
        <v>159</v>
      </c>
      <c r="CU204" s="5" t="s">
        <v>4475</v>
      </c>
      <c r="CX204" s="5" t="s">
        <v>4469</v>
      </c>
      <c r="CY204" s="4" t="s">
        <v>4476</v>
      </c>
      <c r="CZ204" s="5" t="s">
        <v>171</v>
      </c>
      <c r="DA204" s="5" t="s">
        <v>172</v>
      </c>
      <c r="DB204" s="4" t="s">
        <v>4477</v>
      </c>
      <c r="DC204" s="4" t="s">
        <v>4478</v>
      </c>
      <c r="DD204" t="s">
        <v>4479</v>
      </c>
      <c r="DE204" s="14" t="s">
        <v>176</v>
      </c>
      <c r="DF204" s="4">
        <v>207</v>
      </c>
      <c r="DG204" s="15" t="s">
        <v>177</v>
      </c>
      <c r="DH204" s="15" t="s">
        <v>354</v>
      </c>
      <c r="DI204" s="4" t="e">
        <v>#REF!</v>
      </c>
      <c r="DJ204" s="4" t="e">
        <v>#REF!</v>
      </c>
      <c r="DK204" s="4" t="e">
        <v>#REF!</v>
      </c>
      <c r="DL204" s="4" t="e">
        <v>#REF!</v>
      </c>
      <c r="DM204" s="4" t="e">
        <v>#REF!</v>
      </c>
      <c r="DN204" s="4" t="e">
        <v>#REF!</v>
      </c>
      <c r="DO204" s="4" t="e">
        <v>#REF!</v>
      </c>
      <c r="DP204" s="4" t="s">
        <v>4480</v>
      </c>
      <c r="DQ204" s="4" t="s">
        <v>354</v>
      </c>
      <c r="DR204" s="16">
        <v>1</v>
      </c>
      <c r="DS204" s="17">
        <v>44225</v>
      </c>
      <c r="DT204" s="1" t="s">
        <v>356</v>
      </c>
      <c r="DU204" s="1" t="s">
        <v>354</v>
      </c>
      <c r="DV204" s="1" t="str">
        <f>TabCadastro[[#This Row],[Cidade]]&amp;" - "&amp;TabCadastro[[#This Row],[UF]]</f>
        <v>Ribeirão Preto - SP</v>
      </c>
      <c r="DW204" s="18" t="str">
        <f>TabCadastro[[#This Row],[Nome completo do responsável]]&amp;" / "&amp;TabCadastro[[#This Row],[Endereço de e-mail2]]&amp;" / "&amp;TabCadastro[[#This Row],[Telefone]]</f>
        <v>Associação Espirita E Beneficente Maria Elidia / renato-so@hotmail.com / (16) 99131-3790 / (16) 3625-3315</v>
      </c>
      <c r="DX204" s="18" t="str">
        <f>TabCadastro[[#This Row],[Nome do Presidente]]&amp;" / "&amp;TabCadastro[[#This Row],[Email do Presidente]]&amp;" / "&amp;TabCadastro[[#This Row],[Telefone do Presidente]]</f>
        <v>Renato Soares De Oliveira / renato-so@hotmail.com / (16) 99131-3790 / (16) 3625-3315</v>
      </c>
      <c r="DY204" s="18" t="e">
        <f>VLOOKUP(TabCadastro[[#This Row],[Regional]],#REF!,2,FALSE)</f>
        <v>#REF!</v>
      </c>
      <c r="DZ204" s="1" t="e">
        <f>IF(TabCadastro[[#This Row],[Regional]]=#REF!,TabCadastro[[#This Row],[Conc_Cidade_UF]],"")</f>
        <v>#REF!</v>
      </c>
      <c r="EA204" s="18" t="str">
        <f>TabCadastro[[#This Row],[Endereço]]&amp;" - "&amp;TabCadastro[[#This Row],[Bairro]]&amp;" - "&amp;"CEP "&amp;TabCadastro[[#This Row],[CEP]]</f>
        <v>Av. José Antonio Ferrarezi, 1559 - Pq. Dos Servidores - CEP 14094-200</v>
      </c>
      <c r="EB204" s="1" t="e">
        <f>IF(TabCadastro[[#This Row],[Regional]]=#REF!,TabCadastro[[#This Row],[Ordem (manual)]],"")</f>
        <v>#REF!</v>
      </c>
      <c r="EC204" s="1" t="e">
        <f>IF(TabCadastro[[#This Row],[Regional_Selec]]="","",_xlfn.RANK.EQ(TabCadastro[[#This Row],[Regional_Selec]],TabCadastro[Regional_Selec],1))</f>
        <v>#REF!</v>
      </c>
      <c r="ED204" s="1" t="str">
        <f>TabCadastro[[#This Row],[Domingo]]&amp;TabCadastro[[#This Row],[Segunda]]&amp;TabCadastro[[#This Row],[Terça]]&amp;TabCadastro[[#This Row],[Quarta]]&amp;TabCadastro[[#This Row],[Quinta]]&amp;TabCadastro[[#This Row],[Sexta]]&amp;TabCadastro[[#This Row],[Sábado]]</f>
        <v>---19h30--9h</v>
      </c>
      <c r="EE204" s="1">
        <f>LEN(TabCadastro[[#This Row],[Conc_AE]])-LEN(SUBSTITUTE(TabCadastro[[#This Row],[Conc_AE]],"h",""))</f>
        <v>2</v>
      </c>
      <c r="EF204" s="1">
        <f>LEN(TabCadastro[[#This Row],[Dias e Horários do CURSO BÁSICO]])-LEN(SUBSTITUTE(TabCadastro[[#This Row],[Dias e Horários do CURSO BÁSICO]],"h",""))</f>
        <v>1</v>
      </c>
      <c r="EG204" s="1">
        <f>LEN(TabCadastro[[#This Row],[Dias e Horários da EAE]])-LEN(SUBSTITUTE(TabCadastro[[#This Row],[Dias e Horários da EAE]],"h",""))</f>
        <v>1</v>
      </c>
      <c r="EH204" s="1">
        <f>LEN(TabCadastro[[#This Row],[Dias e Horários EVANGELIZAÇÃO INFANTIL]])-LEN(SUBSTITUTE(TabCadastro[[#This Row],[Dias e Horários EVANGELIZAÇÃO INFANTIL]],"h",""))</f>
        <v>1</v>
      </c>
      <c r="EI204" s="1">
        <f>LEN(TabCadastro[[#This Row],[Dias e Horários PRÉ-MOCIDADE]])-LEN(SUBSTITUTE(TabCadastro[[#This Row],[Dias e Horários PRÉ-MOCIDADE]],"h",""))</f>
        <v>1</v>
      </c>
      <c r="EJ204" s="1">
        <f>LEN(TabCadastro[[#This Row],[Dias e Horários MOCIDADE]])-LEN(SUBSTITUTE(TabCadastro[[#This Row],[Dias e Horários MOCIDADE]],"h",""))</f>
        <v>1</v>
      </c>
      <c r="EK204" s="1">
        <f>LEN(TabCadastro[[#This Row],[Dias e Horários do CURSO DE MÉDIUNS]])-LEN(SUBSTITUTE(TabCadastro[[#This Row],[Dias e Horários do CURSO DE MÉDIUNS]],"h",""))</f>
        <v>1</v>
      </c>
      <c r="EL204" s="1">
        <f>LEN(TabCadastro[[#This Row],[Dias e Horários - FALANDO AO CORAÇÃO]])-LEN(SUBSTITUTE(TabCadastro[[#This Row],[Dias e Horários - FALANDO AO CORAÇÃO]],"h",""))</f>
        <v>0</v>
      </c>
      <c r="EM204" s="1">
        <f>LEN(TabCadastro[[#This Row],[Dias e Horários - PROJETO ANDRÉ LUIZ]])-LEN(SUBSTITUTE(TabCadastro[[#This Row],[Dias e Horários - PROJETO ANDRÉ LUIZ]],"h",""))</f>
        <v>2</v>
      </c>
      <c r="EN204" s="1">
        <f>LEN(TabCadastro[[#This Row],[Dias e Horários - PROJETO PAULO DE TARSO]])-LEN(SUBSTITUTE(TabCadastro[[#This Row],[Dias e Horários - PROJETO PAULO DE TARSO]],"h",""))</f>
        <v>0</v>
      </c>
    </row>
    <row r="205" spans="1:144" x14ac:dyDescent="0.3">
      <c r="A205" s="2">
        <v>44221.651291099537</v>
      </c>
      <c r="B205" s="19" t="s">
        <v>4129</v>
      </c>
      <c r="C205" s="3" t="s">
        <v>4481</v>
      </c>
      <c r="D205" s="3" t="s">
        <v>4482</v>
      </c>
      <c r="E205" s="3" t="s">
        <v>4483</v>
      </c>
      <c r="F205" s="3" t="s">
        <v>4484</v>
      </c>
      <c r="G205" s="4" t="s">
        <v>4485</v>
      </c>
      <c r="H205" s="5" t="s">
        <v>4486</v>
      </c>
      <c r="I205" s="3" t="s">
        <v>4136</v>
      </c>
      <c r="J205" s="3" t="s">
        <v>152</v>
      </c>
      <c r="K205" s="3" t="s">
        <v>4487</v>
      </c>
      <c r="L205" s="3" t="s">
        <v>4488</v>
      </c>
      <c r="M205" s="13">
        <v>41031</v>
      </c>
      <c r="N205" s="3" t="s">
        <v>4489</v>
      </c>
      <c r="O205" s="5" t="s">
        <v>4490</v>
      </c>
      <c r="P205" s="5" t="s">
        <v>4491</v>
      </c>
      <c r="Q205" s="4" t="s">
        <v>274</v>
      </c>
      <c r="R205" s="4" t="s">
        <v>4492</v>
      </c>
      <c r="S205" s="3" t="s">
        <v>158</v>
      </c>
      <c r="T205" s="3" t="s">
        <v>158</v>
      </c>
      <c r="U205" s="3" t="s">
        <v>158</v>
      </c>
      <c r="V205" s="3" t="s">
        <v>159</v>
      </c>
      <c r="W205" s="3" t="s">
        <v>159</v>
      </c>
      <c r="X205" s="3" t="s">
        <v>159</v>
      </c>
      <c r="Y205" s="3" t="s">
        <v>158</v>
      </c>
      <c r="Z205" s="4" t="s">
        <v>4493</v>
      </c>
      <c r="AA205" s="4" t="s">
        <v>161</v>
      </c>
      <c r="AB205" s="4" t="s">
        <v>4494</v>
      </c>
      <c r="AC205" s="4" t="s">
        <v>161</v>
      </c>
      <c r="AD205" s="4" t="s">
        <v>161</v>
      </c>
      <c r="AE205" s="4" t="s">
        <v>158</v>
      </c>
      <c r="AF205" s="4" t="s">
        <v>4495</v>
      </c>
      <c r="AG205" s="3" t="s">
        <v>549</v>
      </c>
      <c r="AH205" s="3" t="s">
        <v>726</v>
      </c>
      <c r="AI205" s="3" t="s">
        <v>161</v>
      </c>
      <c r="AJ205" s="3" t="s">
        <v>726</v>
      </c>
      <c r="AK205" s="3" t="s">
        <v>161</v>
      </c>
      <c r="AL205" s="3" t="s">
        <v>161</v>
      </c>
      <c r="AM205" s="3" t="s">
        <v>921</v>
      </c>
      <c r="AN205" s="5">
        <v>12</v>
      </c>
      <c r="AO205" s="5">
        <v>21</v>
      </c>
      <c r="AP205" s="5">
        <v>9</v>
      </c>
      <c r="AQ205" s="5">
        <v>5</v>
      </c>
      <c r="AR205" s="5" t="s">
        <v>161</v>
      </c>
      <c r="AS205" s="5">
        <v>0</v>
      </c>
      <c r="AT205" s="5" t="s">
        <v>1258</v>
      </c>
      <c r="AU205" s="5" t="s">
        <v>4380</v>
      </c>
      <c r="AV205" s="5">
        <v>20</v>
      </c>
      <c r="AW205" s="5">
        <v>4</v>
      </c>
      <c r="AX205" s="5">
        <v>3</v>
      </c>
      <c r="AY205" s="5">
        <v>1</v>
      </c>
      <c r="AZ205" s="5" t="s">
        <v>798</v>
      </c>
      <c r="BA205" s="5">
        <v>18</v>
      </c>
      <c r="BB205" s="5">
        <v>4</v>
      </c>
      <c r="BC205" s="5">
        <v>1</v>
      </c>
      <c r="BD205" s="5">
        <v>1</v>
      </c>
      <c r="BE205" s="5" t="s">
        <v>197</v>
      </c>
      <c r="BF205" s="5">
        <v>47</v>
      </c>
      <c r="BG205" s="5">
        <v>8</v>
      </c>
      <c r="BH205" s="5">
        <v>3</v>
      </c>
      <c r="BI205" s="5">
        <v>1</v>
      </c>
      <c r="BJ205" s="5">
        <v>1</v>
      </c>
      <c r="BK205" s="5">
        <v>1</v>
      </c>
      <c r="BL205" s="5">
        <v>0</v>
      </c>
      <c r="BM205" s="5">
        <v>0</v>
      </c>
      <c r="BN205" s="5">
        <v>0</v>
      </c>
      <c r="BO205" s="5">
        <v>3</v>
      </c>
      <c r="BP205" s="5">
        <v>3</v>
      </c>
      <c r="BQ205" s="5" t="s">
        <v>158</v>
      </c>
      <c r="BR205" s="5" t="s">
        <v>197</v>
      </c>
      <c r="BS205" s="5">
        <v>10</v>
      </c>
      <c r="BT205" s="5">
        <v>3</v>
      </c>
      <c r="BU205" s="5">
        <v>2</v>
      </c>
      <c r="BV205" s="5" t="s">
        <v>253</v>
      </c>
      <c r="BW205" s="5" t="s">
        <v>469</v>
      </c>
      <c r="BX205" s="5">
        <v>6</v>
      </c>
      <c r="BY205" s="5">
        <v>2</v>
      </c>
      <c r="BZ205" s="5">
        <v>2</v>
      </c>
      <c r="CA205" s="5">
        <v>2</v>
      </c>
      <c r="CB205" s="5">
        <v>0</v>
      </c>
      <c r="CC205" s="5">
        <v>23</v>
      </c>
      <c r="CD205" s="5" t="s">
        <v>798</v>
      </c>
      <c r="CE205" s="5" t="s">
        <v>161</v>
      </c>
      <c r="CF205" s="5" t="s">
        <v>161</v>
      </c>
      <c r="CG205" s="5" t="s">
        <v>158</v>
      </c>
      <c r="CH205" s="5" t="s">
        <v>158</v>
      </c>
      <c r="CI205" s="5">
        <v>0</v>
      </c>
      <c r="CJ205" s="5">
        <v>0</v>
      </c>
      <c r="CK205" s="5" t="s">
        <v>159</v>
      </c>
      <c r="CL205" s="5" t="s">
        <v>158</v>
      </c>
      <c r="CM205" s="5">
        <v>0</v>
      </c>
      <c r="CN205" s="5">
        <v>0</v>
      </c>
      <c r="CO205" s="5" t="s">
        <v>167</v>
      </c>
      <c r="CP205" s="4" t="s">
        <v>4496</v>
      </c>
      <c r="CQ205" s="5" t="s">
        <v>168</v>
      </c>
      <c r="CR205" s="4" t="s">
        <v>4497</v>
      </c>
      <c r="CS205" s="5" t="s">
        <v>169</v>
      </c>
      <c r="CT205" s="5" t="s">
        <v>158</v>
      </c>
      <c r="CU205" s="5" t="s">
        <v>4490</v>
      </c>
      <c r="CV205" s="4" t="s">
        <v>4498</v>
      </c>
      <c r="CX205" s="5" t="s">
        <v>4490</v>
      </c>
      <c r="CY205" s="4" t="s">
        <v>472</v>
      </c>
      <c r="CZ205" s="5" t="s">
        <v>229</v>
      </c>
      <c r="DA205" s="5" t="s">
        <v>230</v>
      </c>
      <c r="DB205" s="4" t="s">
        <v>4499</v>
      </c>
      <c r="DC205" s="4" t="s">
        <v>4500</v>
      </c>
      <c r="DD205" t="s">
        <v>4501</v>
      </c>
      <c r="DE205" s="14" t="s">
        <v>176</v>
      </c>
      <c r="DF205" s="4">
        <v>208</v>
      </c>
      <c r="DG205" s="15" t="s">
        <v>177</v>
      </c>
      <c r="DH205" s="15" t="s">
        <v>178</v>
      </c>
      <c r="DI205" s="4" t="e">
        <v>#REF!</v>
      </c>
      <c r="DJ205" s="4" t="e">
        <v>#REF!</v>
      </c>
      <c r="DK205" s="4" t="e">
        <v>#REF!</v>
      </c>
      <c r="DL205" s="4" t="e">
        <v>#REF!</v>
      </c>
      <c r="DM205" s="4" t="e">
        <v>#REF!</v>
      </c>
      <c r="DN205" s="4" t="e">
        <v>#REF!</v>
      </c>
      <c r="DO205" s="4" t="e">
        <v>#REF!</v>
      </c>
      <c r="DP205" s="4" t="s">
        <v>4502</v>
      </c>
      <c r="DQ205" s="4" t="s">
        <v>178</v>
      </c>
      <c r="DR205" s="16">
        <v>0.6</v>
      </c>
      <c r="DS205" s="17">
        <v>44225</v>
      </c>
      <c r="DU205" s="1" t="s">
        <v>178</v>
      </c>
      <c r="DV205" s="1" t="str">
        <f>TabCadastro[[#This Row],[Cidade]]&amp;" - "&amp;TabCadastro[[#This Row],[UF]]</f>
        <v>Ribeirão Preto - SP</v>
      </c>
      <c r="DW205" s="18" t="str">
        <f>TabCadastro[[#This Row],[Nome completo do responsável]]&amp;" / "&amp;TabCadastro[[#This Row],[Endereço de e-mail2]]&amp;" / "&amp;TabCadastro[[#This Row],[Telefone]]</f>
        <v>Alexandre Eduardo Felix Bomfim / secal@aliancaribeirao.com.br / (16) 99452-1415</v>
      </c>
      <c r="DX205" s="18" t="str">
        <f>TabCadastro[[#This Row],[Nome do Presidente]]&amp;" / "&amp;TabCadastro[[#This Row],[Email do Presidente]]&amp;" / "&amp;TabCadastro[[#This Row],[Telefone do Presidente]]</f>
        <v>Kelly D. Januario De Oliveira / secal@aliancaribeirao.com.br / (16) 99135-4912</v>
      </c>
      <c r="DY205" s="18" t="e">
        <f>VLOOKUP(TabCadastro[[#This Row],[Regional]],#REF!,2,FALSE)</f>
        <v>#REF!</v>
      </c>
      <c r="DZ205" s="1" t="e">
        <f>IF(TabCadastro[[#This Row],[Regional]]=#REF!,TabCadastro[[#This Row],[Conc_Cidade_UF]],"")</f>
        <v>#REF!</v>
      </c>
      <c r="EA205" s="18" t="str">
        <f>TabCadastro[[#This Row],[Endereço]]&amp;" - "&amp;TabCadastro[[#This Row],[Bairro]]&amp;" - "&amp;"CEP "&amp;TabCadastro[[#This Row],[CEP]]</f>
        <v>Rua Álvaro De Lacerda Chaves, 1000 - Vl. Pompéia - CEP 14060-821</v>
      </c>
      <c r="EB205" s="1" t="e">
        <f>IF(TabCadastro[[#This Row],[Regional]]=#REF!,TabCadastro[[#This Row],[Ordem (manual)]],"")</f>
        <v>#REF!</v>
      </c>
      <c r="EC205" s="1" t="e">
        <f>IF(TabCadastro[[#This Row],[Regional_Selec]]="","",_xlfn.RANK.EQ(TabCadastro[[#This Row],[Regional_Selec]],TabCadastro[Regional_Selec],1))</f>
        <v>#REF!</v>
      </c>
      <c r="ED205" s="1" t="str">
        <f>TabCadastro[[#This Row],[Domingo]]&amp;TabCadastro[[#This Row],[Segunda]]&amp;TabCadastro[[#This Row],[Terça]]&amp;TabCadastro[[#This Row],[Quarta]]&amp;TabCadastro[[#This Row],[Quinta]]&amp;TabCadastro[[#This Row],[Sexta]]&amp;TabCadastro[[#This Row],[Sábado]]</f>
        <v>8h3019h45-19h45--15h30</v>
      </c>
      <c r="EE205" s="1">
        <f>LEN(TabCadastro[[#This Row],[Conc_AE]])-LEN(SUBSTITUTE(TabCadastro[[#This Row],[Conc_AE]],"h",""))</f>
        <v>4</v>
      </c>
      <c r="EF205" s="1">
        <f>LEN(TabCadastro[[#This Row],[Dias e Horários do CURSO BÁSICO]])-LEN(SUBSTITUTE(TabCadastro[[#This Row],[Dias e Horários do CURSO BÁSICO]],"h",""))</f>
        <v>0</v>
      </c>
      <c r="EG205" s="1">
        <f>LEN(TabCadastro[[#This Row],[Dias e Horários da EAE]])-LEN(SUBSTITUTE(TabCadastro[[#This Row],[Dias e Horários da EAE]],"h",""))</f>
        <v>0</v>
      </c>
      <c r="EH205" s="1">
        <f>LEN(TabCadastro[[#This Row],[Dias e Horários EVANGELIZAÇÃO INFANTIL]])-LEN(SUBSTITUTE(TabCadastro[[#This Row],[Dias e Horários EVANGELIZAÇÃO INFANTIL]],"h",""))</f>
        <v>1</v>
      </c>
      <c r="EI205" s="1">
        <f>LEN(TabCadastro[[#This Row],[Dias e Horários PRÉ-MOCIDADE]])-LEN(SUBSTITUTE(TabCadastro[[#This Row],[Dias e Horários PRÉ-MOCIDADE]],"h",""))</f>
        <v>1</v>
      </c>
      <c r="EJ205" s="1">
        <f>LEN(TabCadastro[[#This Row],[Dias e Horários MOCIDADE]])-LEN(SUBSTITUTE(TabCadastro[[#This Row],[Dias e Horários MOCIDADE]],"h",""))</f>
        <v>1</v>
      </c>
      <c r="EK205" s="1">
        <f>LEN(TabCadastro[[#This Row],[Dias e Horários do CURSO DE MÉDIUNS]])-LEN(SUBSTITUTE(TabCadastro[[#This Row],[Dias e Horários do CURSO DE MÉDIUNS]],"h",""))</f>
        <v>1</v>
      </c>
      <c r="EL205" s="1">
        <f>LEN(TabCadastro[[#This Row],[Dias e Horários - FALANDO AO CORAÇÃO]])-LEN(SUBSTITUTE(TabCadastro[[#This Row],[Dias e Horários - FALANDO AO CORAÇÃO]],"h",""))</f>
        <v>1</v>
      </c>
      <c r="EM205" s="1">
        <f>LEN(TabCadastro[[#This Row],[Dias e Horários - PROJETO ANDRÉ LUIZ]])-LEN(SUBSTITUTE(TabCadastro[[#This Row],[Dias e Horários - PROJETO ANDRÉ LUIZ]],"h",""))</f>
        <v>0</v>
      </c>
      <c r="EN205" s="1">
        <f>LEN(TabCadastro[[#This Row],[Dias e Horários - PROJETO PAULO DE TARSO]])-LEN(SUBSTITUTE(TabCadastro[[#This Row],[Dias e Horários - PROJETO PAULO DE TARSO]],"h",""))</f>
        <v>0</v>
      </c>
    </row>
    <row r="206" spans="1:144" x14ac:dyDescent="0.3">
      <c r="A206" s="2">
        <v>44221.964073171301</v>
      </c>
      <c r="B206" s="19" t="s">
        <v>4129</v>
      </c>
      <c r="C206" s="3" t="s">
        <v>4503</v>
      </c>
      <c r="D206" s="3" t="s">
        <v>4504</v>
      </c>
      <c r="E206" s="3" t="s">
        <v>4505</v>
      </c>
      <c r="F206" s="3" t="s">
        <v>4506</v>
      </c>
      <c r="G206" s="4" t="s">
        <v>4507</v>
      </c>
      <c r="H206" s="5" t="s">
        <v>4508</v>
      </c>
      <c r="I206" s="3" t="s">
        <v>4182</v>
      </c>
      <c r="J206" s="3" t="s">
        <v>152</v>
      </c>
      <c r="K206" s="3" t="s">
        <v>4509</v>
      </c>
      <c r="L206" s="3" t="s">
        <v>4510</v>
      </c>
      <c r="M206" s="24">
        <v>40872</v>
      </c>
      <c r="N206" s="3" t="s">
        <v>4511</v>
      </c>
      <c r="O206" s="5" t="s">
        <v>4512</v>
      </c>
      <c r="P206" s="5" t="s">
        <v>4506</v>
      </c>
      <c r="Q206" s="4" t="s">
        <v>274</v>
      </c>
      <c r="R206" s="4" t="s">
        <v>4513</v>
      </c>
      <c r="S206" s="3" t="s">
        <v>159</v>
      </c>
      <c r="T206" s="3" t="s">
        <v>159</v>
      </c>
      <c r="U206" s="3" t="s">
        <v>158</v>
      </c>
      <c r="V206" s="3" t="s">
        <v>159</v>
      </c>
      <c r="W206" s="3" t="s">
        <v>159</v>
      </c>
      <c r="X206" s="3" t="s">
        <v>159</v>
      </c>
      <c r="Y206" s="3" t="s">
        <v>158</v>
      </c>
      <c r="Z206" s="4" t="s">
        <v>4514</v>
      </c>
      <c r="AA206" s="4" t="s">
        <v>161</v>
      </c>
      <c r="AB206" s="4" t="s">
        <v>4515</v>
      </c>
      <c r="AC206" s="4" t="s">
        <v>161</v>
      </c>
      <c r="AD206" s="4" t="s">
        <v>4516</v>
      </c>
      <c r="AE206" s="4" t="s">
        <v>158</v>
      </c>
      <c r="AF206" s="4" t="s">
        <v>4517</v>
      </c>
      <c r="AG206" s="3" t="s">
        <v>161</v>
      </c>
      <c r="AH206" s="3" t="s">
        <v>221</v>
      </c>
      <c r="AI206" s="3" t="s">
        <v>161</v>
      </c>
      <c r="AJ206" s="3" t="s">
        <v>161</v>
      </c>
      <c r="AK206" s="3" t="s">
        <v>161</v>
      </c>
      <c r="AL206" s="3" t="s">
        <v>161</v>
      </c>
      <c r="AM206" s="3" t="s">
        <v>161</v>
      </c>
      <c r="AN206" s="5">
        <v>70</v>
      </c>
      <c r="AO206" s="5">
        <v>41</v>
      </c>
      <c r="AP206" s="5">
        <v>8</v>
      </c>
      <c r="AQ206" s="5">
        <v>7</v>
      </c>
      <c r="AR206" s="5" t="s">
        <v>161</v>
      </c>
      <c r="AS206" s="5">
        <v>0</v>
      </c>
      <c r="AT206" s="5" t="s">
        <v>312</v>
      </c>
      <c r="AU206" s="5" t="s">
        <v>309</v>
      </c>
      <c r="AV206" s="5">
        <v>33</v>
      </c>
      <c r="AW206" s="5">
        <v>6</v>
      </c>
      <c r="AX206" s="5">
        <v>2</v>
      </c>
      <c r="AY206" s="5">
        <v>1</v>
      </c>
      <c r="AZ206" s="5" t="s">
        <v>798</v>
      </c>
      <c r="BA206" s="5">
        <v>30</v>
      </c>
      <c r="BB206" s="5">
        <v>2</v>
      </c>
      <c r="BC206" s="5">
        <v>2</v>
      </c>
      <c r="BD206" s="5">
        <v>1</v>
      </c>
      <c r="BE206" s="5" t="s">
        <v>442</v>
      </c>
      <c r="BF206" s="5">
        <v>65</v>
      </c>
      <c r="BG206" s="5">
        <v>0</v>
      </c>
      <c r="BH206" s="5">
        <v>9</v>
      </c>
      <c r="BI206" s="5">
        <v>2</v>
      </c>
      <c r="BJ206" s="5">
        <v>4</v>
      </c>
      <c r="BK206" s="5">
        <v>2</v>
      </c>
      <c r="BL206" s="5">
        <v>1</v>
      </c>
      <c r="BM206" s="5">
        <v>0</v>
      </c>
      <c r="BN206" s="5">
        <v>1</v>
      </c>
      <c r="BO206" s="5">
        <v>8</v>
      </c>
      <c r="BP206" s="5">
        <v>9</v>
      </c>
      <c r="BQ206" s="5" t="s">
        <v>158</v>
      </c>
      <c r="BR206" s="5" t="s">
        <v>4518</v>
      </c>
      <c r="BS206" s="5">
        <v>0</v>
      </c>
      <c r="BT206" s="5">
        <v>3</v>
      </c>
      <c r="BU206" s="5">
        <v>3</v>
      </c>
      <c r="BV206" s="5" t="s">
        <v>165</v>
      </c>
      <c r="BW206" s="5" t="s">
        <v>4518</v>
      </c>
      <c r="BX206" s="5">
        <v>9</v>
      </c>
      <c r="BY206" s="5">
        <v>6</v>
      </c>
      <c r="BZ206" s="5">
        <v>3</v>
      </c>
      <c r="CA206" s="5">
        <v>3</v>
      </c>
      <c r="CB206" s="5">
        <v>2</v>
      </c>
      <c r="CC206" s="5">
        <v>2</v>
      </c>
      <c r="CD206" s="5" t="s">
        <v>310</v>
      </c>
      <c r="CE206" s="5" t="s">
        <v>2307</v>
      </c>
      <c r="CF206" s="5" t="s">
        <v>161</v>
      </c>
      <c r="CG206" s="5" t="s">
        <v>158</v>
      </c>
      <c r="CH206" s="5" t="s">
        <v>159</v>
      </c>
      <c r="CI206" s="5">
        <v>0</v>
      </c>
      <c r="CJ206" s="5">
        <v>0</v>
      </c>
      <c r="CK206" s="5" t="s">
        <v>159</v>
      </c>
      <c r="CL206" s="5" t="s">
        <v>158</v>
      </c>
      <c r="CM206" s="5">
        <v>0</v>
      </c>
      <c r="CN206" s="5">
        <v>0</v>
      </c>
      <c r="CO206" s="5" t="s">
        <v>167</v>
      </c>
      <c r="CP206" s="4" t="s">
        <v>4519</v>
      </c>
      <c r="CQ206" s="5" t="s">
        <v>168</v>
      </c>
      <c r="CR206" s="4" t="s">
        <v>4520</v>
      </c>
      <c r="CS206" s="5" t="s">
        <v>169</v>
      </c>
      <c r="CT206" s="5" t="s">
        <v>158</v>
      </c>
      <c r="CU206" s="5" t="s">
        <v>4512</v>
      </c>
      <c r="CV206" s="4" t="s">
        <v>4521</v>
      </c>
      <c r="CX206" s="5" t="s">
        <v>4512</v>
      </c>
      <c r="CY206" s="4" t="s">
        <v>4522</v>
      </c>
      <c r="CZ206" s="5" t="s">
        <v>229</v>
      </c>
      <c r="DA206" s="5" t="s">
        <v>230</v>
      </c>
      <c r="DB206" s="4" t="s">
        <v>4523</v>
      </c>
      <c r="DC206" s="4" t="s">
        <v>4524</v>
      </c>
      <c r="DD206" t="s">
        <v>4525</v>
      </c>
      <c r="DE206" s="14" t="s">
        <v>176</v>
      </c>
      <c r="DF206" s="4">
        <v>209</v>
      </c>
      <c r="DG206" s="15" t="s">
        <v>177</v>
      </c>
      <c r="DH206" s="15" t="s">
        <v>354</v>
      </c>
      <c r="DI206" s="4" t="e">
        <v>#REF!</v>
      </c>
      <c r="DJ206" s="4" t="e">
        <v>#REF!</v>
      </c>
      <c r="DK206" s="4" t="e">
        <v>#REF!</v>
      </c>
      <c r="DL206" s="4" t="e">
        <v>#REF!</v>
      </c>
      <c r="DM206" s="4" t="e">
        <v>#REF!</v>
      </c>
      <c r="DN206" s="4" t="e">
        <v>#REF!</v>
      </c>
      <c r="DO206" s="4" t="e">
        <v>#REF!</v>
      </c>
      <c r="DP206" s="4" t="s">
        <v>4526</v>
      </c>
      <c r="DQ206" s="4" t="s">
        <v>354</v>
      </c>
      <c r="DR206" s="16">
        <v>1</v>
      </c>
      <c r="DS206" s="17">
        <v>44225</v>
      </c>
      <c r="DT206" s="1" t="s">
        <v>356</v>
      </c>
      <c r="DU206" s="1" t="s">
        <v>354</v>
      </c>
      <c r="DV206" s="1" t="str">
        <f>TabCadastro[[#This Row],[Cidade]]&amp;" - "&amp;TabCadastro[[#This Row],[UF]]</f>
        <v>Barretos - SP</v>
      </c>
      <c r="DW206" s="18" t="str">
        <f>TabCadastro[[#This Row],[Nome completo do responsável]]&amp;" / "&amp;TabCadastro[[#This Row],[Endereço de e-mail2]]&amp;" / "&amp;TabCadastro[[#This Row],[Telefone]]</f>
        <v>C.E.A.Evangelho Raio De Luz / madalena@serconbarretos.com.br / (17) 98114-2288</v>
      </c>
      <c r="DX206" s="18" t="str">
        <f>TabCadastro[[#This Row],[Nome do Presidente]]&amp;" / "&amp;TabCadastro[[#This Row],[Email do Presidente]]&amp;" / "&amp;TabCadastro[[#This Row],[Telefone do Presidente]]</f>
        <v>Maria Madalena Lopes Almado / madalena@serconbarretos.com.br / (17) 98114-2288</v>
      </c>
      <c r="DY206" s="18" t="e">
        <f>VLOOKUP(TabCadastro[[#This Row],[Regional]],#REF!,2,FALSE)</f>
        <v>#REF!</v>
      </c>
      <c r="DZ206" s="1" t="e">
        <f>IF(TabCadastro[[#This Row],[Regional]]=#REF!,TabCadastro[[#This Row],[Conc_Cidade_UF]],"")</f>
        <v>#REF!</v>
      </c>
      <c r="EA206" s="18" t="str">
        <f>TabCadastro[[#This Row],[Endereço]]&amp;" - "&amp;TabCadastro[[#This Row],[Bairro]]&amp;" - "&amp;"CEP "&amp;TabCadastro[[#This Row],[CEP]]</f>
        <v>Av. Agostinho Pereira, 781 - Zequinha Amendola - CEP 14781-256</v>
      </c>
      <c r="EB206" s="1" t="e">
        <f>IF(TabCadastro[[#This Row],[Regional]]=#REF!,TabCadastro[[#This Row],[Ordem (manual)]],"")</f>
        <v>#REF!</v>
      </c>
      <c r="EC206" s="1" t="e">
        <f>IF(TabCadastro[[#This Row],[Regional_Selec]]="","",_xlfn.RANK.EQ(TabCadastro[[#This Row],[Regional_Selec]],TabCadastro[Regional_Selec],1))</f>
        <v>#REF!</v>
      </c>
      <c r="ED206" s="1" t="str">
        <f>TabCadastro[[#This Row],[Domingo]]&amp;TabCadastro[[#This Row],[Segunda]]&amp;TabCadastro[[#This Row],[Terça]]&amp;TabCadastro[[#This Row],[Quarta]]&amp;TabCadastro[[#This Row],[Quinta]]&amp;TabCadastro[[#This Row],[Sexta]]&amp;TabCadastro[[#This Row],[Sábado]]</f>
        <v>-20h-----</v>
      </c>
      <c r="EE206" s="1">
        <f>LEN(TabCadastro[[#This Row],[Conc_AE]])-LEN(SUBSTITUTE(TabCadastro[[#This Row],[Conc_AE]],"h",""))</f>
        <v>1</v>
      </c>
      <c r="EF206" s="1">
        <f>LEN(TabCadastro[[#This Row],[Dias e Horários do CURSO BÁSICO]])-LEN(SUBSTITUTE(TabCadastro[[#This Row],[Dias e Horários do CURSO BÁSICO]],"h",""))</f>
        <v>0</v>
      </c>
      <c r="EG206" s="1">
        <f>LEN(TabCadastro[[#This Row],[Dias e Horários da EAE]])-LEN(SUBSTITUTE(TabCadastro[[#This Row],[Dias e Horários da EAE]],"h",""))</f>
        <v>1</v>
      </c>
      <c r="EH206" s="1">
        <f>LEN(TabCadastro[[#This Row],[Dias e Horários EVANGELIZAÇÃO INFANTIL]])-LEN(SUBSTITUTE(TabCadastro[[#This Row],[Dias e Horários EVANGELIZAÇÃO INFANTIL]],"h",""))</f>
        <v>1</v>
      </c>
      <c r="EI206" s="1">
        <f>LEN(TabCadastro[[#This Row],[Dias e Horários PRÉ-MOCIDADE]])-LEN(SUBSTITUTE(TabCadastro[[#This Row],[Dias e Horários PRÉ-MOCIDADE]],"h",""))</f>
        <v>2</v>
      </c>
      <c r="EJ206" s="1">
        <f>LEN(TabCadastro[[#This Row],[Dias e Horários MOCIDADE]])-LEN(SUBSTITUTE(TabCadastro[[#This Row],[Dias e Horários MOCIDADE]],"h",""))</f>
        <v>2</v>
      </c>
      <c r="EK206" s="1">
        <f>LEN(TabCadastro[[#This Row],[Dias e Horários do CURSO DE MÉDIUNS]])-LEN(SUBSTITUTE(TabCadastro[[#This Row],[Dias e Horários do CURSO DE MÉDIUNS]],"h",""))</f>
        <v>1</v>
      </c>
      <c r="EL206" s="1">
        <f>LEN(TabCadastro[[#This Row],[Dias e Horários - FALANDO AO CORAÇÃO]])-LEN(SUBSTITUTE(TabCadastro[[#This Row],[Dias e Horários - FALANDO AO CORAÇÃO]],"h",""))</f>
        <v>1</v>
      </c>
      <c r="EM206" s="1">
        <f>LEN(TabCadastro[[#This Row],[Dias e Horários - PROJETO ANDRÉ LUIZ]])-LEN(SUBSTITUTE(TabCadastro[[#This Row],[Dias e Horários - PROJETO ANDRÉ LUIZ]],"h",""))</f>
        <v>1</v>
      </c>
      <c r="EN206" s="1">
        <f>LEN(TabCadastro[[#This Row],[Dias e Horários - PROJETO PAULO DE TARSO]])-LEN(SUBSTITUTE(TabCadastro[[#This Row],[Dias e Horários - PROJETO PAULO DE TARSO]],"h",""))</f>
        <v>0</v>
      </c>
    </row>
    <row r="207" spans="1:144" x14ac:dyDescent="0.3">
      <c r="A207" s="2">
        <v>44227.927140266205</v>
      </c>
      <c r="B207" s="19" t="s">
        <v>4129</v>
      </c>
      <c r="C207" s="3" t="s">
        <v>4527</v>
      </c>
      <c r="D207" s="3" t="s">
        <v>4528</v>
      </c>
      <c r="E207" s="3" t="s">
        <v>4529</v>
      </c>
      <c r="F207" s="3" t="s">
        <v>4530</v>
      </c>
      <c r="G207" s="4" t="s">
        <v>4531</v>
      </c>
      <c r="H207" s="5" t="s">
        <v>4532</v>
      </c>
      <c r="I207" s="3" t="s">
        <v>4136</v>
      </c>
      <c r="J207" s="3" t="s">
        <v>152</v>
      </c>
      <c r="K207" s="3" t="s">
        <v>4533</v>
      </c>
      <c r="L207" s="3" t="s">
        <v>4534</v>
      </c>
      <c r="M207" s="24">
        <v>39018</v>
      </c>
      <c r="N207" s="3" t="s">
        <v>4535</v>
      </c>
      <c r="O207" s="5" t="s">
        <v>4536</v>
      </c>
      <c r="P207" s="5" t="s">
        <v>4537</v>
      </c>
      <c r="Q207" s="4" t="s">
        <v>4538</v>
      </c>
      <c r="R207" s="4" t="s">
        <v>4539</v>
      </c>
      <c r="S207" s="3" t="s">
        <v>158</v>
      </c>
      <c r="T207" s="3" t="s">
        <v>158</v>
      </c>
      <c r="U207" s="3" t="s">
        <v>158</v>
      </c>
      <c r="V207" s="3" t="s">
        <v>159</v>
      </c>
      <c r="W207" s="3" t="s">
        <v>158</v>
      </c>
      <c r="X207" s="3" t="s">
        <v>159</v>
      </c>
      <c r="Y207" s="3" t="s">
        <v>159</v>
      </c>
      <c r="Z207" s="4" t="s">
        <v>4540</v>
      </c>
      <c r="AA207" t="s">
        <v>4541</v>
      </c>
      <c r="AB207" s="4" t="s">
        <v>4528</v>
      </c>
      <c r="AC207" s="4" t="s">
        <v>4542</v>
      </c>
      <c r="AD207" s="4" t="s">
        <v>161</v>
      </c>
      <c r="AE207" s="4" t="s">
        <v>158</v>
      </c>
      <c r="AF207" s="4" t="s">
        <v>4543</v>
      </c>
      <c r="AG207" s="3" t="s">
        <v>161</v>
      </c>
      <c r="AH207" s="3" t="s">
        <v>161</v>
      </c>
      <c r="AI207" s="3" t="s">
        <v>161</v>
      </c>
      <c r="AJ207" s="26" t="s">
        <v>162</v>
      </c>
      <c r="AK207" s="3" t="s">
        <v>161</v>
      </c>
      <c r="AL207" s="3" t="s">
        <v>161</v>
      </c>
      <c r="AM207" s="3" t="s">
        <v>161</v>
      </c>
      <c r="AN207" s="5">
        <v>20</v>
      </c>
      <c r="AO207" s="5">
        <v>11</v>
      </c>
      <c r="AP207" s="5">
        <v>3</v>
      </c>
      <c r="AQ207" s="5">
        <v>9</v>
      </c>
      <c r="AR207" s="5" t="s">
        <v>312</v>
      </c>
      <c r="AS207" s="5">
        <v>52</v>
      </c>
      <c r="AT207" s="5" t="s">
        <v>251</v>
      </c>
      <c r="AU207" s="5" t="s">
        <v>423</v>
      </c>
      <c r="AV207" s="5">
        <v>27</v>
      </c>
      <c r="AW207" s="5">
        <v>5</v>
      </c>
      <c r="AX207" s="5">
        <v>1</v>
      </c>
      <c r="AY207" s="5">
        <v>2</v>
      </c>
      <c r="AZ207" s="5" t="s">
        <v>312</v>
      </c>
      <c r="BA207" s="5">
        <v>31</v>
      </c>
      <c r="BB207" s="5">
        <v>7</v>
      </c>
      <c r="BC207" s="5">
        <v>1</v>
      </c>
      <c r="BD207" s="5">
        <v>1</v>
      </c>
      <c r="BE207" s="5" t="s">
        <v>345</v>
      </c>
      <c r="BF207" s="5">
        <v>30</v>
      </c>
      <c r="BG207" s="5">
        <v>20</v>
      </c>
      <c r="BH207" s="5">
        <v>1</v>
      </c>
      <c r="BI207" s="5">
        <v>0</v>
      </c>
      <c r="BJ207" s="5">
        <v>1</v>
      </c>
      <c r="BK207" s="5">
        <v>0</v>
      </c>
      <c r="BL207" s="5">
        <v>1</v>
      </c>
      <c r="BM207" s="5">
        <v>1</v>
      </c>
      <c r="BN207" s="5">
        <v>0</v>
      </c>
      <c r="BO207" s="5">
        <v>2</v>
      </c>
      <c r="BP207" s="5">
        <v>2</v>
      </c>
      <c r="BQ207" s="5" t="s">
        <v>158</v>
      </c>
      <c r="BR207" s="5" t="s">
        <v>345</v>
      </c>
      <c r="BS207" s="5">
        <v>8</v>
      </c>
      <c r="BT207" s="5">
        <v>2</v>
      </c>
      <c r="BU207" s="5">
        <v>2</v>
      </c>
      <c r="BV207" s="5" t="s">
        <v>165</v>
      </c>
      <c r="BW207" s="5" t="s">
        <v>345</v>
      </c>
      <c r="BX207" s="5">
        <v>8</v>
      </c>
      <c r="BY207" s="5">
        <v>3</v>
      </c>
      <c r="BZ207" s="5">
        <v>1</v>
      </c>
      <c r="CA207" s="5">
        <v>1</v>
      </c>
      <c r="CB207" s="5">
        <v>0</v>
      </c>
      <c r="CC207" s="5">
        <v>43</v>
      </c>
      <c r="CD207" s="5" t="s">
        <v>627</v>
      </c>
      <c r="CE207" s="5" t="s">
        <v>1714</v>
      </c>
      <c r="CF207" s="5" t="s">
        <v>161</v>
      </c>
      <c r="CG207" s="5" t="s">
        <v>158</v>
      </c>
      <c r="CH207" s="5" t="s">
        <v>158</v>
      </c>
      <c r="CI207" s="5">
        <v>27</v>
      </c>
      <c r="CJ207" s="5">
        <v>1</v>
      </c>
      <c r="CK207" s="5" t="s">
        <v>158</v>
      </c>
      <c r="CL207" s="5" t="s">
        <v>158</v>
      </c>
      <c r="CM207" s="5">
        <v>79</v>
      </c>
      <c r="CN207" s="5">
        <v>2</v>
      </c>
      <c r="CO207" s="5" t="s">
        <v>167</v>
      </c>
      <c r="CP207" s="4" t="s">
        <v>4544</v>
      </c>
      <c r="CQ207" s="5" t="s">
        <v>168</v>
      </c>
      <c r="CR207" s="4" t="s">
        <v>4545</v>
      </c>
      <c r="CS207" s="5" t="s">
        <v>169</v>
      </c>
      <c r="CT207" s="5" t="s">
        <v>158</v>
      </c>
      <c r="CU207" s="5" t="s">
        <v>4546</v>
      </c>
      <c r="CV207" s="4" t="s">
        <v>4547</v>
      </c>
      <c r="CX207" s="5" t="s">
        <v>4548</v>
      </c>
      <c r="CY207" s="4" t="s">
        <v>4549</v>
      </c>
      <c r="CZ207" s="5" t="s">
        <v>171</v>
      </c>
      <c r="DA207" s="5" t="s">
        <v>230</v>
      </c>
      <c r="DB207" s="4" t="s">
        <v>4550</v>
      </c>
      <c r="DC207" s="4" t="s">
        <v>4551</v>
      </c>
      <c r="DD207" t="s">
        <v>4552</v>
      </c>
      <c r="DE207" s="14" t="s">
        <v>176</v>
      </c>
      <c r="DF207" s="4">
        <v>210</v>
      </c>
      <c r="DG207" s="15" t="s">
        <v>177</v>
      </c>
      <c r="DH207" s="15" t="s">
        <v>354</v>
      </c>
      <c r="DI207" s="4" t="e">
        <v>#REF!</v>
      </c>
      <c r="DJ207" s="4" t="e">
        <v>#REF!</v>
      </c>
      <c r="DK207" s="4" t="e">
        <v>#REF!</v>
      </c>
      <c r="DL207" s="4" t="e">
        <v>#REF!</v>
      </c>
      <c r="DM207" s="4" t="e">
        <v>#REF!</v>
      </c>
      <c r="DN207" s="4" t="e">
        <v>#REF!</v>
      </c>
      <c r="DO207" s="4" t="e">
        <v>#REF!</v>
      </c>
      <c r="DP207" s="4" t="s">
        <v>4553</v>
      </c>
      <c r="DQ207" s="4" t="s">
        <v>354</v>
      </c>
      <c r="DR207" s="16">
        <v>1</v>
      </c>
      <c r="DS207" s="17">
        <v>44225</v>
      </c>
      <c r="DT207" s="1" t="s">
        <v>356</v>
      </c>
      <c r="DU207" s="1" t="s">
        <v>354</v>
      </c>
      <c r="DV207" s="1" t="str">
        <f>TabCadastro[[#This Row],[Cidade]]&amp;" - "&amp;TabCadastro[[#This Row],[UF]]</f>
        <v>Ribeirão Preto - SP</v>
      </c>
      <c r="DW207" s="18" t="str">
        <f>TabCadastro[[#This Row],[Nome completo do responsável]]&amp;" / "&amp;TabCadastro[[#This Row],[Endereço de e-mail2]]&amp;" / "&amp;TabCadastro[[#This Row],[Telefone]]</f>
        <v>Susana Dadalt Quaglio  / reluz@aliancaribeirao.com.br / (16) 99787-4737</v>
      </c>
      <c r="DX207" s="18" t="str">
        <f>TabCadastro[[#This Row],[Nome do Presidente]]&amp;" / "&amp;TabCadastro[[#This Row],[Email do Presidente]]&amp;" / "&amp;TabCadastro[[#This Row],[Telefone do Presidente]]</f>
        <v>Gloria Da Silva Marcondes Machado / goriadasilvamarcondesmachado@gmail.com / (16) 99715-7432</v>
      </c>
      <c r="DY207" s="18" t="e">
        <f>VLOOKUP(TabCadastro[[#This Row],[Regional]],#REF!,2,FALSE)</f>
        <v>#REF!</v>
      </c>
      <c r="DZ207" s="1" t="e">
        <f>IF(TabCadastro[[#This Row],[Regional]]=#REF!,TabCadastro[[#This Row],[Conc_Cidade_UF]],"")</f>
        <v>#REF!</v>
      </c>
      <c r="EA207" s="18" t="str">
        <f>TabCadastro[[#This Row],[Endereço]]&amp;" - "&amp;TabCadastro[[#This Row],[Bairro]]&amp;" - "&amp;"CEP "&amp;TabCadastro[[#This Row],[CEP]]</f>
        <v>Rua Appa , 480 - Sumarezinho - CEP 14051-060</v>
      </c>
      <c r="EB207" s="1" t="e">
        <f>IF(TabCadastro[[#This Row],[Regional]]=#REF!,TabCadastro[[#This Row],[Ordem (manual)]],"")</f>
        <v>#REF!</v>
      </c>
      <c r="EC207" s="1" t="e">
        <f>IF(TabCadastro[[#This Row],[Regional_Selec]]="","",_xlfn.RANK.EQ(TabCadastro[[#This Row],[Regional_Selec]],TabCadastro[Regional_Selec],1))</f>
        <v>#REF!</v>
      </c>
      <c r="ED207" s="1" t="str">
        <f>TabCadastro[[#This Row],[Domingo]]&amp;TabCadastro[[#This Row],[Segunda]]&amp;TabCadastro[[#This Row],[Terça]]&amp;TabCadastro[[#This Row],[Quarta]]&amp;TabCadastro[[#This Row],[Quinta]]&amp;TabCadastro[[#This Row],[Sexta]]&amp;TabCadastro[[#This Row],[Sábado]]</f>
        <v>---19h30---</v>
      </c>
      <c r="EE207" s="1">
        <f>LEN(TabCadastro[[#This Row],[Conc_AE]])-LEN(SUBSTITUTE(TabCadastro[[#This Row],[Conc_AE]],"h",""))</f>
        <v>1</v>
      </c>
      <c r="EF207" s="1">
        <f>LEN(TabCadastro[[#This Row],[Dias e Horários do CURSO BÁSICO]])-LEN(SUBSTITUTE(TabCadastro[[#This Row],[Dias e Horários do CURSO BÁSICO]],"h",""))</f>
        <v>1</v>
      </c>
      <c r="EG207" s="1">
        <f>LEN(TabCadastro[[#This Row],[Dias e Horários da EAE]])-LEN(SUBSTITUTE(TabCadastro[[#This Row],[Dias e Horários da EAE]],"h",""))</f>
        <v>1</v>
      </c>
      <c r="EH207" s="1">
        <f>LEN(TabCadastro[[#This Row],[Dias e Horários EVANGELIZAÇÃO INFANTIL]])-LEN(SUBSTITUTE(TabCadastro[[#This Row],[Dias e Horários EVANGELIZAÇÃO INFANTIL]],"h",""))</f>
        <v>1</v>
      </c>
      <c r="EI207" s="1">
        <f>LEN(TabCadastro[[#This Row],[Dias e Horários PRÉ-MOCIDADE]])-LEN(SUBSTITUTE(TabCadastro[[#This Row],[Dias e Horários PRÉ-MOCIDADE]],"h",""))</f>
        <v>1</v>
      </c>
      <c r="EJ207" s="1">
        <f>LEN(TabCadastro[[#This Row],[Dias e Horários MOCIDADE]])-LEN(SUBSTITUTE(TabCadastro[[#This Row],[Dias e Horários MOCIDADE]],"h",""))</f>
        <v>1</v>
      </c>
      <c r="EK207" s="1">
        <f>LEN(TabCadastro[[#This Row],[Dias e Horários do CURSO DE MÉDIUNS]])-LEN(SUBSTITUTE(TabCadastro[[#This Row],[Dias e Horários do CURSO DE MÉDIUNS]],"h",""))</f>
        <v>1</v>
      </c>
      <c r="EL207" s="1">
        <f>LEN(TabCadastro[[#This Row],[Dias e Horários - FALANDO AO CORAÇÃO]])-LEN(SUBSTITUTE(TabCadastro[[#This Row],[Dias e Horários - FALANDO AO CORAÇÃO]],"h",""))</f>
        <v>1</v>
      </c>
      <c r="EM207" s="1">
        <f>LEN(TabCadastro[[#This Row],[Dias e Horários - PROJETO ANDRÉ LUIZ]])-LEN(SUBSTITUTE(TabCadastro[[#This Row],[Dias e Horários - PROJETO ANDRÉ LUIZ]],"h",""))</f>
        <v>1</v>
      </c>
      <c r="EN207" s="1">
        <f>LEN(TabCadastro[[#This Row],[Dias e Horários - PROJETO PAULO DE TARSO]])-LEN(SUBSTITUTE(TabCadastro[[#This Row],[Dias e Horários - PROJETO PAULO DE TARSO]],"h",""))</f>
        <v>0</v>
      </c>
    </row>
    <row r="208" spans="1:144" x14ac:dyDescent="0.3">
      <c r="A208" s="2">
        <v>44179.805637754631</v>
      </c>
      <c r="B208" s="19" t="s">
        <v>4554</v>
      </c>
      <c r="C208" s="3" t="s">
        <v>4555</v>
      </c>
      <c r="D208" s="3" t="s">
        <v>1126</v>
      </c>
      <c r="E208" s="3" t="s">
        <v>4556</v>
      </c>
      <c r="F208" s="3" t="s">
        <v>4557</v>
      </c>
      <c r="G208" s="4" t="s">
        <v>4558</v>
      </c>
      <c r="H208" s="5" t="s">
        <v>1395</v>
      </c>
      <c r="I208" s="3" t="s">
        <v>4559</v>
      </c>
      <c r="J208" s="3" t="s">
        <v>152</v>
      </c>
      <c r="K208" s="3" t="s">
        <v>4560</v>
      </c>
      <c r="L208" s="3" t="s">
        <v>4561</v>
      </c>
      <c r="M208" s="13">
        <v>33244</v>
      </c>
      <c r="N208" s="3" t="s">
        <v>4562</v>
      </c>
      <c r="O208" s="5" t="s">
        <v>4563</v>
      </c>
      <c r="P208" s="5" t="s">
        <v>4564</v>
      </c>
      <c r="Q208" s="4" t="s">
        <v>1155</v>
      </c>
      <c r="R208" s="4" t="s">
        <v>4565</v>
      </c>
      <c r="S208" s="3" t="s">
        <v>158</v>
      </c>
      <c r="T208" s="3" t="s">
        <v>158</v>
      </c>
      <c r="U208" s="3" t="s">
        <v>158</v>
      </c>
      <c r="V208" s="3" t="s">
        <v>159</v>
      </c>
      <c r="W208" s="3" t="s">
        <v>158</v>
      </c>
      <c r="X208" s="3" t="s">
        <v>159</v>
      </c>
      <c r="Y208" s="3" t="s">
        <v>158</v>
      </c>
      <c r="Z208" s="4" t="s">
        <v>4566</v>
      </c>
      <c r="AA208" s="4" t="s">
        <v>161</v>
      </c>
      <c r="AB208" s="4" t="s">
        <v>4567</v>
      </c>
      <c r="AC208" s="4" t="s">
        <v>161</v>
      </c>
      <c r="AD208" s="4" t="s">
        <v>161</v>
      </c>
      <c r="AE208" s="4" t="s">
        <v>158</v>
      </c>
      <c r="AF208" s="4" t="s">
        <v>4568</v>
      </c>
      <c r="AG208" s="3" t="s">
        <v>161</v>
      </c>
      <c r="AH208" s="3" t="s">
        <v>222</v>
      </c>
      <c r="AI208" s="3" t="s">
        <v>221</v>
      </c>
      <c r="AJ208" s="3" t="s">
        <v>161</v>
      </c>
      <c r="AK208" s="3" t="s">
        <v>161</v>
      </c>
      <c r="AL208" s="3" t="s">
        <v>161</v>
      </c>
      <c r="AM208" s="3" t="s">
        <v>338</v>
      </c>
      <c r="AN208" s="5">
        <v>30</v>
      </c>
      <c r="AO208" s="5">
        <v>40</v>
      </c>
      <c r="AP208" s="5">
        <v>10</v>
      </c>
      <c r="AQ208" s="5">
        <v>7</v>
      </c>
      <c r="AR208" s="5" t="s">
        <v>1647</v>
      </c>
      <c r="AS208" s="5">
        <v>0</v>
      </c>
      <c r="AT208" s="5" t="s">
        <v>4569</v>
      </c>
      <c r="AU208" s="5" t="s">
        <v>521</v>
      </c>
      <c r="AV208" s="5">
        <v>15</v>
      </c>
      <c r="AW208" s="5">
        <v>10</v>
      </c>
      <c r="AX208" s="5">
        <v>10</v>
      </c>
      <c r="AY208" s="5">
        <v>4</v>
      </c>
      <c r="AZ208" s="5" t="s">
        <v>4570</v>
      </c>
      <c r="BA208" s="5">
        <v>5</v>
      </c>
      <c r="BB208" s="5">
        <v>3</v>
      </c>
      <c r="BC208" s="5">
        <v>4</v>
      </c>
      <c r="BD208" s="5">
        <v>2</v>
      </c>
      <c r="BE208" s="5" t="s">
        <v>378</v>
      </c>
      <c r="BF208" s="5">
        <v>18</v>
      </c>
      <c r="BG208" s="5">
        <v>3</v>
      </c>
      <c r="BH208" s="5">
        <v>8</v>
      </c>
      <c r="BI208" s="5">
        <v>2</v>
      </c>
      <c r="BJ208" s="5">
        <v>2</v>
      </c>
      <c r="BK208" s="5">
        <v>2</v>
      </c>
      <c r="BL208" s="5">
        <v>2</v>
      </c>
      <c r="BM208" s="5">
        <v>2</v>
      </c>
      <c r="BN208" s="5">
        <v>2</v>
      </c>
      <c r="BO208" s="5">
        <v>8</v>
      </c>
      <c r="BP208" s="5">
        <v>4</v>
      </c>
      <c r="BQ208" s="5" t="s">
        <v>158</v>
      </c>
      <c r="BR208" s="5" t="s">
        <v>378</v>
      </c>
      <c r="BS208" s="5">
        <v>4</v>
      </c>
      <c r="BT208" s="5">
        <v>2</v>
      </c>
      <c r="BU208" s="5">
        <v>1</v>
      </c>
      <c r="BV208" s="5" t="s">
        <v>165</v>
      </c>
      <c r="BW208" s="5" t="s">
        <v>378</v>
      </c>
      <c r="BX208" s="5">
        <v>5</v>
      </c>
      <c r="BY208" s="5">
        <v>7</v>
      </c>
      <c r="BZ208" s="5">
        <v>4</v>
      </c>
      <c r="CA208" s="5">
        <v>3</v>
      </c>
      <c r="CB208" s="5">
        <v>0</v>
      </c>
      <c r="CC208" s="5">
        <v>90</v>
      </c>
      <c r="CD208" s="5" t="s">
        <v>312</v>
      </c>
      <c r="CE208" s="5" t="s">
        <v>312</v>
      </c>
      <c r="CF208" s="5" t="s">
        <v>312</v>
      </c>
      <c r="CG208" s="5" t="s">
        <v>158</v>
      </c>
      <c r="CH208" s="5" t="s">
        <v>158</v>
      </c>
      <c r="CI208" s="5">
        <v>0</v>
      </c>
      <c r="CJ208" s="5">
        <v>0</v>
      </c>
      <c r="CK208" s="5" t="s">
        <v>158</v>
      </c>
      <c r="CL208" s="5" t="s">
        <v>158</v>
      </c>
      <c r="CM208" s="5">
        <v>0</v>
      </c>
      <c r="CN208" s="5">
        <v>0</v>
      </c>
      <c r="CO208" s="5" t="s">
        <v>167</v>
      </c>
      <c r="CP208" s="4" t="s">
        <v>4571</v>
      </c>
      <c r="CQ208" s="5" t="s">
        <v>168</v>
      </c>
      <c r="CR208" s="4" t="s">
        <v>4572</v>
      </c>
      <c r="CS208" s="5" t="s">
        <v>169</v>
      </c>
      <c r="CT208" s="5" t="s">
        <v>158</v>
      </c>
      <c r="CU208" s="5" t="s">
        <v>4573</v>
      </c>
      <c r="CV208" s="4" t="s">
        <v>4574</v>
      </c>
      <c r="CX208" s="5" t="s">
        <v>4573</v>
      </c>
      <c r="CY208" s="4" t="s">
        <v>4575</v>
      </c>
      <c r="CZ208" s="5" t="s">
        <v>171</v>
      </c>
      <c r="DA208" s="5" t="s">
        <v>230</v>
      </c>
      <c r="DB208" s="4" t="s">
        <v>4576</v>
      </c>
      <c r="DC208" s="4" t="s">
        <v>4577</v>
      </c>
      <c r="DD208" t="s">
        <v>4578</v>
      </c>
      <c r="DE208" s="14" t="s">
        <v>176</v>
      </c>
      <c r="DF208" s="4">
        <v>211</v>
      </c>
      <c r="DG208" s="15" t="s">
        <v>177</v>
      </c>
      <c r="DH208" s="15" t="s">
        <v>354</v>
      </c>
      <c r="DI208" s="4" t="e">
        <v>#REF!</v>
      </c>
      <c r="DJ208" s="4" t="e">
        <v>#REF!</v>
      </c>
      <c r="DK208" s="4" t="e">
        <v>#REF!</v>
      </c>
      <c r="DL208" s="4" t="e">
        <v>#REF!</v>
      </c>
      <c r="DM208" s="4" t="e">
        <v>#REF!</v>
      </c>
      <c r="DN208" s="4" t="e">
        <v>#REF!</v>
      </c>
      <c r="DO208" s="4" t="e">
        <v>#REF!</v>
      </c>
      <c r="DP208" s="4" t="s">
        <v>4579</v>
      </c>
      <c r="DQ208" s="4" t="s">
        <v>354</v>
      </c>
      <c r="DR208" s="16">
        <v>1</v>
      </c>
      <c r="DS208" s="17">
        <v>44229</v>
      </c>
      <c r="DT208" s="1" t="s">
        <v>356</v>
      </c>
      <c r="DU208" s="1" t="s">
        <v>354</v>
      </c>
      <c r="DV208" s="1" t="str">
        <f>TabCadastro[[#This Row],[Cidade]]&amp;" - "&amp;TabCadastro[[#This Row],[UF]]</f>
        <v>Araçoiaba Da Serra - SP</v>
      </c>
      <c r="DW208" s="18" t="str">
        <f>TabCadastro[[#This Row],[Nome completo do responsável]]&amp;" / "&amp;TabCadastro[[#This Row],[Endereço de e-mail2]]&amp;" / "&amp;TabCadastro[[#This Row],[Telefone]]</f>
        <v>Elisabete De Oliveira Martins / beteomartins@hotmail.com / (15) 99704-4467</v>
      </c>
      <c r="DX208" s="18" t="str">
        <f>TabCadastro[[#This Row],[Nome do Presidente]]&amp;" / "&amp;TabCadastro[[#This Row],[Email do Presidente]]&amp;" / "&amp;TabCadastro[[#This Row],[Telefone do Presidente]]</f>
        <v>Francisco De Assis Martins / franobra@hotmail.com / (15) 99706-9703</v>
      </c>
      <c r="DY208" s="18" t="e">
        <f>VLOOKUP(TabCadastro[[#This Row],[Regional]],#REF!,2,FALSE)</f>
        <v>#REF!</v>
      </c>
      <c r="DZ208" s="1" t="e">
        <f>IF(TabCadastro[[#This Row],[Regional]]=#REF!,TabCadastro[[#This Row],[Conc_Cidade_UF]],"")</f>
        <v>#REF!</v>
      </c>
      <c r="EA208" s="18" t="str">
        <f>TabCadastro[[#This Row],[Endereço]]&amp;" - "&amp;TabCadastro[[#This Row],[Bairro]]&amp;" - "&amp;"CEP "&amp;TabCadastro[[#This Row],[CEP]]</f>
        <v>Rua Afonso Vergueiro, 135 - Centro - CEP 18190-000</v>
      </c>
      <c r="EB208" s="1" t="e">
        <f>IF(TabCadastro[[#This Row],[Regional]]=#REF!,TabCadastro[[#This Row],[Ordem (manual)]],"")</f>
        <v>#REF!</v>
      </c>
      <c r="EC208" s="1" t="e">
        <f>IF(TabCadastro[[#This Row],[Regional_Selec]]="","",_xlfn.RANK.EQ(TabCadastro[[#This Row],[Regional_Selec]],TabCadastro[Regional_Selec],1))</f>
        <v>#REF!</v>
      </c>
      <c r="ED208" s="1" t="str">
        <f>TabCadastro[[#This Row],[Domingo]]&amp;TabCadastro[[#This Row],[Segunda]]&amp;TabCadastro[[#This Row],[Terça]]&amp;TabCadastro[[#This Row],[Quarta]]&amp;TabCadastro[[#This Row],[Quinta]]&amp;TabCadastro[[#This Row],[Sexta]]&amp;TabCadastro[[#This Row],[Sábado]]</f>
        <v>-14h3020h---10h</v>
      </c>
      <c r="EE208" s="1">
        <f>LEN(TabCadastro[[#This Row],[Conc_AE]])-LEN(SUBSTITUTE(TabCadastro[[#This Row],[Conc_AE]],"h",""))</f>
        <v>3</v>
      </c>
      <c r="EF208" s="1">
        <f>LEN(TabCadastro[[#This Row],[Dias e Horários do CURSO BÁSICO]])-LEN(SUBSTITUTE(TabCadastro[[#This Row],[Dias e Horários do CURSO BÁSICO]],"h",""))</f>
        <v>0</v>
      </c>
      <c r="EG208" s="1">
        <f>LEN(TabCadastro[[#This Row],[Dias e Horários da EAE]])-LEN(SUBSTITUTE(TabCadastro[[#This Row],[Dias e Horários da EAE]],"h",""))</f>
        <v>2</v>
      </c>
      <c r="EH208" s="1">
        <f>LEN(TabCadastro[[#This Row],[Dias e Horários EVANGELIZAÇÃO INFANTIL]])-LEN(SUBSTITUTE(TabCadastro[[#This Row],[Dias e Horários EVANGELIZAÇÃO INFANTIL]],"h",""))</f>
        <v>1</v>
      </c>
      <c r="EI208" s="1">
        <f>LEN(TabCadastro[[#This Row],[Dias e Horários PRÉ-MOCIDADE]])-LEN(SUBSTITUTE(TabCadastro[[#This Row],[Dias e Horários PRÉ-MOCIDADE]],"h",""))</f>
        <v>1</v>
      </c>
      <c r="EJ208" s="1">
        <f>LEN(TabCadastro[[#This Row],[Dias e Horários MOCIDADE]])-LEN(SUBSTITUTE(TabCadastro[[#This Row],[Dias e Horários MOCIDADE]],"h",""))</f>
        <v>1</v>
      </c>
      <c r="EK208" s="1">
        <f>LEN(TabCadastro[[#This Row],[Dias e Horários do CURSO DE MÉDIUNS]])-LEN(SUBSTITUTE(TabCadastro[[#This Row],[Dias e Horários do CURSO DE MÉDIUNS]],"h",""))</f>
        <v>1</v>
      </c>
      <c r="EL208" s="1">
        <f>LEN(TabCadastro[[#This Row],[Dias e Horários - FALANDO AO CORAÇÃO]])-LEN(SUBSTITUTE(TabCadastro[[#This Row],[Dias e Horários - FALANDO AO CORAÇÃO]],"h",""))</f>
        <v>1</v>
      </c>
      <c r="EM208" s="1">
        <f>LEN(TabCadastro[[#This Row],[Dias e Horários - PROJETO ANDRÉ LUIZ]])-LEN(SUBSTITUTE(TabCadastro[[#This Row],[Dias e Horários - PROJETO ANDRÉ LUIZ]],"h",""))</f>
        <v>1</v>
      </c>
      <c r="EN208" s="1">
        <f>LEN(TabCadastro[[#This Row],[Dias e Horários - PROJETO PAULO DE TARSO]])-LEN(SUBSTITUTE(TabCadastro[[#This Row],[Dias e Horários - PROJETO PAULO DE TARSO]],"h",""))</f>
        <v>1</v>
      </c>
    </row>
    <row r="209" spans="1:144" x14ac:dyDescent="0.3">
      <c r="A209" s="2">
        <v>44201.401015289353</v>
      </c>
      <c r="B209" s="19" t="s">
        <v>4554</v>
      </c>
      <c r="C209" s="3" t="s">
        <v>4580</v>
      </c>
      <c r="D209" s="3" t="s">
        <v>408</v>
      </c>
      <c r="E209" s="3" t="s">
        <v>4581</v>
      </c>
      <c r="F209" s="3" t="s">
        <v>4582</v>
      </c>
      <c r="G209" s="4" t="s">
        <v>4583</v>
      </c>
      <c r="H209" s="5" t="s">
        <v>4584</v>
      </c>
      <c r="I209" s="3" t="s">
        <v>4585</v>
      </c>
      <c r="J209" s="3" t="s">
        <v>4586</v>
      </c>
      <c r="K209" s="3" t="s">
        <v>4587</v>
      </c>
      <c r="L209" s="23" t="s">
        <v>790</v>
      </c>
      <c r="M209" s="13">
        <v>40240</v>
      </c>
      <c r="N209" s="3" t="s">
        <v>4581</v>
      </c>
      <c r="O209" s="5" t="s">
        <v>4588</v>
      </c>
      <c r="P209" s="5" t="s">
        <v>4589</v>
      </c>
      <c r="S209" s="3" t="s">
        <v>159</v>
      </c>
      <c r="T209" s="3" t="s">
        <v>158</v>
      </c>
      <c r="U209" s="3" t="s">
        <v>158</v>
      </c>
      <c r="V209" s="3" t="s">
        <v>159</v>
      </c>
      <c r="W209" s="3" t="s">
        <v>158</v>
      </c>
      <c r="X209" s="3" t="s">
        <v>158</v>
      </c>
      <c r="Y209" s="3" t="s">
        <v>158</v>
      </c>
      <c r="Z209" s="4" t="s">
        <v>4590</v>
      </c>
      <c r="AE209" s="4" t="s">
        <v>158</v>
      </c>
      <c r="AF209" s="4" t="s">
        <v>4591</v>
      </c>
      <c r="AG209" s="23" t="s">
        <v>161</v>
      </c>
      <c r="AH209" s="3" t="s">
        <v>221</v>
      </c>
      <c r="AI209" s="23" t="s">
        <v>161</v>
      </c>
      <c r="AJ209" s="23" t="s">
        <v>161</v>
      </c>
      <c r="AK209" s="23" t="s">
        <v>161</v>
      </c>
      <c r="AL209" s="23" t="s">
        <v>161</v>
      </c>
      <c r="AM209" s="23" t="s">
        <v>161</v>
      </c>
      <c r="AN209" s="5">
        <v>10</v>
      </c>
      <c r="AO209" s="5">
        <v>12</v>
      </c>
      <c r="AP209" s="5">
        <v>4</v>
      </c>
      <c r="AQ209" s="5">
        <v>2</v>
      </c>
      <c r="AR209" s="20" t="s">
        <v>161</v>
      </c>
      <c r="AS209" s="20">
        <v>0</v>
      </c>
      <c r="AT209" s="5" t="s">
        <v>798</v>
      </c>
      <c r="AU209" s="5" t="s">
        <v>467</v>
      </c>
      <c r="AV209" s="5">
        <v>7</v>
      </c>
      <c r="AW209" s="5">
        <v>3</v>
      </c>
      <c r="AX209" s="5">
        <v>2</v>
      </c>
      <c r="AY209" s="5">
        <v>1</v>
      </c>
      <c r="AZ209" s="5" t="s">
        <v>312</v>
      </c>
      <c r="BA209" s="5">
        <v>4</v>
      </c>
      <c r="BB209" s="5">
        <v>3</v>
      </c>
      <c r="BC209" s="5">
        <v>1</v>
      </c>
      <c r="BD209" s="5">
        <v>1</v>
      </c>
      <c r="BE209" s="20" t="s">
        <v>161</v>
      </c>
      <c r="BF209" s="20">
        <v>0</v>
      </c>
      <c r="BG209" s="20">
        <v>0</v>
      </c>
      <c r="BH209" s="5">
        <v>2</v>
      </c>
      <c r="BI209" s="20">
        <v>0</v>
      </c>
      <c r="BJ209" s="20">
        <v>0</v>
      </c>
      <c r="BK209" s="20">
        <v>0</v>
      </c>
      <c r="BL209" s="20">
        <v>0</v>
      </c>
      <c r="BM209" s="20">
        <v>0</v>
      </c>
      <c r="BN209" s="20">
        <v>0</v>
      </c>
      <c r="BO209" s="5">
        <v>2</v>
      </c>
      <c r="BP209" s="5">
        <v>2</v>
      </c>
      <c r="BQ209" s="5" t="s">
        <v>158</v>
      </c>
      <c r="BR209" s="20" t="s">
        <v>161</v>
      </c>
      <c r="BS209" s="20">
        <v>0</v>
      </c>
      <c r="BT209" s="20">
        <v>0</v>
      </c>
      <c r="BU209" s="20">
        <v>0</v>
      </c>
      <c r="BV209" s="5" t="s">
        <v>165</v>
      </c>
      <c r="BW209" s="20" t="s">
        <v>161</v>
      </c>
      <c r="BX209" s="20">
        <v>0</v>
      </c>
      <c r="BY209" s="20">
        <v>0</v>
      </c>
      <c r="BZ209" s="20">
        <v>0</v>
      </c>
      <c r="CA209" s="20">
        <v>0</v>
      </c>
      <c r="CB209" s="5">
        <v>0</v>
      </c>
      <c r="CC209" s="5">
        <v>2</v>
      </c>
      <c r="CD209" s="20" t="s">
        <v>161</v>
      </c>
      <c r="CE209" s="20" t="s">
        <v>161</v>
      </c>
      <c r="CF209" s="20" t="s">
        <v>161</v>
      </c>
      <c r="CG209" s="5" t="s">
        <v>158</v>
      </c>
      <c r="CH209" s="5" t="s">
        <v>158</v>
      </c>
      <c r="CI209" s="20">
        <v>0</v>
      </c>
      <c r="CJ209" s="20">
        <v>0</v>
      </c>
      <c r="CK209" s="5" t="s">
        <v>158</v>
      </c>
      <c r="CL209" s="5" t="s">
        <v>158</v>
      </c>
      <c r="CM209" s="20">
        <v>0</v>
      </c>
      <c r="CN209" s="20">
        <v>0</v>
      </c>
      <c r="CO209" s="5" t="s">
        <v>167</v>
      </c>
      <c r="CQ209" s="5" t="s">
        <v>347</v>
      </c>
      <c r="CS209" s="5" t="s">
        <v>169</v>
      </c>
      <c r="CT209" s="5" t="s">
        <v>2791</v>
      </c>
      <c r="CU209" s="20" t="s">
        <v>416</v>
      </c>
      <c r="CX209" s="5" t="s">
        <v>4592</v>
      </c>
      <c r="CY209" s="4" t="s">
        <v>1302</v>
      </c>
      <c r="CZ209" s="5" t="s">
        <v>229</v>
      </c>
      <c r="DA209" s="5" t="s">
        <v>230</v>
      </c>
      <c r="DB209" s="4" t="s">
        <v>4593</v>
      </c>
      <c r="DD209" t="s">
        <v>4594</v>
      </c>
      <c r="DE209" s="14" t="s">
        <v>176</v>
      </c>
      <c r="DF209" s="4">
        <v>212</v>
      </c>
      <c r="DG209" s="15" t="s">
        <v>177</v>
      </c>
      <c r="DH209" s="15" t="s">
        <v>178</v>
      </c>
      <c r="DI209" s="4" t="e">
        <v>#REF!</v>
      </c>
      <c r="DJ209" s="4" t="e">
        <v>#REF!</v>
      </c>
      <c r="DK209" s="4" t="e">
        <v>#REF!</v>
      </c>
      <c r="DL209" s="4" t="e">
        <v>#REF!</v>
      </c>
      <c r="DM209" s="4" t="e">
        <v>#REF!</v>
      </c>
      <c r="DN209" s="4" t="e">
        <v>#REF!</v>
      </c>
      <c r="DO209" s="4" t="e">
        <v>#REF!</v>
      </c>
      <c r="DP209" s="4" t="s">
        <v>4595</v>
      </c>
      <c r="DQ209" s="4" t="s">
        <v>178</v>
      </c>
      <c r="DR209" s="16">
        <v>1</v>
      </c>
      <c r="DS209" s="17">
        <v>44229</v>
      </c>
      <c r="DU209" s="1" t="s">
        <v>178</v>
      </c>
      <c r="DV209" s="1" t="str">
        <f>TabCadastro[[#This Row],[Cidade]]&amp;" - "&amp;TabCadastro[[#This Row],[UF]]</f>
        <v>Capela do Alto - Sp</v>
      </c>
      <c r="DW209" s="18" t="str">
        <f>TabCadastro[[#This Row],[Nome completo do responsável]]&amp;" / "&amp;TabCadastro[[#This Row],[Endereço de e-mail2]]&amp;" / "&amp;TabCadastro[[#This Row],[Telefone]]</f>
        <v>Rosalba Adelaide Infante  / rosalba.a.i@hotmail.com / (15) 997155596</v>
      </c>
      <c r="DX209" s="18" t="str">
        <f>TabCadastro[[#This Row],[Nome do Presidente]]&amp;" / "&amp;TabCadastro[[#This Row],[Email do Presidente]]&amp;" / "&amp;TabCadastro[[#This Row],[Telefone do Presidente]]</f>
        <v>Rosalba Adelaide Infante  / rosalba.a.i@hotmail.com  / (15) 99715-5596</v>
      </c>
      <c r="DY209" s="18" t="e">
        <f>VLOOKUP(TabCadastro[[#This Row],[Regional]],#REF!,2,FALSE)</f>
        <v>#REF!</v>
      </c>
      <c r="DZ209" s="1" t="e">
        <f>IF(TabCadastro[[#This Row],[Regional]]=#REF!,TabCadastro[[#This Row],[Conc_Cidade_UF]],"")</f>
        <v>#REF!</v>
      </c>
      <c r="EA209" s="18" t="str">
        <f>TabCadastro[[#This Row],[Endereço]]&amp;" - "&amp;TabCadastro[[#This Row],[Bairro]]&amp;" - "&amp;"CEP "&amp;TabCadastro[[#This Row],[CEP]]</f>
        <v>Rua joaquim bonadio 282 - Iperozinho  - CEP 18195-000</v>
      </c>
      <c r="EB209" s="1" t="e">
        <f>IF(TabCadastro[[#This Row],[Regional]]=#REF!,TabCadastro[[#This Row],[Ordem (manual)]],"")</f>
        <v>#REF!</v>
      </c>
      <c r="EC209" s="1" t="e">
        <f>IF(TabCadastro[[#This Row],[Regional_Selec]]="","",_xlfn.RANK.EQ(TabCadastro[[#This Row],[Regional_Selec]],TabCadastro[Regional_Selec],1))</f>
        <v>#REF!</v>
      </c>
      <c r="ED209" s="1" t="str">
        <f>TabCadastro[[#This Row],[Domingo]]&amp;TabCadastro[[#This Row],[Segunda]]&amp;TabCadastro[[#This Row],[Terça]]&amp;TabCadastro[[#This Row],[Quarta]]&amp;TabCadastro[[#This Row],[Quinta]]&amp;TabCadastro[[#This Row],[Sexta]]&amp;TabCadastro[[#This Row],[Sábado]]</f>
        <v>-20h-----</v>
      </c>
      <c r="EE209" s="1">
        <f>LEN(TabCadastro[[#This Row],[Conc_AE]])-LEN(SUBSTITUTE(TabCadastro[[#This Row],[Conc_AE]],"h",""))</f>
        <v>1</v>
      </c>
      <c r="EF209" s="1">
        <f>LEN(TabCadastro[[#This Row],[Dias e Horários do CURSO BÁSICO]])-LEN(SUBSTITUTE(TabCadastro[[#This Row],[Dias e Horários do CURSO BÁSICO]],"h",""))</f>
        <v>0</v>
      </c>
      <c r="EG209" s="1">
        <f>LEN(TabCadastro[[#This Row],[Dias e Horários da EAE]])-LEN(SUBSTITUTE(TabCadastro[[#This Row],[Dias e Horários da EAE]],"h",""))</f>
        <v>1</v>
      </c>
      <c r="EH209" s="1">
        <f>LEN(TabCadastro[[#This Row],[Dias e Horários EVANGELIZAÇÃO INFANTIL]])-LEN(SUBSTITUTE(TabCadastro[[#This Row],[Dias e Horários EVANGELIZAÇÃO INFANTIL]],"h",""))</f>
        <v>0</v>
      </c>
      <c r="EI209" s="1">
        <f>LEN(TabCadastro[[#This Row],[Dias e Horários PRÉ-MOCIDADE]])-LEN(SUBSTITUTE(TabCadastro[[#This Row],[Dias e Horários PRÉ-MOCIDADE]],"h",""))</f>
        <v>0</v>
      </c>
      <c r="EJ209" s="1">
        <f>LEN(TabCadastro[[#This Row],[Dias e Horários MOCIDADE]])-LEN(SUBSTITUTE(TabCadastro[[#This Row],[Dias e Horários MOCIDADE]],"h",""))</f>
        <v>0</v>
      </c>
      <c r="EK209" s="1">
        <f>LEN(TabCadastro[[#This Row],[Dias e Horários do CURSO DE MÉDIUNS]])-LEN(SUBSTITUTE(TabCadastro[[#This Row],[Dias e Horários do CURSO DE MÉDIUNS]],"h",""))</f>
        <v>1</v>
      </c>
      <c r="EL209" s="1">
        <f>LEN(TabCadastro[[#This Row],[Dias e Horários - FALANDO AO CORAÇÃO]])-LEN(SUBSTITUTE(TabCadastro[[#This Row],[Dias e Horários - FALANDO AO CORAÇÃO]],"h",""))</f>
        <v>0</v>
      </c>
      <c r="EM209" s="1">
        <f>LEN(TabCadastro[[#This Row],[Dias e Horários - PROJETO ANDRÉ LUIZ]])-LEN(SUBSTITUTE(TabCadastro[[#This Row],[Dias e Horários - PROJETO ANDRÉ LUIZ]],"h",""))</f>
        <v>0</v>
      </c>
      <c r="EN209" s="1">
        <f>LEN(TabCadastro[[#This Row],[Dias e Horários - PROJETO PAULO DE TARSO]])-LEN(SUBSTITUTE(TabCadastro[[#This Row],[Dias e Horários - PROJETO PAULO DE TARSO]],"h",""))</f>
        <v>0</v>
      </c>
    </row>
    <row r="210" spans="1:144" x14ac:dyDescent="0.3">
      <c r="A210" s="2">
        <v>44225.26939296296</v>
      </c>
      <c r="B210" s="19" t="s">
        <v>4554</v>
      </c>
      <c r="C210" s="3" t="s">
        <v>4596</v>
      </c>
      <c r="D210" s="3" t="s">
        <v>588</v>
      </c>
      <c r="E210" s="3" t="s">
        <v>4597</v>
      </c>
      <c r="F210" s="3" t="s">
        <v>4598</v>
      </c>
      <c r="G210" s="4" t="s">
        <v>4599</v>
      </c>
      <c r="H210" s="5" t="s">
        <v>4600</v>
      </c>
      <c r="I210" s="3" t="s">
        <v>4601</v>
      </c>
      <c r="J210" s="3" t="s">
        <v>152</v>
      </c>
      <c r="K210" s="3" t="s">
        <v>4602</v>
      </c>
      <c r="L210" s="3" t="s">
        <v>4603</v>
      </c>
      <c r="M210" s="13">
        <v>36387</v>
      </c>
      <c r="N210" s="3" t="s">
        <v>4597</v>
      </c>
      <c r="O210" s="5" t="s">
        <v>4604</v>
      </c>
      <c r="P210" s="5" t="s">
        <v>4598</v>
      </c>
      <c r="Q210" s="4" t="s">
        <v>4605</v>
      </c>
      <c r="R210" s="4" t="s">
        <v>4606</v>
      </c>
      <c r="S210" s="3" t="s">
        <v>158</v>
      </c>
      <c r="T210" s="3" t="s">
        <v>158</v>
      </c>
      <c r="U210" s="3" t="s">
        <v>158</v>
      </c>
      <c r="V210" s="3" t="s">
        <v>159</v>
      </c>
      <c r="W210" s="3" t="s">
        <v>159</v>
      </c>
      <c r="X210" s="3" t="s">
        <v>159</v>
      </c>
      <c r="Y210" s="3" t="s">
        <v>158</v>
      </c>
      <c r="Z210" s="4" t="s">
        <v>4607</v>
      </c>
      <c r="AA210" t="s">
        <v>4608</v>
      </c>
      <c r="AB210" s="4" t="s">
        <v>4609</v>
      </c>
      <c r="AC210" s="4" t="s">
        <v>161</v>
      </c>
      <c r="AD210" s="4" t="s">
        <v>161</v>
      </c>
      <c r="AE210" s="4" t="s">
        <v>158</v>
      </c>
      <c r="AF210" s="4" t="s">
        <v>4610</v>
      </c>
      <c r="AG210" s="3" t="s">
        <v>161</v>
      </c>
      <c r="AH210" s="3" t="s">
        <v>161</v>
      </c>
      <c r="AI210" s="3" t="s">
        <v>161</v>
      </c>
      <c r="AJ210" s="3" t="s">
        <v>162</v>
      </c>
      <c r="AK210" s="3" t="s">
        <v>161</v>
      </c>
      <c r="AL210" s="3" t="s">
        <v>161</v>
      </c>
      <c r="AM210" s="3" t="s">
        <v>161</v>
      </c>
      <c r="AN210" s="5">
        <v>35</v>
      </c>
      <c r="AO210" s="5">
        <v>21</v>
      </c>
      <c r="AP210" s="5">
        <v>22</v>
      </c>
      <c r="AQ210" s="5">
        <v>8</v>
      </c>
      <c r="AR210" s="5" t="s">
        <v>224</v>
      </c>
      <c r="AS210" s="5">
        <v>10</v>
      </c>
      <c r="AT210" s="5" t="s">
        <v>4611</v>
      </c>
      <c r="AU210" s="5" t="s">
        <v>1868</v>
      </c>
      <c r="AV210" s="5">
        <v>20</v>
      </c>
      <c r="AW210" s="5">
        <v>22</v>
      </c>
      <c r="AX210" s="5">
        <v>10</v>
      </c>
      <c r="AY210" s="5">
        <v>4</v>
      </c>
      <c r="AZ210" s="5" t="s">
        <v>4612</v>
      </c>
      <c r="BA210" s="5">
        <v>40</v>
      </c>
      <c r="BB210" s="5">
        <v>10</v>
      </c>
      <c r="BC210" s="5">
        <v>3</v>
      </c>
      <c r="BD210" s="5">
        <v>2</v>
      </c>
      <c r="BE210" s="5" t="s">
        <v>4613</v>
      </c>
      <c r="BF210" s="5">
        <v>6</v>
      </c>
      <c r="BG210" s="5">
        <v>0</v>
      </c>
      <c r="BH210" s="5">
        <v>3</v>
      </c>
      <c r="BI210" s="5">
        <v>0</v>
      </c>
      <c r="BJ210" s="5">
        <v>0</v>
      </c>
      <c r="BK210" s="5">
        <v>0</v>
      </c>
      <c r="BL210" s="5">
        <v>0</v>
      </c>
      <c r="BM210" s="5">
        <v>0</v>
      </c>
      <c r="BN210" s="5">
        <v>0</v>
      </c>
      <c r="BO210" s="5">
        <v>3</v>
      </c>
      <c r="BP210" s="5">
        <v>3</v>
      </c>
      <c r="BQ210" s="5" t="s">
        <v>158</v>
      </c>
      <c r="BR210" s="5" t="s">
        <v>161</v>
      </c>
      <c r="BS210" s="5">
        <v>0</v>
      </c>
      <c r="BT210" s="5">
        <v>0</v>
      </c>
      <c r="BU210" s="5">
        <v>1</v>
      </c>
      <c r="BV210" s="5" t="s">
        <v>165</v>
      </c>
      <c r="BW210" s="5" t="s">
        <v>469</v>
      </c>
      <c r="BX210" s="5">
        <v>3</v>
      </c>
      <c r="BY210" s="5">
        <v>7</v>
      </c>
      <c r="BZ210" s="5">
        <v>5</v>
      </c>
      <c r="CA210" s="5">
        <v>3</v>
      </c>
      <c r="CB210" s="5">
        <v>0</v>
      </c>
      <c r="CC210" s="5">
        <v>32</v>
      </c>
      <c r="CD210" s="5" t="s">
        <v>161</v>
      </c>
      <c r="CE210" s="5" t="s">
        <v>312</v>
      </c>
      <c r="CF210" s="5" t="s">
        <v>161</v>
      </c>
      <c r="CG210" s="5" t="s">
        <v>158</v>
      </c>
      <c r="CH210" s="5" t="s">
        <v>158</v>
      </c>
      <c r="CI210" s="5">
        <v>12</v>
      </c>
      <c r="CJ210" s="5">
        <v>4</v>
      </c>
      <c r="CK210" s="5" t="s">
        <v>158</v>
      </c>
      <c r="CL210" s="5" t="s">
        <v>158</v>
      </c>
      <c r="CM210" s="5">
        <v>0</v>
      </c>
      <c r="CN210" s="5">
        <v>0</v>
      </c>
      <c r="CO210" s="5" t="s">
        <v>167</v>
      </c>
      <c r="CQ210" s="5" t="s">
        <v>168</v>
      </c>
      <c r="CR210" s="4" t="s">
        <v>4614</v>
      </c>
      <c r="CS210" s="5" t="s">
        <v>169</v>
      </c>
      <c r="CT210" s="5" t="s">
        <v>158</v>
      </c>
      <c r="CU210" s="5" t="s">
        <v>4604</v>
      </c>
      <c r="CX210" s="5" t="s">
        <v>4604</v>
      </c>
      <c r="CY210" s="4" t="s">
        <v>4615</v>
      </c>
      <c r="CZ210" s="5" t="s">
        <v>171</v>
      </c>
      <c r="DA210" s="5" t="s">
        <v>172</v>
      </c>
      <c r="DB210" s="4" t="s">
        <v>4616</v>
      </c>
      <c r="DC210" s="4" t="s">
        <v>4617</v>
      </c>
      <c r="DD210" t="s">
        <v>4618</v>
      </c>
      <c r="DE210" s="14" t="s">
        <v>176</v>
      </c>
      <c r="DF210" s="4">
        <v>213</v>
      </c>
      <c r="DG210" s="15" t="s">
        <v>177</v>
      </c>
      <c r="DH210" s="15" t="s">
        <v>354</v>
      </c>
      <c r="DI210" s="4" t="e">
        <v>#REF!</v>
      </c>
      <c r="DJ210" s="4" t="e">
        <v>#REF!</v>
      </c>
      <c r="DK210" s="4" t="e">
        <v>#REF!</v>
      </c>
      <c r="DL210" s="4" t="e">
        <v>#REF!</v>
      </c>
      <c r="DM210" s="4" t="e">
        <v>#REF!</v>
      </c>
      <c r="DN210" s="4" t="e">
        <v>#REF!</v>
      </c>
      <c r="DO210" s="4" t="e">
        <v>#REF!</v>
      </c>
      <c r="DP210" s="4" t="s">
        <v>4619</v>
      </c>
      <c r="DQ210" s="4" t="s">
        <v>354</v>
      </c>
      <c r="DR210" s="16">
        <v>1</v>
      </c>
      <c r="DS210" s="17">
        <v>44229</v>
      </c>
      <c r="DT210" s="1" t="s">
        <v>356</v>
      </c>
      <c r="DU210" s="1" t="s">
        <v>354</v>
      </c>
      <c r="DV210" s="1" t="str">
        <f>TabCadastro[[#This Row],[Cidade]]&amp;" - "&amp;TabCadastro[[#This Row],[UF]]</f>
        <v>Sorocaba - SP</v>
      </c>
      <c r="DW210" s="18" t="str">
        <f>TabCadastro[[#This Row],[Nome completo do responsável]]&amp;" / "&amp;TabCadastro[[#This Row],[Endereço de e-mail2]]&amp;" / "&amp;TabCadastro[[#This Row],[Telefone]]</f>
        <v>Linaura Pires Liberal / linauraliberal@hotmail.com / (11) 98320-1294</v>
      </c>
      <c r="DX210" s="18" t="str">
        <f>TabCadastro[[#This Row],[Nome do Presidente]]&amp;" / "&amp;TabCadastro[[#This Row],[Email do Presidente]]&amp;" / "&amp;TabCadastro[[#This Row],[Telefone do Presidente]]</f>
        <v>Linaura Pires Liberal / linauraliberal@hotmail.com / (11) 98320-1294</v>
      </c>
      <c r="DY210" s="18" t="e">
        <f>VLOOKUP(TabCadastro[[#This Row],[Regional]],#REF!,2,FALSE)</f>
        <v>#REF!</v>
      </c>
      <c r="DZ210" s="1" t="e">
        <f>IF(TabCadastro[[#This Row],[Regional]]=#REF!,TabCadastro[[#This Row],[Conc_Cidade_UF]],"")</f>
        <v>#REF!</v>
      </c>
      <c r="EA210" s="18" t="str">
        <f>TabCadastro[[#This Row],[Endereço]]&amp;" - "&amp;TabCadastro[[#This Row],[Bairro]]&amp;" - "&amp;"CEP "&amp;TabCadastro[[#This Row],[CEP]]</f>
        <v>Rua Eliezer Barbosa Lima, 275 - Jd. Maria Do Carmo - CEP 18081-100</v>
      </c>
      <c r="EB210" s="1" t="e">
        <f>IF(TabCadastro[[#This Row],[Regional]]=#REF!,TabCadastro[[#This Row],[Ordem (manual)]],"")</f>
        <v>#REF!</v>
      </c>
      <c r="EC210" s="1" t="e">
        <f>IF(TabCadastro[[#This Row],[Regional_Selec]]="","",_xlfn.RANK.EQ(TabCadastro[[#This Row],[Regional_Selec]],TabCadastro[Regional_Selec],1))</f>
        <v>#REF!</v>
      </c>
      <c r="ED210" s="1" t="str">
        <f>TabCadastro[[#This Row],[Domingo]]&amp;TabCadastro[[#This Row],[Segunda]]&amp;TabCadastro[[#This Row],[Terça]]&amp;TabCadastro[[#This Row],[Quarta]]&amp;TabCadastro[[#This Row],[Quinta]]&amp;TabCadastro[[#This Row],[Sexta]]&amp;TabCadastro[[#This Row],[Sábado]]</f>
        <v>---19h30---</v>
      </c>
      <c r="EE210" s="1">
        <f>LEN(TabCadastro[[#This Row],[Conc_AE]])-LEN(SUBSTITUTE(TabCadastro[[#This Row],[Conc_AE]],"h",""))</f>
        <v>1</v>
      </c>
      <c r="EF210" s="1">
        <f>LEN(TabCadastro[[#This Row],[Dias e Horários do CURSO BÁSICO]])-LEN(SUBSTITUTE(TabCadastro[[#This Row],[Dias e Horários do CURSO BÁSICO]],"h",""))</f>
        <v>1</v>
      </c>
      <c r="EG210" s="1">
        <f>LEN(TabCadastro[[#This Row],[Dias e Horários da EAE]])-LEN(SUBSTITUTE(TabCadastro[[#This Row],[Dias e Horários da EAE]],"h",""))</f>
        <v>2</v>
      </c>
      <c r="EH210" s="1">
        <f>LEN(TabCadastro[[#This Row],[Dias e Horários EVANGELIZAÇÃO INFANTIL]])-LEN(SUBSTITUTE(TabCadastro[[#This Row],[Dias e Horários EVANGELIZAÇÃO INFANTIL]],"h",""))</f>
        <v>1</v>
      </c>
      <c r="EI210" s="1">
        <f>LEN(TabCadastro[[#This Row],[Dias e Horários PRÉ-MOCIDADE]])-LEN(SUBSTITUTE(TabCadastro[[#This Row],[Dias e Horários PRÉ-MOCIDADE]],"h",""))</f>
        <v>0</v>
      </c>
      <c r="EJ210" s="1">
        <f>LEN(TabCadastro[[#This Row],[Dias e Horários MOCIDADE]])-LEN(SUBSTITUTE(TabCadastro[[#This Row],[Dias e Horários MOCIDADE]],"h",""))</f>
        <v>1</v>
      </c>
      <c r="EK210" s="1">
        <f>LEN(TabCadastro[[#This Row],[Dias e Horários do CURSO DE MÉDIUNS]])-LEN(SUBSTITUTE(TabCadastro[[#This Row],[Dias e Horários do CURSO DE MÉDIUNS]],"h",""))</f>
        <v>1</v>
      </c>
      <c r="EL210" s="1">
        <f>LEN(TabCadastro[[#This Row],[Dias e Horários - FALANDO AO CORAÇÃO]])-LEN(SUBSTITUTE(TabCadastro[[#This Row],[Dias e Horários - FALANDO AO CORAÇÃO]],"h",""))</f>
        <v>0</v>
      </c>
      <c r="EM210" s="1">
        <f>LEN(TabCadastro[[#This Row],[Dias e Horários - PROJETO ANDRÉ LUIZ]])-LEN(SUBSTITUTE(TabCadastro[[#This Row],[Dias e Horários - PROJETO ANDRÉ LUIZ]],"h",""))</f>
        <v>1</v>
      </c>
      <c r="EN210" s="1">
        <f>LEN(TabCadastro[[#This Row],[Dias e Horários - PROJETO PAULO DE TARSO]])-LEN(SUBSTITUTE(TabCadastro[[#This Row],[Dias e Horários - PROJETO PAULO DE TARSO]],"h",""))</f>
        <v>0</v>
      </c>
    </row>
    <row r="211" spans="1:144" x14ac:dyDescent="0.3">
      <c r="A211" s="2">
        <v>44205.530786053241</v>
      </c>
      <c r="B211" s="3" t="s">
        <v>4554</v>
      </c>
      <c r="C211" s="3" t="s">
        <v>4620</v>
      </c>
      <c r="D211" s="3" t="s">
        <v>4621</v>
      </c>
      <c r="E211" s="3" t="s">
        <v>4622</v>
      </c>
      <c r="F211" s="3" t="s">
        <v>4623</v>
      </c>
      <c r="G211" s="4" t="s">
        <v>4624</v>
      </c>
      <c r="H211" s="5" t="s">
        <v>4625</v>
      </c>
      <c r="I211" s="3" t="s">
        <v>4601</v>
      </c>
      <c r="J211" s="3" t="s">
        <v>152</v>
      </c>
      <c r="K211" s="3" t="s">
        <v>4626</v>
      </c>
      <c r="L211" s="3" t="s">
        <v>790</v>
      </c>
      <c r="M211" s="24">
        <v>36450</v>
      </c>
      <c r="N211" s="3" t="s">
        <v>4622</v>
      </c>
      <c r="O211" s="5" t="s">
        <v>4627</v>
      </c>
      <c r="P211" s="5" t="s">
        <v>4623</v>
      </c>
      <c r="Q211" s="4" t="s">
        <v>4628</v>
      </c>
      <c r="R211" s="4" t="s">
        <v>4622</v>
      </c>
      <c r="S211" s="3" t="s">
        <v>158</v>
      </c>
      <c r="T211" s="3" t="s">
        <v>158</v>
      </c>
      <c r="U211" s="3" t="s">
        <v>158</v>
      </c>
      <c r="V211" s="3" t="s">
        <v>159</v>
      </c>
      <c r="W211" s="3" t="s">
        <v>159</v>
      </c>
      <c r="X211" s="3" t="s">
        <v>159</v>
      </c>
      <c r="Y211" s="3" t="s">
        <v>159</v>
      </c>
      <c r="Z211" s="4" t="s">
        <v>4629</v>
      </c>
      <c r="AA211" s="4" t="s">
        <v>161</v>
      </c>
      <c r="AB211" s="4" t="s">
        <v>4630</v>
      </c>
      <c r="AC211" s="4" t="s">
        <v>161</v>
      </c>
      <c r="AD211" s="4" t="s">
        <v>4631</v>
      </c>
      <c r="AE211" s="4" t="s">
        <v>158</v>
      </c>
      <c r="AG211" s="3" t="s">
        <v>161</v>
      </c>
      <c r="AH211" s="3" t="s">
        <v>161</v>
      </c>
      <c r="AI211" s="3" t="s">
        <v>161</v>
      </c>
      <c r="AJ211" s="3" t="s">
        <v>3506</v>
      </c>
      <c r="AK211" s="3" t="s">
        <v>161</v>
      </c>
      <c r="AL211" s="3" t="s">
        <v>161</v>
      </c>
      <c r="AM211" s="3" t="s">
        <v>161</v>
      </c>
      <c r="AN211" s="5">
        <v>12</v>
      </c>
      <c r="AO211" s="5">
        <v>10</v>
      </c>
      <c r="AP211" s="5">
        <v>5</v>
      </c>
      <c r="AQ211" s="5">
        <v>6</v>
      </c>
      <c r="AR211" s="5" t="s">
        <v>161</v>
      </c>
      <c r="AS211" s="5">
        <v>0</v>
      </c>
      <c r="AT211" s="5" t="s">
        <v>4632</v>
      </c>
      <c r="AU211" s="5" t="s">
        <v>1817</v>
      </c>
      <c r="AV211" s="5">
        <v>7</v>
      </c>
      <c r="AW211" s="5">
        <v>9</v>
      </c>
      <c r="AX211" s="5">
        <v>5</v>
      </c>
      <c r="AY211" s="5">
        <v>3</v>
      </c>
      <c r="AZ211" s="5" t="s">
        <v>161</v>
      </c>
      <c r="BA211" s="5">
        <v>9</v>
      </c>
      <c r="BB211" s="5">
        <v>5</v>
      </c>
      <c r="BC211" s="5">
        <v>3</v>
      </c>
      <c r="BD211" s="5">
        <v>3</v>
      </c>
      <c r="BE211" s="5" t="s">
        <v>378</v>
      </c>
      <c r="BF211" s="5">
        <v>12</v>
      </c>
      <c r="BG211" s="5">
        <v>8</v>
      </c>
      <c r="BH211" s="5">
        <v>10</v>
      </c>
      <c r="BI211" s="5">
        <v>2</v>
      </c>
      <c r="BJ211" s="5">
        <v>2</v>
      </c>
      <c r="BK211" s="5">
        <v>2</v>
      </c>
      <c r="BL211" s="5">
        <v>1</v>
      </c>
      <c r="BM211" s="5">
        <v>2</v>
      </c>
      <c r="BN211" s="5">
        <v>0</v>
      </c>
      <c r="BO211" s="5">
        <v>1</v>
      </c>
      <c r="BP211" s="5">
        <v>7</v>
      </c>
      <c r="BQ211" s="5" t="s">
        <v>158</v>
      </c>
      <c r="BR211" s="5" t="s">
        <v>378</v>
      </c>
      <c r="BS211" s="5">
        <v>3</v>
      </c>
      <c r="BT211" s="5">
        <v>1</v>
      </c>
      <c r="BU211" s="5">
        <v>1</v>
      </c>
      <c r="BV211" s="5" t="s">
        <v>165</v>
      </c>
      <c r="BW211" s="5" t="s">
        <v>378</v>
      </c>
      <c r="BX211" s="5">
        <v>2</v>
      </c>
      <c r="BY211" s="5">
        <v>2</v>
      </c>
      <c r="BZ211" s="5">
        <v>1</v>
      </c>
      <c r="CA211" s="5">
        <v>1</v>
      </c>
      <c r="CB211" s="5">
        <v>0</v>
      </c>
      <c r="CC211" s="5">
        <v>28</v>
      </c>
      <c r="CD211" s="5" t="s">
        <v>555</v>
      </c>
      <c r="CE211" s="5" t="s">
        <v>161</v>
      </c>
      <c r="CF211" s="5" t="s">
        <v>161</v>
      </c>
      <c r="CG211" s="5" t="s">
        <v>158</v>
      </c>
      <c r="CH211" s="5" t="s">
        <v>158</v>
      </c>
      <c r="CI211" s="5">
        <v>0</v>
      </c>
      <c r="CJ211" s="5">
        <v>0</v>
      </c>
      <c r="CK211" s="5" t="s">
        <v>159</v>
      </c>
      <c r="CL211" s="5" t="s">
        <v>158</v>
      </c>
      <c r="CM211" s="5">
        <v>0</v>
      </c>
      <c r="CN211" s="5">
        <v>0</v>
      </c>
      <c r="CO211" s="5" t="s">
        <v>167</v>
      </c>
      <c r="CQ211" s="5" t="s">
        <v>347</v>
      </c>
      <c r="CS211" s="5" t="s">
        <v>169</v>
      </c>
      <c r="CT211" s="5" t="s">
        <v>159</v>
      </c>
      <c r="CU211" s="5" t="s">
        <v>4627</v>
      </c>
      <c r="CX211" s="5" t="s">
        <v>4627</v>
      </c>
      <c r="CY211" s="4" t="s">
        <v>663</v>
      </c>
      <c r="CZ211" s="5" t="s">
        <v>171</v>
      </c>
      <c r="DA211" s="5" t="s">
        <v>172</v>
      </c>
      <c r="DC211" s="4" t="s">
        <v>4633</v>
      </c>
      <c r="DD211" t="s">
        <v>4634</v>
      </c>
      <c r="DE211" s="14" t="s">
        <v>176</v>
      </c>
      <c r="DF211" s="4">
        <v>214</v>
      </c>
      <c r="DG211" s="15" t="s">
        <v>177</v>
      </c>
      <c r="DH211" s="15" t="s">
        <v>354</v>
      </c>
      <c r="DI211" s="4" t="e">
        <v>#REF!</v>
      </c>
      <c r="DJ211" s="4" t="e">
        <v>#REF!</v>
      </c>
      <c r="DK211" s="4" t="e">
        <v>#REF!</v>
      </c>
      <c r="DL211" s="4" t="e">
        <v>#REF!</v>
      </c>
      <c r="DM211" s="4" t="e">
        <v>#REF!</v>
      </c>
      <c r="DN211" s="4" t="e">
        <v>#REF!</v>
      </c>
      <c r="DO211" s="4" t="e">
        <v>#REF!</v>
      </c>
      <c r="DP211" s="4" t="s">
        <v>4635</v>
      </c>
      <c r="DQ211" s="4" t="s">
        <v>354</v>
      </c>
      <c r="DR211" s="16">
        <v>1</v>
      </c>
      <c r="DS211" s="17">
        <v>44229</v>
      </c>
      <c r="DT211" s="1" t="s">
        <v>356</v>
      </c>
      <c r="DU211" s="1" t="s">
        <v>354</v>
      </c>
      <c r="DV211" s="1" t="str">
        <f>TabCadastro[[#This Row],[Cidade]]&amp;" - "&amp;TabCadastro[[#This Row],[UF]]</f>
        <v>Sorocaba - SP</v>
      </c>
      <c r="DW211" s="18" t="str">
        <f>TabCadastro[[#This Row],[Nome completo do responsável]]&amp;" / "&amp;TabCadastro[[#This Row],[Endereço de e-mail2]]&amp;" / "&amp;TabCadastro[[#This Row],[Telefone]]</f>
        <v>Miguel Francisco Mascarenhas Lacerda / mfmlacerda@hotmail.com / (15) 99711-6454</v>
      </c>
      <c r="DX211" s="18" t="str">
        <f>TabCadastro[[#This Row],[Nome do Presidente]]&amp;" / "&amp;TabCadastro[[#This Row],[Email do Presidente]]&amp;" / "&amp;TabCadastro[[#This Row],[Telefone do Presidente]]</f>
        <v>Miguel Francisco Mascarenhas Lacerda / mfmlacerda@hotmail.com / (15) 99711-6454</v>
      </c>
      <c r="DY211" s="18" t="e">
        <f>VLOOKUP(TabCadastro[[#This Row],[Regional]],#REF!,2,FALSE)</f>
        <v>#REF!</v>
      </c>
      <c r="DZ211" s="1" t="e">
        <f>IF(TabCadastro[[#This Row],[Regional]]=#REF!,TabCadastro[[#This Row],[Conc_Cidade_UF]],"")</f>
        <v>#REF!</v>
      </c>
      <c r="EA211" s="18" t="str">
        <f>TabCadastro[[#This Row],[Endereço]]&amp;" - "&amp;TabCadastro[[#This Row],[Bairro]]&amp;" - "&amp;"CEP "&amp;TabCadastro[[#This Row],[CEP]]</f>
        <v>Rua Heitor Agostinho Da Cruz, 181 - Vl.São Jorge - CEP 18070-390</v>
      </c>
      <c r="EB211" s="1" t="e">
        <f>IF(TabCadastro[[#This Row],[Regional]]=#REF!,TabCadastro[[#This Row],[Ordem (manual)]],"")</f>
        <v>#REF!</v>
      </c>
      <c r="EC211" s="1" t="e">
        <f>IF(TabCadastro[[#This Row],[Regional_Selec]]="","",_xlfn.RANK.EQ(TabCadastro[[#This Row],[Regional_Selec]],TabCadastro[Regional_Selec],1))</f>
        <v>#REF!</v>
      </c>
      <c r="ED211" s="1" t="str">
        <f>TabCadastro[[#This Row],[Domingo]]&amp;TabCadastro[[#This Row],[Segunda]]&amp;TabCadastro[[#This Row],[Terça]]&amp;TabCadastro[[#This Row],[Quarta]]&amp;TabCadastro[[#This Row],[Quinta]]&amp;TabCadastro[[#This Row],[Sexta]]&amp;TabCadastro[[#This Row],[Sábado]]</f>
        <v>---19h40---</v>
      </c>
      <c r="EE211" s="1">
        <f>LEN(TabCadastro[[#This Row],[Conc_AE]])-LEN(SUBSTITUTE(TabCadastro[[#This Row],[Conc_AE]],"h",""))</f>
        <v>1</v>
      </c>
      <c r="EF211" s="1">
        <f>LEN(TabCadastro[[#This Row],[Dias e Horários do CURSO BÁSICO]])-LEN(SUBSTITUTE(TabCadastro[[#This Row],[Dias e Horários do CURSO BÁSICO]],"h",""))</f>
        <v>0</v>
      </c>
      <c r="EG211" s="1">
        <f>LEN(TabCadastro[[#This Row],[Dias e Horários da EAE]])-LEN(SUBSTITUTE(TabCadastro[[#This Row],[Dias e Horários da EAE]],"h",""))</f>
        <v>2</v>
      </c>
      <c r="EH211" s="1">
        <f>LEN(TabCadastro[[#This Row],[Dias e Horários EVANGELIZAÇÃO INFANTIL]])-LEN(SUBSTITUTE(TabCadastro[[#This Row],[Dias e Horários EVANGELIZAÇÃO INFANTIL]],"h",""))</f>
        <v>1</v>
      </c>
      <c r="EI211" s="1">
        <f>LEN(TabCadastro[[#This Row],[Dias e Horários PRÉ-MOCIDADE]])-LEN(SUBSTITUTE(TabCadastro[[#This Row],[Dias e Horários PRÉ-MOCIDADE]],"h",""))</f>
        <v>1</v>
      </c>
      <c r="EJ211" s="1">
        <f>LEN(TabCadastro[[#This Row],[Dias e Horários MOCIDADE]])-LEN(SUBSTITUTE(TabCadastro[[#This Row],[Dias e Horários MOCIDADE]],"h",""))</f>
        <v>1</v>
      </c>
      <c r="EK211" s="1">
        <f>LEN(TabCadastro[[#This Row],[Dias e Horários do CURSO DE MÉDIUNS]])-LEN(SUBSTITUTE(TabCadastro[[#This Row],[Dias e Horários do CURSO DE MÉDIUNS]],"h",""))</f>
        <v>0</v>
      </c>
      <c r="EL211" s="1">
        <f>LEN(TabCadastro[[#This Row],[Dias e Horários - FALANDO AO CORAÇÃO]])-LEN(SUBSTITUTE(TabCadastro[[#This Row],[Dias e Horários - FALANDO AO CORAÇÃO]],"h",""))</f>
        <v>1</v>
      </c>
      <c r="EM211" s="1">
        <f>LEN(TabCadastro[[#This Row],[Dias e Horários - PROJETO ANDRÉ LUIZ]])-LEN(SUBSTITUTE(TabCadastro[[#This Row],[Dias e Horários - PROJETO ANDRÉ LUIZ]],"h",""))</f>
        <v>0</v>
      </c>
      <c r="EN211" s="1">
        <f>LEN(TabCadastro[[#This Row],[Dias e Horários - PROJETO PAULO DE TARSO]])-LEN(SUBSTITUTE(TabCadastro[[#This Row],[Dias e Horários - PROJETO PAULO DE TARSO]],"h",""))</f>
        <v>0</v>
      </c>
    </row>
    <row r="212" spans="1:144" x14ac:dyDescent="0.3">
      <c r="A212" s="2">
        <v>44202.575311782406</v>
      </c>
      <c r="B212" s="19" t="s">
        <v>4554</v>
      </c>
      <c r="C212" s="3" t="s">
        <v>4636</v>
      </c>
      <c r="D212" s="3" t="s">
        <v>3624</v>
      </c>
      <c r="E212" s="3" t="s">
        <v>4637</v>
      </c>
      <c r="F212" s="3" t="s">
        <v>4638</v>
      </c>
      <c r="G212" s="4" t="s">
        <v>4639</v>
      </c>
      <c r="H212" s="5" t="s">
        <v>4640</v>
      </c>
      <c r="I212" s="3" t="s">
        <v>4559</v>
      </c>
      <c r="J212" s="3" t="s">
        <v>152</v>
      </c>
      <c r="K212" s="3" t="s">
        <v>4560</v>
      </c>
      <c r="L212" s="3" t="s">
        <v>790</v>
      </c>
      <c r="M212" s="13">
        <v>41042</v>
      </c>
      <c r="N212" s="3" t="s">
        <v>4637</v>
      </c>
      <c r="O212" s="5" t="s">
        <v>4641</v>
      </c>
      <c r="P212" s="5" t="s">
        <v>4638</v>
      </c>
      <c r="Q212" s="4" t="s">
        <v>4642</v>
      </c>
      <c r="R212" s="4" t="s">
        <v>4643</v>
      </c>
      <c r="S212" s="3" t="s">
        <v>159</v>
      </c>
      <c r="T212" s="3" t="s">
        <v>159</v>
      </c>
      <c r="U212" s="3" t="s">
        <v>158</v>
      </c>
      <c r="V212" s="3" t="s">
        <v>159</v>
      </c>
      <c r="W212" s="3" t="s">
        <v>158</v>
      </c>
      <c r="X212" s="3" t="s">
        <v>159</v>
      </c>
      <c r="Y212" s="3" t="s">
        <v>158</v>
      </c>
      <c r="Z212" s="4" t="s">
        <v>4644</v>
      </c>
      <c r="AA212" s="4" t="s">
        <v>161</v>
      </c>
      <c r="AB212" t="s">
        <v>4645</v>
      </c>
      <c r="AC212" s="4" t="s">
        <v>161</v>
      </c>
      <c r="AD212" s="4" t="s">
        <v>161</v>
      </c>
      <c r="AE212" s="4" t="s">
        <v>158</v>
      </c>
      <c r="AF212" s="4" t="s">
        <v>4646</v>
      </c>
      <c r="AG212" s="3" t="s">
        <v>278</v>
      </c>
      <c r="AH212" s="3" t="s">
        <v>161</v>
      </c>
      <c r="AI212" s="3" t="s">
        <v>161</v>
      </c>
      <c r="AJ212" s="3" t="s">
        <v>161</v>
      </c>
      <c r="AK212" s="3" t="s">
        <v>161</v>
      </c>
      <c r="AL212" s="3" t="s">
        <v>161</v>
      </c>
      <c r="AM212" s="3" t="s">
        <v>161</v>
      </c>
      <c r="AN212" s="5">
        <v>15</v>
      </c>
      <c r="AO212" s="5">
        <v>14</v>
      </c>
      <c r="AP212" s="5">
        <v>5</v>
      </c>
      <c r="AQ212" s="5">
        <v>1</v>
      </c>
      <c r="AR212" s="5" t="s">
        <v>161</v>
      </c>
      <c r="AS212" s="5">
        <v>0</v>
      </c>
      <c r="AT212" s="5" t="s">
        <v>224</v>
      </c>
      <c r="AU212" s="5" t="s">
        <v>1336</v>
      </c>
      <c r="AV212" s="5">
        <v>5</v>
      </c>
      <c r="AW212" s="5">
        <v>2</v>
      </c>
      <c r="AX212" s="5">
        <v>2</v>
      </c>
      <c r="AY212" s="5">
        <v>1</v>
      </c>
      <c r="AZ212" s="5" t="s">
        <v>3254</v>
      </c>
      <c r="BA212" s="5">
        <v>5</v>
      </c>
      <c r="BB212" s="5">
        <v>3</v>
      </c>
      <c r="BC212" s="5">
        <v>1</v>
      </c>
      <c r="BD212" s="5">
        <v>1</v>
      </c>
      <c r="BE212" s="5" t="s">
        <v>523</v>
      </c>
      <c r="BF212" s="5">
        <v>25</v>
      </c>
      <c r="BG212" s="5">
        <v>0</v>
      </c>
      <c r="BH212" s="5">
        <v>4</v>
      </c>
      <c r="BI212" s="5">
        <v>1</v>
      </c>
      <c r="BJ212" s="5">
        <v>1</v>
      </c>
      <c r="BK212" s="5">
        <v>1</v>
      </c>
      <c r="BL212" s="5">
        <v>1</v>
      </c>
      <c r="BM212" s="5">
        <v>0</v>
      </c>
      <c r="BN212" s="5">
        <v>2</v>
      </c>
      <c r="BO212" s="5">
        <v>2</v>
      </c>
      <c r="BP212" s="5">
        <v>4</v>
      </c>
      <c r="BQ212" s="5" t="s">
        <v>158</v>
      </c>
      <c r="BR212" s="5" t="s">
        <v>523</v>
      </c>
      <c r="BS212" s="5">
        <v>3</v>
      </c>
      <c r="BT212" s="5">
        <v>1</v>
      </c>
      <c r="BU212" s="5">
        <v>1</v>
      </c>
      <c r="BV212" s="5" t="s">
        <v>165</v>
      </c>
      <c r="BW212" s="5" t="s">
        <v>225</v>
      </c>
      <c r="BX212" s="5">
        <v>7</v>
      </c>
      <c r="BY212" s="5">
        <v>3</v>
      </c>
      <c r="BZ212" s="5">
        <v>3</v>
      </c>
      <c r="CA212" s="5">
        <v>3</v>
      </c>
      <c r="CB212" s="5">
        <v>0</v>
      </c>
      <c r="CC212" s="5">
        <v>3</v>
      </c>
      <c r="CD212" s="5" t="s">
        <v>161</v>
      </c>
      <c r="CE212" s="5" t="s">
        <v>470</v>
      </c>
      <c r="CF212" s="5" t="s">
        <v>161</v>
      </c>
      <c r="CG212" s="5" t="s">
        <v>158</v>
      </c>
      <c r="CH212" s="5" t="s">
        <v>158</v>
      </c>
      <c r="CI212" s="5">
        <v>0</v>
      </c>
      <c r="CJ212" s="5">
        <v>0</v>
      </c>
      <c r="CK212" s="5" t="s">
        <v>158</v>
      </c>
      <c r="CL212" s="5" t="s">
        <v>158</v>
      </c>
      <c r="CM212" s="5">
        <v>0</v>
      </c>
      <c r="CN212" s="5">
        <v>0</v>
      </c>
      <c r="CO212" s="5" t="s">
        <v>167</v>
      </c>
      <c r="CP212" s="4" t="s">
        <v>4647</v>
      </c>
      <c r="CQ212" s="5" t="s">
        <v>347</v>
      </c>
      <c r="CR212" s="4" t="s">
        <v>4648</v>
      </c>
      <c r="CS212" s="5" t="s">
        <v>169</v>
      </c>
      <c r="CT212" s="5" t="s">
        <v>159</v>
      </c>
      <c r="CU212" s="5" t="s">
        <v>4641</v>
      </c>
      <c r="CX212" s="5" t="s">
        <v>4641</v>
      </c>
      <c r="CY212" s="4" t="s">
        <v>2231</v>
      </c>
      <c r="CZ212" s="5" t="s">
        <v>171</v>
      </c>
      <c r="DA212" s="5" t="s">
        <v>172</v>
      </c>
      <c r="DB212" s="4" t="s">
        <v>4649</v>
      </c>
      <c r="DC212" s="4" t="s">
        <v>4650</v>
      </c>
      <c r="DD212" t="s">
        <v>4651</v>
      </c>
      <c r="DE212" s="14" t="s">
        <v>176</v>
      </c>
      <c r="DF212" s="4">
        <v>215</v>
      </c>
      <c r="DG212" s="15" t="s">
        <v>177</v>
      </c>
      <c r="DH212" s="15" t="s">
        <v>354</v>
      </c>
      <c r="DI212" s="4" t="e">
        <v>#REF!</v>
      </c>
      <c r="DJ212" s="4" t="e">
        <v>#REF!</v>
      </c>
      <c r="DK212" s="4" t="e">
        <v>#REF!</v>
      </c>
      <c r="DL212" s="4" t="e">
        <v>#REF!</v>
      </c>
      <c r="DM212" s="4" t="e">
        <v>#REF!</v>
      </c>
      <c r="DN212" s="4" t="e">
        <v>#REF!</v>
      </c>
      <c r="DO212" s="4" t="e">
        <v>#REF!</v>
      </c>
      <c r="DP212" s="4" t="s">
        <v>4652</v>
      </c>
      <c r="DQ212" s="4" t="s">
        <v>354</v>
      </c>
      <c r="DR212" s="16">
        <v>1</v>
      </c>
      <c r="DS212" s="17">
        <v>44229</v>
      </c>
      <c r="DT212" s="1" t="s">
        <v>356</v>
      </c>
      <c r="DU212" s="1" t="s">
        <v>354</v>
      </c>
      <c r="DV212" s="1" t="str">
        <f>TabCadastro[[#This Row],[Cidade]]&amp;" - "&amp;TabCadastro[[#This Row],[UF]]</f>
        <v>Araçoiaba Da Serra - SP</v>
      </c>
      <c r="DW212" s="18" t="str">
        <f>TabCadastro[[#This Row],[Nome completo do responsável]]&amp;" / "&amp;TabCadastro[[#This Row],[Endereço de e-mail2]]&amp;" / "&amp;TabCadastro[[#This Row],[Telefone]]</f>
        <v>Silmara Regina Reis Celestino / claytontonmoc@gmail.com / (15) 98802-8183</v>
      </c>
      <c r="DX212" s="18" t="str">
        <f>TabCadastro[[#This Row],[Nome do Presidente]]&amp;" / "&amp;TabCadastro[[#This Row],[Email do Presidente]]&amp;" / "&amp;TabCadastro[[#This Row],[Telefone do Presidente]]</f>
        <v>Silmara Regina Reis Celestino / claytontonmoc@gmail.com / (15) 98802-8183</v>
      </c>
      <c r="DY212" s="18" t="e">
        <f>VLOOKUP(TabCadastro[[#This Row],[Regional]],#REF!,2,FALSE)</f>
        <v>#REF!</v>
      </c>
      <c r="DZ212" s="1" t="e">
        <f>IF(TabCadastro[[#This Row],[Regional]]=#REF!,TabCadastro[[#This Row],[Conc_Cidade_UF]],"")</f>
        <v>#REF!</v>
      </c>
      <c r="EA212" s="18" t="str">
        <f>TabCadastro[[#This Row],[Endereço]]&amp;" - "&amp;TabCadastro[[#This Row],[Bairro]]&amp;" - "&amp;"CEP "&amp;TabCadastro[[#This Row],[CEP]]</f>
        <v>Rua Vereador João Santana, 850 - Araçoiabinha - CEP 18190-000</v>
      </c>
      <c r="EB212" s="1" t="e">
        <f>IF(TabCadastro[[#This Row],[Regional]]=#REF!,TabCadastro[[#This Row],[Ordem (manual)]],"")</f>
        <v>#REF!</v>
      </c>
      <c r="EC212" s="1" t="e">
        <f>IF(TabCadastro[[#This Row],[Regional_Selec]]="","",_xlfn.RANK.EQ(TabCadastro[[#This Row],[Regional_Selec]],TabCadastro[Regional_Selec],1))</f>
        <v>#REF!</v>
      </c>
      <c r="ED212" s="1" t="str">
        <f>TabCadastro[[#This Row],[Domingo]]&amp;TabCadastro[[#This Row],[Segunda]]&amp;TabCadastro[[#This Row],[Terça]]&amp;TabCadastro[[#This Row],[Quarta]]&amp;TabCadastro[[#This Row],[Quinta]]&amp;TabCadastro[[#This Row],[Sexta]]&amp;TabCadastro[[#This Row],[Sábado]]</f>
        <v>9h30------</v>
      </c>
      <c r="EE212" s="1">
        <f>LEN(TabCadastro[[#This Row],[Conc_AE]])-LEN(SUBSTITUTE(TabCadastro[[#This Row],[Conc_AE]],"h",""))</f>
        <v>1</v>
      </c>
      <c r="EF212" s="1">
        <f>LEN(TabCadastro[[#This Row],[Dias e Horários do CURSO BÁSICO]])-LEN(SUBSTITUTE(TabCadastro[[#This Row],[Dias e Horários do CURSO BÁSICO]],"h",""))</f>
        <v>0</v>
      </c>
      <c r="EG212" s="1">
        <f>LEN(TabCadastro[[#This Row],[Dias e Horários da EAE]])-LEN(SUBSTITUTE(TabCadastro[[#This Row],[Dias e Horários da EAE]],"h",""))</f>
        <v>1</v>
      </c>
      <c r="EH212" s="1">
        <f>LEN(TabCadastro[[#This Row],[Dias e Horários EVANGELIZAÇÃO INFANTIL]])-LEN(SUBSTITUTE(TabCadastro[[#This Row],[Dias e Horários EVANGELIZAÇÃO INFANTIL]],"h",""))</f>
        <v>1</v>
      </c>
      <c r="EI212" s="1">
        <f>LEN(TabCadastro[[#This Row],[Dias e Horários PRÉ-MOCIDADE]])-LEN(SUBSTITUTE(TabCadastro[[#This Row],[Dias e Horários PRÉ-MOCIDADE]],"h",""))</f>
        <v>1</v>
      </c>
      <c r="EJ212" s="1">
        <f>LEN(TabCadastro[[#This Row],[Dias e Horários MOCIDADE]])-LEN(SUBSTITUTE(TabCadastro[[#This Row],[Dias e Horários MOCIDADE]],"h",""))</f>
        <v>1</v>
      </c>
      <c r="EK212" s="1">
        <f>LEN(TabCadastro[[#This Row],[Dias e Horários do CURSO DE MÉDIUNS]])-LEN(SUBSTITUTE(TabCadastro[[#This Row],[Dias e Horários do CURSO DE MÉDIUNS]],"h",""))</f>
        <v>1</v>
      </c>
      <c r="EL212" s="1">
        <f>LEN(TabCadastro[[#This Row],[Dias e Horários - FALANDO AO CORAÇÃO]])-LEN(SUBSTITUTE(TabCadastro[[#This Row],[Dias e Horários - FALANDO AO CORAÇÃO]],"h",""))</f>
        <v>0</v>
      </c>
      <c r="EM212" s="1">
        <f>LEN(TabCadastro[[#This Row],[Dias e Horários - PROJETO ANDRÉ LUIZ]])-LEN(SUBSTITUTE(TabCadastro[[#This Row],[Dias e Horários - PROJETO ANDRÉ LUIZ]],"h",""))</f>
        <v>1</v>
      </c>
      <c r="EN212" s="1">
        <f>LEN(TabCadastro[[#This Row],[Dias e Horários - PROJETO PAULO DE TARSO]])-LEN(SUBSTITUTE(TabCadastro[[#This Row],[Dias e Horários - PROJETO PAULO DE TARSO]],"h",""))</f>
        <v>0</v>
      </c>
    </row>
    <row r="213" spans="1:144" x14ac:dyDescent="0.3">
      <c r="A213" s="2">
        <v>44179.86301429398</v>
      </c>
      <c r="B213" s="19" t="s">
        <v>4653</v>
      </c>
      <c r="C213" s="3" t="s">
        <v>4654</v>
      </c>
      <c r="D213" s="3" t="s">
        <v>3831</v>
      </c>
      <c r="E213" s="3" t="s">
        <v>4655</v>
      </c>
      <c r="F213" s="3" t="s">
        <v>4656</v>
      </c>
      <c r="G213" s="4" t="s">
        <v>4657</v>
      </c>
      <c r="H213" s="5" t="s">
        <v>4658</v>
      </c>
      <c r="I213" s="3" t="s">
        <v>4659</v>
      </c>
      <c r="J213" s="3" t="s">
        <v>4660</v>
      </c>
      <c r="K213" s="3" t="s">
        <v>4661</v>
      </c>
      <c r="L213" s="3" t="s">
        <v>4662</v>
      </c>
      <c r="M213" s="13">
        <v>38899</v>
      </c>
      <c r="N213" s="3" t="s">
        <v>4663</v>
      </c>
      <c r="O213" s="5" t="s">
        <v>4664</v>
      </c>
      <c r="P213" s="5" t="s">
        <v>4665</v>
      </c>
      <c r="Q213" s="4" t="s">
        <v>4666</v>
      </c>
      <c r="R213" s="4" t="s">
        <v>4667</v>
      </c>
      <c r="S213" s="3" t="s">
        <v>158</v>
      </c>
      <c r="T213" s="3" t="s">
        <v>158</v>
      </c>
      <c r="U213" s="3" t="s">
        <v>158</v>
      </c>
      <c r="V213" s="3" t="s">
        <v>158</v>
      </c>
      <c r="W213" s="3" t="s">
        <v>159</v>
      </c>
      <c r="X213" s="3" t="s">
        <v>159</v>
      </c>
      <c r="Y213" s="3" t="s">
        <v>159</v>
      </c>
      <c r="Z213" s="4" t="s">
        <v>4668</v>
      </c>
      <c r="AA213" s="4" t="s">
        <v>161</v>
      </c>
      <c r="AB213" s="4" t="s">
        <v>4669</v>
      </c>
      <c r="AC213" s="4" t="s">
        <v>161</v>
      </c>
      <c r="AD213" s="4" t="s">
        <v>161</v>
      </c>
      <c r="AE213" s="4" t="s">
        <v>158</v>
      </c>
      <c r="AF213" s="4" t="s">
        <v>4670</v>
      </c>
      <c r="AG213" s="3" t="s">
        <v>161</v>
      </c>
      <c r="AH213" s="3" t="s">
        <v>161</v>
      </c>
      <c r="AI213" s="3" t="s">
        <v>161</v>
      </c>
      <c r="AJ213" s="3" t="s">
        <v>161</v>
      </c>
      <c r="AK213" s="3" t="s">
        <v>161</v>
      </c>
      <c r="AL213" s="3" t="s">
        <v>161</v>
      </c>
      <c r="AM213" s="3" t="s">
        <v>196</v>
      </c>
      <c r="AN213" s="5">
        <v>40</v>
      </c>
      <c r="AO213" s="5">
        <v>12</v>
      </c>
      <c r="AP213" s="5">
        <v>7</v>
      </c>
      <c r="AQ213" s="5">
        <v>5</v>
      </c>
      <c r="AR213" s="5" t="s">
        <v>161</v>
      </c>
      <c r="AS213" s="5">
        <v>0</v>
      </c>
      <c r="AT213" s="5" t="s">
        <v>1898</v>
      </c>
      <c r="AU213" s="5" t="s">
        <v>423</v>
      </c>
      <c r="AV213" s="5">
        <v>29</v>
      </c>
      <c r="AW213" s="5">
        <v>5</v>
      </c>
      <c r="AX213" s="5">
        <v>2</v>
      </c>
      <c r="AY213" s="5">
        <v>1</v>
      </c>
      <c r="AZ213" s="5" t="s">
        <v>225</v>
      </c>
      <c r="BA213" s="5">
        <v>4</v>
      </c>
      <c r="BB213" s="5">
        <v>3</v>
      </c>
      <c r="BC213" s="5">
        <v>2</v>
      </c>
      <c r="BD213" s="5">
        <v>1</v>
      </c>
      <c r="BE213" s="5" t="s">
        <v>378</v>
      </c>
      <c r="BF213" s="5">
        <v>8</v>
      </c>
      <c r="BG213" s="5">
        <v>0</v>
      </c>
      <c r="BH213" s="5">
        <v>4</v>
      </c>
      <c r="BI213" s="5">
        <v>0</v>
      </c>
      <c r="BJ213" s="5">
        <v>0</v>
      </c>
      <c r="BK213" s="5">
        <v>0</v>
      </c>
      <c r="BL213" s="5">
        <v>0</v>
      </c>
      <c r="BM213" s="5">
        <v>0</v>
      </c>
      <c r="BN213" s="5">
        <v>0</v>
      </c>
      <c r="BO213" s="5">
        <v>4</v>
      </c>
      <c r="BP213" s="5">
        <v>4</v>
      </c>
      <c r="BQ213" s="5" t="s">
        <v>158</v>
      </c>
      <c r="BR213" s="5" t="s">
        <v>378</v>
      </c>
      <c r="BS213" s="5">
        <v>2</v>
      </c>
      <c r="BT213" s="5">
        <v>1</v>
      </c>
      <c r="BU213" s="5">
        <v>1</v>
      </c>
      <c r="BV213" s="5" t="s">
        <v>165</v>
      </c>
      <c r="BW213" s="5" t="s">
        <v>161</v>
      </c>
      <c r="BX213" s="5">
        <v>0</v>
      </c>
      <c r="BY213" s="5">
        <v>0</v>
      </c>
      <c r="BZ213" s="5">
        <v>0</v>
      </c>
      <c r="CA213" s="5">
        <v>0</v>
      </c>
      <c r="CB213" s="5">
        <v>0</v>
      </c>
      <c r="CC213" s="5">
        <v>7</v>
      </c>
      <c r="CD213" s="5" t="s">
        <v>161</v>
      </c>
      <c r="CE213" s="5" t="s">
        <v>161</v>
      </c>
      <c r="CF213" s="5" t="s">
        <v>161</v>
      </c>
      <c r="CG213" s="5" t="s">
        <v>158</v>
      </c>
      <c r="CH213" s="5" t="s">
        <v>159</v>
      </c>
      <c r="CI213" s="5">
        <v>0</v>
      </c>
      <c r="CJ213" s="5">
        <v>0</v>
      </c>
      <c r="CK213" s="5" t="s">
        <v>159</v>
      </c>
      <c r="CL213" s="5" t="s">
        <v>158</v>
      </c>
      <c r="CM213" s="5">
        <v>0</v>
      </c>
      <c r="CN213" s="5">
        <v>0</v>
      </c>
      <c r="CO213" s="5" t="s">
        <v>167</v>
      </c>
      <c r="CQ213" s="5" t="s">
        <v>168</v>
      </c>
      <c r="CR213" s="4" t="s">
        <v>4671</v>
      </c>
      <c r="CS213" s="5" t="s">
        <v>169</v>
      </c>
      <c r="CT213" s="5" t="s">
        <v>158</v>
      </c>
      <c r="CU213" s="5" t="s">
        <v>4672</v>
      </c>
      <c r="CV213" s="4" t="s">
        <v>4673</v>
      </c>
      <c r="CX213" s="5" t="s">
        <v>4672</v>
      </c>
      <c r="CY213" s="4" t="s">
        <v>632</v>
      </c>
      <c r="CZ213" s="5" t="s">
        <v>171</v>
      </c>
      <c r="DA213" s="5" t="s">
        <v>172</v>
      </c>
      <c r="DB213" s="4" t="s">
        <v>4674</v>
      </c>
      <c r="DC213" s="4" t="s">
        <v>4675</v>
      </c>
      <c r="DD213" t="s">
        <v>4676</v>
      </c>
      <c r="DE213" s="14" t="s">
        <v>176</v>
      </c>
      <c r="DF213" s="4">
        <v>216</v>
      </c>
      <c r="DG213" s="15" t="s">
        <v>177</v>
      </c>
      <c r="DH213" s="15" t="s">
        <v>178</v>
      </c>
      <c r="DI213" s="4" t="e">
        <v>#REF!</v>
      </c>
      <c r="DJ213" s="4" t="e">
        <v>#REF!</v>
      </c>
      <c r="DK213" s="4" t="e">
        <v>#REF!</v>
      </c>
      <c r="DL213" s="4" t="e">
        <v>#REF!</v>
      </c>
      <c r="DM213" s="4" t="e">
        <v>#REF!</v>
      </c>
      <c r="DN213" s="4" t="e">
        <v>#REF!</v>
      </c>
      <c r="DO213" s="4" t="e">
        <v>#REF!</v>
      </c>
      <c r="DP213" s="4" t="s">
        <v>4677</v>
      </c>
      <c r="DQ213" s="4" t="s">
        <v>178</v>
      </c>
      <c r="DR213" s="16">
        <v>0.75</v>
      </c>
      <c r="DS213" s="17">
        <v>44223</v>
      </c>
      <c r="DU213" s="1" t="s">
        <v>178</v>
      </c>
      <c r="DV213" s="1" t="str">
        <f>TabCadastro[[#This Row],[Cidade]]&amp;" - "&amp;TabCadastro[[#This Row],[UF]]</f>
        <v>Balneário Camboriú - SC</v>
      </c>
      <c r="DW213" s="18" t="str">
        <f>TabCadastro[[#This Row],[Nome completo do responsável]]&amp;" / "&amp;TabCadastro[[#This Row],[Endereço de e-mail2]]&amp;" / "&amp;TabCadastro[[#This Row],[Telefone]]</f>
        <v>Aldo Schiestl / aldo.sch@hotmail.com / (47) 99999-0961</v>
      </c>
      <c r="DX213" s="18" t="str">
        <f>TabCadastro[[#This Row],[Nome do Presidente]]&amp;" / "&amp;TabCadastro[[#This Row],[Email do Presidente]]&amp;" / "&amp;TabCadastro[[#This Row],[Telefone do Presidente]]</f>
        <v>Lisete Kohler / lisetekohler@hotmail.com / (47) 3367-9876</v>
      </c>
      <c r="DY213" s="18" t="e">
        <f>VLOOKUP(TabCadastro[[#This Row],[Regional]],#REF!,2,FALSE)</f>
        <v>#REF!</v>
      </c>
      <c r="DZ213" s="1" t="e">
        <f>IF(TabCadastro[[#This Row],[Regional]]=#REF!,TabCadastro[[#This Row],[Conc_Cidade_UF]],"")</f>
        <v>#REF!</v>
      </c>
      <c r="EA213" s="18" t="str">
        <f>TabCadastro[[#This Row],[Endereço]]&amp;" - "&amp;TabCadastro[[#This Row],[Bairro]]&amp;" - "&amp;"CEP "&amp;TabCadastro[[#This Row],[CEP]]</f>
        <v>Rua Marrocos, 503 - Nações - CEP 88338-225</v>
      </c>
      <c r="EB213" s="1" t="e">
        <f>IF(TabCadastro[[#This Row],[Regional]]=#REF!,TabCadastro[[#This Row],[Ordem (manual)]],"")</f>
        <v>#REF!</v>
      </c>
      <c r="EC213" s="1" t="e">
        <f>IF(TabCadastro[[#This Row],[Regional_Selec]]="","",_xlfn.RANK.EQ(TabCadastro[[#This Row],[Regional_Selec]],TabCadastro[Regional_Selec],1))</f>
        <v>#REF!</v>
      </c>
      <c r="ED213" s="1" t="str">
        <f>TabCadastro[[#This Row],[Domingo]]&amp;TabCadastro[[#This Row],[Segunda]]&amp;TabCadastro[[#This Row],[Terça]]&amp;TabCadastro[[#This Row],[Quarta]]&amp;TabCadastro[[#This Row],[Quinta]]&amp;TabCadastro[[#This Row],[Sexta]]&amp;TabCadastro[[#This Row],[Sábado]]</f>
        <v>------18h</v>
      </c>
      <c r="EE213" s="1">
        <f>LEN(TabCadastro[[#This Row],[Conc_AE]])-LEN(SUBSTITUTE(TabCadastro[[#This Row],[Conc_AE]],"h",""))</f>
        <v>1</v>
      </c>
      <c r="EF213" s="1">
        <f>LEN(TabCadastro[[#This Row],[Dias e Horários do CURSO BÁSICO]])-LEN(SUBSTITUTE(TabCadastro[[#This Row],[Dias e Horários do CURSO BÁSICO]],"h",""))</f>
        <v>0</v>
      </c>
      <c r="EG213" s="1">
        <f>LEN(TabCadastro[[#This Row],[Dias e Horários da EAE]])-LEN(SUBSTITUTE(TabCadastro[[#This Row],[Dias e Horários da EAE]],"h",""))</f>
        <v>2</v>
      </c>
      <c r="EH213" s="1">
        <f>LEN(TabCadastro[[#This Row],[Dias e Horários EVANGELIZAÇÃO INFANTIL]])-LEN(SUBSTITUTE(TabCadastro[[#This Row],[Dias e Horários EVANGELIZAÇÃO INFANTIL]],"h",""))</f>
        <v>1</v>
      </c>
      <c r="EI213" s="1">
        <f>LEN(TabCadastro[[#This Row],[Dias e Horários PRÉ-MOCIDADE]])-LEN(SUBSTITUTE(TabCadastro[[#This Row],[Dias e Horários PRÉ-MOCIDADE]],"h",""))</f>
        <v>1</v>
      </c>
      <c r="EJ213" s="1">
        <f>LEN(TabCadastro[[#This Row],[Dias e Horários MOCIDADE]])-LEN(SUBSTITUTE(TabCadastro[[#This Row],[Dias e Horários MOCIDADE]],"h",""))</f>
        <v>0</v>
      </c>
      <c r="EK213" s="1">
        <f>LEN(TabCadastro[[#This Row],[Dias e Horários do CURSO DE MÉDIUNS]])-LEN(SUBSTITUTE(TabCadastro[[#This Row],[Dias e Horários do CURSO DE MÉDIUNS]],"h",""))</f>
        <v>1</v>
      </c>
      <c r="EL213" s="1">
        <f>LEN(TabCadastro[[#This Row],[Dias e Horários - FALANDO AO CORAÇÃO]])-LEN(SUBSTITUTE(TabCadastro[[#This Row],[Dias e Horários - FALANDO AO CORAÇÃO]],"h",""))</f>
        <v>0</v>
      </c>
      <c r="EM213" s="1">
        <f>LEN(TabCadastro[[#This Row],[Dias e Horários - PROJETO ANDRÉ LUIZ]])-LEN(SUBSTITUTE(TabCadastro[[#This Row],[Dias e Horários - PROJETO ANDRÉ LUIZ]],"h",""))</f>
        <v>0</v>
      </c>
      <c r="EN213" s="1">
        <f>LEN(TabCadastro[[#This Row],[Dias e Horários - PROJETO PAULO DE TARSO]])-LEN(SUBSTITUTE(TabCadastro[[#This Row],[Dias e Horários - PROJETO PAULO DE TARSO]],"h",""))</f>
        <v>0</v>
      </c>
    </row>
    <row r="214" spans="1:144" x14ac:dyDescent="0.3">
      <c r="A214" s="2">
        <v>44204.785035891204</v>
      </c>
      <c r="B214" s="19" t="s">
        <v>4653</v>
      </c>
      <c r="C214" s="3" t="s">
        <v>4678</v>
      </c>
      <c r="D214" s="3" t="s">
        <v>4679</v>
      </c>
      <c r="E214" s="3" t="s">
        <v>4680</v>
      </c>
      <c r="F214" s="3" t="s">
        <v>4681</v>
      </c>
      <c r="G214" s="4" t="s">
        <v>4682</v>
      </c>
      <c r="H214" s="5" t="s">
        <v>4683</v>
      </c>
      <c r="I214" s="3" t="s">
        <v>642</v>
      </c>
      <c r="J214" s="3" t="s">
        <v>152</v>
      </c>
      <c r="K214" s="3" t="s">
        <v>4684</v>
      </c>
      <c r="L214" s="3" t="s">
        <v>4685</v>
      </c>
      <c r="M214" s="13">
        <v>30498</v>
      </c>
      <c r="N214" s="3" t="s">
        <v>4680</v>
      </c>
      <c r="O214" s="5" t="s">
        <v>4686</v>
      </c>
      <c r="P214" s="5" t="s">
        <v>4681</v>
      </c>
      <c r="Q214" s="4" t="s">
        <v>4666</v>
      </c>
      <c r="R214" s="4" t="s">
        <v>4687</v>
      </c>
      <c r="S214" s="3" t="s">
        <v>158</v>
      </c>
      <c r="T214" s="3" t="s">
        <v>159</v>
      </c>
      <c r="U214" s="3" t="s">
        <v>158</v>
      </c>
      <c r="V214" s="3" t="s">
        <v>159</v>
      </c>
      <c r="W214" s="3" t="s">
        <v>159</v>
      </c>
      <c r="X214" s="3" t="s">
        <v>159</v>
      </c>
      <c r="Y214" s="3" t="s">
        <v>158</v>
      </c>
      <c r="Z214" s="4" t="s">
        <v>4688</v>
      </c>
      <c r="AA214" t="s">
        <v>4689</v>
      </c>
      <c r="AB214" s="4" t="s">
        <v>4690</v>
      </c>
      <c r="AC214" s="4" t="s">
        <v>161</v>
      </c>
      <c r="AD214" s="4" t="s">
        <v>161</v>
      </c>
      <c r="AE214" s="4" t="s">
        <v>158</v>
      </c>
      <c r="AF214" s="4" t="s">
        <v>4691</v>
      </c>
      <c r="AG214" s="3" t="s">
        <v>196</v>
      </c>
      <c r="AH214" s="3" t="s">
        <v>422</v>
      </c>
      <c r="AI214" s="3" t="s">
        <v>422</v>
      </c>
      <c r="AJ214" s="3" t="s">
        <v>398</v>
      </c>
      <c r="AK214" s="3" t="s">
        <v>161</v>
      </c>
      <c r="AL214" s="3" t="s">
        <v>161</v>
      </c>
      <c r="AM214" s="3" t="s">
        <v>161</v>
      </c>
      <c r="AN214" s="5">
        <v>30</v>
      </c>
      <c r="AO214" s="5">
        <v>110</v>
      </c>
      <c r="AP214" s="5">
        <v>16</v>
      </c>
      <c r="AQ214" s="5">
        <v>16</v>
      </c>
      <c r="AR214" s="5" t="s">
        <v>4692</v>
      </c>
      <c r="AS214" s="5">
        <v>25</v>
      </c>
      <c r="AT214" s="5" t="s">
        <v>4693</v>
      </c>
      <c r="AU214" s="5" t="s">
        <v>656</v>
      </c>
      <c r="AV214" s="5">
        <v>70</v>
      </c>
      <c r="AW214" s="5">
        <v>10</v>
      </c>
      <c r="AX214" s="5">
        <v>5</v>
      </c>
      <c r="AY214" s="5">
        <v>3</v>
      </c>
      <c r="AZ214" s="5" t="s">
        <v>2307</v>
      </c>
      <c r="BA214" s="5">
        <v>13</v>
      </c>
      <c r="BB214" s="5">
        <v>5</v>
      </c>
      <c r="BC214" s="5">
        <v>4</v>
      </c>
      <c r="BD214" s="5">
        <v>2</v>
      </c>
      <c r="BE214" s="5" t="s">
        <v>164</v>
      </c>
      <c r="BF214" s="5">
        <v>15</v>
      </c>
      <c r="BG214" s="5">
        <v>6</v>
      </c>
      <c r="BH214" s="5">
        <v>6</v>
      </c>
      <c r="BI214" s="5">
        <v>2</v>
      </c>
      <c r="BJ214" s="5">
        <v>2</v>
      </c>
      <c r="BK214" s="5">
        <v>2</v>
      </c>
      <c r="BL214" s="5">
        <v>1</v>
      </c>
      <c r="BM214" s="5">
        <v>3</v>
      </c>
      <c r="BN214" s="5">
        <v>3</v>
      </c>
      <c r="BO214" s="5">
        <v>4</v>
      </c>
      <c r="BP214" s="5">
        <v>4</v>
      </c>
      <c r="BQ214" s="5" t="s">
        <v>158</v>
      </c>
      <c r="BR214" s="5" t="s">
        <v>161</v>
      </c>
      <c r="BS214" s="5">
        <v>0</v>
      </c>
      <c r="BT214" s="5">
        <v>0</v>
      </c>
      <c r="BU214" s="5">
        <v>0</v>
      </c>
      <c r="BV214" s="5" t="s">
        <v>163</v>
      </c>
      <c r="BW214" s="5" t="s">
        <v>161</v>
      </c>
      <c r="BX214" s="5">
        <v>0</v>
      </c>
      <c r="BY214" s="5">
        <v>0</v>
      </c>
      <c r="BZ214" s="5">
        <v>0</v>
      </c>
      <c r="CA214" s="5">
        <v>0</v>
      </c>
      <c r="CB214" s="5">
        <v>0</v>
      </c>
      <c r="CC214" s="5">
        <v>150</v>
      </c>
      <c r="CD214" s="5" t="s">
        <v>161</v>
      </c>
      <c r="CE214" s="5" t="s">
        <v>161</v>
      </c>
      <c r="CF214" s="5" t="s">
        <v>161</v>
      </c>
      <c r="CG214" s="5" t="s">
        <v>158</v>
      </c>
      <c r="CH214" s="5" t="s">
        <v>158</v>
      </c>
      <c r="CI214" s="5">
        <v>0</v>
      </c>
      <c r="CJ214" s="5">
        <v>0</v>
      </c>
      <c r="CK214" s="5" t="s">
        <v>159</v>
      </c>
      <c r="CL214" s="5" t="s">
        <v>158</v>
      </c>
      <c r="CM214" s="5">
        <v>0</v>
      </c>
      <c r="CN214" s="5">
        <v>0</v>
      </c>
      <c r="CO214" s="5" t="s">
        <v>167</v>
      </c>
      <c r="CP214" s="4" t="s">
        <v>4694</v>
      </c>
      <c r="CQ214" s="5" t="s">
        <v>168</v>
      </c>
      <c r="CR214" s="4" t="s">
        <v>4695</v>
      </c>
      <c r="CS214" s="5" t="s">
        <v>169</v>
      </c>
      <c r="CT214" s="5" t="s">
        <v>158</v>
      </c>
      <c r="CU214" s="5" t="s">
        <v>4696</v>
      </c>
      <c r="CV214" s="4" t="s">
        <v>4697</v>
      </c>
      <c r="CX214" s="5" t="s">
        <v>4686</v>
      </c>
      <c r="CY214" s="4" t="s">
        <v>4698</v>
      </c>
      <c r="CZ214" s="5" t="s">
        <v>171</v>
      </c>
      <c r="DA214" s="5" t="s">
        <v>172</v>
      </c>
      <c r="DB214" s="4" t="s">
        <v>4699</v>
      </c>
      <c r="DC214" s="4" t="s">
        <v>4700</v>
      </c>
      <c r="DD214" t="s">
        <v>4701</v>
      </c>
      <c r="DE214" s="14" t="s">
        <v>176</v>
      </c>
      <c r="DF214" s="4">
        <v>217</v>
      </c>
      <c r="DG214" s="15" t="s">
        <v>177</v>
      </c>
      <c r="DH214" s="15" t="s">
        <v>178</v>
      </c>
      <c r="DI214" s="4" t="e">
        <v>#REF!</v>
      </c>
      <c r="DJ214" s="4" t="e">
        <v>#REF!</v>
      </c>
      <c r="DK214" s="4" t="e">
        <v>#REF!</v>
      </c>
      <c r="DL214" s="4" t="e">
        <v>#REF!</v>
      </c>
      <c r="DM214" s="4" t="e">
        <v>#REF!</v>
      </c>
      <c r="DN214" s="4" t="e">
        <v>#REF!</v>
      </c>
      <c r="DO214" s="4" t="e">
        <v>#REF!</v>
      </c>
      <c r="DP214" s="4" t="s">
        <v>4702</v>
      </c>
      <c r="DQ214" s="4" t="s">
        <v>178</v>
      </c>
      <c r="DR214" s="16">
        <v>1</v>
      </c>
      <c r="DS214" s="17">
        <v>44223</v>
      </c>
      <c r="DU214" s="1" t="s">
        <v>178</v>
      </c>
      <c r="DV214" s="1" t="str">
        <f>TabCadastro[[#This Row],[Cidade]]&amp;" - "&amp;TabCadastro[[#This Row],[UF]]</f>
        <v>São Paulo - SP</v>
      </c>
      <c r="DW214" s="18" t="str">
        <f>TabCadastro[[#This Row],[Nome completo do responsável]]&amp;" / "&amp;TabCadastro[[#This Row],[Endereço de e-mail2]]&amp;" / "&amp;TabCadastro[[#This Row],[Telefone]]</f>
        <v>Dionéia Da Paixão / dioneiapaixao@gmail.com / (11) 97258-7323</v>
      </c>
      <c r="DX214" s="18" t="str">
        <f>TabCadastro[[#This Row],[Nome do Presidente]]&amp;" / "&amp;TabCadastro[[#This Row],[Email do Presidente]]&amp;" / "&amp;TabCadastro[[#This Row],[Telefone do Presidente]]</f>
        <v>Dionéia Da Paixão / dioneiapaixao@gmail.com / (11) 97258-7323</v>
      </c>
      <c r="DY214" s="18" t="e">
        <f>VLOOKUP(TabCadastro[[#This Row],[Regional]],#REF!,2,FALSE)</f>
        <v>#REF!</v>
      </c>
      <c r="DZ214" s="1" t="e">
        <f>IF(TabCadastro[[#This Row],[Regional]]=#REF!,TabCadastro[[#This Row],[Conc_Cidade_UF]],"")</f>
        <v>#REF!</v>
      </c>
      <c r="EA214" s="18" t="str">
        <f>TabCadastro[[#This Row],[Endereço]]&amp;" - "&amp;TabCadastro[[#This Row],[Bairro]]&amp;" - "&amp;"CEP "&amp;TabCadastro[[#This Row],[CEP]]</f>
        <v>Rua Alves Guimarães, 819 - Jd. América - CEP 05410-001</v>
      </c>
      <c r="EB214" s="1" t="e">
        <f>IF(TabCadastro[[#This Row],[Regional]]=#REF!,TabCadastro[[#This Row],[Ordem (manual)]],"")</f>
        <v>#REF!</v>
      </c>
      <c r="EC214" s="1" t="e">
        <f>IF(TabCadastro[[#This Row],[Regional_Selec]]="","",_xlfn.RANK.EQ(TabCadastro[[#This Row],[Regional_Selec]],TabCadastro[Regional_Selec],1))</f>
        <v>#REF!</v>
      </c>
      <c r="ED214" s="1" t="str">
        <f>TabCadastro[[#This Row],[Domingo]]&amp;TabCadastro[[#This Row],[Segunda]]&amp;TabCadastro[[#This Row],[Terça]]&amp;TabCadastro[[#This Row],[Quarta]]&amp;TabCadastro[[#This Row],[Quinta]]&amp;TabCadastro[[#This Row],[Sexta]]&amp;TabCadastro[[#This Row],[Sábado]]</f>
        <v>18h19h19h15h---</v>
      </c>
      <c r="EE214" s="1">
        <f>LEN(TabCadastro[[#This Row],[Conc_AE]])-LEN(SUBSTITUTE(TabCadastro[[#This Row],[Conc_AE]],"h",""))</f>
        <v>4</v>
      </c>
      <c r="EF214" s="1">
        <f>LEN(TabCadastro[[#This Row],[Dias e Horários do CURSO BÁSICO]])-LEN(SUBSTITUTE(TabCadastro[[#This Row],[Dias e Horários do CURSO BÁSICO]],"h",""))</f>
        <v>1</v>
      </c>
      <c r="EG214" s="1">
        <f>LEN(TabCadastro[[#This Row],[Dias e Horários da EAE]])-LEN(SUBSTITUTE(TabCadastro[[#This Row],[Dias e Horários da EAE]],"h",""))</f>
        <v>3</v>
      </c>
      <c r="EH214" s="1">
        <f>LEN(TabCadastro[[#This Row],[Dias e Horários EVANGELIZAÇÃO INFANTIL]])-LEN(SUBSTITUTE(TabCadastro[[#This Row],[Dias e Horários EVANGELIZAÇÃO INFANTIL]],"h",""))</f>
        <v>1</v>
      </c>
      <c r="EI214" s="1">
        <f>LEN(TabCadastro[[#This Row],[Dias e Horários PRÉ-MOCIDADE]])-LEN(SUBSTITUTE(TabCadastro[[#This Row],[Dias e Horários PRÉ-MOCIDADE]],"h",""))</f>
        <v>0</v>
      </c>
      <c r="EJ214" s="1">
        <f>LEN(TabCadastro[[#This Row],[Dias e Horários MOCIDADE]])-LEN(SUBSTITUTE(TabCadastro[[#This Row],[Dias e Horários MOCIDADE]],"h",""))</f>
        <v>0</v>
      </c>
      <c r="EK214" s="1">
        <f>LEN(TabCadastro[[#This Row],[Dias e Horários do CURSO DE MÉDIUNS]])-LEN(SUBSTITUTE(TabCadastro[[#This Row],[Dias e Horários do CURSO DE MÉDIUNS]],"h",""))</f>
        <v>1</v>
      </c>
      <c r="EL214" s="1">
        <f>LEN(TabCadastro[[#This Row],[Dias e Horários - FALANDO AO CORAÇÃO]])-LEN(SUBSTITUTE(TabCadastro[[#This Row],[Dias e Horários - FALANDO AO CORAÇÃO]],"h",""))</f>
        <v>0</v>
      </c>
      <c r="EM214" s="1">
        <f>LEN(TabCadastro[[#This Row],[Dias e Horários - PROJETO ANDRÉ LUIZ]])-LEN(SUBSTITUTE(TabCadastro[[#This Row],[Dias e Horários - PROJETO ANDRÉ LUIZ]],"h",""))</f>
        <v>0</v>
      </c>
      <c r="EN214" s="1">
        <f>LEN(TabCadastro[[#This Row],[Dias e Horários - PROJETO PAULO DE TARSO]])-LEN(SUBSTITUTE(TabCadastro[[#This Row],[Dias e Horários - PROJETO PAULO DE TARSO]],"h",""))</f>
        <v>0</v>
      </c>
    </row>
    <row r="215" spans="1:144" x14ac:dyDescent="0.3">
      <c r="A215" s="2">
        <v>44226.840911446758</v>
      </c>
      <c r="B215" s="19" t="s">
        <v>4653</v>
      </c>
      <c r="C215" s="3" t="s">
        <v>4703</v>
      </c>
      <c r="D215" s="3" t="s">
        <v>4704</v>
      </c>
      <c r="E215" s="3" t="s">
        <v>4705</v>
      </c>
      <c r="F215" s="3" t="s">
        <v>4706</v>
      </c>
      <c r="G215" s="4" t="s">
        <v>4707</v>
      </c>
      <c r="H215" s="5" t="s">
        <v>4708</v>
      </c>
      <c r="I215" s="3" t="s">
        <v>4709</v>
      </c>
      <c r="J215" s="3" t="s">
        <v>4660</v>
      </c>
      <c r="K215" s="3" t="s">
        <v>4710</v>
      </c>
      <c r="L215" s="3" t="s">
        <v>4711</v>
      </c>
      <c r="M215" s="13">
        <v>35548</v>
      </c>
      <c r="N215" s="3" t="s">
        <v>4712</v>
      </c>
      <c r="O215" s="5" t="s">
        <v>4713</v>
      </c>
      <c r="P215" s="5" t="s">
        <v>4714</v>
      </c>
      <c r="Q215" s="4" t="s">
        <v>395</v>
      </c>
      <c r="R215" s="4" t="s">
        <v>4715</v>
      </c>
      <c r="S215" s="3" t="s">
        <v>158</v>
      </c>
      <c r="T215" s="3" t="s">
        <v>158</v>
      </c>
      <c r="U215" s="3" t="s">
        <v>158</v>
      </c>
      <c r="V215" s="3" t="s">
        <v>159</v>
      </c>
      <c r="W215" s="3" t="s">
        <v>158</v>
      </c>
      <c r="X215" s="3" t="s">
        <v>159</v>
      </c>
      <c r="Y215" s="3" t="s">
        <v>158</v>
      </c>
      <c r="Z215" s="4" t="s">
        <v>4716</v>
      </c>
      <c r="AA215" s="4" t="s">
        <v>161</v>
      </c>
      <c r="AB215" s="4" t="s">
        <v>4717</v>
      </c>
      <c r="AC215" s="4" t="s">
        <v>161</v>
      </c>
      <c r="AD215" s="4" t="s">
        <v>161</v>
      </c>
      <c r="AE215" s="4" t="s">
        <v>158</v>
      </c>
      <c r="AF215" s="4" t="s">
        <v>4718</v>
      </c>
      <c r="AG215" s="3" t="s">
        <v>161</v>
      </c>
      <c r="AH215" s="3" t="s">
        <v>466</v>
      </c>
      <c r="AI215" s="3" t="s">
        <v>422</v>
      </c>
      <c r="AJ215" s="3" t="s">
        <v>161</v>
      </c>
      <c r="AK215" s="3" t="s">
        <v>161</v>
      </c>
      <c r="AL215" s="3" t="s">
        <v>161</v>
      </c>
      <c r="AM215" s="3" t="s">
        <v>196</v>
      </c>
      <c r="AN215" s="5">
        <v>180</v>
      </c>
      <c r="AO215" s="5">
        <v>69</v>
      </c>
      <c r="AP215" s="5">
        <v>20</v>
      </c>
      <c r="AQ215" s="5">
        <v>30</v>
      </c>
      <c r="AR215" s="5" t="s">
        <v>1576</v>
      </c>
      <c r="AS215" s="5">
        <v>60</v>
      </c>
      <c r="AT215" s="5" t="s">
        <v>1576</v>
      </c>
      <c r="AU215" s="5" t="s">
        <v>827</v>
      </c>
      <c r="AV215" s="5">
        <v>60</v>
      </c>
      <c r="AW215" s="5">
        <v>10</v>
      </c>
      <c r="AX215" s="5">
        <v>3</v>
      </c>
      <c r="AY215" s="5">
        <v>2</v>
      </c>
      <c r="AZ215" s="5" t="s">
        <v>1258</v>
      </c>
      <c r="BA215" s="5">
        <v>25</v>
      </c>
      <c r="BB215" s="5">
        <v>5</v>
      </c>
      <c r="BC215" s="5">
        <v>2</v>
      </c>
      <c r="BD215" s="5">
        <v>1</v>
      </c>
      <c r="BE215" s="5" t="s">
        <v>164</v>
      </c>
      <c r="BF215" s="5">
        <v>45</v>
      </c>
      <c r="BG215" s="5">
        <v>0</v>
      </c>
      <c r="BH215" s="5">
        <v>10</v>
      </c>
      <c r="BI215" s="5">
        <v>0</v>
      </c>
      <c r="BJ215" s="5">
        <v>0</v>
      </c>
      <c r="BK215" s="5">
        <v>0</v>
      </c>
      <c r="BL215" s="5">
        <v>0</v>
      </c>
      <c r="BM215" s="5">
        <v>0</v>
      </c>
      <c r="BN215" s="5">
        <v>0</v>
      </c>
      <c r="BO215" s="5">
        <v>0</v>
      </c>
      <c r="BP215" s="5">
        <v>0</v>
      </c>
      <c r="BQ215" s="5" t="s">
        <v>163</v>
      </c>
      <c r="BR215" s="5" t="s">
        <v>164</v>
      </c>
      <c r="BS215" s="5">
        <v>12</v>
      </c>
      <c r="BT215" s="5">
        <v>1</v>
      </c>
      <c r="BU215" s="5">
        <v>1</v>
      </c>
      <c r="BV215" s="5" t="s">
        <v>253</v>
      </c>
      <c r="BW215" s="5" t="s">
        <v>164</v>
      </c>
      <c r="BX215" s="5">
        <v>5</v>
      </c>
      <c r="BY215" s="5">
        <v>3</v>
      </c>
      <c r="BZ215" s="5">
        <v>0</v>
      </c>
      <c r="CA215" s="5">
        <v>1</v>
      </c>
      <c r="CB215" s="5">
        <v>0</v>
      </c>
      <c r="CC215" s="5">
        <v>20</v>
      </c>
      <c r="CD215" s="5" t="s">
        <v>345</v>
      </c>
      <c r="CE215" s="5" t="s">
        <v>161</v>
      </c>
      <c r="CF215" s="5" t="s">
        <v>161</v>
      </c>
      <c r="CG215" s="5" t="s">
        <v>158</v>
      </c>
      <c r="CH215" s="5" t="s">
        <v>158</v>
      </c>
      <c r="CI215" s="5">
        <v>0</v>
      </c>
      <c r="CJ215" s="5">
        <v>0</v>
      </c>
      <c r="CK215" s="5" t="s">
        <v>158</v>
      </c>
      <c r="CL215" s="5" t="s">
        <v>158</v>
      </c>
      <c r="CM215" s="5">
        <v>0</v>
      </c>
      <c r="CN215" s="5">
        <v>0</v>
      </c>
      <c r="CO215" s="5" t="s">
        <v>167</v>
      </c>
      <c r="CQ215" s="5" t="s">
        <v>168</v>
      </c>
      <c r="CR215" s="4" t="s">
        <v>4719</v>
      </c>
      <c r="CS215" s="5" t="s">
        <v>169</v>
      </c>
      <c r="CT215" s="5" t="s">
        <v>159</v>
      </c>
      <c r="CU215" s="5" t="s">
        <v>4720</v>
      </c>
      <c r="CX215" s="5" t="s">
        <v>4720</v>
      </c>
      <c r="CY215" s="4" t="s">
        <v>4721</v>
      </c>
      <c r="CZ215" s="5" t="s">
        <v>171</v>
      </c>
      <c r="DA215" s="5" t="s">
        <v>230</v>
      </c>
      <c r="DB215" s="4" t="s">
        <v>4722</v>
      </c>
      <c r="DC215" s="4" t="s">
        <v>4723</v>
      </c>
      <c r="DD215" t="s">
        <v>4724</v>
      </c>
      <c r="DE215" s="14" t="s">
        <v>176</v>
      </c>
      <c r="DF215" s="4">
        <v>218</v>
      </c>
      <c r="DG215" s="15" t="s">
        <v>177</v>
      </c>
      <c r="DH215" s="15" t="s">
        <v>354</v>
      </c>
      <c r="DI215" s="4" t="e">
        <v>#REF!</v>
      </c>
      <c r="DJ215" s="4" t="e">
        <v>#REF!</v>
      </c>
      <c r="DK215" s="4" t="e">
        <v>#REF!</v>
      </c>
      <c r="DL215" s="4" t="e">
        <v>#REF!</v>
      </c>
      <c r="DM215" s="4" t="e">
        <v>#REF!</v>
      </c>
      <c r="DN215" s="4" t="e">
        <v>#REF!</v>
      </c>
      <c r="DO215" s="4" t="e">
        <v>#REF!</v>
      </c>
      <c r="DP215" s="4" t="s">
        <v>4725</v>
      </c>
      <c r="DQ215" s="4" t="s">
        <v>354</v>
      </c>
      <c r="DR215" s="16">
        <v>0.75</v>
      </c>
      <c r="DS215" s="17">
        <v>44228</v>
      </c>
      <c r="DT215" s="1" t="s">
        <v>356</v>
      </c>
      <c r="DU215" s="1" t="s">
        <v>354</v>
      </c>
      <c r="DV215" s="1" t="str">
        <f>TabCadastro[[#This Row],[Cidade]]&amp;" - "&amp;TabCadastro[[#This Row],[UF]]</f>
        <v>Brusque - SC</v>
      </c>
      <c r="DW215" s="18" t="str">
        <f>TabCadastro[[#This Row],[Nome completo do responsável]]&amp;" / "&amp;TabCadastro[[#This Row],[Endereço de e-mail2]]&amp;" / "&amp;TabCadastro[[#This Row],[Telefone]]</f>
        <v>Ricardo Paulini / ipaulini@hotmail.com / (47) 99174-8278</v>
      </c>
      <c r="DX215" s="18" t="str">
        <f>TabCadastro[[#This Row],[Nome do Presidente]]&amp;" / "&amp;TabCadastro[[#This Row],[Email do Presidente]]&amp;" / "&amp;TabCadastro[[#This Row],[Telefone do Presidente]]</f>
        <v>Luiz Henrique Rudolf Kormann / luiz@cathex.com.br / (47) 99948-7773</v>
      </c>
      <c r="DY215" s="18" t="e">
        <f>VLOOKUP(TabCadastro[[#This Row],[Regional]],#REF!,2,FALSE)</f>
        <v>#REF!</v>
      </c>
      <c r="DZ215" s="1" t="e">
        <f>IF(TabCadastro[[#This Row],[Regional]]=#REF!,TabCadastro[[#This Row],[Conc_Cidade_UF]],"")</f>
        <v>#REF!</v>
      </c>
      <c r="EA215" s="18" t="str">
        <f>TabCadastro[[#This Row],[Endereço]]&amp;" - "&amp;TabCadastro[[#This Row],[Bairro]]&amp;" - "&amp;"CEP "&amp;TabCadastro[[#This Row],[CEP]]</f>
        <v>Rua Joao Archer, 106 - Jd. Maluche - CEP 88354-050</v>
      </c>
      <c r="EB215" s="1" t="e">
        <f>IF(TabCadastro[[#This Row],[Regional]]=#REF!,TabCadastro[[#This Row],[Ordem (manual)]],"")</f>
        <v>#REF!</v>
      </c>
      <c r="EC215" s="1" t="e">
        <f>IF(TabCadastro[[#This Row],[Regional_Selec]]="","",_xlfn.RANK.EQ(TabCadastro[[#This Row],[Regional_Selec]],TabCadastro[Regional_Selec],1))</f>
        <v>#REF!</v>
      </c>
      <c r="ED215" s="1" t="str">
        <f>TabCadastro[[#This Row],[Domingo]]&amp;TabCadastro[[#This Row],[Segunda]]&amp;TabCadastro[[#This Row],[Terça]]&amp;TabCadastro[[#This Row],[Quarta]]&amp;TabCadastro[[#This Row],[Quinta]]&amp;TabCadastro[[#This Row],[Sexta]]&amp;TabCadastro[[#This Row],[Sábado]]</f>
        <v>-16h19h---18h</v>
      </c>
      <c r="EE215" s="1">
        <f>LEN(TabCadastro[[#This Row],[Conc_AE]])-LEN(SUBSTITUTE(TabCadastro[[#This Row],[Conc_AE]],"h",""))</f>
        <v>3</v>
      </c>
      <c r="EF215" s="1">
        <f>LEN(TabCadastro[[#This Row],[Dias e Horários do CURSO BÁSICO]])-LEN(SUBSTITUTE(TabCadastro[[#This Row],[Dias e Horários do CURSO BÁSICO]],"h",""))</f>
        <v>1</v>
      </c>
      <c r="EG215" s="1">
        <f>LEN(TabCadastro[[#This Row],[Dias e Horários da EAE]])-LEN(SUBSTITUTE(TabCadastro[[#This Row],[Dias e Horários da EAE]],"h",""))</f>
        <v>1</v>
      </c>
      <c r="EH215" s="1">
        <f>LEN(TabCadastro[[#This Row],[Dias e Horários EVANGELIZAÇÃO INFANTIL]])-LEN(SUBSTITUTE(TabCadastro[[#This Row],[Dias e Horários EVANGELIZAÇÃO INFANTIL]],"h",""))</f>
        <v>1</v>
      </c>
      <c r="EI215" s="1">
        <f>LEN(TabCadastro[[#This Row],[Dias e Horários PRÉ-MOCIDADE]])-LEN(SUBSTITUTE(TabCadastro[[#This Row],[Dias e Horários PRÉ-MOCIDADE]],"h",""))</f>
        <v>1</v>
      </c>
      <c r="EJ215" s="1">
        <f>LEN(TabCadastro[[#This Row],[Dias e Horários MOCIDADE]])-LEN(SUBSTITUTE(TabCadastro[[#This Row],[Dias e Horários MOCIDADE]],"h",""))</f>
        <v>1</v>
      </c>
      <c r="EK215" s="1">
        <f>LEN(TabCadastro[[#This Row],[Dias e Horários do CURSO DE MÉDIUNS]])-LEN(SUBSTITUTE(TabCadastro[[#This Row],[Dias e Horários do CURSO DE MÉDIUNS]],"h",""))</f>
        <v>0</v>
      </c>
      <c r="EL215" s="1">
        <f>LEN(TabCadastro[[#This Row],[Dias e Horários - FALANDO AO CORAÇÃO]])-LEN(SUBSTITUTE(TabCadastro[[#This Row],[Dias e Horários - FALANDO AO CORAÇÃO]],"h",""))</f>
        <v>1</v>
      </c>
      <c r="EM215" s="1">
        <f>LEN(TabCadastro[[#This Row],[Dias e Horários - PROJETO ANDRÉ LUIZ]])-LEN(SUBSTITUTE(TabCadastro[[#This Row],[Dias e Horários - PROJETO ANDRÉ LUIZ]],"h",""))</f>
        <v>0</v>
      </c>
      <c r="EN215" s="1">
        <f>LEN(TabCadastro[[#This Row],[Dias e Horários - PROJETO PAULO DE TARSO]])-LEN(SUBSTITUTE(TabCadastro[[#This Row],[Dias e Horários - PROJETO PAULO DE TARSO]],"h",""))</f>
        <v>0</v>
      </c>
    </row>
    <row r="216" spans="1:144" x14ac:dyDescent="0.3">
      <c r="A216" s="2">
        <v>44226.45132482639</v>
      </c>
      <c r="B216" s="19" t="s">
        <v>4653</v>
      </c>
      <c r="C216" s="3" t="s">
        <v>4726</v>
      </c>
      <c r="D216" s="3" t="s">
        <v>4727</v>
      </c>
      <c r="E216" s="3" t="s">
        <v>4728</v>
      </c>
      <c r="F216" s="3" t="s">
        <v>4729</v>
      </c>
      <c r="G216" s="4" t="s">
        <v>4730</v>
      </c>
      <c r="H216" s="5" t="s">
        <v>4731</v>
      </c>
      <c r="I216" s="3" t="s">
        <v>4732</v>
      </c>
      <c r="J216" s="3" t="s">
        <v>4733</v>
      </c>
      <c r="K216" s="3" t="s">
        <v>4734</v>
      </c>
      <c r="L216" s="3" t="s">
        <v>4735</v>
      </c>
      <c r="M216" s="13">
        <v>30919</v>
      </c>
      <c r="N216" s="3" t="s">
        <v>4736</v>
      </c>
      <c r="O216" s="5" t="s">
        <v>4737</v>
      </c>
      <c r="P216" s="5" t="s">
        <v>4738</v>
      </c>
      <c r="Q216" s="4" t="s">
        <v>1760</v>
      </c>
      <c r="R216" s="4" t="s">
        <v>4728</v>
      </c>
      <c r="S216" s="3" t="s">
        <v>158</v>
      </c>
      <c r="T216" s="3" t="s">
        <v>158</v>
      </c>
      <c r="U216" s="3" t="s">
        <v>158</v>
      </c>
      <c r="V216" s="3" t="s">
        <v>159</v>
      </c>
      <c r="W216" s="3" t="s">
        <v>159</v>
      </c>
      <c r="X216" s="3" t="s">
        <v>159</v>
      </c>
      <c r="Y216" s="3" t="s">
        <v>158</v>
      </c>
      <c r="Z216" s="4" t="s">
        <v>4739</v>
      </c>
      <c r="AA216" s="4" t="s">
        <v>161</v>
      </c>
      <c r="AB216" t="s">
        <v>4740</v>
      </c>
      <c r="AC216" s="4" t="s">
        <v>161</v>
      </c>
      <c r="AD216" s="4" t="s">
        <v>4741</v>
      </c>
      <c r="AE216" s="4" t="s">
        <v>159</v>
      </c>
      <c r="AF216" s="4" t="s">
        <v>4742</v>
      </c>
      <c r="AG216" s="3" t="s">
        <v>161</v>
      </c>
      <c r="AH216" s="3" t="s">
        <v>221</v>
      </c>
      <c r="AI216" s="3" t="s">
        <v>161</v>
      </c>
      <c r="AJ216" s="3" t="s">
        <v>161</v>
      </c>
      <c r="AK216" s="3" t="s">
        <v>161</v>
      </c>
      <c r="AL216" s="3" t="s">
        <v>221</v>
      </c>
      <c r="AM216" s="3" t="s">
        <v>398</v>
      </c>
      <c r="AN216" s="5">
        <v>50</v>
      </c>
      <c r="AO216" s="5">
        <v>60</v>
      </c>
      <c r="AP216" s="5">
        <v>10</v>
      </c>
      <c r="AQ216" s="5">
        <v>10</v>
      </c>
      <c r="AR216" s="5" t="s">
        <v>1354</v>
      </c>
      <c r="AS216" s="5">
        <v>32</v>
      </c>
      <c r="AT216" s="5" t="s">
        <v>4743</v>
      </c>
      <c r="AU216" s="5" t="s">
        <v>2384</v>
      </c>
      <c r="AV216" s="5">
        <v>40</v>
      </c>
      <c r="AW216" s="5">
        <v>15</v>
      </c>
      <c r="AX216" s="5">
        <v>12</v>
      </c>
      <c r="AY216" s="5">
        <v>4</v>
      </c>
      <c r="AZ216" s="5" t="s">
        <v>161</v>
      </c>
      <c r="BA216" s="5">
        <v>0</v>
      </c>
      <c r="BB216" s="5">
        <v>0</v>
      </c>
      <c r="BC216" s="5">
        <v>0</v>
      </c>
      <c r="BD216" s="5">
        <v>0</v>
      </c>
      <c r="BE216" s="5" t="s">
        <v>161</v>
      </c>
      <c r="BF216" s="5">
        <v>70</v>
      </c>
      <c r="BG216" s="5">
        <v>15</v>
      </c>
      <c r="BH216" s="5">
        <v>10</v>
      </c>
      <c r="BI216" s="5">
        <v>2</v>
      </c>
      <c r="BJ216" s="5">
        <v>2</v>
      </c>
      <c r="BK216" s="5">
        <v>2</v>
      </c>
      <c r="BL216" s="5">
        <v>2</v>
      </c>
      <c r="BM216" s="5">
        <v>2</v>
      </c>
      <c r="BN216" s="5">
        <v>3</v>
      </c>
      <c r="BO216" s="5">
        <v>0</v>
      </c>
      <c r="BP216" s="5">
        <v>0</v>
      </c>
      <c r="BQ216" s="5" t="s">
        <v>158</v>
      </c>
      <c r="BR216" s="5" t="s">
        <v>973</v>
      </c>
      <c r="BS216" s="5">
        <v>10</v>
      </c>
      <c r="BT216" s="5">
        <v>2</v>
      </c>
      <c r="BU216" s="5">
        <v>2</v>
      </c>
      <c r="BV216" s="5" t="s">
        <v>253</v>
      </c>
      <c r="BW216" s="5" t="s">
        <v>345</v>
      </c>
      <c r="BX216" s="5">
        <v>10</v>
      </c>
      <c r="BY216" s="5">
        <v>5</v>
      </c>
      <c r="BZ216" s="5">
        <v>4</v>
      </c>
      <c r="CA216" s="5">
        <v>4</v>
      </c>
      <c r="CB216" s="5">
        <v>0</v>
      </c>
      <c r="CC216" s="5">
        <v>33</v>
      </c>
      <c r="CD216" s="5" t="s">
        <v>161</v>
      </c>
      <c r="CE216" s="5" t="s">
        <v>161</v>
      </c>
      <c r="CF216" s="5" t="s">
        <v>161</v>
      </c>
      <c r="CG216" s="5" t="s">
        <v>158</v>
      </c>
      <c r="CH216" s="5" t="s">
        <v>158</v>
      </c>
      <c r="CI216" s="5">
        <v>0</v>
      </c>
      <c r="CJ216" s="5">
        <v>0</v>
      </c>
      <c r="CK216" s="5" t="s">
        <v>159</v>
      </c>
      <c r="CL216" s="5" t="s">
        <v>158</v>
      </c>
      <c r="CM216" s="5">
        <v>0</v>
      </c>
      <c r="CN216" s="5">
        <v>0</v>
      </c>
      <c r="CO216" s="5" t="s">
        <v>167</v>
      </c>
      <c r="CQ216" s="5" t="s">
        <v>168</v>
      </c>
      <c r="CR216" s="4" t="s">
        <v>4744</v>
      </c>
      <c r="CS216" s="5" t="s">
        <v>169</v>
      </c>
      <c r="CT216" s="5" t="s">
        <v>158</v>
      </c>
      <c r="CU216" s="5" t="s">
        <v>4745</v>
      </c>
      <c r="CX216" s="5" t="s">
        <v>4746</v>
      </c>
      <c r="CY216" s="4" t="s">
        <v>4747</v>
      </c>
      <c r="CZ216" s="5" t="s">
        <v>171</v>
      </c>
      <c r="DA216" s="5" t="s">
        <v>172</v>
      </c>
      <c r="DB216" s="4" t="s">
        <v>4748</v>
      </c>
      <c r="DC216" s="4" t="s">
        <v>4749</v>
      </c>
      <c r="DD216" t="s">
        <v>4750</v>
      </c>
      <c r="DE216" s="14" t="s">
        <v>176</v>
      </c>
      <c r="DF216" s="4">
        <v>219</v>
      </c>
      <c r="DG216" s="15" t="s">
        <v>177</v>
      </c>
      <c r="DH216" s="15" t="s">
        <v>178</v>
      </c>
      <c r="DI216" s="4" t="e">
        <v>#REF!</v>
      </c>
      <c r="DJ216" s="4" t="e">
        <v>#REF!</v>
      </c>
      <c r="DK216" s="4" t="e">
        <v>#REF!</v>
      </c>
      <c r="DL216" s="4" t="e">
        <v>#REF!</v>
      </c>
      <c r="DM216" s="4" t="e">
        <v>#REF!</v>
      </c>
      <c r="DN216" s="4" t="e">
        <v>#REF!</v>
      </c>
      <c r="DO216" s="4" t="e">
        <v>#REF!</v>
      </c>
      <c r="DP216" s="4" t="s">
        <v>4751</v>
      </c>
      <c r="DQ216" s="4" t="s">
        <v>178</v>
      </c>
      <c r="DR216" s="16">
        <v>0</v>
      </c>
      <c r="DS216" s="17">
        <v>44228</v>
      </c>
      <c r="DU216" s="1" t="s">
        <v>178</v>
      </c>
      <c r="DV216" s="1" t="str">
        <f>TabCadastro[[#This Row],[Cidade]]&amp;" - "&amp;TabCadastro[[#This Row],[UF]]</f>
        <v>Curitiba - PR</v>
      </c>
      <c r="DW216" s="18" t="str">
        <f>TabCadastro[[#This Row],[Nome completo do responsável]]&amp;" / "&amp;TabCadastro[[#This Row],[Endereço de e-mail2]]&amp;" / "&amp;TabCadastro[[#This Row],[Telefone]]</f>
        <v>Fernando Ricardo Scremin / frscremin@gmail.com / (41) 99132-4084</v>
      </c>
      <c r="DX216" s="18" t="str">
        <f>TabCadastro[[#This Row],[Nome do Presidente]]&amp;" / "&amp;TabCadastro[[#This Row],[Email do Presidente]]&amp;" / "&amp;TabCadastro[[#This Row],[Telefone do Presidente]]</f>
        <v>Tacir Dias Alves / tacird@gmail.com / (41) 99994-5481</v>
      </c>
      <c r="DY216" s="18" t="e">
        <f>VLOOKUP(TabCadastro[[#This Row],[Regional]],#REF!,2,FALSE)</f>
        <v>#REF!</v>
      </c>
      <c r="DZ216" s="1" t="e">
        <f>IF(TabCadastro[[#This Row],[Regional]]=#REF!,TabCadastro[[#This Row],[Conc_Cidade_UF]],"")</f>
        <v>#REF!</v>
      </c>
      <c r="EA216" s="18" t="str">
        <f>TabCadastro[[#This Row],[Endereço]]&amp;" - "&amp;TabCadastro[[#This Row],[Bairro]]&amp;" - "&amp;"CEP "&amp;TabCadastro[[#This Row],[CEP]]</f>
        <v>Rua Domingos Do Nascimento, 691 - Bom Retiro - CEP 80520-200</v>
      </c>
      <c r="EB216" s="1" t="e">
        <f>IF(TabCadastro[[#This Row],[Regional]]=#REF!,TabCadastro[[#This Row],[Ordem (manual)]],"")</f>
        <v>#REF!</v>
      </c>
      <c r="EC216" s="1" t="e">
        <f>IF(TabCadastro[[#This Row],[Regional_Selec]]="","",_xlfn.RANK.EQ(TabCadastro[[#This Row],[Regional_Selec]],TabCadastro[Regional_Selec],1))</f>
        <v>#REF!</v>
      </c>
      <c r="ED216" s="1" t="str">
        <f>TabCadastro[[#This Row],[Domingo]]&amp;TabCadastro[[#This Row],[Segunda]]&amp;TabCadastro[[#This Row],[Terça]]&amp;TabCadastro[[#This Row],[Quarta]]&amp;TabCadastro[[#This Row],[Quinta]]&amp;TabCadastro[[#This Row],[Sexta]]&amp;TabCadastro[[#This Row],[Sábado]]</f>
        <v>-20h---20h15h</v>
      </c>
      <c r="EE216" s="1">
        <f>LEN(TabCadastro[[#This Row],[Conc_AE]])-LEN(SUBSTITUTE(TabCadastro[[#This Row],[Conc_AE]],"h",""))</f>
        <v>3</v>
      </c>
      <c r="EF216" s="1">
        <f>LEN(TabCadastro[[#This Row],[Dias e Horários do CURSO BÁSICO]])-LEN(SUBSTITUTE(TabCadastro[[#This Row],[Dias e Horários do CURSO BÁSICO]],"h",""))</f>
        <v>1</v>
      </c>
      <c r="EG216" s="1">
        <f>LEN(TabCadastro[[#This Row],[Dias e Horários da EAE]])-LEN(SUBSTITUTE(TabCadastro[[#This Row],[Dias e Horários da EAE]],"h",""))</f>
        <v>3</v>
      </c>
      <c r="EH216" s="1">
        <f>LEN(TabCadastro[[#This Row],[Dias e Horários EVANGELIZAÇÃO INFANTIL]])-LEN(SUBSTITUTE(TabCadastro[[#This Row],[Dias e Horários EVANGELIZAÇÃO INFANTIL]],"h",""))</f>
        <v>0</v>
      </c>
      <c r="EI216" s="1">
        <f>LEN(TabCadastro[[#This Row],[Dias e Horários PRÉ-MOCIDADE]])-LEN(SUBSTITUTE(TabCadastro[[#This Row],[Dias e Horários PRÉ-MOCIDADE]],"h",""))</f>
        <v>0</v>
      </c>
      <c r="EJ216" s="1">
        <f>LEN(TabCadastro[[#This Row],[Dias e Horários MOCIDADE]])-LEN(SUBSTITUTE(TabCadastro[[#This Row],[Dias e Horários MOCIDADE]],"h",""))</f>
        <v>1</v>
      </c>
      <c r="EK216" s="1">
        <f>LEN(TabCadastro[[#This Row],[Dias e Horários do CURSO DE MÉDIUNS]])-LEN(SUBSTITUTE(TabCadastro[[#This Row],[Dias e Horários do CURSO DE MÉDIUNS]],"h",""))</f>
        <v>0</v>
      </c>
      <c r="EL216" s="1">
        <f>LEN(TabCadastro[[#This Row],[Dias e Horários - FALANDO AO CORAÇÃO]])-LEN(SUBSTITUTE(TabCadastro[[#This Row],[Dias e Horários - FALANDO AO CORAÇÃO]],"h",""))</f>
        <v>0</v>
      </c>
      <c r="EM216" s="1">
        <f>LEN(TabCadastro[[#This Row],[Dias e Horários - PROJETO ANDRÉ LUIZ]])-LEN(SUBSTITUTE(TabCadastro[[#This Row],[Dias e Horários - PROJETO ANDRÉ LUIZ]],"h",""))</f>
        <v>0</v>
      </c>
      <c r="EN216" s="1">
        <f>LEN(TabCadastro[[#This Row],[Dias e Horários - PROJETO PAULO DE TARSO]])-LEN(SUBSTITUTE(TabCadastro[[#This Row],[Dias e Horários - PROJETO PAULO DE TARSO]],"h",""))</f>
        <v>0</v>
      </c>
    </row>
    <row r="217" spans="1:144" x14ac:dyDescent="0.3">
      <c r="A217" s="2">
        <v>44219.659576122685</v>
      </c>
      <c r="B217" s="19" t="s">
        <v>4653</v>
      </c>
      <c r="C217" s="3" t="s">
        <v>4752</v>
      </c>
      <c r="D217" s="3" t="s">
        <v>4753</v>
      </c>
      <c r="E217" s="3" t="s">
        <v>4754</v>
      </c>
      <c r="F217" s="3" t="s">
        <v>4755</v>
      </c>
      <c r="G217" s="4" t="s">
        <v>4756</v>
      </c>
      <c r="H217" s="5" t="s">
        <v>4757</v>
      </c>
      <c r="I217" s="3" t="s">
        <v>4758</v>
      </c>
      <c r="J217" s="3" t="s">
        <v>4660</v>
      </c>
      <c r="K217" s="3" t="s">
        <v>4759</v>
      </c>
      <c r="L217" s="3" t="s">
        <v>4760</v>
      </c>
      <c r="M217" s="13">
        <v>38188</v>
      </c>
      <c r="N217" s="3" t="s">
        <v>4761</v>
      </c>
      <c r="O217" s="5" t="s">
        <v>4762</v>
      </c>
      <c r="P217" s="5" t="s">
        <v>4755</v>
      </c>
      <c r="Q217" s="4" t="s">
        <v>4763</v>
      </c>
      <c r="R217" s="4" t="s">
        <v>4764</v>
      </c>
      <c r="S217" s="3" t="s">
        <v>158</v>
      </c>
      <c r="T217" s="3" t="s">
        <v>158</v>
      </c>
      <c r="U217" s="3" t="s">
        <v>158</v>
      </c>
      <c r="V217" s="3" t="s">
        <v>159</v>
      </c>
      <c r="W217" s="3" t="s">
        <v>159</v>
      </c>
      <c r="X217" s="3" t="s">
        <v>159</v>
      </c>
      <c r="Y217" s="3" t="s">
        <v>159</v>
      </c>
      <c r="Z217" s="4" t="s">
        <v>4765</v>
      </c>
      <c r="AA217" s="4" t="s">
        <v>161</v>
      </c>
      <c r="AB217" s="4" t="s">
        <v>161</v>
      </c>
      <c r="AC217" s="4" t="s">
        <v>161</v>
      </c>
      <c r="AD217" s="4" t="s">
        <v>161</v>
      </c>
      <c r="AE217" s="4" t="s">
        <v>158</v>
      </c>
      <c r="AF217" s="4" t="s">
        <v>4762</v>
      </c>
      <c r="AG217" s="3" t="s">
        <v>161</v>
      </c>
      <c r="AH217" s="3" t="s">
        <v>161</v>
      </c>
      <c r="AI217" s="3" t="s">
        <v>161</v>
      </c>
      <c r="AJ217" s="3" t="s">
        <v>161</v>
      </c>
      <c r="AK217" s="3" t="s">
        <v>161</v>
      </c>
      <c r="AL217" s="3" t="s">
        <v>161</v>
      </c>
      <c r="AM217" s="3" t="s">
        <v>161</v>
      </c>
      <c r="AN217" s="5">
        <v>30</v>
      </c>
      <c r="AO217" s="5">
        <v>20</v>
      </c>
      <c r="AP217" s="5">
        <v>4</v>
      </c>
      <c r="AQ217" s="5">
        <v>4</v>
      </c>
      <c r="AR217" s="5" t="s">
        <v>161</v>
      </c>
      <c r="AS217" s="5">
        <v>0</v>
      </c>
      <c r="AT217" s="5" t="s">
        <v>161</v>
      </c>
      <c r="AU217" s="5" t="s">
        <v>467</v>
      </c>
      <c r="AV217" s="5">
        <v>4</v>
      </c>
      <c r="AW217" s="5">
        <v>4</v>
      </c>
      <c r="AX217" s="5">
        <v>2</v>
      </c>
      <c r="AY217" s="5">
        <v>1</v>
      </c>
      <c r="AZ217" s="5" t="s">
        <v>161</v>
      </c>
      <c r="BA217" s="5">
        <v>0</v>
      </c>
      <c r="BB217" s="5">
        <v>3</v>
      </c>
      <c r="BC217" s="5">
        <v>1</v>
      </c>
      <c r="BD217" s="5">
        <v>0</v>
      </c>
      <c r="BE217" s="5" t="s">
        <v>4766</v>
      </c>
      <c r="BF217" s="5">
        <v>10</v>
      </c>
      <c r="BG217" s="5">
        <v>0</v>
      </c>
      <c r="BH217" s="5">
        <v>3</v>
      </c>
      <c r="BI217" s="5">
        <v>0</v>
      </c>
      <c r="BJ217" s="5">
        <v>0</v>
      </c>
      <c r="BK217" s="5">
        <v>0</v>
      </c>
      <c r="BL217" s="5">
        <v>0</v>
      </c>
      <c r="BM217" s="5">
        <v>0</v>
      </c>
      <c r="BN217" s="5">
        <v>0</v>
      </c>
      <c r="BO217" s="5">
        <v>3</v>
      </c>
      <c r="BP217" s="5">
        <v>3</v>
      </c>
      <c r="BQ217" s="5" t="s">
        <v>163</v>
      </c>
      <c r="BR217" s="5" t="s">
        <v>161</v>
      </c>
      <c r="BS217" s="5">
        <v>0</v>
      </c>
      <c r="BT217" s="5">
        <v>0</v>
      </c>
      <c r="BU217" s="5">
        <v>0</v>
      </c>
      <c r="BV217" s="5" t="s">
        <v>163</v>
      </c>
      <c r="BW217" s="5" t="s">
        <v>161</v>
      </c>
      <c r="BX217" s="5">
        <v>0</v>
      </c>
      <c r="BY217" s="5">
        <v>0</v>
      </c>
      <c r="BZ217" s="5">
        <v>0</v>
      </c>
      <c r="CA217" s="5">
        <v>0</v>
      </c>
      <c r="CB217" s="5">
        <v>1</v>
      </c>
      <c r="CC217" s="5">
        <v>0</v>
      </c>
      <c r="CD217" s="5" t="s">
        <v>161</v>
      </c>
      <c r="CE217" s="5" t="s">
        <v>161</v>
      </c>
      <c r="CF217" s="5" t="s">
        <v>161</v>
      </c>
      <c r="CG217" s="5" t="s">
        <v>158</v>
      </c>
      <c r="CH217" s="5" t="s">
        <v>158</v>
      </c>
      <c r="CI217" s="5">
        <v>0</v>
      </c>
      <c r="CJ217" s="5">
        <v>0</v>
      </c>
      <c r="CK217" s="5" t="s">
        <v>158</v>
      </c>
      <c r="CL217" s="5" t="s">
        <v>158</v>
      </c>
      <c r="CM217" s="5">
        <v>0</v>
      </c>
      <c r="CN217" s="5">
        <v>0</v>
      </c>
      <c r="CO217" s="5" t="s">
        <v>199</v>
      </c>
      <c r="CQ217" s="5" t="s">
        <v>347</v>
      </c>
      <c r="CS217" s="5" t="s">
        <v>169</v>
      </c>
      <c r="CT217" s="5" t="s">
        <v>158</v>
      </c>
      <c r="CU217" s="5" t="s">
        <v>4762</v>
      </c>
      <c r="CX217" s="5" t="s">
        <v>4762</v>
      </c>
      <c r="CY217" s="4" t="s">
        <v>1049</v>
      </c>
      <c r="CZ217" s="5" t="s">
        <v>2704</v>
      </c>
      <c r="DA217" s="5" t="s">
        <v>172</v>
      </c>
      <c r="DB217" s="4" t="s">
        <v>4767</v>
      </c>
      <c r="DC217" s="4" t="s">
        <v>4768</v>
      </c>
      <c r="DD217" t="s">
        <v>4769</v>
      </c>
      <c r="DE217" s="14" t="s">
        <v>176</v>
      </c>
      <c r="DF217" s="4">
        <v>220</v>
      </c>
      <c r="DG217" s="15" t="s">
        <v>177</v>
      </c>
      <c r="DH217" s="15" t="s">
        <v>178</v>
      </c>
      <c r="DI217" s="4" t="e">
        <v>#REF!</v>
      </c>
      <c r="DJ217" s="4" t="e">
        <v>#REF!</v>
      </c>
      <c r="DK217" s="4" t="e">
        <v>#REF!</v>
      </c>
      <c r="DL217" s="4" t="e">
        <v>#REF!</v>
      </c>
      <c r="DM217" s="4" t="e">
        <v>#REF!</v>
      </c>
      <c r="DN217" s="4" t="e">
        <v>#REF!</v>
      </c>
      <c r="DO217" s="4" t="e">
        <v>#REF!</v>
      </c>
      <c r="DP217" s="4" t="s">
        <v>4770</v>
      </c>
      <c r="DQ217" s="4" t="s">
        <v>178</v>
      </c>
      <c r="DR217" s="16">
        <v>0.75</v>
      </c>
      <c r="DS217" s="17">
        <v>44223</v>
      </c>
      <c r="DU217" s="1" t="s">
        <v>178</v>
      </c>
      <c r="DV217" s="1" t="str">
        <f>TabCadastro[[#This Row],[Cidade]]&amp;" - "&amp;TabCadastro[[#This Row],[UF]]</f>
        <v>Florianópolis - SC</v>
      </c>
      <c r="DW217" s="18" t="str">
        <f>TabCadastro[[#This Row],[Nome completo do responsável]]&amp;" / "&amp;TabCadastro[[#This Row],[Endereço de e-mail2]]&amp;" / "&amp;TabCadastro[[#This Row],[Telefone]]</f>
        <v>Angela Maria Monteiro Pereira / angmp@hotmail.com / (48) 99931-3585</v>
      </c>
      <c r="DX217" s="18" t="str">
        <f>TabCadastro[[#This Row],[Nome do Presidente]]&amp;" / "&amp;TabCadastro[[#This Row],[Email do Presidente]]&amp;" / "&amp;TabCadastro[[#This Row],[Telefone do Presidente]]</f>
        <v>Ângela Maria Monteiro Pereira / angmp@hotmail.com / (48) 99931-3585</v>
      </c>
      <c r="DY217" s="18" t="e">
        <f>VLOOKUP(TabCadastro[[#This Row],[Regional]],#REF!,2,FALSE)</f>
        <v>#REF!</v>
      </c>
      <c r="DZ217" s="1" t="e">
        <f>IF(TabCadastro[[#This Row],[Regional]]=#REF!,TabCadastro[[#This Row],[Conc_Cidade_UF]],"")</f>
        <v>#REF!</v>
      </c>
      <c r="EA217" s="18" t="str">
        <f>TabCadastro[[#This Row],[Endereço]]&amp;" - "&amp;TabCadastro[[#This Row],[Bairro]]&amp;" - "&amp;"CEP "&amp;TabCadastro[[#This Row],[CEP]]</f>
        <v>Servidao Domingos Manoel Da Silveira Lote 27 - Sao João Do Rio Vermelho - CEP 88060-330</v>
      </c>
      <c r="EB217" s="1" t="e">
        <f>IF(TabCadastro[[#This Row],[Regional]]=#REF!,TabCadastro[[#This Row],[Ordem (manual)]],"")</f>
        <v>#REF!</v>
      </c>
      <c r="EC217" s="1" t="e">
        <f>IF(TabCadastro[[#This Row],[Regional_Selec]]="","",_xlfn.RANK.EQ(TabCadastro[[#This Row],[Regional_Selec]],TabCadastro[Regional_Selec],1))</f>
        <v>#REF!</v>
      </c>
      <c r="ED217" s="1" t="str">
        <f>TabCadastro[[#This Row],[Domingo]]&amp;TabCadastro[[#This Row],[Segunda]]&amp;TabCadastro[[#This Row],[Terça]]&amp;TabCadastro[[#This Row],[Quarta]]&amp;TabCadastro[[#This Row],[Quinta]]&amp;TabCadastro[[#This Row],[Sexta]]&amp;TabCadastro[[#This Row],[Sábado]]</f>
        <v>-------</v>
      </c>
      <c r="EE217" s="1">
        <f>LEN(TabCadastro[[#This Row],[Conc_AE]])-LEN(SUBSTITUTE(TabCadastro[[#This Row],[Conc_AE]],"h",""))</f>
        <v>0</v>
      </c>
      <c r="EF217" s="1">
        <f>LEN(TabCadastro[[#This Row],[Dias e Horários do CURSO BÁSICO]])-LEN(SUBSTITUTE(TabCadastro[[#This Row],[Dias e Horários do CURSO BÁSICO]],"h",""))</f>
        <v>0</v>
      </c>
      <c r="EG217" s="1">
        <f>LEN(TabCadastro[[#This Row],[Dias e Horários da EAE]])-LEN(SUBSTITUTE(TabCadastro[[#This Row],[Dias e Horários da EAE]],"h",""))</f>
        <v>0</v>
      </c>
      <c r="EH217" s="1">
        <f>LEN(TabCadastro[[#This Row],[Dias e Horários EVANGELIZAÇÃO INFANTIL]])-LEN(SUBSTITUTE(TabCadastro[[#This Row],[Dias e Horários EVANGELIZAÇÃO INFANTIL]],"h",""))</f>
        <v>1</v>
      </c>
      <c r="EI217" s="1">
        <f>LEN(TabCadastro[[#This Row],[Dias e Horários PRÉ-MOCIDADE]])-LEN(SUBSTITUTE(TabCadastro[[#This Row],[Dias e Horários PRÉ-MOCIDADE]],"h",""))</f>
        <v>0</v>
      </c>
      <c r="EJ217" s="1">
        <f>LEN(TabCadastro[[#This Row],[Dias e Horários MOCIDADE]])-LEN(SUBSTITUTE(TabCadastro[[#This Row],[Dias e Horários MOCIDADE]],"h",""))</f>
        <v>0</v>
      </c>
      <c r="EK217" s="1">
        <f>LEN(TabCadastro[[#This Row],[Dias e Horários do CURSO DE MÉDIUNS]])-LEN(SUBSTITUTE(TabCadastro[[#This Row],[Dias e Horários do CURSO DE MÉDIUNS]],"h",""))</f>
        <v>0</v>
      </c>
      <c r="EL217" s="1">
        <f>LEN(TabCadastro[[#This Row],[Dias e Horários - FALANDO AO CORAÇÃO]])-LEN(SUBSTITUTE(TabCadastro[[#This Row],[Dias e Horários - FALANDO AO CORAÇÃO]],"h",""))</f>
        <v>0</v>
      </c>
      <c r="EM217" s="1">
        <f>LEN(TabCadastro[[#This Row],[Dias e Horários - PROJETO ANDRÉ LUIZ]])-LEN(SUBSTITUTE(TabCadastro[[#This Row],[Dias e Horários - PROJETO ANDRÉ LUIZ]],"h",""))</f>
        <v>0</v>
      </c>
      <c r="EN217" s="1">
        <f>LEN(TabCadastro[[#This Row],[Dias e Horários - PROJETO PAULO DE TARSO]])-LEN(SUBSTITUTE(TabCadastro[[#This Row],[Dias e Horários - PROJETO PAULO DE TARSO]],"h",""))</f>
        <v>0</v>
      </c>
    </row>
    <row r="218" spans="1:144" x14ac:dyDescent="0.3">
      <c r="A218" s="2">
        <v>44195.47376857639</v>
      </c>
      <c r="B218" s="3" t="s">
        <v>4653</v>
      </c>
      <c r="C218" s="3" t="s">
        <v>4771</v>
      </c>
      <c r="D218" s="3" t="s">
        <v>4772</v>
      </c>
      <c r="E218" s="3" t="s">
        <v>4773</v>
      </c>
      <c r="F218" s="3" t="s">
        <v>4774</v>
      </c>
      <c r="G218" s="4" t="s">
        <v>4775</v>
      </c>
      <c r="H218" s="5" t="s">
        <v>4776</v>
      </c>
      <c r="I218" s="3" t="s">
        <v>642</v>
      </c>
      <c r="J218" s="3" t="s">
        <v>152</v>
      </c>
      <c r="K218" s="3" t="s">
        <v>4777</v>
      </c>
      <c r="L218" s="3" t="s">
        <v>4778</v>
      </c>
      <c r="M218" s="13">
        <v>41441</v>
      </c>
      <c r="N218" s="3" t="s">
        <v>4779</v>
      </c>
      <c r="O218" s="5" t="s">
        <v>4780</v>
      </c>
      <c r="P218" s="5" t="s">
        <v>4781</v>
      </c>
      <c r="Q218" s="4" t="s">
        <v>4782</v>
      </c>
      <c r="R218" s="4" t="s">
        <v>4773</v>
      </c>
      <c r="S218" s="3" t="s">
        <v>159</v>
      </c>
      <c r="T218" s="3" t="s">
        <v>158</v>
      </c>
      <c r="U218" s="3" t="s">
        <v>158</v>
      </c>
      <c r="V218" s="3" t="s">
        <v>159</v>
      </c>
      <c r="W218" s="3" t="s">
        <v>158</v>
      </c>
      <c r="X218" s="3" t="s">
        <v>158</v>
      </c>
      <c r="Y218" s="3" t="s">
        <v>158</v>
      </c>
      <c r="Z218" s="4" t="s">
        <v>4783</v>
      </c>
      <c r="AA218" t="s">
        <v>4784</v>
      </c>
      <c r="AB218" s="4" t="s">
        <v>4785</v>
      </c>
      <c r="AC218" s="4" t="s">
        <v>161</v>
      </c>
      <c r="AD218" s="4" t="s">
        <v>161</v>
      </c>
      <c r="AE218" s="4" t="s">
        <v>158</v>
      </c>
      <c r="AF218" s="4" t="s">
        <v>4786</v>
      </c>
      <c r="AG218" s="3" t="s">
        <v>161</v>
      </c>
      <c r="AH218" s="3" t="s">
        <v>221</v>
      </c>
      <c r="AI218" s="3" t="s">
        <v>161</v>
      </c>
      <c r="AJ218" s="3" t="s">
        <v>161</v>
      </c>
      <c r="AK218" s="3" t="s">
        <v>161</v>
      </c>
      <c r="AL218" s="3" t="s">
        <v>161</v>
      </c>
      <c r="AM218" s="3" t="s">
        <v>161</v>
      </c>
      <c r="AN218" s="5">
        <v>0</v>
      </c>
      <c r="AO218" s="5">
        <v>8</v>
      </c>
      <c r="AP218" s="5">
        <v>7</v>
      </c>
      <c r="AQ218" s="5">
        <v>3</v>
      </c>
      <c r="AR218" s="5" t="s">
        <v>312</v>
      </c>
      <c r="AS218" s="5">
        <v>0</v>
      </c>
      <c r="AT218" s="5" t="s">
        <v>1299</v>
      </c>
      <c r="AU218" s="5" t="s">
        <v>656</v>
      </c>
      <c r="AV218" s="5">
        <v>5</v>
      </c>
      <c r="AW218" s="5">
        <v>10</v>
      </c>
      <c r="AX218" s="5">
        <v>2</v>
      </c>
      <c r="AY218" s="5">
        <v>2</v>
      </c>
      <c r="AZ218" s="5" t="s">
        <v>161</v>
      </c>
      <c r="BA218" s="5">
        <v>0</v>
      </c>
      <c r="BB218" s="5">
        <v>0</v>
      </c>
      <c r="BC218" s="5">
        <v>0</v>
      </c>
      <c r="BD218" s="5">
        <v>0</v>
      </c>
      <c r="BE218" s="5" t="s">
        <v>2963</v>
      </c>
      <c r="BF218" s="5">
        <v>40</v>
      </c>
      <c r="BG218" s="5">
        <v>10</v>
      </c>
      <c r="BH218" s="5">
        <v>6</v>
      </c>
      <c r="BI218" s="5">
        <v>1</v>
      </c>
      <c r="BJ218" s="5">
        <v>2</v>
      </c>
      <c r="BK218" s="5">
        <v>1</v>
      </c>
      <c r="BL218" s="5">
        <v>1</v>
      </c>
      <c r="BM218" s="5">
        <v>1</v>
      </c>
      <c r="BN218" s="5">
        <v>0</v>
      </c>
      <c r="BO218" s="5">
        <v>6</v>
      </c>
      <c r="BP218" s="5">
        <v>3</v>
      </c>
      <c r="BQ218" s="5" t="s">
        <v>159</v>
      </c>
      <c r="BR218" s="5" t="s">
        <v>2963</v>
      </c>
      <c r="BS218" s="5">
        <v>4</v>
      </c>
      <c r="BT218" s="5">
        <v>0</v>
      </c>
      <c r="BU218" s="5">
        <v>1</v>
      </c>
      <c r="BV218" s="5" t="s">
        <v>165</v>
      </c>
      <c r="BW218" s="5" t="s">
        <v>924</v>
      </c>
      <c r="BX218" s="5">
        <v>7</v>
      </c>
      <c r="BY218" s="5">
        <v>4</v>
      </c>
      <c r="BZ218" s="5">
        <v>0</v>
      </c>
      <c r="CA218" s="5">
        <v>1</v>
      </c>
      <c r="CB218" s="5">
        <v>0</v>
      </c>
      <c r="CC218" s="5">
        <v>0</v>
      </c>
      <c r="CD218" s="5" t="s">
        <v>161</v>
      </c>
      <c r="CE218" s="5" t="s">
        <v>161</v>
      </c>
      <c r="CF218" s="5" t="s">
        <v>161</v>
      </c>
      <c r="CG218" s="5" t="s">
        <v>158</v>
      </c>
      <c r="CH218" s="5" t="s">
        <v>158</v>
      </c>
      <c r="CI218" s="5">
        <v>0</v>
      </c>
      <c r="CJ218" s="5">
        <v>1</v>
      </c>
      <c r="CK218" s="5" t="s">
        <v>159</v>
      </c>
      <c r="CL218" s="5" t="s">
        <v>158</v>
      </c>
      <c r="CM218" s="5">
        <v>0</v>
      </c>
      <c r="CN218" s="5">
        <v>0</v>
      </c>
      <c r="CO218" s="5" t="s">
        <v>199</v>
      </c>
      <c r="CQ218" s="5" t="s">
        <v>168</v>
      </c>
      <c r="CR218" s="4" t="s">
        <v>4787</v>
      </c>
      <c r="CS218" s="5" t="s">
        <v>169</v>
      </c>
      <c r="CT218" s="5" t="s">
        <v>159</v>
      </c>
      <c r="CU218" s="5" t="s">
        <v>4788</v>
      </c>
      <c r="CV218" s="4" t="s">
        <v>4789</v>
      </c>
      <c r="CX218" s="5" t="s">
        <v>4786</v>
      </c>
      <c r="CY218" s="4" t="s">
        <v>4790</v>
      </c>
      <c r="CZ218" s="5" t="s">
        <v>171</v>
      </c>
      <c r="DA218" s="5" t="s">
        <v>230</v>
      </c>
      <c r="DB218" s="4" t="s">
        <v>4791</v>
      </c>
      <c r="DC218" s="4" t="s">
        <v>4792</v>
      </c>
      <c r="DD218" t="s">
        <v>4793</v>
      </c>
      <c r="DE218" s="14" t="s">
        <v>176</v>
      </c>
      <c r="DF218" s="4">
        <v>221</v>
      </c>
      <c r="DG218" s="15" t="s">
        <v>177</v>
      </c>
      <c r="DH218" s="15" t="s">
        <v>178</v>
      </c>
      <c r="DI218" s="4" t="e">
        <v>#REF!</v>
      </c>
      <c r="DJ218" s="4" t="e">
        <v>#REF!</v>
      </c>
      <c r="DK218" s="4" t="e">
        <v>#REF!</v>
      </c>
      <c r="DL218" s="4" t="e">
        <v>#REF!</v>
      </c>
      <c r="DM218" s="4" t="e">
        <v>#REF!</v>
      </c>
      <c r="DN218" s="4" t="e">
        <v>#REF!</v>
      </c>
      <c r="DO218" s="4" t="e">
        <v>#REF!</v>
      </c>
      <c r="DP218" s="4" t="s">
        <v>4794</v>
      </c>
      <c r="DQ218" s="4" t="s">
        <v>178</v>
      </c>
      <c r="DR218" s="16">
        <v>1</v>
      </c>
      <c r="DS218" s="17">
        <v>44223</v>
      </c>
      <c r="DU218" s="1" t="s">
        <v>178</v>
      </c>
      <c r="DV218" s="1" t="str">
        <f>TabCadastro[[#This Row],[Cidade]]&amp;" - "&amp;TabCadastro[[#This Row],[UF]]</f>
        <v>São Paulo - SP</v>
      </c>
      <c r="DW218" s="18" t="str">
        <f>TabCadastro[[#This Row],[Nome completo do responsável]]&amp;" / "&amp;TabCadastro[[#This Row],[Endereço de e-mail2]]&amp;" / "&amp;TabCadastro[[#This Row],[Telefone]]</f>
        <v>Marcio Piero / marcio@mistral.com.br / (11) 98530-5027</v>
      </c>
      <c r="DX218" s="18" t="str">
        <f>TabCadastro[[#This Row],[Nome do Presidente]]&amp;" / "&amp;TabCadastro[[#This Row],[Email do Presidente]]&amp;" / "&amp;TabCadastro[[#This Row],[Telefone do Presidente]]</f>
        <v>Rosana De Vicenti / rosana.dv@hotmail.com / (11) 99957-2369</v>
      </c>
      <c r="DY218" s="18" t="e">
        <f>VLOOKUP(TabCadastro[[#This Row],[Regional]],#REF!,2,FALSE)</f>
        <v>#REF!</v>
      </c>
      <c r="DZ218" s="1" t="e">
        <f>IF(TabCadastro[[#This Row],[Regional]]=#REF!,TabCadastro[[#This Row],[Conc_Cidade_UF]],"")</f>
        <v>#REF!</v>
      </c>
      <c r="EA218" s="18" t="str">
        <f>TabCadastro[[#This Row],[Endereço]]&amp;" - "&amp;TabCadastro[[#This Row],[Bairro]]&amp;" - "&amp;"CEP "&amp;TabCadastro[[#This Row],[CEP]]</f>
        <v>Rua Dr. Elias Chaves, 157 - Campos Elíseos - CEP 01205-010</v>
      </c>
      <c r="EB218" s="1" t="e">
        <f>IF(TabCadastro[[#This Row],[Regional]]=#REF!,TabCadastro[[#This Row],[Ordem (manual)]],"")</f>
        <v>#REF!</v>
      </c>
      <c r="EC218" s="1" t="e">
        <f>IF(TabCadastro[[#This Row],[Regional_Selec]]="","",_xlfn.RANK.EQ(TabCadastro[[#This Row],[Regional_Selec]],TabCadastro[Regional_Selec],1))</f>
        <v>#REF!</v>
      </c>
      <c r="ED218" s="1" t="str">
        <f>TabCadastro[[#This Row],[Domingo]]&amp;TabCadastro[[#This Row],[Segunda]]&amp;TabCadastro[[#This Row],[Terça]]&amp;TabCadastro[[#This Row],[Quarta]]&amp;TabCadastro[[#This Row],[Quinta]]&amp;TabCadastro[[#This Row],[Sexta]]&amp;TabCadastro[[#This Row],[Sábado]]</f>
        <v>-20h-----</v>
      </c>
      <c r="EE218" s="1">
        <f>LEN(TabCadastro[[#This Row],[Conc_AE]])-LEN(SUBSTITUTE(TabCadastro[[#This Row],[Conc_AE]],"h",""))</f>
        <v>1</v>
      </c>
      <c r="EF218" s="1">
        <f>LEN(TabCadastro[[#This Row],[Dias e Horários do CURSO BÁSICO]])-LEN(SUBSTITUTE(TabCadastro[[#This Row],[Dias e Horários do CURSO BÁSICO]],"h",""))</f>
        <v>1</v>
      </c>
      <c r="EG218" s="1">
        <f>LEN(TabCadastro[[#This Row],[Dias e Horários da EAE]])-LEN(SUBSTITUTE(TabCadastro[[#This Row],[Dias e Horários da EAE]],"h",""))</f>
        <v>2</v>
      </c>
      <c r="EH218" s="1">
        <f>LEN(TabCadastro[[#This Row],[Dias e Horários EVANGELIZAÇÃO INFANTIL]])-LEN(SUBSTITUTE(TabCadastro[[#This Row],[Dias e Horários EVANGELIZAÇÃO INFANTIL]],"h",""))</f>
        <v>1</v>
      </c>
      <c r="EI218" s="1">
        <f>LEN(TabCadastro[[#This Row],[Dias e Horários PRÉ-MOCIDADE]])-LEN(SUBSTITUTE(TabCadastro[[#This Row],[Dias e Horários PRÉ-MOCIDADE]],"h",""))</f>
        <v>1</v>
      </c>
      <c r="EJ218" s="1">
        <f>LEN(TabCadastro[[#This Row],[Dias e Horários MOCIDADE]])-LEN(SUBSTITUTE(TabCadastro[[#This Row],[Dias e Horários MOCIDADE]],"h",""))</f>
        <v>1</v>
      </c>
      <c r="EK218" s="1">
        <f>LEN(TabCadastro[[#This Row],[Dias e Horários do CURSO DE MÉDIUNS]])-LEN(SUBSTITUTE(TabCadastro[[#This Row],[Dias e Horários do CURSO DE MÉDIUNS]],"h",""))</f>
        <v>0</v>
      </c>
      <c r="EL218" s="1">
        <f>LEN(TabCadastro[[#This Row],[Dias e Horários - FALANDO AO CORAÇÃO]])-LEN(SUBSTITUTE(TabCadastro[[#This Row],[Dias e Horários - FALANDO AO CORAÇÃO]],"h",""))</f>
        <v>0</v>
      </c>
      <c r="EM218" s="1">
        <f>LEN(TabCadastro[[#This Row],[Dias e Horários - PROJETO ANDRÉ LUIZ]])-LEN(SUBSTITUTE(TabCadastro[[#This Row],[Dias e Horários - PROJETO ANDRÉ LUIZ]],"h",""))</f>
        <v>0</v>
      </c>
      <c r="EN218" s="1">
        <f>LEN(TabCadastro[[#This Row],[Dias e Horários - PROJETO PAULO DE TARSO]])-LEN(SUBSTITUTE(TabCadastro[[#This Row],[Dias e Horários - PROJETO PAULO DE TARSO]],"h",""))</f>
        <v>0</v>
      </c>
    </row>
    <row r="219" spans="1:144" x14ac:dyDescent="0.3">
      <c r="A219" s="2">
        <v>44220.432760277778</v>
      </c>
      <c r="B219" s="19" t="s">
        <v>4653</v>
      </c>
      <c r="C219" s="3" t="s">
        <v>4795</v>
      </c>
      <c r="D219" s="3" t="s">
        <v>4796</v>
      </c>
      <c r="E219" s="3" t="s">
        <v>4797</v>
      </c>
      <c r="F219" s="3" t="s">
        <v>4798</v>
      </c>
      <c r="G219" s="4" t="s">
        <v>4799</v>
      </c>
      <c r="H219" s="5" t="s">
        <v>4800</v>
      </c>
      <c r="I219" s="3" t="s">
        <v>642</v>
      </c>
      <c r="J219" s="3" t="s">
        <v>152</v>
      </c>
      <c r="K219" s="3" t="s">
        <v>4801</v>
      </c>
      <c r="L219" s="3" t="s">
        <v>4802</v>
      </c>
      <c r="M219" s="13">
        <v>35659</v>
      </c>
      <c r="N219" s="3" t="s">
        <v>4803</v>
      </c>
      <c r="O219" s="5" t="s">
        <v>4804</v>
      </c>
      <c r="P219" s="5" t="s">
        <v>4798</v>
      </c>
      <c r="Q219" s="4" t="s">
        <v>1490</v>
      </c>
      <c r="R219" s="4" t="s">
        <v>4805</v>
      </c>
      <c r="S219" s="3" t="s">
        <v>158</v>
      </c>
      <c r="T219" s="3" t="s">
        <v>158</v>
      </c>
      <c r="U219" s="3" t="s">
        <v>158</v>
      </c>
      <c r="V219" s="3" t="s">
        <v>159</v>
      </c>
      <c r="W219" s="3" t="s">
        <v>159</v>
      </c>
      <c r="X219" s="3" t="s">
        <v>159</v>
      </c>
      <c r="Y219" s="3" t="s">
        <v>159</v>
      </c>
      <c r="Z219" s="4" t="s">
        <v>4806</v>
      </c>
      <c r="AA219" t="s">
        <v>4807</v>
      </c>
      <c r="AB219" s="4" t="s">
        <v>4808</v>
      </c>
      <c r="AC219" s="4" t="s">
        <v>4809</v>
      </c>
      <c r="AD219" s="4" t="s">
        <v>161</v>
      </c>
      <c r="AE219" s="4" t="s">
        <v>159</v>
      </c>
      <c r="AG219" s="3" t="s">
        <v>196</v>
      </c>
      <c r="AH219" s="3" t="s">
        <v>161</v>
      </c>
      <c r="AI219" s="3" t="s">
        <v>4810</v>
      </c>
      <c r="AJ219" s="3" t="s">
        <v>422</v>
      </c>
      <c r="AK219" s="3" t="s">
        <v>161</v>
      </c>
      <c r="AL219" s="3" t="s">
        <v>161</v>
      </c>
      <c r="AM219" s="3" t="s">
        <v>161</v>
      </c>
      <c r="AN219" s="5">
        <v>240</v>
      </c>
      <c r="AO219" s="5">
        <v>70</v>
      </c>
      <c r="AP219" s="5">
        <v>30</v>
      </c>
      <c r="AQ219" s="5">
        <v>34</v>
      </c>
      <c r="AR219" s="5" t="s">
        <v>1044</v>
      </c>
      <c r="AS219" s="5">
        <v>0</v>
      </c>
      <c r="AT219" s="5" t="s">
        <v>4811</v>
      </c>
      <c r="AU219" s="5" t="s">
        <v>3138</v>
      </c>
      <c r="AV219" s="5">
        <v>159</v>
      </c>
      <c r="AW219" s="5">
        <v>13</v>
      </c>
      <c r="AX219" s="5">
        <v>12</v>
      </c>
      <c r="AY219" s="5">
        <v>6</v>
      </c>
      <c r="AZ219" s="5" t="s">
        <v>161</v>
      </c>
      <c r="BA219" s="5">
        <v>0</v>
      </c>
      <c r="BB219" s="5">
        <v>6</v>
      </c>
      <c r="BC219" s="5">
        <v>4</v>
      </c>
      <c r="BD219" s="5">
        <v>0</v>
      </c>
      <c r="BE219" s="5" t="s">
        <v>2229</v>
      </c>
      <c r="BF219" s="5">
        <v>35</v>
      </c>
      <c r="BG219" s="5">
        <v>22</v>
      </c>
      <c r="BH219" s="5">
        <v>11</v>
      </c>
      <c r="BI219" s="5">
        <v>2</v>
      </c>
      <c r="BJ219" s="5">
        <v>3</v>
      </c>
      <c r="BK219" s="5">
        <v>2</v>
      </c>
      <c r="BL219" s="5">
        <v>1</v>
      </c>
      <c r="BM219" s="5">
        <v>3</v>
      </c>
      <c r="BN219" s="5">
        <v>0</v>
      </c>
      <c r="BO219" s="5">
        <v>8</v>
      </c>
      <c r="BP219" s="5">
        <v>8</v>
      </c>
      <c r="BQ219" s="5" t="s">
        <v>158</v>
      </c>
      <c r="BR219" s="5" t="s">
        <v>2229</v>
      </c>
      <c r="BS219" s="5">
        <v>2</v>
      </c>
      <c r="BT219" s="5">
        <v>1</v>
      </c>
      <c r="BU219" s="5">
        <v>1</v>
      </c>
      <c r="BV219" s="5" t="s">
        <v>165</v>
      </c>
      <c r="BW219" s="5" t="s">
        <v>1818</v>
      </c>
      <c r="BX219" s="5">
        <v>4</v>
      </c>
      <c r="BY219" s="5">
        <v>8</v>
      </c>
      <c r="BZ219" s="5">
        <v>4</v>
      </c>
      <c r="CA219" s="5">
        <v>3</v>
      </c>
      <c r="CB219" s="5">
        <v>0</v>
      </c>
      <c r="CC219" s="5">
        <v>0</v>
      </c>
      <c r="CD219" s="5" t="s">
        <v>197</v>
      </c>
      <c r="CE219" s="5" t="s">
        <v>161</v>
      </c>
      <c r="CF219" s="5" t="s">
        <v>161</v>
      </c>
      <c r="CG219" s="5" t="s">
        <v>158</v>
      </c>
      <c r="CH219" s="5" t="s">
        <v>158</v>
      </c>
      <c r="CI219" s="5">
        <v>0</v>
      </c>
      <c r="CJ219" s="5">
        <v>0</v>
      </c>
      <c r="CK219" s="5" t="s">
        <v>159</v>
      </c>
      <c r="CL219" s="5" t="s">
        <v>158</v>
      </c>
      <c r="CM219" s="5">
        <v>0</v>
      </c>
      <c r="CN219" s="5">
        <v>0</v>
      </c>
      <c r="CO219" s="5" t="s">
        <v>167</v>
      </c>
      <c r="CQ219" s="5" t="s">
        <v>168</v>
      </c>
      <c r="CR219" s="4" t="s">
        <v>4812</v>
      </c>
      <c r="CS219" s="5" t="s">
        <v>169</v>
      </c>
      <c r="CT219" s="5" t="s">
        <v>159</v>
      </c>
      <c r="CU219" s="5" t="s">
        <v>4804</v>
      </c>
      <c r="CV219" s="4" t="s">
        <v>4813</v>
      </c>
      <c r="CX219" s="5" t="s">
        <v>4804</v>
      </c>
      <c r="CY219" s="4" t="s">
        <v>4814</v>
      </c>
      <c r="CZ219" s="5" t="s">
        <v>171</v>
      </c>
      <c r="DA219" s="5" t="s">
        <v>172</v>
      </c>
      <c r="DB219" s="4" t="s">
        <v>4815</v>
      </c>
      <c r="DC219" s="4" t="s">
        <v>4816</v>
      </c>
      <c r="DD219" t="s">
        <v>4817</v>
      </c>
      <c r="DE219" s="14" t="s">
        <v>176</v>
      </c>
      <c r="DF219" s="4">
        <v>222</v>
      </c>
      <c r="DG219" s="15" t="s">
        <v>177</v>
      </c>
      <c r="DH219" s="15" t="s">
        <v>354</v>
      </c>
      <c r="DI219" s="4" t="e">
        <v>#REF!</v>
      </c>
      <c r="DJ219" s="4" t="e">
        <v>#REF!</v>
      </c>
      <c r="DK219" s="4" t="e">
        <v>#REF!</v>
      </c>
      <c r="DL219" s="4" t="e">
        <v>#REF!</v>
      </c>
      <c r="DM219" s="4" t="e">
        <v>#REF!</v>
      </c>
      <c r="DN219" s="4" t="e">
        <v>#REF!</v>
      </c>
      <c r="DO219" s="4" t="e">
        <v>#REF!</v>
      </c>
      <c r="DP219" s="4" t="s">
        <v>4818</v>
      </c>
      <c r="DQ219" s="4" t="s">
        <v>354</v>
      </c>
      <c r="DR219" s="16">
        <v>1</v>
      </c>
      <c r="DS219" s="17">
        <v>44223</v>
      </c>
      <c r="DT219" s="1" t="s">
        <v>356</v>
      </c>
      <c r="DU219" s="1" t="s">
        <v>354</v>
      </c>
      <c r="DV219" s="1" t="str">
        <f>TabCadastro[[#This Row],[Cidade]]&amp;" - "&amp;TabCadastro[[#This Row],[UF]]</f>
        <v>São Paulo - SP</v>
      </c>
      <c r="DW219" s="18" t="str">
        <f>TabCadastro[[#This Row],[Nome completo do responsável]]&amp;" / "&amp;TabCadastro[[#This Row],[Endereço de e-mail2]]&amp;" / "&amp;TabCadastro[[#This Row],[Telefone]]</f>
        <v>Ricardo Luiz Da Costa E Silva / ricardolcs@yahoo.com.br / (11) 99249-4266</v>
      </c>
      <c r="DX219" s="18" t="str">
        <f>TabCadastro[[#This Row],[Nome do Presidente]]&amp;" / "&amp;TabCadastro[[#This Row],[Email do Presidente]]&amp;" / "&amp;TabCadastro[[#This Row],[Telefone do Presidente]]</f>
        <v>Ricardo Luiz / ricardolcs@yahoo.com.br / (11) 99249-4266</v>
      </c>
      <c r="DY219" s="18" t="e">
        <f>VLOOKUP(TabCadastro[[#This Row],[Regional]],#REF!,2,FALSE)</f>
        <v>#REF!</v>
      </c>
      <c r="DZ219" s="1" t="e">
        <f>IF(TabCadastro[[#This Row],[Regional]]=#REF!,TabCadastro[[#This Row],[Conc_Cidade_UF]],"")</f>
        <v>#REF!</v>
      </c>
      <c r="EA219" s="18" t="str">
        <f>TabCadastro[[#This Row],[Endereço]]&amp;" - "&amp;TabCadastro[[#This Row],[Bairro]]&amp;" - "&amp;"CEP "&amp;TabCadastro[[#This Row],[CEP]]</f>
        <v>Rua Fradique Coutinho, 594 - Pinheiros - CEP 05416-000</v>
      </c>
      <c r="EB219" s="1" t="e">
        <f>IF(TabCadastro[[#This Row],[Regional]]=#REF!,TabCadastro[[#This Row],[Ordem (manual)]],"")</f>
        <v>#REF!</v>
      </c>
      <c r="EC219" s="1" t="e">
        <f>IF(TabCadastro[[#This Row],[Regional_Selec]]="","",_xlfn.RANK.EQ(TabCadastro[[#This Row],[Regional_Selec]],TabCadastro[Regional_Selec],1))</f>
        <v>#REF!</v>
      </c>
      <c r="ED219" s="1" t="str">
        <f>TabCadastro[[#This Row],[Domingo]]&amp;TabCadastro[[#This Row],[Segunda]]&amp;TabCadastro[[#This Row],[Terça]]&amp;TabCadastro[[#This Row],[Quarta]]&amp;TabCadastro[[#This Row],[Quinta]]&amp;TabCadastro[[#This Row],[Sexta]]&amp;TabCadastro[[#This Row],[Sábado]]</f>
        <v>18h-13h15 / 19h19h---</v>
      </c>
      <c r="EE219" s="1">
        <f>LEN(TabCadastro[[#This Row],[Conc_AE]])-LEN(SUBSTITUTE(TabCadastro[[#This Row],[Conc_AE]],"h",""))</f>
        <v>4</v>
      </c>
      <c r="EF219" s="1">
        <f>LEN(TabCadastro[[#This Row],[Dias e Horários do CURSO BÁSICO]])-LEN(SUBSTITUTE(TabCadastro[[#This Row],[Dias e Horários do CURSO BÁSICO]],"h",""))</f>
        <v>1</v>
      </c>
      <c r="EG219" s="1">
        <f>LEN(TabCadastro[[#This Row],[Dias e Horários da EAE]])-LEN(SUBSTITUTE(TabCadastro[[#This Row],[Dias e Horários da EAE]],"h",""))</f>
        <v>4</v>
      </c>
      <c r="EH219" s="1">
        <f>LEN(TabCadastro[[#This Row],[Dias e Horários EVANGELIZAÇÃO INFANTIL]])-LEN(SUBSTITUTE(TabCadastro[[#This Row],[Dias e Horários EVANGELIZAÇÃO INFANTIL]],"h",""))</f>
        <v>1</v>
      </c>
      <c r="EI219" s="1">
        <f>LEN(TabCadastro[[#This Row],[Dias e Horários PRÉ-MOCIDADE]])-LEN(SUBSTITUTE(TabCadastro[[#This Row],[Dias e Horários PRÉ-MOCIDADE]],"h",""))</f>
        <v>1</v>
      </c>
      <c r="EJ219" s="1">
        <f>LEN(TabCadastro[[#This Row],[Dias e Horários MOCIDADE]])-LEN(SUBSTITUTE(TabCadastro[[#This Row],[Dias e Horários MOCIDADE]],"h",""))</f>
        <v>1</v>
      </c>
      <c r="EK219" s="1">
        <f>LEN(TabCadastro[[#This Row],[Dias e Horários do CURSO DE MÉDIUNS]])-LEN(SUBSTITUTE(TabCadastro[[#This Row],[Dias e Horários do CURSO DE MÉDIUNS]],"h",""))</f>
        <v>0</v>
      </c>
      <c r="EL219" s="1">
        <f>LEN(TabCadastro[[#This Row],[Dias e Horários - FALANDO AO CORAÇÃO]])-LEN(SUBSTITUTE(TabCadastro[[#This Row],[Dias e Horários - FALANDO AO CORAÇÃO]],"h",""))</f>
        <v>1</v>
      </c>
      <c r="EM219" s="1">
        <f>LEN(TabCadastro[[#This Row],[Dias e Horários - PROJETO ANDRÉ LUIZ]])-LEN(SUBSTITUTE(TabCadastro[[#This Row],[Dias e Horários - PROJETO ANDRÉ LUIZ]],"h",""))</f>
        <v>0</v>
      </c>
      <c r="EN219" s="1">
        <f>LEN(TabCadastro[[#This Row],[Dias e Horários - PROJETO PAULO DE TARSO]])-LEN(SUBSTITUTE(TabCadastro[[#This Row],[Dias e Horários - PROJETO PAULO DE TARSO]],"h",""))</f>
        <v>0</v>
      </c>
    </row>
    <row r="220" spans="1:144" x14ac:dyDescent="0.3">
      <c r="A220" s="2">
        <v>44219.931813252319</v>
      </c>
      <c r="B220" s="19" t="s">
        <v>4653</v>
      </c>
      <c r="C220" s="3" t="s">
        <v>4819</v>
      </c>
      <c r="D220" s="3" t="s">
        <v>4820</v>
      </c>
      <c r="E220" s="3" t="s">
        <v>4821</v>
      </c>
      <c r="F220" s="3" t="s">
        <v>4822</v>
      </c>
      <c r="G220" s="4" t="s">
        <v>4823</v>
      </c>
      <c r="H220" s="5" t="s">
        <v>4824</v>
      </c>
      <c r="I220" s="3" t="s">
        <v>642</v>
      </c>
      <c r="J220" s="3" t="s">
        <v>152</v>
      </c>
      <c r="K220" s="3" t="s">
        <v>4825</v>
      </c>
      <c r="L220" s="3" t="s">
        <v>4826</v>
      </c>
      <c r="M220" s="24">
        <v>43799</v>
      </c>
      <c r="N220" s="3" t="s">
        <v>4827</v>
      </c>
      <c r="O220" s="5" t="s">
        <v>4828</v>
      </c>
      <c r="P220" s="5" t="s">
        <v>4829</v>
      </c>
      <c r="Q220" s="4" t="s">
        <v>4830</v>
      </c>
      <c r="R220" s="4" t="s">
        <v>4831</v>
      </c>
      <c r="S220" s="3" t="s">
        <v>159</v>
      </c>
      <c r="T220" s="3" t="s">
        <v>159</v>
      </c>
      <c r="U220" s="3" t="s">
        <v>159</v>
      </c>
      <c r="V220" s="3" t="s">
        <v>159</v>
      </c>
      <c r="W220" s="3" t="s">
        <v>159</v>
      </c>
      <c r="X220" s="3" t="s">
        <v>159</v>
      </c>
      <c r="Y220" s="3" t="s">
        <v>159</v>
      </c>
      <c r="Z220" s="4" t="s">
        <v>4832</v>
      </c>
      <c r="AA220" t="s">
        <v>4833</v>
      </c>
      <c r="AB220" t="s">
        <v>4834</v>
      </c>
      <c r="AC220" s="4" t="s">
        <v>4835</v>
      </c>
      <c r="AD220" t="s">
        <v>4836</v>
      </c>
      <c r="AE220" s="4" t="s">
        <v>158</v>
      </c>
      <c r="AF220" s="4" t="s">
        <v>4837</v>
      </c>
      <c r="AG220" s="3" t="s">
        <v>161</v>
      </c>
      <c r="AH220" s="3" t="s">
        <v>161</v>
      </c>
      <c r="AI220" s="3" t="s">
        <v>161</v>
      </c>
      <c r="AJ220" s="3" t="s">
        <v>161</v>
      </c>
      <c r="AK220" s="3" t="s">
        <v>4838</v>
      </c>
      <c r="AL220" s="3" t="s">
        <v>161</v>
      </c>
      <c r="AM220" s="3" t="s">
        <v>161</v>
      </c>
      <c r="AN220" s="5">
        <v>90</v>
      </c>
      <c r="AO220" s="5">
        <v>20</v>
      </c>
      <c r="AP220" s="5">
        <v>15</v>
      </c>
      <c r="AQ220" s="5">
        <v>15</v>
      </c>
      <c r="AR220" s="5" t="s">
        <v>1577</v>
      </c>
      <c r="AS220" s="5">
        <v>0</v>
      </c>
      <c r="AT220" s="5" t="s">
        <v>161</v>
      </c>
      <c r="AU220" s="5" t="s">
        <v>467</v>
      </c>
      <c r="AV220" s="5">
        <v>0</v>
      </c>
      <c r="AW220" s="5">
        <v>15</v>
      </c>
      <c r="AX220" s="5">
        <v>10</v>
      </c>
      <c r="AY220" s="5">
        <v>0</v>
      </c>
      <c r="AZ220" s="5" t="s">
        <v>1356</v>
      </c>
      <c r="BA220" s="5">
        <v>30</v>
      </c>
      <c r="BB220" s="5">
        <v>5</v>
      </c>
      <c r="BC220" s="5">
        <v>5</v>
      </c>
      <c r="BD220" s="5">
        <v>2</v>
      </c>
      <c r="BE220" s="5" t="s">
        <v>161</v>
      </c>
      <c r="BF220" s="5">
        <v>0</v>
      </c>
      <c r="BG220" s="5">
        <v>0</v>
      </c>
      <c r="BH220" s="5">
        <v>0</v>
      </c>
      <c r="BI220" s="5">
        <v>0</v>
      </c>
      <c r="BJ220" s="5">
        <v>0</v>
      </c>
      <c r="BK220" s="5">
        <v>0</v>
      </c>
      <c r="BL220" s="5">
        <v>0</v>
      </c>
      <c r="BM220" s="5">
        <v>0</v>
      </c>
      <c r="BN220" s="5">
        <v>0</v>
      </c>
      <c r="BO220" s="5">
        <v>0</v>
      </c>
      <c r="BP220" s="5">
        <v>0</v>
      </c>
      <c r="BQ220" s="5" t="s">
        <v>159</v>
      </c>
      <c r="BR220" s="5" t="s">
        <v>161</v>
      </c>
      <c r="BS220" s="5">
        <v>0</v>
      </c>
      <c r="BT220" s="5">
        <v>0</v>
      </c>
      <c r="BU220" s="5">
        <v>0</v>
      </c>
      <c r="BV220" s="5" t="s">
        <v>344</v>
      </c>
      <c r="BW220" s="5" t="s">
        <v>161</v>
      </c>
      <c r="BX220" s="5">
        <v>0</v>
      </c>
      <c r="BY220" s="5">
        <v>0</v>
      </c>
      <c r="BZ220" s="5">
        <v>0</v>
      </c>
      <c r="CA220" s="5">
        <v>0</v>
      </c>
      <c r="CB220" s="5">
        <v>0</v>
      </c>
      <c r="CC220" s="5">
        <v>0</v>
      </c>
      <c r="CD220" s="5" t="s">
        <v>345</v>
      </c>
      <c r="CE220" s="5" t="s">
        <v>161</v>
      </c>
      <c r="CF220" s="5" t="s">
        <v>161</v>
      </c>
      <c r="CG220" s="5" t="s">
        <v>158</v>
      </c>
      <c r="CH220" s="5" t="s">
        <v>158</v>
      </c>
      <c r="CI220" s="5">
        <v>0</v>
      </c>
      <c r="CJ220" s="5">
        <v>0</v>
      </c>
      <c r="CK220" s="5" t="s">
        <v>158</v>
      </c>
      <c r="CL220" s="5" t="s">
        <v>158</v>
      </c>
      <c r="CM220" s="5">
        <v>0</v>
      </c>
      <c r="CN220" s="5">
        <v>0</v>
      </c>
      <c r="CO220" s="5" t="s">
        <v>167</v>
      </c>
      <c r="CP220" s="4" t="s">
        <v>4839</v>
      </c>
      <c r="CQ220" s="5" t="s">
        <v>168</v>
      </c>
      <c r="CR220" s="4" t="s">
        <v>4840</v>
      </c>
      <c r="CS220" s="5" t="s">
        <v>169</v>
      </c>
      <c r="CT220" s="5" t="s">
        <v>159</v>
      </c>
      <c r="CU220" s="20" t="s">
        <v>416</v>
      </c>
      <c r="CX220" s="5" t="s">
        <v>4841</v>
      </c>
      <c r="CY220" s="4" t="s">
        <v>4842</v>
      </c>
      <c r="CZ220" s="5" t="s">
        <v>171</v>
      </c>
      <c r="DA220" s="5" t="s">
        <v>172</v>
      </c>
      <c r="DB220" s="4" t="s">
        <v>4843</v>
      </c>
      <c r="DC220" s="4" t="s">
        <v>4844</v>
      </c>
      <c r="DD220" t="s">
        <v>4845</v>
      </c>
      <c r="DE220" s="14" t="s">
        <v>176</v>
      </c>
      <c r="DF220" s="4">
        <v>223</v>
      </c>
      <c r="DG220" s="15" t="s">
        <v>177</v>
      </c>
      <c r="DH220" s="15" t="s">
        <v>178</v>
      </c>
      <c r="DI220" s="4" t="e">
        <v>#REF!</v>
      </c>
      <c r="DJ220" s="4" t="e">
        <v>#REF!</v>
      </c>
      <c r="DK220" s="4" t="e">
        <v>#REF!</v>
      </c>
      <c r="DL220" s="4" t="e">
        <v>#REF!</v>
      </c>
      <c r="DM220" s="4" t="e">
        <v>#REF!</v>
      </c>
      <c r="DN220" s="4" t="e">
        <v>#REF!</v>
      </c>
      <c r="DO220" s="4" t="e">
        <v>#REF!</v>
      </c>
      <c r="DP220" s="4" t="s">
        <v>4846</v>
      </c>
      <c r="DQ220" s="4" t="s">
        <v>178</v>
      </c>
      <c r="DR220" s="16">
        <v>1</v>
      </c>
      <c r="DS220" s="17">
        <v>44223</v>
      </c>
      <c r="DU220" s="1" t="s">
        <v>178</v>
      </c>
      <c r="DV220" s="1" t="str">
        <f>TabCadastro[[#This Row],[Cidade]]&amp;" - "&amp;TabCadastro[[#This Row],[UF]]</f>
        <v>São Paulo - SP</v>
      </c>
      <c r="DW220" s="18" t="str">
        <f>TabCadastro[[#This Row],[Nome completo do responsável]]&amp;" / "&amp;TabCadastro[[#This Row],[Endereço de e-mail2]]&amp;" / "&amp;TabCadastro[[#This Row],[Telefone]]</f>
        <v>Elizabeth Bastos / contato@cerenovar.org.br / (11) 99222-1092</v>
      </c>
      <c r="DX220" s="18" t="str">
        <f>TabCadastro[[#This Row],[Nome do Presidente]]&amp;" / "&amp;TabCadastro[[#This Row],[Email do Presidente]]&amp;" / "&amp;TabCadastro[[#This Row],[Telefone do Presidente]]</f>
        <v>Eduardo Miyashiro / emiyashiro@gmail.com / (11) 98202-0403</v>
      </c>
      <c r="DY220" s="18" t="e">
        <f>VLOOKUP(TabCadastro[[#This Row],[Regional]],#REF!,2,FALSE)</f>
        <v>#REF!</v>
      </c>
      <c r="DZ220" s="1" t="e">
        <f>IF(TabCadastro[[#This Row],[Regional]]=#REF!,TabCadastro[[#This Row],[Conc_Cidade_UF]],"")</f>
        <v>#REF!</v>
      </c>
      <c r="EA220" s="18" t="str">
        <f>TabCadastro[[#This Row],[Endereço]]&amp;" - "&amp;TabCadastro[[#This Row],[Bairro]]&amp;" - "&amp;"CEP "&amp;TabCadastro[[#This Row],[CEP]]</f>
        <v>Rua Itapeva, 500 conj. 2 C - Bela Vista - CEP 01332-903</v>
      </c>
      <c r="EB220" s="1" t="e">
        <f>IF(TabCadastro[[#This Row],[Regional]]=#REF!,TabCadastro[[#This Row],[Ordem (manual)]],"")</f>
        <v>#REF!</v>
      </c>
      <c r="EC220" s="1" t="e">
        <f>IF(TabCadastro[[#This Row],[Regional_Selec]]="","",_xlfn.RANK.EQ(TabCadastro[[#This Row],[Regional_Selec]],TabCadastro[Regional_Selec],1))</f>
        <v>#REF!</v>
      </c>
      <c r="ED220" s="1" t="str">
        <f>TabCadastro[[#This Row],[Domingo]]&amp;TabCadastro[[#This Row],[Segunda]]&amp;TabCadastro[[#This Row],[Terça]]&amp;TabCadastro[[#This Row],[Quarta]]&amp;TabCadastro[[#This Row],[Quinta]]&amp;TabCadastro[[#This Row],[Sexta]]&amp;TabCadastro[[#This Row],[Sábado]]</f>
        <v>----18h / 20h30--</v>
      </c>
      <c r="EE220" s="1">
        <f>LEN(TabCadastro[[#This Row],[Conc_AE]])-LEN(SUBSTITUTE(TabCadastro[[#This Row],[Conc_AE]],"h",""))</f>
        <v>2</v>
      </c>
      <c r="EF220" s="1">
        <f>LEN(TabCadastro[[#This Row],[Dias e Horários do CURSO BÁSICO]])-LEN(SUBSTITUTE(TabCadastro[[#This Row],[Dias e Horários do CURSO BÁSICO]],"h",""))</f>
        <v>1</v>
      </c>
      <c r="EG220" s="1">
        <f>LEN(TabCadastro[[#This Row],[Dias e Horários da EAE]])-LEN(SUBSTITUTE(TabCadastro[[#This Row],[Dias e Horários da EAE]],"h",""))</f>
        <v>0</v>
      </c>
      <c r="EH220" s="1">
        <f>LEN(TabCadastro[[#This Row],[Dias e Horários EVANGELIZAÇÃO INFANTIL]])-LEN(SUBSTITUTE(TabCadastro[[#This Row],[Dias e Horários EVANGELIZAÇÃO INFANTIL]],"h",""))</f>
        <v>0</v>
      </c>
      <c r="EI220" s="1">
        <f>LEN(TabCadastro[[#This Row],[Dias e Horários PRÉ-MOCIDADE]])-LEN(SUBSTITUTE(TabCadastro[[#This Row],[Dias e Horários PRÉ-MOCIDADE]],"h",""))</f>
        <v>0</v>
      </c>
      <c r="EJ220" s="1">
        <f>LEN(TabCadastro[[#This Row],[Dias e Horários MOCIDADE]])-LEN(SUBSTITUTE(TabCadastro[[#This Row],[Dias e Horários MOCIDADE]],"h",""))</f>
        <v>0</v>
      </c>
      <c r="EK220" s="1">
        <f>LEN(TabCadastro[[#This Row],[Dias e Horários do CURSO DE MÉDIUNS]])-LEN(SUBSTITUTE(TabCadastro[[#This Row],[Dias e Horários do CURSO DE MÉDIUNS]],"h",""))</f>
        <v>1</v>
      </c>
      <c r="EL220" s="1">
        <f>LEN(TabCadastro[[#This Row],[Dias e Horários - FALANDO AO CORAÇÃO]])-LEN(SUBSTITUTE(TabCadastro[[#This Row],[Dias e Horários - FALANDO AO CORAÇÃO]],"h",""))</f>
        <v>1</v>
      </c>
      <c r="EM220" s="1">
        <f>LEN(TabCadastro[[#This Row],[Dias e Horários - PROJETO ANDRÉ LUIZ]])-LEN(SUBSTITUTE(TabCadastro[[#This Row],[Dias e Horários - PROJETO ANDRÉ LUIZ]],"h",""))</f>
        <v>0</v>
      </c>
      <c r="EN220" s="1">
        <f>LEN(TabCadastro[[#This Row],[Dias e Horários - PROJETO PAULO DE TARSO]])-LEN(SUBSTITUTE(TabCadastro[[#This Row],[Dias e Horários - PROJETO PAULO DE TARSO]],"h",""))</f>
        <v>0</v>
      </c>
    </row>
    <row r="221" spans="1:144" x14ac:dyDescent="0.3">
      <c r="A221" s="2">
        <v>44221.530592106486</v>
      </c>
      <c r="B221" s="19" t="s">
        <v>4653</v>
      </c>
      <c r="C221" s="3" t="s">
        <v>4847</v>
      </c>
      <c r="D221" s="3" t="s">
        <v>4848</v>
      </c>
      <c r="E221" s="3" t="s">
        <v>4849</v>
      </c>
      <c r="F221" s="3" t="s">
        <v>4850</v>
      </c>
      <c r="G221" s="4" t="s">
        <v>4851</v>
      </c>
      <c r="H221" s="5" t="s">
        <v>4852</v>
      </c>
      <c r="I221" s="3" t="s">
        <v>4732</v>
      </c>
      <c r="J221" s="3" t="s">
        <v>4733</v>
      </c>
      <c r="K221" s="3" t="s">
        <v>4853</v>
      </c>
      <c r="L221" s="3" t="s">
        <v>4854</v>
      </c>
      <c r="M221" s="13">
        <v>39927</v>
      </c>
      <c r="N221" s="3" t="s">
        <v>4849</v>
      </c>
      <c r="O221" s="5" t="s">
        <v>4855</v>
      </c>
      <c r="P221" s="5" t="s">
        <v>4850</v>
      </c>
      <c r="Q221" s="4" t="s">
        <v>3051</v>
      </c>
      <c r="R221" s="4" t="s">
        <v>4856</v>
      </c>
      <c r="S221" s="3" t="s">
        <v>158</v>
      </c>
      <c r="T221" s="3" t="s">
        <v>158</v>
      </c>
      <c r="U221" s="3" t="s">
        <v>158</v>
      </c>
      <c r="V221" s="3" t="s">
        <v>159</v>
      </c>
      <c r="W221" s="3" t="s">
        <v>159</v>
      </c>
      <c r="X221" s="3" t="s">
        <v>159</v>
      </c>
      <c r="Y221" s="3" t="s">
        <v>158</v>
      </c>
      <c r="Z221" s="4" t="s">
        <v>4857</v>
      </c>
      <c r="AA221" s="4" t="s">
        <v>161</v>
      </c>
      <c r="AB221" t="s">
        <v>4858</v>
      </c>
      <c r="AC221" t="s">
        <v>4859</v>
      </c>
      <c r="AD221" s="4" t="s">
        <v>161</v>
      </c>
      <c r="AE221" s="4" t="s">
        <v>158</v>
      </c>
      <c r="AF221" s="4" t="s">
        <v>4860</v>
      </c>
      <c r="AG221" s="3" t="s">
        <v>338</v>
      </c>
      <c r="AH221" s="3" t="s">
        <v>162</v>
      </c>
      <c r="AI221" s="3" t="s">
        <v>161</v>
      </c>
      <c r="AJ221" s="3" t="s">
        <v>161</v>
      </c>
      <c r="AK221" s="3" t="s">
        <v>161</v>
      </c>
      <c r="AL221" s="3" t="s">
        <v>161</v>
      </c>
      <c r="AM221" s="3" t="s">
        <v>398</v>
      </c>
      <c r="AN221" s="5">
        <v>40</v>
      </c>
      <c r="AO221" s="5">
        <v>30</v>
      </c>
      <c r="AP221" s="5">
        <v>10</v>
      </c>
      <c r="AQ221" s="5">
        <v>7</v>
      </c>
      <c r="AR221" s="5" t="s">
        <v>161</v>
      </c>
      <c r="AS221" s="5">
        <v>0</v>
      </c>
      <c r="AT221" s="5" t="s">
        <v>4861</v>
      </c>
      <c r="AU221" s="5" t="s">
        <v>601</v>
      </c>
      <c r="AV221" s="5">
        <v>60</v>
      </c>
      <c r="AW221" s="5">
        <v>8</v>
      </c>
      <c r="AX221" s="5">
        <v>8</v>
      </c>
      <c r="AY221" s="5">
        <v>1</v>
      </c>
      <c r="AZ221" s="5" t="s">
        <v>312</v>
      </c>
      <c r="BA221" s="5">
        <v>40</v>
      </c>
      <c r="BB221" s="5">
        <v>5</v>
      </c>
      <c r="BC221" s="5">
        <v>3</v>
      </c>
      <c r="BD221" s="5">
        <v>2</v>
      </c>
      <c r="BE221" s="5" t="s">
        <v>224</v>
      </c>
      <c r="BF221" s="5">
        <v>25</v>
      </c>
      <c r="BG221" s="5">
        <v>15</v>
      </c>
      <c r="BH221" s="5">
        <v>12</v>
      </c>
      <c r="BI221" s="5">
        <v>2</v>
      </c>
      <c r="BJ221" s="5">
        <v>2</v>
      </c>
      <c r="BK221" s="5">
        <v>2</v>
      </c>
      <c r="BL221" s="5">
        <v>2</v>
      </c>
      <c r="BM221" s="5">
        <v>1</v>
      </c>
      <c r="BN221" s="5">
        <v>0</v>
      </c>
      <c r="BO221" s="5">
        <v>10</v>
      </c>
      <c r="BP221" s="5">
        <v>10</v>
      </c>
      <c r="BQ221" s="5" t="s">
        <v>158</v>
      </c>
      <c r="BR221" s="5" t="s">
        <v>224</v>
      </c>
      <c r="BS221" s="5">
        <v>4</v>
      </c>
      <c r="BT221" s="5">
        <v>3</v>
      </c>
      <c r="BU221" s="5">
        <v>3</v>
      </c>
      <c r="BV221" s="5" t="s">
        <v>253</v>
      </c>
      <c r="BW221" s="5" t="s">
        <v>161</v>
      </c>
      <c r="BX221" s="5">
        <v>0</v>
      </c>
      <c r="BY221" s="5">
        <v>6</v>
      </c>
      <c r="BZ221" s="5">
        <v>2</v>
      </c>
      <c r="CA221" s="5">
        <v>2</v>
      </c>
      <c r="CB221" s="5">
        <v>0</v>
      </c>
      <c r="CC221" s="5">
        <v>21</v>
      </c>
      <c r="CD221" s="5" t="s">
        <v>378</v>
      </c>
      <c r="CE221" s="5" t="s">
        <v>798</v>
      </c>
      <c r="CF221" s="5" t="s">
        <v>161</v>
      </c>
      <c r="CG221" s="5" t="s">
        <v>158</v>
      </c>
      <c r="CH221" s="5" t="s">
        <v>159</v>
      </c>
      <c r="CI221" s="5">
        <v>0</v>
      </c>
      <c r="CJ221" s="5">
        <v>0</v>
      </c>
      <c r="CK221" s="5" t="s">
        <v>158</v>
      </c>
      <c r="CL221" s="5" t="s">
        <v>159</v>
      </c>
      <c r="CM221" s="5">
        <v>0</v>
      </c>
      <c r="CN221" s="5">
        <v>0</v>
      </c>
      <c r="CO221" s="5" t="s">
        <v>167</v>
      </c>
      <c r="CP221" s="4" t="s">
        <v>524</v>
      </c>
      <c r="CQ221" s="5" t="s">
        <v>168</v>
      </c>
      <c r="CR221" s="4" t="s">
        <v>4862</v>
      </c>
      <c r="CS221" s="5" t="s">
        <v>169</v>
      </c>
      <c r="CT221" s="5" t="s">
        <v>159</v>
      </c>
      <c r="CU221" s="5" t="s">
        <v>4855</v>
      </c>
      <c r="CX221" s="5" t="s">
        <v>4855</v>
      </c>
      <c r="CY221" s="4" t="s">
        <v>4863</v>
      </c>
      <c r="CZ221" s="5" t="s">
        <v>171</v>
      </c>
      <c r="DA221" s="5" t="s">
        <v>230</v>
      </c>
      <c r="DB221" s="4" t="s">
        <v>4864</v>
      </c>
      <c r="DC221" s="4" t="s">
        <v>4865</v>
      </c>
      <c r="DD221" t="s">
        <v>4866</v>
      </c>
      <c r="DE221" s="14" t="s">
        <v>176</v>
      </c>
      <c r="DF221" s="4">
        <v>224</v>
      </c>
      <c r="DG221" s="15" t="s">
        <v>177</v>
      </c>
      <c r="DH221" s="15" t="s">
        <v>354</v>
      </c>
      <c r="DI221" s="4" t="e">
        <v>#REF!</v>
      </c>
      <c r="DJ221" s="4" t="e">
        <v>#REF!</v>
      </c>
      <c r="DK221" s="4" t="e">
        <v>#REF!</v>
      </c>
      <c r="DL221" s="4" t="e">
        <v>#REF!</v>
      </c>
      <c r="DM221" s="4" t="e">
        <v>#REF!</v>
      </c>
      <c r="DN221" s="4" t="e">
        <v>#REF!</v>
      </c>
      <c r="DO221" s="4" t="e">
        <v>#REF!</v>
      </c>
      <c r="DP221" s="4" t="s">
        <v>4867</v>
      </c>
      <c r="DQ221" s="4" t="s">
        <v>354</v>
      </c>
      <c r="DR221" s="16">
        <v>0.75</v>
      </c>
      <c r="DS221" s="17">
        <v>44223</v>
      </c>
      <c r="DT221" s="1" t="s">
        <v>356</v>
      </c>
      <c r="DU221" s="1" t="s">
        <v>354</v>
      </c>
      <c r="DV221" s="1" t="str">
        <f>TabCadastro[[#This Row],[Cidade]]&amp;" - "&amp;TabCadastro[[#This Row],[UF]]</f>
        <v>Curitiba - PR</v>
      </c>
      <c r="DW221" s="18" t="str">
        <f>TabCadastro[[#This Row],[Nome completo do responsável]]&amp;" / "&amp;TabCadastro[[#This Row],[Endereço de e-mail2]]&amp;" / "&amp;TabCadastro[[#This Row],[Telefone]]</f>
        <v>Rafael Soar / rasfono@gmail.com / (41) 99153-8244</v>
      </c>
      <c r="DX221" s="18" t="str">
        <f>TabCadastro[[#This Row],[Nome do Presidente]]&amp;" / "&amp;TabCadastro[[#This Row],[Email do Presidente]]&amp;" / "&amp;TabCadastro[[#This Row],[Telefone do Presidente]]</f>
        <v>Rafael Soar / rasfono@gmail.com / (41) 99153-8244</v>
      </c>
      <c r="DY221" s="18" t="e">
        <f>VLOOKUP(TabCadastro[[#This Row],[Regional]],#REF!,2,FALSE)</f>
        <v>#REF!</v>
      </c>
      <c r="DZ221" s="1" t="e">
        <f>IF(TabCadastro[[#This Row],[Regional]]=#REF!,TabCadastro[[#This Row],[Conc_Cidade_UF]],"")</f>
        <v>#REF!</v>
      </c>
      <c r="EA221" s="18" t="str">
        <f>TabCadastro[[#This Row],[Endereço]]&amp;" - "&amp;TabCadastro[[#This Row],[Bairro]]&amp;" - "&amp;"CEP "&amp;TabCadastro[[#This Row],[CEP]]</f>
        <v>Rua Carlos Benato, 1000 - São Brás - CEP 82320-440</v>
      </c>
      <c r="EB221" s="1" t="e">
        <f>IF(TabCadastro[[#This Row],[Regional]]=#REF!,TabCadastro[[#This Row],[Ordem (manual)]],"")</f>
        <v>#REF!</v>
      </c>
      <c r="EC221" s="1" t="e">
        <f>IF(TabCadastro[[#This Row],[Regional_Selec]]="","",_xlfn.RANK.EQ(TabCadastro[[#This Row],[Regional_Selec]],TabCadastro[Regional_Selec],1))</f>
        <v>#REF!</v>
      </c>
      <c r="ED221" s="1" t="str">
        <f>TabCadastro[[#This Row],[Domingo]]&amp;TabCadastro[[#This Row],[Segunda]]&amp;TabCadastro[[#This Row],[Terça]]&amp;TabCadastro[[#This Row],[Quarta]]&amp;TabCadastro[[#This Row],[Quinta]]&amp;TabCadastro[[#This Row],[Sexta]]&amp;TabCadastro[[#This Row],[Sábado]]</f>
        <v>10h19h30----15h</v>
      </c>
      <c r="EE221" s="1">
        <f>LEN(TabCadastro[[#This Row],[Conc_AE]])-LEN(SUBSTITUTE(TabCadastro[[#This Row],[Conc_AE]],"h",""))</f>
        <v>3</v>
      </c>
      <c r="EF221" s="1">
        <f>LEN(TabCadastro[[#This Row],[Dias e Horários do CURSO BÁSICO]])-LEN(SUBSTITUTE(TabCadastro[[#This Row],[Dias e Horários do CURSO BÁSICO]],"h",""))</f>
        <v>0</v>
      </c>
      <c r="EG221" s="1">
        <f>LEN(TabCadastro[[#This Row],[Dias e Horários da EAE]])-LEN(SUBSTITUTE(TabCadastro[[#This Row],[Dias e Horários da EAE]],"h",""))</f>
        <v>1</v>
      </c>
      <c r="EH221" s="1">
        <f>LEN(TabCadastro[[#This Row],[Dias e Horários EVANGELIZAÇÃO INFANTIL]])-LEN(SUBSTITUTE(TabCadastro[[#This Row],[Dias e Horários EVANGELIZAÇÃO INFANTIL]],"h",""))</f>
        <v>1</v>
      </c>
      <c r="EI221" s="1">
        <f>LEN(TabCadastro[[#This Row],[Dias e Horários PRÉ-MOCIDADE]])-LEN(SUBSTITUTE(TabCadastro[[#This Row],[Dias e Horários PRÉ-MOCIDADE]],"h",""))</f>
        <v>1</v>
      </c>
      <c r="EJ221" s="1">
        <f>LEN(TabCadastro[[#This Row],[Dias e Horários MOCIDADE]])-LEN(SUBSTITUTE(TabCadastro[[#This Row],[Dias e Horários MOCIDADE]],"h",""))</f>
        <v>0</v>
      </c>
      <c r="EK221" s="1">
        <f>LEN(TabCadastro[[#This Row],[Dias e Horários do CURSO DE MÉDIUNS]])-LEN(SUBSTITUTE(TabCadastro[[#This Row],[Dias e Horários do CURSO DE MÉDIUNS]],"h",""))</f>
        <v>1</v>
      </c>
      <c r="EL221" s="1">
        <f>LEN(TabCadastro[[#This Row],[Dias e Horários - FALANDO AO CORAÇÃO]])-LEN(SUBSTITUTE(TabCadastro[[#This Row],[Dias e Horários - FALANDO AO CORAÇÃO]],"h",""))</f>
        <v>1</v>
      </c>
      <c r="EM221" s="1">
        <f>LEN(TabCadastro[[#This Row],[Dias e Horários - PROJETO ANDRÉ LUIZ]])-LEN(SUBSTITUTE(TabCadastro[[#This Row],[Dias e Horários - PROJETO ANDRÉ LUIZ]],"h",""))</f>
        <v>1</v>
      </c>
      <c r="EN221" s="1">
        <f>LEN(TabCadastro[[#This Row],[Dias e Horários - PROJETO PAULO DE TARSO]])-LEN(SUBSTITUTE(TabCadastro[[#This Row],[Dias e Horários - PROJETO PAULO DE TARSO]],"h",""))</f>
        <v>0</v>
      </c>
    </row>
    <row r="222" spans="1:144" x14ac:dyDescent="0.3">
      <c r="A222" s="2">
        <v>44220.533183125001</v>
      </c>
      <c r="B222" s="19" t="s">
        <v>4653</v>
      </c>
      <c r="C222" s="3" t="s">
        <v>4868</v>
      </c>
      <c r="D222" s="3" t="s">
        <v>4869</v>
      </c>
      <c r="E222" s="3" t="s">
        <v>4870</v>
      </c>
      <c r="F222" s="3" t="s">
        <v>4871</v>
      </c>
      <c r="G222" s="4" t="s">
        <v>4872</v>
      </c>
      <c r="H222" s="5" t="s">
        <v>4824</v>
      </c>
      <c r="I222" s="3" t="s">
        <v>642</v>
      </c>
      <c r="J222" s="3" t="s">
        <v>152</v>
      </c>
      <c r="K222" s="3" t="s">
        <v>4873</v>
      </c>
      <c r="L222" s="3" t="s">
        <v>4874</v>
      </c>
      <c r="M222" s="13">
        <v>28539</v>
      </c>
      <c r="N222" s="3" t="s">
        <v>4875</v>
      </c>
      <c r="O222" s="5" t="s">
        <v>4876</v>
      </c>
      <c r="P222" s="5" t="s">
        <v>4877</v>
      </c>
      <c r="Q222" s="4" t="s">
        <v>395</v>
      </c>
      <c r="R222" s="4" t="s">
        <v>4878</v>
      </c>
      <c r="S222" s="3" t="s">
        <v>158</v>
      </c>
      <c r="T222" s="3" t="s">
        <v>158</v>
      </c>
      <c r="U222" s="3" t="s">
        <v>158</v>
      </c>
      <c r="V222" s="3" t="s">
        <v>159</v>
      </c>
      <c r="W222" s="3" t="s">
        <v>159</v>
      </c>
      <c r="X222" s="3" t="s">
        <v>159</v>
      </c>
      <c r="Y222" s="3" t="s">
        <v>159</v>
      </c>
      <c r="Z222" s="4" t="s">
        <v>4879</v>
      </c>
      <c r="AA222" s="4" t="s">
        <v>161</v>
      </c>
      <c r="AB222" s="4" t="s">
        <v>161</v>
      </c>
      <c r="AC222" s="4" t="s">
        <v>161</v>
      </c>
      <c r="AD222" s="4" t="s">
        <v>161</v>
      </c>
      <c r="AE222" s="4" t="s">
        <v>159</v>
      </c>
      <c r="AG222" s="3" t="s">
        <v>4880</v>
      </c>
      <c r="AH222" s="3" t="s">
        <v>4880</v>
      </c>
      <c r="AI222" s="3" t="s">
        <v>4880</v>
      </c>
      <c r="AJ222" s="3" t="s">
        <v>4881</v>
      </c>
      <c r="AK222" s="3" t="s">
        <v>4880</v>
      </c>
      <c r="AL222" s="3" t="s">
        <v>4880</v>
      </c>
      <c r="AM222" s="3" t="s">
        <v>4880</v>
      </c>
      <c r="AN222" s="5">
        <v>126</v>
      </c>
      <c r="AO222" s="5">
        <v>105</v>
      </c>
      <c r="AP222" s="5">
        <v>32</v>
      </c>
      <c r="AQ222" s="5">
        <v>25</v>
      </c>
      <c r="AR222" s="5" t="s">
        <v>161</v>
      </c>
      <c r="AS222" s="5">
        <v>0</v>
      </c>
      <c r="AT222" s="5" t="s">
        <v>4882</v>
      </c>
      <c r="AU222" s="5" t="s">
        <v>4883</v>
      </c>
      <c r="AV222" s="5">
        <v>37</v>
      </c>
      <c r="AW222" s="5">
        <v>10</v>
      </c>
      <c r="AX222" s="5">
        <v>4</v>
      </c>
      <c r="AY222" s="5">
        <v>4</v>
      </c>
      <c r="AZ222" s="5" t="s">
        <v>161</v>
      </c>
      <c r="BA222" s="5">
        <v>0</v>
      </c>
      <c r="BB222" s="5">
        <v>5</v>
      </c>
      <c r="BC222" s="5">
        <v>4</v>
      </c>
      <c r="BD222" s="5">
        <v>0</v>
      </c>
      <c r="BE222" s="5" t="s">
        <v>378</v>
      </c>
      <c r="BF222" s="5">
        <v>10</v>
      </c>
      <c r="BG222" s="5">
        <v>5</v>
      </c>
      <c r="BH222" s="5">
        <v>9</v>
      </c>
      <c r="BI222" s="5">
        <v>1</v>
      </c>
      <c r="BJ222" s="5">
        <v>1</v>
      </c>
      <c r="BK222" s="5">
        <v>2</v>
      </c>
      <c r="BL222" s="5">
        <v>0</v>
      </c>
      <c r="BM222" s="5">
        <v>1</v>
      </c>
      <c r="BN222" s="5">
        <v>2</v>
      </c>
      <c r="BO222" s="5">
        <v>7</v>
      </c>
      <c r="BP222" s="5">
        <v>9</v>
      </c>
      <c r="BQ222" s="5" t="s">
        <v>158</v>
      </c>
      <c r="BR222" s="5" t="s">
        <v>161</v>
      </c>
      <c r="BS222" s="5">
        <v>0</v>
      </c>
      <c r="BT222" s="5">
        <v>0</v>
      </c>
      <c r="BU222" s="5">
        <v>0</v>
      </c>
      <c r="BV222" s="5" t="s">
        <v>163</v>
      </c>
      <c r="BW222" s="5" t="s">
        <v>442</v>
      </c>
      <c r="BX222" s="5">
        <v>7</v>
      </c>
      <c r="BY222" s="5">
        <v>5</v>
      </c>
      <c r="BZ222" s="5">
        <v>2</v>
      </c>
      <c r="CA222" s="5">
        <v>2</v>
      </c>
      <c r="CB222" s="5">
        <v>0</v>
      </c>
      <c r="CC222" s="5">
        <v>0</v>
      </c>
      <c r="CD222" s="5" t="s">
        <v>161</v>
      </c>
      <c r="CE222" s="5" t="s">
        <v>4884</v>
      </c>
      <c r="CF222" s="5" t="s">
        <v>161</v>
      </c>
      <c r="CG222" s="5" t="s">
        <v>158</v>
      </c>
      <c r="CH222" s="5" t="s">
        <v>159</v>
      </c>
      <c r="CI222" s="5">
        <v>5</v>
      </c>
      <c r="CJ222" s="5">
        <v>1</v>
      </c>
      <c r="CK222" s="5" t="s">
        <v>158</v>
      </c>
      <c r="CL222" s="5" t="s">
        <v>159</v>
      </c>
      <c r="CM222" s="5">
        <v>0</v>
      </c>
      <c r="CN222" s="5">
        <v>0</v>
      </c>
      <c r="CO222" s="5" t="s">
        <v>167</v>
      </c>
      <c r="CQ222" s="5" t="s">
        <v>168</v>
      </c>
      <c r="CS222" s="5" t="s">
        <v>169</v>
      </c>
      <c r="CT222" s="5" t="s">
        <v>158</v>
      </c>
      <c r="CU222" s="5" t="s">
        <v>4885</v>
      </c>
      <c r="CX222" s="5" t="s">
        <v>4886</v>
      </c>
      <c r="CY222" s="4" t="s">
        <v>3555</v>
      </c>
      <c r="CZ222" s="5" t="s">
        <v>229</v>
      </c>
      <c r="DA222" s="5" t="s">
        <v>172</v>
      </c>
      <c r="DD222" t="s">
        <v>4887</v>
      </c>
      <c r="DE222" s="14" t="s">
        <v>176</v>
      </c>
      <c r="DF222" s="4">
        <v>225</v>
      </c>
      <c r="DG222" s="15" t="s">
        <v>177</v>
      </c>
      <c r="DH222" s="15" t="s">
        <v>354</v>
      </c>
      <c r="DI222" s="4" t="e">
        <v>#REF!</v>
      </c>
      <c r="DJ222" s="4" t="e">
        <v>#REF!</v>
      </c>
      <c r="DK222" s="4" t="e">
        <v>#REF!</v>
      </c>
      <c r="DL222" s="4" t="e">
        <v>#REF!</v>
      </c>
      <c r="DM222" s="4" t="e">
        <v>#REF!</v>
      </c>
      <c r="DN222" s="4" t="e">
        <v>#REF!</v>
      </c>
      <c r="DO222" s="4" t="e">
        <v>#REF!</v>
      </c>
      <c r="DP222" s="4" t="s">
        <v>4888</v>
      </c>
      <c r="DQ222" s="4" t="s">
        <v>354</v>
      </c>
      <c r="DR222" s="16">
        <v>1</v>
      </c>
      <c r="DS222" s="17">
        <v>44223</v>
      </c>
      <c r="DT222" s="1" t="s">
        <v>356</v>
      </c>
      <c r="DU222" s="1" t="s">
        <v>354</v>
      </c>
      <c r="DV222" s="1" t="str">
        <f>TabCadastro[[#This Row],[Cidade]]&amp;" - "&amp;TabCadastro[[#This Row],[UF]]</f>
        <v>São Paulo - SP</v>
      </c>
      <c r="DW222" s="18" t="str">
        <f>TabCadastro[[#This Row],[Nome completo do responsável]]&amp;" / "&amp;TabCadastro[[#This Row],[Endereço de e-mail2]]&amp;" / "&amp;TabCadastro[[#This Row],[Telefone]]</f>
        <v>Cristina Ferreira / piebo@uol.com.br / (11) 5515-1332</v>
      </c>
      <c r="DX222" s="18" t="str">
        <f>TabCadastro[[#This Row],[Nome do Presidente]]&amp;" / "&amp;TabCadastro[[#This Row],[Email do Presidente]]&amp;" / "&amp;TabCadastro[[#This Row],[Telefone do Presidente]]</f>
        <v>Lisane Prado De Carvalho / compras@editoraalianca.com.br / (11) 2105-2613</v>
      </c>
      <c r="DY222" s="18" t="e">
        <f>VLOOKUP(TabCadastro[[#This Row],[Regional]],#REF!,2,FALSE)</f>
        <v>#REF!</v>
      </c>
      <c r="DZ222" s="1" t="e">
        <f>IF(TabCadastro[[#This Row],[Regional]]=#REF!,TabCadastro[[#This Row],[Conc_Cidade_UF]],"")</f>
        <v>#REF!</v>
      </c>
      <c r="EA222" s="18" t="str">
        <f>TabCadastro[[#This Row],[Endereço]]&amp;" - "&amp;TabCadastro[[#This Row],[Bairro]]&amp;" - "&amp;"CEP "&amp;TabCadastro[[#This Row],[CEP]]</f>
        <v>Rua Maria José, 177 - Bela Vista - CEP 01324-010</v>
      </c>
      <c r="EB222" s="1" t="e">
        <f>IF(TabCadastro[[#This Row],[Regional]]=#REF!,TabCadastro[[#This Row],[Ordem (manual)]],"")</f>
        <v>#REF!</v>
      </c>
      <c r="EC222" s="1" t="e">
        <f>IF(TabCadastro[[#This Row],[Regional_Selec]]="","",_xlfn.RANK.EQ(TabCadastro[[#This Row],[Regional_Selec]],TabCadastro[Regional_Selec],1))</f>
        <v>#REF!</v>
      </c>
      <c r="ED222" s="1" t="str">
        <f>TabCadastro[[#This Row],[Domingo]]&amp;TabCadastro[[#This Row],[Segunda]]&amp;TabCadastro[[#This Row],[Terça]]&amp;TabCadastro[[#This Row],[Quarta]]&amp;TabCadastro[[#This Row],[Quinta]]&amp;TabCadastro[[#This Row],[Sexta]]&amp;TabCadastro[[#This Row],[Sábado]]</f>
        <v>18h4518h4518h4514h30 / 18h4518h4518h4518h45</v>
      </c>
      <c r="EE222" s="1">
        <f>LEN(TabCadastro[[#This Row],[Conc_AE]])-LEN(SUBSTITUTE(TabCadastro[[#This Row],[Conc_AE]],"h",""))</f>
        <v>8</v>
      </c>
      <c r="EF222" s="1">
        <f>LEN(TabCadastro[[#This Row],[Dias e Horários do CURSO BÁSICO]])-LEN(SUBSTITUTE(TabCadastro[[#This Row],[Dias e Horários do CURSO BÁSICO]],"h",""))</f>
        <v>0</v>
      </c>
      <c r="EG222" s="1">
        <f>LEN(TabCadastro[[#This Row],[Dias e Horários da EAE]])-LEN(SUBSTITUTE(TabCadastro[[#This Row],[Dias e Horários da EAE]],"h",""))</f>
        <v>4</v>
      </c>
      <c r="EH222" s="1">
        <f>LEN(TabCadastro[[#This Row],[Dias e Horários EVANGELIZAÇÃO INFANTIL]])-LEN(SUBSTITUTE(TabCadastro[[#This Row],[Dias e Horários EVANGELIZAÇÃO INFANTIL]],"h",""))</f>
        <v>1</v>
      </c>
      <c r="EI222" s="1">
        <f>LEN(TabCadastro[[#This Row],[Dias e Horários PRÉ-MOCIDADE]])-LEN(SUBSTITUTE(TabCadastro[[#This Row],[Dias e Horários PRÉ-MOCIDADE]],"h",""))</f>
        <v>0</v>
      </c>
      <c r="EJ222" s="1">
        <f>LEN(TabCadastro[[#This Row],[Dias e Horários MOCIDADE]])-LEN(SUBSTITUTE(TabCadastro[[#This Row],[Dias e Horários MOCIDADE]],"h",""))</f>
        <v>1</v>
      </c>
      <c r="EK222" s="1">
        <f>LEN(TabCadastro[[#This Row],[Dias e Horários do CURSO DE MÉDIUNS]])-LEN(SUBSTITUTE(TabCadastro[[#This Row],[Dias e Horários do CURSO DE MÉDIUNS]],"h",""))</f>
        <v>0</v>
      </c>
      <c r="EL222" s="1">
        <f>LEN(TabCadastro[[#This Row],[Dias e Horários - FALANDO AO CORAÇÃO]])-LEN(SUBSTITUTE(TabCadastro[[#This Row],[Dias e Horários - FALANDO AO CORAÇÃO]],"h",""))</f>
        <v>0</v>
      </c>
      <c r="EM222" s="1">
        <f>LEN(TabCadastro[[#This Row],[Dias e Horários - PROJETO ANDRÉ LUIZ]])-LEN(SUBSTITUTE(TabCadastro[[#This Row],[Dias e Horários - PROJETO ANDRÉ LUIZ]],"h",""))</f>
        <v>3</v>
      </c>
      <c r="EN222" s="1">
        <f>LEN(TabCadastro[[#This Row],[Dias e Horários - PROJETO PAULO DE TARSO]])-LEN(SUBSTITUTE(TabCadastro[[#This Row],[Dias e Horários - PROJETO PAULO DE TARSO]],"h",""))</f>
        <v>0</v>
      </c>
    </row>
    <row r="223" spans="1:144" x14ac:dyDescent="0.3">
      <c r="A223" s="2">
        <v>44218.698108761571</v>
      </c>
      <c r="B223" s="19" t="s">
        <v>4653</v>
      </c>
      <c r="C223" s="3" t="s">
        <v>4889</v>
      </c>
      <c r="D223" s="3" t="s">
        <v>4890</v>
      </c>
      <c r="E223" s="3" t="s">
        <v>4891</v>
      </c>
      <c r="F223" s="3" t="s">
        <v>4892</v>
      </c>
      <c r="G223" s="4" t="s">
        <v>4893</v>
      </c>
      <c r="H223" s="5" t="s">
        <v>4894</v>
      </c>
      <c r="I223" s="3" t="s">
        <v>642</v>
      </c>
      <c r="J223" s="3" t="s">
        <v>152</v>
      </c>
      <c r="K223" s="3" t="s">
        <v>4895</v>
      </c>
      <c r="L223" s="3" t="s">
        <v>4896</v>
      </c>
      <c r="M223" s="13">
        <v>36421</v>
      </c>
      <c r="N223" s="3" t="s">
        <v>4897</v>
      </c>
      <c r="O223" s="5" t="s">
        <v>4898</v>
      </c>
      <c r="P223" s="5" t="s">
        <v>4899</v>
      </c>
      <c r="Q223" s="4" t="s">
        <v>846</v>
      </c>
      <c r="S223" s="3" t="s">
        <v>158</v>
      </c>
      <c r="T223" s="3" t="s">
        <v>158</v>
      </c>
      <c r="U223" s="3" t="s">
        <v>158</v>
      </c>
      <c r="V223" s="3" t="s">
        <v>158</v>
      </c>
      <c r="W223" s="3" t="s">
        <v>159</v>
      </c>
      <c r="X223" s="3" t="s">
        <v>158</v>
      </c>
      <c r="Y223" s="3" t="s">
        <v>159</v>
      </c>
      <c r="Z223" s="4" t="s">
        <v>4900</v>
      </c>
      <c r="AA223" s="4" t="s">
        <v>161</v>
      </c>
      <c r="AB223" t="s">
        <v>4901</v>
      </c>
      <c r="AC223" s="4" t="s">
        <v>4902</v>
      </c>
      <c r="AD223" s="4" t="s">
        <v>4903</v>
      </c>
      <c r="AE223" s="4" t="s">
        <v>158</v>
      </c>
      <c r="AF223" s="4" t="s">
        <v>4904</v>
      </c>
      <c r="AG223" s="3" t="s">
        <v>579</v>
      </c>
      <c r="AH223" s="3" t="s">
        <v>579</v>
      </c>
      <c r="AI223" s="3" t="s">
        <v>579</v>
      </c>
      <c r="AJ223" s="3" t="s">
        <v>921</v>
      </c>
      <c r="AK223" s="3" t="s">
        <v>579</v>
      </c>
      <c r="AL223" s="3" t="s">
        <v>579</v>
      </c>
      <c r="AM223" s="3" t="s">
        <v>921</v>
      </c>
      <c r="AN223" s="5">
        <v>40</v>
      </c>
      <c r="AO223" s="5">
        <v>80</v>
      </c>
      <c r="AP223" s="5">
        <v>18</v>
      </c>
      <c r="AQ223" s="5">
        <v>18</v>
      </c>
      <c r="AR223" s="5" t="s">
        <v>161</v>
      </c>
      <c r="AS223" s="5">
        <v>0</v>
      </c>
      <c r="AT223" s="5" t="s">
        <v>4905</v>
      </c>
      <c r="AU223" s="5" t="s">
        <v>580</v>
      </c>
      <c r="AV223" s="5">
        <v>75</v>
      </c>
      <c r="AW223" s="5">
        <v>8</v>
      </c>
      <c r="AX223" s="5">
        <v>4</v>
      </c>
      <c r="AY223" s="5">
        <v>4</v>
      </c>
      <c r="AZ223" s="5" t="s">
        <v>1577</v>
      </c>
      <c r="BA223" s="5">
        <v>24</v>
      </c>
      <c r="BB223" s="5">
        <v>3</v>
      </c>
      <c r="BC223" s="5">
        <v>3</v>
      </c>
      <c r="BD223" s="5">
        <v>2</v>
      </c>
      <c r="BE223" s="5" t="s">
        <v>469</v>
      </c>
      <c r="BF223" s="5">
        <v>10</v>
      </c>
      <c r="BG223" s="5">
        <v>0</v>
      </c>
      <c r="BH223" s="5">
        <v>4</v>
      </c>
      <c r="BI223" s="5">
        <v>1</v>
      </c>
      <c r="BJ223" s="5">
        <v>3</v>
      </c>
      <c r="BK223" s="5">
        <v>3</v>
      </c>
      <c r="BL223" s="5">
        <v>2</v>
      </c>
      <c r="BM223" s="5">
        <v>1</v>
      </c>
      <c r="BN223" s="5">
        <v>0</v>
      </c>
      <c r="BO223" s="5">
        <v>3</v>
      </c>
      <c r="BP223" s="5">
        <v>3</v>
      </c>
      <c r="BQ223" s="5" t="s">
        <v>158</v>
      </c>
      <c r="BR223" s="5" t="s">
        <v>469</v>
      </c>
      <c r="BS223" s="5">
        <v>12</v>
      </c>
      <c r="BT223" s="5">
        <v>3</v>
      </c>
      <c r="BU223" s="5">
        <v>3</v>
      </c>
      <c r="BV223" s="5" t="s">
        <v>253</v>
      </c>
      <c r="BW223" s="5" t="s">
        <v>1356</v>
      </c>
      <c r="BX223" s="5">
        <v>10</v>
      </c>
      <c r="BY223" s="5">
        <v>2</v>
      </c>
      <c r="BZ223" s="5">
        <v>3</v>
      </c>
      <c r="CA223" s="5">
        <v>3</v>
      </c>
      <c r="CB223" s="5">
        <v>10</v>
      </c>
      <c r="CC223" s="5">
        <v>0</v>
      </c>
      <c r="CD223" s="5" t="s">
        <v>4906</v>
      </c>
      <c r="CE223" s="5" t="s">
        <v>924</v>
      </c>
      <c r="CF223" s="5" t="s">
        <v>161</v>
      </c>
      <c r="CG223" s="5" t="s">
        <v>158</v>
      </c>
      <c r="CH223" s="5" t="s">
        <v>158</v>
      </c>
      <c r="CI223" s="5">
        <v>3</v>
      </c>
      <c r="CJ223" s="5">
        <v>1</v>
      </c>
      <c r="CK223" s="5" t="s">
        <v>159</v>
      </c>
      <c r="CL223" s="5" t="s">
        <v>158</v>
      </c>
      <c r="CM223" s="5">
        <v>0</v>
      </c>
      <c r="CN223" s="5">
        <v>0</v>
      </c>
      <c r="CO223" s="5" t="s">
        <v>167</v>
      </c>
      <c r="CQ223" s="5" t="s">
        <v>168</v>
      </c>
      <c r="CS223" s="5" t="s">
        <v>169</v>
      </c>
      <c r="CT223" s="5" t="s">
        <v>158</v>
      </c>
      <c r="CU223" s="5" t="s">
        <v>4907</v>
      </c>
      <c r="CX223" s="5" t="s">
        <v>4908</v>
      </c>
      <c r="CY223" s="4" t="s">
        <v>4909</v>
      </c>
      <c r="CZ223" s="5" t="s">
        <v>171</v>
      </c>
      <c r="DA223" s="5" t="s">
        <v>172</v>
      </c>
      <c r="DB223" s="4" t="s">
        <v>4910</v>
      </c>
      <c r="DC223" s="4" t="s">
        <v>4911</v>
      </c>
      <c r="DD223" t="s">
        <v>4912</v>
      </c>
      <c r="DE223" s="14" t="s">
        <v>176</v>
      </c>
      <c r="DF223" s="4">
        <v>226</v>
      </c>
      <c r="DG223" s="15" t="s">
        <v>177</v>
      </c>
      <c r="DH223" s="15" t="s">
        <v>354</v>
      </c>
      <c r="DI223" s="4" t="e">
        <v>#REF!</v>
      </c>
      <c r="DJ223" s="4" t="e">
        <v>#REF!</v>
      </c>
      <c r="DK223" s="4" t="e">
        <v>#REF!</v>
      </c>
      <c r="DL223" s="4" t="e">
        <v>#REF!</v>
      </c>
      <c r="DM223" s="4" t="e">
        <v>#REF!</v>
      </c>
      <c r="DN223" s="4" t="e">
        <v>#REF!</v>
      </c>
      <c r="DO223" s="4" t="e">
        <v>#REF!</v>
      </c>
      <c r="DP223" s="4" t="s">
        <v>4913</v>
      </c>
      <c r="DQ223" s="4" t="s">
        <v>354</v>
      </c>
      <c r="DR223" s="16">
        <v>1</v>
      </c>
      <c r="DS223" s="17">
        <v>44223</v>
      </c>
      <c r="DT223" s="1" t="s">
        <v>356</v>
      </c>
      <c r="DU223" s="1" t="s">
        <v>354</v>
      </c>
      <c r="DV223" s="1" t="str">
        <f>TabCadastro[[#This Row],[Cidade]]&amp;" - "&amp;TabCadastro[[#This Row],[UF]]</f>
        <v>São Paulo - SP</v>
      </c>
      <c r="DW223" s="18" t="str">
        <f>TabCadastro[[#This Row],[Nome completo do responsável]]&amp;" / "&amp;TabCadastro[[#This Row],[Endereço de e-mail2]]&amp;" / "&amp;TabCadastro[[#This Row],[Telefone]]</f>
        <v>Sara Maria Criado Gonçalves / divulgacao.cedjparaiso@gmail.com / (11) 95070-4751</v>
      </c>
      <c r="DX223" s="18" t="str">
        <f>TabCadastro[[#This Row],[Nome do Presidente]]&amp;" / "&amp;TabCadastro[[#This Row],[Email do Presidente]]&amp;" / "&amp;TabCadastro[[#This Row],[Telefone do Presidente]]</f>
        <v>Maria Da Conceição Gonçalves Chica / mcconchic@yahoo.com.br / (11) 5061-2492</v>
      </c>
      <c r="DY223" s="18" t="e">
        <f>VLOOKUP(TabCadastro[[#This Row],[Regional]],#REF!,2,FALSE)</f>
        <v>#REF!</v>
      </c>
      <c r="DZ223" s="1" t="e">
        <f>IF(TabCadastro[[#This Row],[Regional]]=#REF!,TabCadastro[[#This Row],[Conc_Cidade_UF]],"")</f>
        <v>#REF!</v>
      </c>
      <c r="EA223" s="18" t="str">
        <f>TabCadastro[[#This Row],[Endereço]]&amp;" - "&amp;TabCadastro[[#This Row],[Bairro]]&amp;" - "&amp;"CEP "&amp;TabCadastro[[#This Row],[CEP]]</f>
        <v>Rua Guimarães Passos, 48 - Aclimação - CEP 04107-030</v>
      </c>
      <c r="EB223" s="1" t="e">
        <f>IF(TabCadastro[[#This Row],[Regional]]=#REF!,TabCadastro[[#This Row],[Ordem (manual)]],"")</f>
        <v>#REF!</v>
      </c>
      <c r="EC223" s="1" t="e">
        <f>IF(TabCadastro[[#This Row],[Regional_Selec]]="","",_xlfn.RANK.EQ(TabCadastro[[#This Row],[Regional_Selec]],TabCadastro[Regional_Selec],1))</f>
        <v>#REF!</v>
      </c>
      <c r="ED223" s="1" t="str">
        <f>TabCadastro[[#This Row],[Domingo]]&amp;TabCadastro[[#This Row],[Segunda]]&amp;TabCadastro[[#This Row],[Terça]]&amp;TabCadastro[[#This Row],[Quarta]]&amp;TabCadastro[[#This Row],[Quinta]]&amp;TabCadastro[[#This Row],[Sexta]]&amp;TabCadastro[[#This Row],[Sábado]]</f>
        <v>18h3018h3018h3015h3018h3018h3015h30</v>
      </c>
      <c r="EE223" s="1">
        <f>LEN(TabCadastro[[#This Row],[Conc_AE]])-LEN(SUBSTITUTE(TabCadastro[[#This Row],[Conc_AE]],"h",""))</f>
        <v>7</v>
      </c>
      <c r="EF223" s="1">
        <f>LEN(TabCadastro[[#This Row],[Dias e Horários do CURSO BÁSICO]])-LEN(SUBSTITUTE(TabCadastro[[#This Row],[Dias e Horários do CURSO BÁSICO]],"h",""))</f>
        <v>0</v>
      </c>
      <c r="EG223" s="1">
        <f>LEN(TabCadastro[[#This Row],[Dias e Horários da EAE]])-LEN(SUBSTITUTE(TabCadastro[[#This Row],[Dias e Horários da EAE]],"h",""))</f>
        <v>4</v>
      </c>
      <c r="EH223" s="1">
        <f>LEN(TabCadastro[[#This Row],[Dias e Horários EVANGELIZAÇÃO INFANTIL]])-LEN(SUBSTITUTE(TabCadastro[[#This Row],[Dias e Horários EVANGELIZAÇÃO INFANTIL]],"h",""))</f>
        <v>1</v>
      </c>
      <c r="EI223" s="1">
        <f>LEN(TabCadastro[[#This Row],[Dias e Horários PRÉ-MOCIDADE]])-LEN(SUBSTITUTE(TabCadastro[[#This Row],[Dias e Horários PRÉ-MOCIDADE]],"h",""))</f>
        <v>1</v>
      </c>
      <c r="EJ223" s="1">
        <f>LEN(TabCadastro[[#This Row],[Dias e Horários MOCIDADE]])-LEN(SUBSTITUTE(TabCadastro[[#This Row],[Dias e Horários MOCIDADE]],"h",""))</f>
        <v>1</v>
      </c>
      <c r="EK223" s="1">
        <f>LEN(TabCadastro[[#This Row],[Dias e Horários do CURSO DE MÉDIUNS]])-LEN(SUBSTITUTE(TabCadastro[[#This Row],[Dias e Horários do CURSO DE MÉDIUNS]],"h",""))</f>
        <v>1</v>
      </c>
      <c r="EL223" s="1">
        <f>LEN(TabCadastro[[#This Row],[Dias e Horários - FALANDO AO CORAÇÃO]])-LEN(SUBSTITUTE(TabCadastro[[#This Row],[Dias e Horários - FALANDO AO CORAÇÃO]],"h",""))</f>
        <v>1</v>
      </c>
      <c r="EM223" s="1">
        <f>LEN(TabCadastro[[#This Row],[Dias e Horários - PROJETO ANDRÉ LUIZ]])-LEN(SUBSTITUTE(TabCadastro[[#This Row],[Dias e Horários - PROJETO ANDRÉ LUIZ]],"h",""))</f>
        <v>1</v>
      </c>
      <c r="EN223" s="1">
        <f>LEN(TabCadastro[[#This Row],[Dias e Horários - PROJETO PAULO DE TARSO]])-LEN(SUBSTITUTE(TabCadastro[[#This Row],[Dias e Horários - PROJETO PAULO DE TARSO]],"h",""))</f>
        <v>0</v>
      </c>
    </row>
    <row r="224" spans="1:144" x14ac:dyDescent="0.3">
      <c r="A224" s="2">
        <v>44240.725770960649</v>
      </c>
      <c r="B224" s="19" t="s">
        <v>4653</v>
      </c>
      <c r="C224" s="3" t="s">
        <v>4914</v>
      </c>
      <c r="D224" s="3" t="s">
        <v>4915</v>
      </c>
      <c r="E224" s="3" t="s">
        <v>4916</v>
      </c>
      <c r="F224" s="3" t="s">
        <v>4917</v>
      </c>
      <c r="G224" s="4" t="s">
        <v>4918</v>
      </c>
      <c r="H224" s="5" t="s">
        <v>4824</v>
      </c>
      <c r="I224" s="3" t="s">
        <v>642</v>
      </c>
      <c r="J224" s="3" t="s">
        <v>152</v>
      </c>
      <c r="K224" s="3" t="s">
        <v>4919</v>
      </c>
      <c r="L224" s="3" t="s">
        <v>4920</v>
      </c>
      <c r="M224" s="24">
        <v>25921</v>
      </c>
      <c r="N224" s="3" t="s">
        <v>4921</v>
      </c>
      <c r="O224" s="5" t="s">
        <v>4922</v>
      </c>
      <c r="P224" s="5" t="s">
        <v>4923</v>
      </c>
      <c r="Q224" s="4" t="s">
        <v>4924</v>
      </c>
      <c r="R224" s="4" t="s">
        <v>4925</v>
      </c>
      <c r="S224" s="3" t="s">
        <v>158</v>
      </c>
      <c r="T224" s="3" t="s">
        <v>158</v>
      </c>
      <c r="U224" s="3" t="s">
        <v>158</v>
      </c>
      <c r="V224" s="3" t="s">
        <v>159</v>
      </c>
      <c r="W224" s="3" t="s">
        <v>158</v>
      </c>
      <c r="X224" s="3" t="s">
        <v>159</v>
      </c>
      <c r="Y224" s="3" t="s">
        <v>159</v>
      </c>
      <c r="Z224" s="4" t="s">
        <v>4926</v>
      </c>
      <c r="AA224" s="4" t="s">
        <v>161</v>
      </c>
      <c r="AB224" t="s">
        <v>4927</v>
      </c>
      <c r="AC224" s="4" t="s">
        <v>161</v>
      </c>
      <c r="AD224" s="4" t="s">
        <v>161</v>
      </c>
      <c r="AE224" s="4" t="s">
        <v>158</v>
      </c>
      <c r="AF224" s="4" t="s">
        <v>4928</v>
      </c>
      <c r="AG224" s="3" t="s">
        <v>549</v>
      </c>
      <c r="AH224" s="3" t="s">
        <v>422</v>
      </c>
      <c r="AI224" s="3" t="s">
        <v>422</v>
      </c>
      <c r="AJ224" s="3" t="s">
        <v>161</v>
      </c>
      <c r="AK224" s="3" t="s">
        <v>222</v>
      </c>
      <c r="AL224" s="3" t="s">
        <v>549</v>
      </c>
      <c r="AM224" s="3" t="s">
        <v>549</v>
      </c>
      <c r="AN224" s="5">
        <v>505</v>
      </c>
      <c r="AO224" s="5">
        <v>399</v>
      </c>
      <c r="AP224" s="5">
        <v>30</v>
      </c>
      <c r="AQ224" s="5">
        <v>50</v>
      </c>
      <c r="AR224" s="5" t="s">
        <v>161</v>
      </c>
      <c r="AS224" s="5">
        <v>0</v>
      </c>
      <c r="AT224" s="5" t="s">
        <v>4929</v>
      </c>
      <c r="AU224" s="5" t="s">
        <v>4930</v>
      </c>
      <c r="AV224" s="5">
        <v>25</v>
      </c>
      <c r="AW224" s="5">
        <v>16</v>
      </c>
      <c r="AX224" s="5">
        <v>5</v>
      </c>
      <c r="AY224" s="5">
        <v>3</v>
      </c>
      <c r="AZ224" s="5" t="s">
        <v>161</v>
      </c>
      <c r="BA224" s="5">
        <v>0</v>
      </c>
      <c r="BB224" s="5">
        <v>5</v>
      </c>
      <c r="BC224" s="5">
        <v>2</v>
      </c>
      <c r="BD224" s="5">
        <v>0</v>
      </c>
      <c r="BE224" s="5" t="s">
        <v>164</v>
      </c>
      <c r="BF224" s="5">
        <v>6</v>
      </c>
      <c r="BG224" s="5">
        <v>5</v>
      </c>
      <c r="BH224" s="5">
        <v>8</v>
      </c>
      <c r="BI224" s="5">
        <v>0</v>
      </c>
      <c r="BJ224" s="5">
        <v>0</v>
      </c>
      <c r="BK224" s="5">
        <v>2</v>
      </c>
      <c r="BL224" s="5">
        <v>4</v>
      </c>
      <c r="BM224" s="5">
        <v>1</v>
      </c>
      <c r="BN224" s="5">
        <v>0</v>
      </c>
      <c r="BO224" s="5">
        <v>8</v>
      </c>
      <c r="BP224" s="5">
        <v>6</v>
      </c>
      <c r="BQ224" s="5" t="s">
        <v>159</v>
      </c>
      <c r="BR224" s="5" t="s">
        <v>161</v>
      </c>
      <c r="BS224" s="5">
        <v>0</v>
      </c>
      <c r="BT224" s="5">
        <v>0</v>
      </c>
      <c r="BU224" s="5">
        <v>0</v>
      </c>
      <c r="BV224" s="5" t="s">
        <v>165</v>
      </c>
      <c r="BW224" s="5" t="s">
        <v>345</v>
      </c>
      <c r="BX224" s="5">
        <v>2</v>
      </c>
      <c r="BY224" s="5">
        <v>4</v>
      </c>
      <c r="BZ224" s="5">
        <v>4</v>
      </c>
      <c r="CA224" s="5">
        <v>4</v>
      </c>
      <c r="CB224" s="5">
        <v>0</v>
      </c>
      <c r="CC224" s="5">
        <v>1000</v>
      </c>
      <c r="CD224" s="5" t="s">
        <v>161</v>
      </c>
      <c r="CE224" s="5" t="s">
        <v>161</v>
      </c>
      <c r="CF224" s="5" t="s">
        <v>161</v>
      </c>
      <c r="CG224" s="5" t="s">
        <v>158</v>
      </c>
      <c r="CH224" s="5" t="s">
        <v>158</v>
      </c>
      <c r="CI224" s="5">
        <v>0</v>
      </c>
      <c r="CJ224" s="5">
        <v>0</v>
      </c>
      <c r="CK224" s="5" t="s">
        <v>158</v>
      </c>
      <c r="CL224" s="5" t="s">
        <v>158</v>
      </c>
      <c r="CM224" s="5">
        <v>0</v>
      </c>
      <c r="CN224" s="5">
        <v>0</v>
      </c>
      <c r="CO224" s="5" t="s">
        <v>167</v>
      </c>
      <c r="CP224" s="4" t="s">
        <v>4931</v>
      </c>
      <c r="CQ224" s="5" t="s">
        <v>168</v>
      </c>
      <c r="CR224" s="4" t="s">
        <v>4932</v>
      </c>
      <c r="CS224" s="5" t="s">
        <v>169</v>
      </c>
      <c r="CT224" s="5" t="s">
        <v>159</v>
      </c>
      <c r="CU224" s="5" t="s">
        <v>4933</v>
      </c>
      <c r="CX224" s="5" t="s">
        <v>4934</v>
      </c>
      <c r="CY224" s="4" t="s">
        <v>1260</v>
      </c>
      <c r="CZ224" s="5" t="s">
        <v>171</v>
      </c>
      <c r="DA224" s="5" t="s">
        <v>172</v>
      </c>
      <c r="DB224" s="4" t="s">
        <v>4935</v>
      </c>
      <c r="DC224" s="4" t="s">
        <v>4936</v>
      </c>
      <c r="DD224" t="s">
        <v>4937</v>
      </c>
      <c r="DE224" s="14" t="s">
        <v>176</v>
      </c>
      <c r="DF224" s="4">
        <v>227</v>
      </c>
      <c r="DG224" s="15" t="s">
        <v>177</v>
      </c>
      <c r="DH224" s="15" t="s">
        <v>354</v>
      </c>
      <c r="DI224" s="4" t="e">
        <v>#REF!</v>
      </c>
      <c r="DJ224" s="4" t="e">
        <v>#REF!</v>
      </c>
      <c r="DK224" s="4" t="e">
        <v>#REF!</v>
      </c>
      <c r="DL224" s="4" t="e">
        <v>#REF!</v>
      </c>
      <c r="DM224" s="4" t="e">
        <v>#REF!</v>
      </c>
      <c r="DN224" s="4" t="e">
        <v>#REF!</v>
      </c>
      <c r="DO224" s="4" t="e">
        <v>#REF!</v>
      </c>
      <c r="DP224" s="4" t="s">
        <v>4938</v>
      </c>
      <c r="DQ224" s="4" t="s">
        <v>354</v>
      </c>
      <c r="DR224" s="16">
        <v>1</v>
      </c>
      <c r="DS224" s="17">
        <v>44223</v>
      </c>
      <c r="DT224" s="1" t="s">
        <v>356</v>
      </c>
      <c r="DU224" s="1" t="s">
        <v>354</v>
      </c>
      <c r="DV224" s="1" t="str">
        <f>TabCadastro[[#This Row],[Cidade]]&amp;" - "&amp;TabCadastro[[#This Row],[UF]]</f>
        <v>São Paulo - SP</v>
      </c>
      <c r="DW224" s="18" t="str">
        <f>TabCadastro[[#This Row],[Nome completo do responsável]]&amp;" / "&amp;TabCadastro[[#This Row],[Endereço de e-mail2]]&amp;" / "&amp;TabCadastro[[#This Row],[Telefone]]</f>
        <v>Valcirene Rodrigues De Sousa / val.r.de.sousa@gmail.com / (11) 97109-0561</v>
      </c>
      <c r="DX224" s="18" t="str">
        <f>TabCadastro[[#This Row],[Nome do Presidente]]&amp;" / "&amp;TabCadastro[[#This Row],[Email do Presidente]]&amp;" / "&amp;TabCadastro[[#This Row],[Telefone do Presidente]]</f>
        <v>Luci Mieko Pedroso Sakoda / lucisakoda@gmail.com / (11) 99773-4028</v>
      </c>
      <c r="DY224" s="18" t="e">
        <f>VLOOKUP(TabCadastro[[#This Row],[Regional]],#REF!,2,FALSE)</f>
        <v>#REF!</v>
      </c>
      <c r="DZ224" s="1" t="e">
        <f>IF(TabCadastro[[#This Row],[Regional]]=#REF!,TabCadastro[[#This Row],[Conc_Cidade_UF]],"")</f>
        <v>#REF!</v>
      </c>
      <c r="EA224" s="18" t="str">
        <f>TabCadastro[[#This Row],[Endereço]]&amp;" - "&amp;TabCadastro[[#This Row],[Bairro]]&amp;" - "&amp;"CEP "&amp;TabCadastro[[#This Row],[CEP]]</f>
        <v>Rua Genebra, 172 - Bela Vista - CEP 01316-010</v>
      </c>
      <c r="EB224" s="1" t="e">
        <f>IF(TabCadastro[[#This Row],[Regional]]=#REF!,TabCadastro[[#This Row],[Ordem (manual)]],"")</f>
        <v>#REF!</v>
      </c>
      <c r="EC224" s="1" t="e">
        <f>IF(TabCadastro[[#This Row],[Regional_Selec]]="","",_xlfn.RANK.EQ(TabCadastro[[#This Row],[Regional_Selec]],TabCadastro[Regional_Selec],1))</f>
        <v>#REF!</v>
      </c>
      <c r="ED224" s="1" t="str">
        <f>TabCadastro[[#This Row],[Domingo]]&amp;TabCadastro[[#This Row],[Segunda]]&amp;TabCadastro[[#This Row],[Terça]]&amp;TabCadastro[[#This Row],[Quarta]]&amp;TabCadastro[[#This Row],[Quinta]]&amp;TabCadastro[[#This Row],[Sexta]]&amp;TabCadastro[[#This Row],[Sábado]]</f>
        <v>8h3019h19h-14h308h308h30</v>
      </c>
      <c r="EE224" s="1">
        <f>LEN(TabCadastro[[#This Row],[Conc_AE]])-LEN(SUBSTITUTE(TabCadastro[[#This Row],[Conc_AE]],"h",""))</f>
        <v>6</v>
      </c>
      <c r="EF224" s="1">
        <f>LEN(TabCadastro[[#This Row],[Dias e Horários do CURSO BÁSICO]])-LEN(SUBSTITUTE(TabCadastro[[#This Row],[Dias e Horários do CURSO BÁSICO]],"h",""))</f>
        <v>0</v>
      </c>
      <c r="EG224" s="1">
        <f>LEN(TabCadastro[[#This Row],[Dias e Horários da EAE]])-LEN(SUBSTITUTE(TabCadastro[[#This Row],[Dias e Horários da EAE]],"h",""))</f>
        <v>3</v>
      </c>
      <c r="EH224" s="1">
        <f>LEN(TabCadastro[[#This Row],[Dias e Horários EVANGELIZAÇÃO INFANTIL]])-LEN(SUBSTITUTE(TabCadastro[[#This Row],[Dias e Horários EVANGELIZAÇÃO INFANTIL]],"h",""))</f>
        <v>1</v>
      </c>
      <c r="EI224" s="1">
        <f>LEN(TabCadastro[[#This Row],[Dias e Horários PRÉ-MOCIDADE]])-LEN(SUBSTITUTE(TabCadastro[[#This Row],[Dias e Horários PRÉ-MOCIDADE]],"h",""))</f>
        <v>0</v>
      </c>
      <c r="EJ224" s="1">
        <f>LEN(TabCadastro[[#This Row],[Dias e Horários MOCIDADE]])-LEN(SUBSTITUTE(TabCadastro[[#This Row],[Dias e Horários MOCIDADE]],"h",""))</f>
        <v>1</v>
      </c>
      <c r="EK224" s="1">
        <f>LEN(TabCadastro[[#This Row],[Dias e Horários do CURSO DE MÉDIUNS]])-LEN(SUBSTITUTE(TabCadastro[[#This Row],[Dias e Horários do CURSO DE MÉDIUNS]],"h",""))</f>
        <v>0</v>
      </c>
      <c r="EL224" s="1">
        <f>LEN(TabCadastro[[#This Row],[Dias e Horários - FALANDO AO CORAÇÃO]])-LEN(SUBSTITUTE(TabCadastro[[#This Row],[Dias e Horários - FALANDO AO CORAÇÃO]],"h",""))</f>
        <v>0</v>
      </c>
      <c r="EM224" s="1">
        <f>LEN(TabCadastro[[#This Row],[Dias e Horários - PROJETO ANDRÉ LUIZ]])-LEN(SUBSTITUTE(TabCadastro[[#This Row],[Dias e Horários - PROJETO ANDRÉ LUIZ]],"h",""))</f>
        <v>0</v>
      </c>
      <c r="EN224" s="1">
        <f>LEN(TabCadastro[[#This Row],[Dias e Horários - PROJETO PAULO DE TARSO]])-LEN(SUBSTITUTE(TabCadastro[[#This Row],[Dias e Horários - PROJETO PAULO DE TARSO]],"h",""))</f>
        <v>0</v>
      </c>
    </row>
    <row r="225" spans="1:144" x14ac:dyDescent="0.3">
      <c r="A225" s="2">
        <v>44180.816898749996</v>
      </c>
      <c r="B225" s="19" t="s">
        <v>4653</v>
      </c>
      <c r="C225" s="3" t="s">
        <v>4939</v>
      </c>
      <c r="D225" s="3" t="s">
        <v>4940</v>
      </c>
      <c r="E225" s="3" t="s">
        <v>4941</v>
      </c>
      <c r="F225" s="3" t="s">
        <v>4942</v>
      </c>
      <c r="G225" s="4" t="s">
        <v>4943</v>
      </c>
      <c r="H225" s="5" t="s">
        <v>4944</v>
      </c>
      <c r="I225" s="3" t="s">
        <v>642</v>
      </c>
      <c r="J225" s="3" t="s">
        <v>152</v>
      </c>
      <c r="K225" s="3" t="s">
        <v>4945</v>
      </c>
      <c r="L225" s="3" t="s">
        <v>4946</v>
      </c>
      <c r="M225" s="13">
        <v>42451</v>
      </c>
      <c r="N225" s="3" t="s">
        <v>4941</v>
      </c>
      <c r="O225" s="5" t="s">
        <v>4947</v>
      </c>
      <c r="P225" s="5" t="s">
        <v>4942</v>
      </c>
      <c r="Q225" s="4" t="s">
        <v>4948</v>
      </c>
      <c r="R225" s="4" t="s">
        <v>4949</v>
      </c>
      <c r="S225" s="3" t="s">
        <v>158</v>
      </c>
      <c r="T225" s="3" t="s">
        <v>158</v>
      </c>
      <c r="U225" s="3" t="s">
        <v>158</v>
      </c>
      <c r="V225" s="3" t="s">
        <v>159</v>
      </c>
      <c r="W225" s="3" t="s">
        <v>159</v>
      </c>
      <c r="X225" s="3" t="s">
        <v>159</v>
      </c>
      <c r="Y225" s="3" t="s">
        <v>159</v>
      </c>
      <c r="Z225" s="4" t="s">
        <v>4950</v>
      </c>
      <c r="AA225" t="s">
        <v>4951</v>
      </c>
      <c r="AB225" s="4" t="s">
        <v>4952</v>
      </c>
      <c r="AC225" s="4" t="s">
        <v>4953</v>
      </c>
      <c r="AD225" s="4" t="s">
        <v>4954</v>
      </c>
      <c r="AE225" s="4" t="s">
        <v>158</v>
      </c>
      <c r="AF225" s="4" t="s">
        <v>4955</v>
      </c>
      <c r="AG225" s="3" t="s">
        <v>161</v>
      </c>
      <c r="AH225" s="3" t="s">
        <v>161</v>
      </c>
      <c r="AI225" s="3" t="s">
        <v>579</v>
      </c>
      <c r="AJ225" s="3" t="s">
        <v>161</v>
      </c>
      <c r="AK225" s="3" t="s">
        <v>579</v>
      </c>
      <c r="AL225" s="3" t="s">
        <v>161</v>
      </c>
      <c r="AM225" s="3" t="s">
        <v>161</v>
      </c>
      <c r="AN225" s="5">
        <v>40</v>
      </c>
      <c r="AO225" s="5">
        <v>12</v>
      </c>
      <c r="AP225" s="5">
        <v>14</v>
      </c>
      <c r="AQ225" s="5">
        <v>20</v>
      </c>
      <c r="AR225" s="5" t="s">
        <v>225</v>
      </c>
      <c r="AS225" s="5">
        <v>35</v>
      </c>
      <c r="AT225" s="5" t="s">
        <v>251</v>
      </c>
      <c r="AU225" s="5" t="s">
        <v>1336</v>
      </c>
      <c r="AV225" s="5">
        <v>17</v>
      </c>
      <c r="AW225" s="5">
        <v>6</v>
      </c>
      <c r="AX225" s="5">
        <v>5</v>
      </c>
      <c r="AY225" s="5">
        <v>2</v>
      </c>
      <c r="AZ225" s="5" t="s">
        <v>4956</v>
      </c>
      <c r="BA225" s="5">
        <v>15</v>
      </c>
      <c r="BB225" s="5">
        <v>3</v>
      </c>
      <c r="BC225" s="5">
        <v>3</v>
      </c>
      <c r="BD225" s="5">
        <v>1</v>
      </c>
      <c r="BE225" s="5" t="s">
        <v>164</v>
      </c>
      <c r="BF225" s="5">
        <v>6</v>
      </c>
      <c r="BG225" s="5">
        <v>5</v>
      </c>
      <c r="BH225" s="5">
        <v>3</v>
      </c>
      <c r="BI225" s="5">
        <v>0</v>
      </c>
      <c r="BJ225" s="5">
        <v>1</v>
      </c>
      <c r="BK225" s="5">
        <v>0</v>
      </c>
      <c r="BL225" s="5">
        <v>1</v>
      </c>
      <c r="BM225" s="5">
        <v>1</v>
      </c>
      <c r="BN225" s="5">
        <v>0</v>
      </c>
      <c r="BO225" s="5">
        <v>2</v>
      </c>
      <c r="BP225" s="5">
        <v>0</v>
      </c>
      <c r="BQ225" s="5" t="s">
        <v>158</v>
      </c>
      <c r="BR225" s="5" t="s">
        <v>161</v>
      </c>
      <c r="BS225" s="5">
        <v>0</v>
      </c>
      <c r="BT225" s="5">
        <v>0</v>
      </c>
      <c r="BU225" s="5">
        <v>0</v>
      </c>
      <c r="BV225" s="5" t="s">
        <v>344</v>
      </c>
      <c r="BW225" s="5" t="s">
        <v>161</v>
      </c>
      <c r="BX225" s="5">
        <v>0</v>
      </c>
      <c r="BY225" s="5">
        <v>0</v>
      </c>
      <c r="BZ225" s="5">
        <v>1</v>
      </c>
      <c r="CA225" s="5">
        <v>0</v>
      </c>
      <c r="CB225" s="5">
        <v>0</v>
      </c>
      <c r="CC225" s="5">
        <v>32</v>
      </c>
      <c r="CD225" s="5" t="s">
        <v>312</v>
      </c>
      <c r="CE225" s="5" t="s">
        <v>4957</v>
      </c>
      <c r="CF225" s="5" t="s">
        <v>161</v>
      </c>
      <c r="CG225" s="5" t="s">
        <v>158</v>
      </c>
      <c r="CH225" s="5" t="s">
        <v>158</v>
      </c>
      <c r="CI225" s="5">
        <v>0</v>
      </c>
      <c r="CJ225" s="5">
        <v>0</v>
      </c>
      <c r="CK225" s="5" t="s">
        <v>159</v>
      </c>
      <c r="CL225" s="5" t="s">
        <v>158</v>
      </c>
      <c r="CM225" s="5">
        <v>0</v>
      </c>
      <c r="CN225" s="5">
        <v>0</v>
      </c>
      <c r="CO225" s="5" t="s">
        <v>167</v>
      </c>
      <c r="CP225" s="4" t="s">
        <v>4519</v>
      </c>
      <c r="CQ225" s="5" t="s">
        <v>168</v>
      </c>
      <c r="CR225" s="4" t="s">
        <v>4958</v>
      </c>
      <c r="CS225" s="5" t="s">
        <v>169</v>
      </c>
      <c r="CT225" s="5" t="s">
        <v>159</v>
      </c>
      <c r="CU225" s="5" t="s">
        <v>4955</v>
      </c>
      <c r="CX225" s="5" t="s">
        <v>4955</v>
      </c>
      <c r="CY225" s="4" t="s">
        <v>1049</v>
      </c>
      <c r="CZ225" s="5" t="s">
        <v>171</v>
      </c>
      <c r="DA225" s="5" t="s">
        <v>172</v>
      </c>
      <c r="DB225" s="4" t="s">
        <v>4959</v>
      </c>
      <c r="DC225" s="4" t="s">
        <v>4960</v>
      </c>
      <c r="DD225" t="s">
        <v>4961</v>
      </c>
      <c r="DE225" s="14" t="s">
        <v>176</v>
      </c>
      <c r="DF225" s="4">
        <v>228</v>
      </c>
      <c r="DG225" s="15" t="s">
        <v>177</v>
      </c>
      <c r="DH225" s="15" t="s">
        <v>178</v>
      </c>
      <c r="DI225" s="4" t="e">
        <v>#REF!</v>
      </c>
      <c r="DJ225" s="4" t="e">
        <v>#REF!</v>
      </c>
      <c r="DK225" s="4" t="e">
        <v>#REF!</v>
      </c>
      <c r="DL225" s="4" t="e">
        <v>#REF!</v>
      </c>
      <c r="DM225" s="4" t="e">
        <v>#REF!</v>
      </c>
      <c r="DN225" s="4" t="e">
        <v>#REF!</v>
      </c>
      <c r="DO225" s="4" t="e">
        <v>#REF!</v>
      </c>
      <c r="DP225" s="4" t="s">
        <v>4962</v>
      </c>
      <c r="DQ225" s="4" t="s">
        <v>178</v>
      </c>
      <c r="DR225" s="16">
        <v>1</v>
      </c>
      <c r="DS225" s="17">
        <v>44223</v>
      </c>
      <c r="DU225" s="1" t="s">
        <v>178</v>
      </c>
      <c r="DV225" s="1" t="str">
        <f>TabCadastro[[#This Row],[Cidade]]&amp;" - "&amp;TabCadastro[[#This Row],[UF]]</f>
        <v>São Paulo - SP</v>
      </c>
      <c r="DW225" s="18" t="str">
        <f>TabCadastro[[#This Row],[Nome completo do responsável]]&amp;" / "&amp;TabCadastro[[#This Row],[Endereço de e-mail2]]&amp;" / "&amp;TabCadastro[[#This Row],[Telefone]]</f>
        <v>Luiz Panarella / divulgacao.ceaejc@gmail.com / (11) 99709-9968</v>
      </c>
      <c r="DX225" s="18" t="str">
        <f>TabCadastro[[#This Row],[Nome do Presidente]]&amp;" / "&amp;TabCadastro[[#This Row],[Email do Presidente]]&amp;" / "&amp;TabCadastro[[#This Row],[Telefone do Presidente]]</f>
        <v>Luiz Panarella / lulapana@hotmail.com / (11) 99709-9968</v>
      </c>
      <c r="DY225" s="18" t="e">
        <f>VLOOKUP(TabCadastro[[#This Row],[Regional]],#REF!,2,FALSE)</f>
        <v>#REF!</v>
      </c>
      <c r="DZ225" s="1" t="e">
        <f>IF(TabCadastro[[#This Row],[Regional]]=#REF!,TabCadastro[[#This Row],[Conc_Cidade_UF]],"")</f>
        <v>#REF!</v>
      </c>
      <c r="EA225" s="18" t="str">
        <f>TabCadastro[[#This Row],[Endereço]]&amp;" - "&amp;TabCadastro[[#This Row],[Bairro]]&amp;" - "&amp;"CEP "&amp;TabCadastro[[#This Row],[CEP]]</f>
        <v>Rua Cubatão, 611 B - Vl. Mariana - CEP 04013-042</v>
      </c>
      <c r="EB225" s="1" t="e">
        <f>IF(TabCadastro[[#This Row],[Regional]]=#REF!,TabCadastro[[#This Row],[Ordem (manual)]],"")</f>
        <v>#REF!</v>
      </c>
      <c r="EC225" s="1" t="e">
        <f>IF(TabCadastro[[#This Row],[Regional_Selec]]="","",_xlfn.RANK.EQ(TabCadastro[[#This Row],[Regional_Selec]],TabCadastro[Regional_Selec],1))</f>
        <v>#REF!</v>
      </c>
      <c r="ED225" s="1" t="str">
        <f>TabCadastro[[#This Row],[Domingo]]&amp;TabCadastro[[#This Row],[Segunda]]&amp;TabCadastro[[#This Row],[Terça]]&amp;TabCadastro[[#This Row],[Quarta]]&amp;TabCadastro[[#This Row],[Quinta]]&amp;TabCadastro[[#This Row],[Sexta]]&amp;TabCadastro[[#This Row],[Sábado]]</f>
        <v>--18h30-18h30--</v>
      </c>
      <c r="EE225" s="1">
        <f>LEN(TabCadastro[[#This Row],[Conc_AE]])-LEN(SUBSTITUTE(TabCadastro[[#This Row],[Conc_AE]],"h",""))</f>
        <v>2</v>
      </c>
      <c r="EF225" s="1">
        <f>LEN(TabCadastro[[#This Row],[Dias e Horários do CURSO BÁSICO]])-LEN(SUBSTITUTE(TabCadastro[[#This Row],[Dias e Horários do CURSO BÁSICO]],"h",""))</f>
        <v>1</v>
      </c>
      <c r="EG225" s="1">
        <f>LEN(TabCadastro[[#This Row],[Dias e Horários da EAE]])-LEN(SUBSTITUTE(TabCadastro[[#This Row],[Dias e Horários da EAE]],"h",""))</f>
        <v>1</v>
      </c>
      <c r="EH225" s="1">
        <f>LEN(TabCadastro[[#This Row],[Dias e Horários EVANGELIZAÇÃO INFANTIL]])-LEN(SUBSTITUTE(TabCadastro[[#This Row],[Dias e Horários EVANGELIZAÇÃO INFANTIL]],"h",""))</f>
        <v>1</v>
      </c>
      <c r="EI225" s="1">
        <f>LEN(TabCadastro[[#This Row],[Dias e Horários PRÉ-MOCIDADE]])-LEN(SUBSTITUTE(TabCadastro[[#This Row],[Dias e Horários PRÉ-MOCIDADE]],"h",""))</f>
        <v>0</v>
      </c>
      <c r="EJ225" s="1">
        <f>LEN(TabCadastro[[#This Row],[Dias e Horários MOCIDADE]])-LEN(SUBSTITUTE(TabCadastro[[#This Row],[Dias e Horários MOCIDADE]],"h",""))</f>
        <v>0</v>
      </c>
      <c r="EK225" s="1">
        <f>LEN(TabCadastro[[#This Row],[Dias e Horários do CURSO DE MÉDIUNS]])-LEN(SUBSTITUTE(TabCadastro[[#This Row],[Dias e Horários do CURSO DE MÉDIUNS]],"h",""))</f>
        <v>1</v>
      </c>
      <c r="EL225" s="1">
        <f>LEN(TabCadastro[[#This Row],[Dias e Horários - FALANDO AO CORAÇÃO]])-LEN(SUBSTITUTE(TabCadastro[[#This Row],[Dias e Horários - FALANDO AO CORAÇÃO]],"h",""))</f>
        <v>1</v>
      </c>
      <c r="EM225" s="1">
        <f>LEN(TabCadastro[[#This Row],[Dias e Horários - PROJETO ANDRÉ LUIZ]])-LEN(SUBSTITUTE(TabCadastro[[#This Row],[Dias e Horários - PROJETO ANDRÉ LUIZ]],"h",""))</f>
        <v>2</v>
      </c>
      <c r="EN225" s="1">
        <f>LEN(TabCadastro[[#This Row],[Dias e Horários - PROJETO PAULO DE TARSO]])-LEN(SUBSTITUTE(TabCadastro[[#This Row],[Dias e Horários - PROJETO PAULO DE TARSO]],"h",""))</f>
        <v>0</v>
      </c>
    </row>
    <row r="226" spans="1:144" x14ac:dyDescent="0.3">
      <c r="A226" s="2">
        <v>44181.777963645829</v>
      </c>
      <c r="B226" s="3" t="s">
        <v>4653</v>
      </c>
      <c r="C226" s="3" t="s">
        <v>4963</v>
      </c>
      <c r="D226" s="3" t="s">
        <v>4964</v>
      </c>
      <c r="E226" s="3" t="s">
        <v>4965</v>
      </c>
      <c r="F226" s="3" t="s">
        <v>4966</v>
      </c>
      <c r="G226" s="4" t="s">
        <v>4967</v>
      </c>
      <c r="H226" s="5" t="s">
        <v>4968</v>
      </c>
      <c r="I226" s="3" t="s">
        <v>642</v>
      </c>
      <c r="J226" s="3" t="s">
        <v>152</v>
      </c>
      <c r="K226" s="3" t="s">
        <v>4969</v>
      </c>
      <c r="L226" s="3" t="s">
        <v>4970</v>
      </c>
      <c r="M226" s="13">
        <v>35541</v>
      </c>
      <c r="N226" s="3" t="s">
        <v>4971</v>
      </c>
      <c r="O226" s="5" t="s">
        <v>4972</v>
      </c>
      <c r="P226" s="5" t="s">
        <v>4973</v>
      </c>
      <c r="Q226" s="4" t="s">
        <v>4974</v>
      </c>
      <c r="R226" s="4"/>
      <c r="S226" s="3" t="s">
        <v>158</v>
      </c>
      <c r="T226" s="3" t="s">
        <v>159</v>
      </c>
      <c r="U226" s="3" t="s">
        <v>158</v>
      </c>
      <c r="V226" s="3" t="s">
        <v>158</v>
      </c>
      <c r="W226" s="3" t="s">
        <v>159</v>
      </c>
      <c r="X226" s="3" t="s">
        <v>159</v>
      </c>
      <c r="Y226" s="3" t="s">
        <v>159</v>
      </c>
      <c r="Z226" s="4" t="s">
        <v>4975</v>
      </c>
      <c r="AA226" s="4" t="s">
        <v>161</v>
      </c>
      <c r="AB226" t="s">
        <v>4976</v>
      </c>
      <c r="AC226" s="4" t="s">
        <v>161</v>
      </c>
      <c r="AD226" s="4" t="s">
        <v>161</v>
      </c>
      <c r="AE226" s="4" t="s">
        <v>159</v>
      </c>
      <c r="AF226" s="4"/>
      <c r="AG226" s="3" t="s">
        <v>579</v>
      </c>
      <c r="AH226" s="3" t="s">
        <v>162</v>
      </c>
      <c r="AI226" s="3" t="s">
        <v>162</v>
      </c>
      <c r="AJ226" s="3" t="s">
        <v>161</v>
      </c>
      <c r="AK226" s="3" t="s">
        <v>4977</v>
      </c>
      <c r="AL226" s="3" t="s">
        <v>161</v>
      </c>
      <c r="AM226" s="3" t="s">
        <v>161</v>
      </c>
      <c r="AN226" s="5">
        <v>350</v>
      </c>
      <c r="AO226" s="5">
        <v>300</v>
      </c>
      <c r="AP226" s="5">
        <v>36</v>
      </c>
      <c r="AQ226" s="5">
        <v>20</v>
      </c>
      <c r="AR226" s="5" t="s">
        <v>312</v>
      </c>
      <c r="AS226" s="5">
        <v>15</v>
      </c>
      <c r="AT226" s="5" t="s">
        <v>4978</v>
      </c>
      <c r="AU226" s="5" t="s">
        <v>4979</v>
      </c>
      <c r="AV226" s="5">
        <v>50</v>
      </c>
      <c r="AW226" s="5">
        <v>30</v>
      </c>
      <c r="AX226" s="5">
        <v>15</v>
      </c>
      <c r="AY226" s="5">
        <v>6</v>
      </c>
      <c r="AZ226" s="5" t="s">
        <v>4980</v>
      </c>
      <c r="BA226" s="5">
        <v>20</v>
      </c>
      <c r="BB226" s="5">
        <v>15</v>
      </c>
      <c r="BC226" s="5">
        <v>8</v>
      </c>
      <c r="BD226" s="5">
        <v>1</v>
      </c>
      <c r="BE226" s="5" t="s">
        <v>378</v>
      </c>
      <c r="BF226" s="5">
        <v>40</v>
      </c>
      <c r="BG226" s="5">
        <v>15</v>
      </c>
      <c r="BH226" s="5">
        <v>20</v>
      </c>
      <c r="BI226" s="5">
        <v>2</v>
      </c>
      <c r="BJ226" s="5">
        <v>2</v>
      </c>
      <c r="BK226" s="5">
        <v>2</v>
      </c>
      <c r="BL226" s="5">
        <v>2</v>
      </c>
      <c r="BM226" s="5">
        <v>2</v>
      </c>
      <c r="BN226" s="5">
        <v>0</v>
      </c>
      <c r="BO226" s="5">
        <v>20</v>
      </c>
      <c r="BP226" s="5">
        <v>15</v>
      </c>
      <c r="BQ226" s="5" t="s">
        <v>158</v>
      </c>
      <c r="BR226" s="5" t="s">
        <v>378</v>
      </c>
      <c r="BS226" s="5">
        <v>4</v>
      </c>
      <c r="BT226" s="5">
        <v>2</v>
      </c>
      <c r="BU226" s="5">
        <v>1</v>
      </c>
      <c r="BV226" s="5" t="s">
        <v>165</v>
      </c>
      <c r="BW226" s="5" t="s">
        <v>2590</v>
      </c>
      <c r="BX226" s="5">
        <v>10</v>
      </c>
      <c r="BY226" s="5">
        <v>3</v>
      </c>
      <c r="BZ226" s="5">
        <v>2</v>
      </c>
      <c r="CA226" s="5">
        <v>1</v>
      </c>
      <c r="CB226" s="5">
        <v>6</v>
      </c>
      <c r="CC226" s="5">
        <v>120</v>
      </c>
      <c r="CD226" s="5" t="s">
        <v>345</v>
      </c>
      <c r="CE226" s="5" t="s">
        <v>161</v>
      </c>
      <c r="CF226" s="5" t="s">
        <v>161</v>
      </c>
      <c r="CG226" s="5" t="s">
        <v>158</v>
      </c>
      <c r="CH226" s="5" t="s">
        <v>159</v>
      </c>
      <c r="CI226" s="5">
        <v>0</v>
      </c>
      <c r="CJ226" s="5">
        <v>0</v>
      </c>
      <c r="CK226" s="5" t="s">
        <v>158</v>
      </c>
      <c r="CL226" s="5" t="s">
        <v>159</v>
      </c>
      <c r="CM226" s="5">
        <v>0</v>
      </c>
      <c r="CN226" s="5">
        <v>0</v>
      </c>
      <c r="CO226" s="5" t="s">
        <v>167</v>
      </c>
      <c r="CP226" s="4"/>
      <c r="CQ226" s="5" t="s">
        <v>168</v>
      </c>
      <c r="CR226" s="4"/>
      <c r="CS226" s="5" t="s">
        <v>169</v>
      </c>
      <c r="CT226" s="5" t="s">
        <v>159</v>
      </c>
      <c r="CU226" s="5" t="s">
        <v>4981</v>
      </c>
      <c r="CX226" s="5" t="s">
        <v>416</v>
      </c>
      <c r="CY226" s="4" t="s">
        <v>163</v>
      </c>
      <c r="CZ226" s="5" t="s">
        <v>163</v>
      </c>
      <c r="DA226" s="5" t="s">
        <v>163</v>
      </c>
      <c r="DB226" s="4"/>
      <c r="DC226" s="4" t="s">
        <v>4982</v>
      </c>
      <c r="DD226" t="s">
        <v>4983</v>
      </c>
      <c r="DE226" s="14" t="s">
        <v>176</v>
      </c>
      <c r="DF226" s="4">
        <v>229</v>
      </c>
      <c r="DG226" s="15" t="s">
        <v>177</v>
      </c>
      <c r="DH226" s="15" t="s">
        <v>354</v>
      </c>
      <c r="DI226" s="4" t="e">
        <v>#REF!</v>
      </c>
      <c r="DJ226" s="4" t="e">
        <v>#REF!</v>
      </c>
      <c r="DK226" s="4" t="e">
        <v>#REF!</v>
      </c>
      <c r="DL226" s="4" t="e">
        <v>#REF!</v>
      </c>
      <c r="DM226" s="4" t="e">
        <v>#REF!</v>
      </c>
      <c r="DN226" s="4" t="e">
        <v>#REF!</v>
      </c>
      <c r="DO226" s="4" t="e">
        <v>#REF!</v>
      </c>
      <c r="DP226" s="4" t="s">
        <v>4984</v>
      </c>
      <c r="DQ226" s="4" t="s">
        <v>354</v>
      </c>
      <c r="DR226" s="16">
        <v>1</v>
      </c>
      <c r="DS226" s="17">
        <v>44228</v>
      </c>
      <c r="DT226" s="1" t="s">
        <v>356</v>
      </c>
      <c r="DU226" s="1" t="s">
        <v>354</v>
      </c>
      <c r="DV226" s="1" t="str">
        <f>TabCadastro[[#This Row],[Cidade]]&amp;" - "&amp;TabCadastro[[#This Row],[UF]]</f>
        <v>São Paulo - SP</v>
      </c>
      <c r="DW226" s="18" t="str">
        <f>TabCadastro[[#This Row],[Nome completo do responsável]]&amp;" / "&amp;TabCadastro[[#This Row],[Endereço de e-mail2]]&amp;" / "&amp;TabCadastro[[#This Row],[Telefone]]</f>
        <v>Paula Rossi / (sem email) / (11) 97597-2370</v>
      </c>
      <c r="DX226" s="18" t="str">
        <f>TabCadastro[[#This Row],[Nome do Presidente]]&amp;" / "&amp;TabCadastro[[#This Row],[Email do Presidente]]&amp;" / "&amp;TabCadastro[[#This Row],[Telefone do Presidente]]</f>
        <v>Judite Kusaba / taqueo@uol.com.br / (11) 3864-8646</v>
      </c>
      <c r="DY226" s="18" t="e">
        <f>VLOOKUP(TabCadastro[[#This Row],[Regional]],#REF!,2,FALSE)</f>
        <v>#REF!</v>
      </c>
      <c r="DZ226" s="1" t="e">
        <f>IF(TabCadastro[[#This Row],[Regional]]=#REF!,TabCadastro[[#This Row],[Conc_Cidade_UF]],"")</f>
        <v>#REF!</v>
      </c>
      <c r="EA226" s="18" t="str">
        <f>TabCadastro[[#This Row],[Endereço]]&amp;" - "&amp;TabCadastro[[#This Row],[Bairro]]&amp;" - "&amp;"CEP "&amp;TabCadastro[[#This Row],[CEP]]</f>
        <v>Rua Raul Pompeia, 598 - Pompéia - CEP 05025-010</v>
      </c>
      <c r="EB226" s="1" t="e">
        <f>IF(TabCadastro[[#This Row],[Regional]]=#REF!,TabCadastro[[#This Row],[Ordem (manual)]],"")</f>
        <v>#REF!</v>
      </c>
      <c r="EC226" s="1" t="e">
        <f>IF(TabCadastro[[#This Row],[Regional_Selec]]="","",_xlfn.RANK.EQ(TabCadastro[[#This Row],[Regional_Selec]],TabCadastro[Regional_Selec],1))</f>
        <v>#REF!</v>
      </c>
      <c r="ED226" s="1" t="str">
        <f>TabCadastro[[#This Row],[Domingo]]&amp;TabCadastro[[#This Row],[Segunda]]&amp;TabCadastro[[#This Row],[Terça]]&amp;TabCadastro[[#This Row],[Quarta]]&amp;TabCadastro[[#This Row],[Quinta]]&amp;TabCadastro[[#This Row],[Sexta]]&amp;TabCadastro[[#This Row],[Sábado]]</f>
        <v>18h3019h3019h30-13h30--</v>
      </c>
      <c r="EE226" s="1">
        <f>LEN(TabCadastro[[#This Row],[Conc_AE]])-LEN(SUBSTITUTE(TabCadastro[[#This Row],[Conc_AE]],"h",""))</f>
        <v>4</v>
      </c>
      <c r="EF226" s="1">
        <f>LEN(TabCadastro[[#This Row],[Dias e Horários do CURSO BÁSICO]])-LEN(SUBSTITUTE(TabCadastro[[#This Row],[Dias e Horários do CURSO BÁSICO]],"h",""))</f>
        <v>1</v>
      </c>
      <c r="EG226" s="1">
        <f>LEN(TabCadastro[[#This Row],[Dias e Horários da EAE]])-LEN(SUBSTITUTE(TabCadastro[[#This Row],[Dias e Horários da EAE]],"h",""))</f>
        <v>3</v>
      </c>
      <c r="EH226" s="1">
        <f>LEN(TabCadastro[[#This Row],[Dias e Horários EVANGELIZAÇÃO INFANTIL]])-LEN(SUBSTITUTE(TabCadastro[[#This Row],[Dias e Horários EVANGELIZAÇÃO INFANTIL]],"h",""))</f>
        <v>1</v>
      </c>
      <c r="EI226" s="1">
        <f>LEN(TabCadastro[[#This Row],[Dias e Horários PRÉ-MOCIDADE]])-LEN(SUBSTITUTE(TabCadastro[[#This Row],[Dias e Horários PRÉ-MOCIDADE]],"h",""))</f>
        <v>1</v>
      </c>
      <c r="EJ226" s="1">
        <f>LEN(TabCadastro[[#This Row],[Dias e Horários MOCIDADE]])-LEN(SUBSTITUTE(TabCadastro[[#This Row],[Dias e Horários MOCIDADE]],"h",""))</f>
        <v>1</v>
      </c>
      <c r="EK226" s="1">
        <f>LEN(TabCadastro[[#This Row],[Dias e Horários do CURSO DE MÉDIUNS]])-LEN(SUBSTITUTE(TabCadastro[[#This Row],[Dias e Horários do CURSO DE MÉDIUNS]],"h",""))</f>
        <v>1</v>
      </c>
      <c r="EL226" s="1">
        <f>LEN(TabCadastro[[#This Row],[Dias e Horários - FALANDO AO CORAÇÃO]])-LEN(SUBSTITUTE(TabCadastro[[#This Row],[Dias e Horários - FALANDO AO CORAÇÃO]],"h",""))</f>
        <v>1</v>
      </c>
      <c r="EM226" s="1">
        <f>LEN(TabCadastro[[#This Row],[Dias e Horários - PROJETO ANDRÉ LUIZ]])-LEN(SUBSTITUTE(TabCadastro[[#This Row],[Dias e Horários - PROJETO ANDRÉ LUIZ]],"h",""))</f>
        <v>0</v>
      </c>
      <c r="EN226" s="1">
        <f>LEN(TabCadastro[[#This Row],[Dias e Horários - PROJETO PAULO DE TARSO]])-LEN(SUBSTITUTE(TabCadastro[[#This Row],[Dias e Horários - PROJETO PAULO DE TARSO]],"h",""))</f>
        <v>0</v>
      </c>
    </row>
    <row r="227" spans="1:144" x14ac:dyDescent="0.3">
      <c r="A227" s="2">
        <v>44214.69668768518</v>
      </c>
      <c r="B227" s="19" t="s">
        <v>4653</v>
      </c>
      <c r="C227" s="3" t="s">
        <v>4985</v>
      </c>
      <c r="D227" s="3" t="s">
        <v>836</v>
      </c>
      <c r="E227" s="3" t="s">
        <v>4986</v>
      </c>
      <c r="F227" s="3" t="s">
        <v>4987</v>
      </c>
      <c r="G227" s="4" t="s">
        <v>4988</v>
      </c>
      <c r="H227" s="5" t="s">
        <v>4824</v>
      </c>
      <c r="I227" s="3" t="s">
        <v>642</v>
      </c>
      <c r="J227" s="3" t="s">
        <v>152</v>
      </c>
      <c r="K227" s="3" t="s">
        <v>4989</v>
      </c>
      <c r="L227" s="3" t="s">
        <v>4990</v>
      </c>
      <c r="M227" s="24">
        <v>26630</v>
      </c>
      <c r="N227" s="3" t="s">
        <v>4986</v>
      </c>
      <c r="O227" s="5" t="s">
        <v>4991</v>
      </c>
      <c r="P227" s="5" t="s">
        <v>4992</v>
      </c>
      <c r="Q227" s="22" t="s">
        <v>4993</v>
      </c>
      <c r="R227" s="4" t="s">
        <v>4994</v>
      </c>
      <c r="S227" s="3" t="s">
        <v>158</v>
      </c>
      <c r="T227" s="3" t="s">
        <v>158</v>
      </c>
      <c r="U227" s="3" t="s">
        <v>158</v>
      </c>
      <c r="V227" s="3" t="s">
        <v>159</v>
      </c>
      <c r="W227" s="3" t="s">
        <v>159</v>
      </c>
      <c r="X227" s="3" t="s">
        <v>159</v>
      </c>
      <c r="Y227" s="3" t="s">
        <v>159</v>
      </c>
      <c r="Z227" s="4" t="s">
        <v>4995</v>
      </c>
      <c r="AA227" s="4" t="s">
        <v>161</v>
      </c>
      <c r="AB227" t="s">
        <v>4996</v>
      </c>
      <c r="AC227" s="4" t="s">
        <v>161</v>
      </c>
      <c r="AD227" t="s">
        <v>4997</v>
      </c>
      <c r="AE227" s="4" t="s">
        <v>158</v>
      </c>
      <c r="AF227" s="4" t="s">
        <v>4998</v>
      </c>
      <c r="AG227" s="3" t="s">
        <v>161</v>
      </c>
      <c r="AH227" s="3" t="s">
        <v>161</v>
      </c>
      <c r="AI227" s="3" t="s">
        <v>162</v>
      </c>
      <c r="AJ227" s="3" t="s">
        <v>161</v>
      </c>
      <c r="AK227" s="3" t="s">
        <v>2850</v>
      </c>
      <c r="AL227" s="3" t="s">
        <v>161</v>
      </c>
      <c r="AM227" s="3" t="s">
        <v>161</v>
      </c>
      <c r="AN227" s="5">
        <v>30</v>
      </c>
      <c r="AO227" s="5">
        <v>30</v>
      </c>
      <c r="AP227" s="5">
        <v>8</v>
      </c>
      <c r="AQ227" s="5">
        <v>15</v>
      </c>
      <c r="AR227" s="5" t="s">
        <v>4999</v>
      </c>
      <c r="AS227" s="5">
        <v>23</v>
      </c>
      <c r="AT227" s="5" t="s">
        <v>5000</v>
      </c>
      <c r="AU227" s="5" t="s">
        <v>5001</v>
      </c>
      <c r="AV227" s="5">
        <v>83</v>
      </c>
      <c r="AW227" s="5">
        <v>10</v>
      </c>
      <c r="AX227" s="5">
        <v>8</v>
      </c>
      <c r="AY227" s="5">
        <v>5</v>
      </c>
      <c r="AZ227" s="5" t="s">
        <v>5002</v>
      </c>
      <c r="BA227" s="5">
        <v>42</v>
      </c>
      <c r="BB227" s="5">
        <v>8</v>
      </c>
      <c r="BC227" s="5">
        <v>4</v>
      </c>
      <c r="BD227" s="5">
        <v>1</v>
      </c>
      <c r="BE227" s="5" t="s">
        <v>378</v>
      </c>
      <c r="BF227" s="5">
        <v>20</v>
      </c>
      <c r="BG227" s="5">
        <v>8</v>
      </c>
      <c r="BH227" s="5">
        <v>11</v>
      </c>
      <c r="BI227" s="5">
        <v>3</v>
      </c>
      <c r="BJ227" s="5">
        <v>2</v>
      </c>
      <c r="BK227" s="5">
        <v>3</v>
      </c>
      <c r="BL227" s="5">
        <v>1</v>
      </c>
      <c r="BM227" s="5">
        <v>2</v>
      </c>
      <c r="BN227" s="5">
        <v>5</v>
      </c>
      <c r="BO227" s="5">
        <v>2</v>
      </c>
      <c r="BP227" s="5">
        <v>5</v>
      </c>
      <c r="BQ227" s="5" t="s">
        <v>158</v>
      </c>
      <c r="BR227" s="5" t="s">
        <v>5003</v>
      </c>
      <c r="BS227" s="5">
        <v>6</v>
      </c>
      <c r="BT227" s="5">
        <v>1</v>
      </c>
      <c r="BU227" s="5">
        <v>0</v>
      </c>
      <c r="BV227" s="5" t="s">
        <v>165</v>
      </c>
      <c r="BW227" s="5" t="s">
        <v>5004</v>
      </c>
      <c r="BX227" s="5">
        <v>8</v>
      </c>
      <c r="BY227" s="5">
        <v>7</v>
      </c>
      <c r="BZ227" s="5">
        <v>3</v>
      </c>
      <c r="CA227" s="5">
        <v>3</v>
      </c>
      <c r="CB227" s="5">
        <v>0</v>
      </c>
      <c r="CC227" s="5">
        <v>200</v>
      </c>
      <c r="CD227" s="5" t="s">
        <v>161</v>
      </c>
      <c r="CE227" s="5" t="s">
        <v>658</v>
      </c>
      <c r="CF227" s="5" t="s">
        <v>161</v>
      </c>
      <c r="CG227" s="5" t="s">
        <v>158</v>
      </c>
      <c r="CH227" s="5" t="s">
        <v>158</v>
      </c>
      <c r="CI227" s="5">
        <v>1</v>
      </c>
      <c r="CJ227" s="5">
        <v>1</v>
      </c>
      <c r="CK227" s="5" t="s">
        <v>158</v>
      </c>
      <c r="CL227" s="5" t="s">
        <v>158</v>
      </c>
      <c r="CM227" s="5">
        <v>0</v>
      </c>
      <c r="CN227" s="5">
        <v>0</v>
      </c>
      <c r="CO227" s="5" t="s">
        <v>167</v>
      </c>
      <c r="CQ227" s="5" t="s">
        <v>347</v>
      </c>
      <c r="CR227" s="4" t="s">
        <v>5005</v>
      </c>
      <c r="CS227" s="5" t="s">
        <v>169</v>
      </c>
      <c r="CT227" s="5" t="s">
        <v>158</v>
      </c>
      <c r="CU227" s="5" t="s">
        <v>4991</v>
      </c>
      <c r="CV227" s="4" t="s">
        <v>5006</v>
      </c>
      <c r="CX227" s="5" t="s">
        <v>4991</v>
      </c>
      <c r="CY227" s="4" t="s">
        <v>5007</v>
      </c>
      <c r="CZ227" s="5" t="s">
        <v>171</v>
      </c>
      <c r="DA227" s="5" t="s">
        <v>172</v>
      </c>
      <c r="DB227" s="4" t="s">
        <v>5008</v>
      </c>
      <c r="DC227" s="4" t="s">
        <v>5009</v>
      </c>
      <c r="DD227" t="s">
        <v>5010</v>
      </c>
      <c r="DE227" s="14" t="s">
        <v>176</v>
      </c>
      <c r="DF227" s="4">
        <v>230</v>
      </c>
      <c r="DG227" s="15" t="s">
        <v>177</v>
      </c>
      <c r="DH227" s="15" t="s">
        <v>354</v>
      </c>
      <c r="DI227" s="4" t="e">
        <v>#REF!</v>
      </c>
      <c r="DJ227" s="4" t="e">
        <v>#REF!</v>
      </c>
      <c r="DK227" s="4" t="e">
        <v>#REF!</v>
      </c>
      <c r="DL227" s="4" t="e">
        <v>#REF!</v>
      </c>
      <c r="DM227" s="4" t="e">
        <v>#REF!</v>
      </c>
      <c r="DN227" s="4" t="e">
        <v>#REF!</v>
      </c>
      <c r="DO227" s="4" t="e">
        <v>#REF!</v>
      </c>
      <c r="DP227" s="4" t="s">
        <v>5011</v>
      </c>
      <c r="DQ227" s="4" t="s">
        <v>354</v>
      </c>
      <c r="DR227" s="16">
        <v>1</v>
      </c>
      <c r="DS227" s="17">
        <v>44223</v>
      </c>
      <c r="DT227" s="1" t="s">
        <v>356</v>
      </c>
      <c r="DU227" s="1" t="s">
        <v>354</v>
      </c>
      <c r="DV227" s="1" t="str">
        <f>TabCadastro[[#This Row],[Cidade]]&amp;" - "&amp;TabCadastro[[#This Row],[UF]]</f>
        <v>São Paulo - SP</v>
      </c>
      <c r="DW227" s="18" t="str">
        <f>TabCadastro[[#This Row],[Nome completo do responsável]]&amp;" / "&amp;TabCadastro[[#This Row],[Endereço de e-mail2]]&amp;" / "&amp;TabCadastro[[#This Row],[Telefone]]</f>
        <v>Geraldo José Da Costa E Silva / gejo1107@gmail.com / (11) 99838-6800</v>
      </c>
      <c r="DX227" s="18" t="str">
        <f>TabCadastro[[#This Row],[Nome do Presidente]]&amp;" / "&amp;TabCadastro[[#This Row],[Email do Presidente]]&amp;" / "&amp;TabCadastro[[#This Row],[Telefone do Presidente]]</f>
        <v>Geraldo José Da Costa E Silva / gejo1107@gmail.com / (11) 99838-6899</v>
      </c>
      <c r="DY227" s="18" t="e">
        <f>VLOOKUP(TabCadastro[[#This Row],[Regional]],#REF!,2,FALSE)</f>
        <v>#REF!</v>
      </c>
      <c r="DZ227" s="1" t="e">
        <f>IF(TabCadastro[[#This Row],[Regional]]=#REF!,TabCadastro[[#This Row],[Conc_Cidade_UF]],"")</f>
        <v>#REF!</v>
      </c>
      <c r="EA227" s="18" t="str">
        <f>TabCadastro[[#This Row],[Endereço]]&amp;" - "&amp;TabCadastro[[#This Row],[Bairro]]&amp;" - "&amp;"CEP "&amp;TabCadastro[[#This Row],[CEP]]</f>
        <v>Rua Alm. Marques Leão, 572 - Bela Vista - CEP 01330-010</v>
      </c>
      <c r="EB227" s="1" t="e">
        <f>IF(TabCadastro[[#This Row],[Regional]]=#REF!,TabCadastro[[#This Row],[Ordem (manual)]],"")</f>
        <v>#REF!</v>
      </c>
      <c r="EC227" s="1" t="e">
        <f>IF(TabCadastro[[#This Row],[Regional_Selec]]="","",_xlfn.RANK.EQ(TabCadastro[[#This Row],[Regional_Selec]],TabCadastro[Regional_Selec],1))</f>
        <v>#REF!</v>
      </c>
      <c r="ED227" s="1" t="str">
        <f>TabCadastro[[#This Row],[Domingo]]&amp;TabCadastro[[#This Row],[Segunda]]&amp;TabCadastro[[#This Row],[Terça]]&amp;TabCadastro[[#This Row],[Quarta]]&amp;TabCadastro[[#This Row],[Quinta]]&amp;TabCadastro[[#This Row],[Sexta]]&amp;TabCadastro[[#This Row],[Sábado]]</f>
        <v>--19h30-14h30 / 19h30--</v>
      </c>
      <c r="EE227" s="1">
        <f>LEN(TabCadastro[[#This Row],[Conc_AE]])-LEN(SUBSTITUTE(TabCadastro[[#This Row],[Conc_AE]],"h",""))</f>
        <v>3</v>
      </c>
      <c r="EF227" s="1">
        <f>LEN(TabCadastro[[#This Row],[Dias e Horários do CURSO BÁSICO]])-LEN(SUBSTITUTE(TabCadastro[[#This Row],[Dias e Horários do CURSO BÁSICO]],"h",""))</f>
        <v>2</v>
      </c>
      <c r="EG227" s="1">
        <f>LEN(TabCadastro[[#This Row],[Dias e Horários da EAE]])-LEN(SUBSTITUTE(TabCadastro[[#This Row],[Dias e Horários da EAE]],"h",""))</f>
        <v>3</v>
      </c>
      <c r="EH227" s="1">
        <f>LEN(TabCadastro[[#This Row],[Dias e Horários EVANGELIZAÇÃO INFANTIL]])-LEN(SUBSTITUTE(TabCadastro[[#This Row],[Dias e Horários EVANGELIZAÇÃO INFANTIL]],"h",""))</f>
        <v>1</v>
      </c>
      <c r="EI227" s="1">
        <f>LEN(TabCadastro[[#This Row],[Dias e Horários PRÉ-MOCIDADE]])-LEN(SUBSTITUTE(TabCadastro[[#This Row],[Dias e Horários PRÉ-MOCIDADE]],"h",""))</f>
        <v>1</v>
      </c>
      <c r="EJ227" s="1">
        <f>LEN(TabCadastro[[#This Row],[Dias e Horários MOCIDADE]])-LEN(SUBSTITUTE(TabCadastro[[#This Row],[Dias e Horários MOCIDADE]],"h",""))</f>
        <v>1</v>
      </c>
      <c r="EK227" s="1">
        <f>LEN(TabCadastro[[#This Row],[Dias e Horários do CURSO DE MÉDIUNS]])-LEN(SUBSTITUTE(TabCadastro[[#This Row],[Dias e Horários do CURSO DE MÉDIUNS]],"h",""))</f>
        <v>1</v>
      </c>
      <c r="EL227" s="1">
        <f>LEN(TabCadastro[[#This Row],[Dias e Horários - FALANDO AO CORAÇÃO]])-LEN(SUBSTITUTE(TabCadastro[[#This Row],[Dias e Horários - FALANDO AO CORAÇÃO]],"h",""))</f>
        <v>0</v>
      </c>
      <c r="EM227" s="1">
        <f>LEN(TabCadastro[[#This Row],[Dias e Horários - PROJETO ANDRÉ LUIZ]])-LEN(SUBSTITUTE(TabCadastro[[#This Row],[Dias e Horários - PROJETO ANDRÉ LUIZ]],"h",""))</f>
        <v>1</v>
      </c>
      <c r="EN227" s="1">
        <f>LEN(TabCadastro[[#This Row],[Dias e Horários - PROJETO PAULO DE TARSO]])-LEN(SUBSTITUTE(TabCadastro[[#This Row],[Dias e Horários - PROJETO PAULO DE TARSO]],"h",""))</f>
        <v>0</v>
      </c>
    </row>
    <row r="228" spans="1:144" x14ac:dyDescent="0.3">
      <c r="A228" s="2">
        <v>44213.41870819444</v>
      </c>
      <c r="B228" s="3" t="s">
        <v>4653</v>
      </c>
      <c r="C228" s="3" t="s">
        <v>5012</v>
      </c>
      <c r="D228" s="3" t="s">
        <v>855</v>
      </c>
      <c r="E228" s="3" t="s">
        <v>5013</v>
      </c>
      <c r="F228" s="3" t="s">
        <v>5014</v>
      </c>
      <c r="G228" s="4" t="s">
        <v>5015</v>
      </c>
      <c r="H228" s="5" t="s">
        <v>5016</v>
      </c>
      <c r="I228" s="3" t="s">
        <v>642</v>
      </c>
      <c r="J228" s="3" t="s">
        <v>152</v>
      </c>
      <c r="K228" s="3" t="s">
        <v>5017</v>
      </c>
      <c r="L228" s="3" t="s">
        <v>5018</v>
      </c>
      <c r="M228" s="13">
        <v>31382</v>
      </c>
      <c r="N228" s="3" t="s">
        <v>5013</v>
      </c>
      <c r="O228" s="5" t="s">
        <v>5019</v>
      </c>
      <c r="P228" s="5" t="s">
        <v>5014</v>
      </c>
      <c r="Q228" s="4" t="s">
        <v>5020</v>
      </c>
      <c r="R228" s="4" t="s">
        <v>5021</v>
      </c>
      <c r="S228" s="3" t="s">
        <v>158</v>
      </c>
      <c r="T228" s="3" t="s">
        <v>158</v>
      </c>
      <c r="U228" s="3" t="s">
        <v>158</v>
      </c>
      <c r="V228" s="3" t="s">
        <v>158</v>
      </c>
      <c r="W228" s="3" t="s">
        <v>159</v>
      </c>
      <c r="X228" s="3" t="s">
        <v>159</v>
      </c>
      <c r="Y228" s="3" t="s">
        <v>159</v>
      </c>
      <c r="Z228" s="4" t="s">
        <v>5022</v>
      </c>
      <c r="AA228" s="4" t="s">
        <v>161</v>
      </c>
      <c r="AB228" s="4" t="s">
        <v>5023</v>
      </c>
      <c r="AC228" s="4" t="s">
        <v>5024</v>
      </c>
      <c r="AD228" s="4" t="s">
        <v>161</v>
      </c>
      <c r="AE228" s="4" t="s">
        <v>158</v>
      </c>
      <c r="AF228" s="4" t="s">
        <v>5025</v>
      </c>
      <c r="AG228" s="3" t="s">
        <v>579</v>
      </c>
      <c r="AH228" s="3" t="s">
        <v>2017</v>
      </c>
      <c r="AI228" s="3" t="s">
        <v>2017</v>
      </c>
      <c r="AJ228" s="3" t="s">
        <v>2850</v>
      </c>
      <c r="AK228" s="3" t="s">
        <v>161</v>
      </c>
      <c r="AL228" s="3" t="s">
        <v>2913</v>
      </c>
      <c r="AM228" s="3" t="s">
        <v>1380</v>
      </c>
      <c r="AN228" s="5">
        <v>80</v>
      </c>
      <c r="AO228" s="5">
        <v>70</v>
      </c>
      <c r="AP228" s="5">
        <v>15</v>
      </c>
      <c r="AQ228" s="5">
        <v>15</v>
      </c>
      <c r="AR228" s="5" t="s">
        <v>161</v>
      </c>
      <c r="AS228" s="5">
        <v>0</v>
      </c>
      <c r="AT228" s="5" t="s">
        <v>5026</v>
      </c>
      <c r="AU228" s="5" t="s">
        <v>2384</v>
      </c>
      <c r="AV228" s="5">
        <v>60</v>
      </c>
      <c r="AW228" s="5">
        <v>10</v>
      </c>
      <c r="AX228" s="5">
        <v>10</v>
      </c>
      <c r="AY228" s="5">
        <v>5</v>
      </c>
      <c r="AZ228" s="5" t="s">
        <v>5027</v>
      </c>
      <c r="BA228" s="5">
        <v>33</v>
      </c>
      <c r="BB228" s="5">
        <v>6</v>
      </c>
      <c r="BC228" s="5">
        <v>6</v>
      </c>
      <c r="BD228" s="5">
        <v>4</v>
      </c>
      <c r="BE228" s="5" t="s">
        <v>164</v>
      </c>
      <c r="BF228" s="5">
        <v>15</v>
      </c>
      <c r="BG228" s="5">
        <v>10</v>
      </c>
      <c r="BH228" s="5">
        <v>6</v>
      </c>
      <c r="BI228" s="5">
        <v>2</v>
      </c>
      <c r="BJ228" s="5">
        <v>2</v>
      </c>
      <c r="BK228" s="5">
        <v>1</v>
      </c>
      <c r="BL228" s="5">
        <v>1</v>
      </c>
      <c r="BM228" s="5">
        <v>2</v>
      </c>
      <c r="BN228" s="5">
        <v>2</v>
      </c>
      <c r="BO228" s="5">
        <v>4</v>
      </c>
      <c r="BP228" s="5">
        <v>2</v>
      </c>
      <c r="BQ228" s="5" t="s">
        <v>158</v>
      </c>
      <c r="BR228" s="5" t="s">
        <v>2498</v>
      </c>
      <c r="BS228" s="5">
        <v>6</v>
      </c>
      <c r="BT228" s="5">
        <v>2</v>
      </c>
      <c r="BU228" s="5">
        <v>2</v>
      </c>
      <c r="BV228" s="5" t="s">
        <v>165</v>
      </c>
      <c r="BW228" s="5" t="s">
        <v>5028</v>
      </c>
      <c r="BX228" s="5">
        <v>0</v>
      </c>
      <c r="BY228" s="5">
        <v>0</v>
      </c>
      <c r="BZ228" s="5">
        <v>2</v>
      </c>
      <c r="CA228" s="5">
        <v>2</v>
      </c>
      <c r="CB228" s="5">
        <v>0</v>
      </c>
      <c r="CC228" s="5">
        <v>80</v>
      </c>
      <c r="CD228" s="5" t="s">
        <v>727</v>
      </c>
      <c r="CE228" s="5" t="s">
        <v>161</v>
      </c>
      <c r="CF228" s="5" t="s">
        <v>161</v>
      </c>
      <c r="CG228" s="5" t="s">
        <v>158</v>
      </c>
      <c r="CH228" s="5" t="s">
        <v>158</v>
      </c>
      <c r="CI228" s="5">
        <v>0</v>
      </c>
      <c r="CJ228" s="5">
        <v>0</v>
      </c>
      <c r="CK228" s="5" t="s">
        <v>159</v>
      </c>
      <c r="CL228" s="5" t="s">
        <v>158</v>
      </c>
      <c r="CM228" s="5">
        <v>0</v>
      </c>
      <c r="CN228" s="5">
        <v>0</v>
      </c>
      <c r="CO228" s="5" t="s">
        <v>167</v>
      </c>
      <c r="CQ228" s="5" t="s">
        <v>347</v>
      </c>
      <c r="CR228" s="4" t="s">
        <v>5029</v>
      </c>
      <c r="CS228" s="5" t="s">
        <v>169</v>
      </c>
      <c r="CT228" s="5" t="s">
        <v>158</v>
      </c>
      <c r="CU228" s="5" t="s">
        <v>5019</v>
      </c>
      <c r="CV228" s="4" t="s">
        <v>5030</v>
      </c>
      <c r="CX228" s="5" t="s">
        <v>5019</v>
      </c>
      <c r="CY228" s="4" t="s">
        <v>663</v>
      </c>
      <c r="CZ228" s="5" t="s">
        <v>171</v>
      </c>
      <c r="DA228" s="5" t="s">
        <v>230</v>
      </c>
      <c r="DB228" s="4" t="s">
        <v>5031</v>
      </c>
      <c r="DC228" s="4" t="s">
        <v>5032</v>
      </c>
      <c r="DD228" t="s">
        <v>5033</v>
      </c>
      <c r="DE228" s="14" t="s">
        <v>176</v>
      </c>
      <c r="DF228" s="4">
        <v>231</v>
      </c>
      <c r="DG228" s="15" t="s">
        <v>177</v>
      </c>
      <c r="DH228" s="15" t="s">
        <v>354</v>
      </c>
      <c r="DI228" s="4" t="e">
        <v>#REF!</v>
      </c>
      <c r="DJ228" s="4" t="e">
        <v>#REF!</v>
      </c>
      <c r="DK228" s="4" t="e">
        <v>#REF!</v>
      </c>
      <c r="DL228" s="4" t="e">
        <v>#REF!</v>
      </c>
      <c r="DM228" s="4" t="e">
        <v>#REF!</v>
      </c>
      <c r="DN228" s="4" t="e">
        <v>#REF!</v>
      </c>
      <c r="DO228" s="4" t="e">
        <v>#REF!</v>
      </c>
      <c r="DP228" s="4" t="s">
        <v>5034</v>
      </c>
      <c r="DQ228" s="4" t="s">
        <v>354</v>
      </c>
      <c r="DR228" s="16">
        <v>1</v>
      </c>
      <c r="DS228" s="17">
        <v>44223</v>
      </c>
      <c r="DT228" s="1" t="s">
        <v>356</v>
      </c>
      <c r="DU228" s="1" t="s">
        <v>354</v>
      </c>
      <c r="DV228" s="1" t="str">
        <f>TabCadastro[[#This Row],[Cidade]]&amp;" - "&amp;TabCadastro[[#This Row],[UF]]</f>
        <v>São Paulo - SP</v>
      </c>
      <c r="DW228" s="18" t="str">
        <f>TabCadastro[[#This Row],[Nome completo do responsável]]&amp;" / "&amp;TabCadastro[[#This Row],[Endereço de e-mail2]]&amp;" / "&amp;TabCadastro[[#This Row],[Telefone]]</f>
        <v>Walter Aparecido Hermann / wlt.hermann@gmail.com / (11) 98967-5752</v>
      </c>
      <c r="DX228" s="18" t="str">
        <f>TabCadastro[[#This Row],[Nome do Presidente]]&amp;" / "&amp;TabCadastro[[#This Row],[Email do Presidente]]&amp;" / "&amp;TabCadastro[[#This Row],[Telefone do Presidente]]</f>
        <v>Walter Aparecido Hermann / wlt.hermann@gmail.com / (11) 98967-5752</v>
      </c>
      <c r="DY228" s="18" t="e">
        <f>VLOOKUP(TabCadastro[[#This Row],[Regional]],#REF!,2,FALSE)</f>
        <v>#REF!</v>
      </c>
      <c r="DZ228" s="1" t="e">
        <f>IF(TabCadastro[[#This Row],[Regional]]=#REF!,TabCadastro[[#This Row],[Conc_Cidade_UF]],"")</f>
        <v>#REF!</v>
      </c>
      <c r="EA228" s="18" t="str">
        <f>TabCadastro[[#This Row],[Endereço]]&amp;" - "&amp;TabCadastro[[#This Row],[Bairro]]&amp;" - "&amp;"CEP "&amp;TabCadastro[[#This Row],[CEP]]</f>
        <v>Rua Cassandoca, 535 - Moóca - CEP 03169-010</v>
      </c>
      <c r="EB228" s="1" t="e">
        <f>IF(TabCadastro[[#This Row],[Regional]]=#REF!,TabCadastro[[#This Row],[Ordem (manual)]],"")</f>
        <v>#REF!</v>
      </c>
      <c r="EC228" s="1" t="e">
        <f>IF(TabCadastro[[#This Row],[Regional_Selec]]="","",_xlfn.RANK.EQ(TabCadastro[[#This Row],[Regional_Selec]],TabCadastro[Regional_Selec],1))</f>
        <v>#REF!</v>
      </c>
      <c r="ED228" s="1" t="str">
        <f>TabCadastro[[#This Row],[Domingo]]&amp;TabCadastro[[#This Row],[Segunda]]&amp;TabCadastro[[#This Row],[Terça]]&amp;TabCadastro[[#This Row],[Quarta]]&amp;TabCadastro[[#This Row],[Quinta]]&amp;TabCadastro[[#This Row],[Sexta]]&amp;TabCadastro[[#This Row],[Sábado]]</f>
        <v>18h3020h1520h1514h30 / 19h30-20h309h</v>
      </c>
      <c r="EE228" s="1">
        <f>LEN(TabCadastro[[#This Row],[Conc_AE]])-LEN(SUBSTITUTE(TabCadastro[[#This Row],[Conc_AE]],"h",""))</f>
        <v>7</v>
      </c>
      <c r="EF228" s="1">
        <f>LEN(TabCadastro[[#This Row],[Dias e Horários do CURSO BÁSICO]])-LEN(SUBSTITUTE(TabCadastro[[#This Row],[Dias e Horários do CURSO BÁSICO]],"h",""))</f>
        <v>0</v>
      </c>
      <c r="EG228" s="1">
        <f>LEN(TabCadastro[[#This Row],[Dias e Horários da EAE]])-LEN(SUBSTITUTE(TabCadastro[[#This Row],[Dias e Horários da EAE]],"h",""))</f>
        <v>5</v>
      </c>
      <c r="EH228" s="1">
        <f>LEN(TabCadastro[[#This Row],[Dias e Horários EVANGELIZAÇÃO INFANTIL]])-LEN(SUBSTITUTE(TabCadastro[[#This Row],[Dias e Horários EVANGELIZAÇÃO INFANTIL]],"h",""))</f>
        <v>1</v>
      </c>
      <c r="EI228" s="1">
        <f>LEN(TabCadastro[[#This Row],[Dias e Horários PRÉ-MOCIDADE]])-LEN(SUBSTITUTE(TabCadastro[[#This Row],[Dias e Horários PRÉ-MOCIDADE]],"h",""))</f>
        <v>1</v>
      </c>
      <c r="EJ228" s="1">
        <f>LEN(TabCadastro[[#This Row],[Dias e Horários MOCIDADE]])-LEN(SUBSTITUTE(TabCadastro[[#This Row],[Dias e Horários MOCIDADE]],"h",""))</f>
        <v>1</v>
      </c>
      <c r="EK228" s="1">
        <f>LEN(TabCadastro[[#This Row],[Dias e Horários do CURSO DE MÉDIUNS]])-LEN(SUBSTITUTE(TabCadastro[[#This Row],[Dias e Horários do CURSO DE MÉDIUNS]],"h",""))</f>
        <v>3</v>
      </c>
      <c r="EL228" s="1">
        <f>LEN(TabCadastro[[#This Row],[Dias e Horários - FALANDO AO CORAÇÃO]])-LEN(SUBSTITUTE(TabCadastro[[#This Row],[Dias e Horários - FALANDO AO CORAÇÃO]],"h",""))</f>
        <v>1</v>
      </c>
      <c r="EM228" s="1">
        <f>LEN(TabCadastro[[#This Row],[Dias e Horários - PROJETO ANDRÉ LUIZ]])-LEN(SUBSTITUTE(TabCadastro[[#This Row],[Dias e Horários - PROJETO ANDRÉ LUIZ]],"h",""))</f>
        <v>0</v>
      </c>
      <c r="EN228" s="1">
        <f>LEN(TabCadastro[[#This Row],[Dias e Horários - PROJETO PAULO DE TARSO]])-LEN(SUBSTITUTE(TabCadastro[[#This Row],[Dias e Horários - PROJETO PAULO DE TARSO]],"h",""))</f>
        <v>0</v>
      </c>
    </row>
    <row r="229" spans="1:144" x14ac:dyDescent="0.3">
      <c r="A229" s="2">
        <v>44221.536741145828</v>
      </c>
      <c r="B229" s="3" t="s">
        <v>4653</v>
      </c>
      <c r="C229" s="3" t="s">
        <v>5035</v>
      </c>
      <c r="D229" s="3" t="s">
        <v>5036</v>
      </c>
      <c r="E229" s="3" t="s">
        <v>5037</v>
      </c>
      <c r="F229" s="3" t="s">
        <v>5038</v>
      </c>
      <c r="G229" s="4" t="s">
        <v>5039</v>
      </c>
      <c r="H229" s="5" t="s">
        <v>5040</v>
      </c>
      <c r="I229" s="3" t="s">
        <v>642</v>
      </c>
      <c r="J229" s="3" t="s">
        <v>152</v>
      </c>
      <c r="K229" s="26" t="s">
        <v>5041</v>
      </c>
      <c r="L229" s="3" t="s">
        <v>5042</v>
      </c>
      <c r="M229" s="13">
        <v>33575</v>
      </c>
      <c r="N229" s="3" t="s">
        <v>5037</v>
      </c>
      <c r="O229" s="5" t="s">
        <v>5043</v>
      </c>
      <c r="P229" s="5" t="s">
        <v>5038</v>
      </c>
      <c r="Q229" s="4" t="s">
        <v>1155</v>
      </c>
      <c r="R229" s="4" t="s">
        <v>5044</v>
      </c>
      <c r="S229" s="3" t="s">
        <v>158</v>
      </c>
      <c r="T229" s="3" t="s">
        <v>158</v>
      </c>
      <c r="U229" s="3" t="s">
        <v>158</v>
      </c>
      <c r="V229" s="3" t="s">
        <v>159</v>
      </c>
      <c r="W229" s="3" t="s">
        <v>158</v>
      </c>
      <c r="X229" s="3" t="s">
        <v>159</v>
      </c>
      <c r="Y229" s="3" t="s">
        <v>159</v>
      </c>
      <c r="Z229" s="4" t="s">
        <v>5045</v>
      </c>
      <c r="AA229" s="4" t="s">
        <v>5046</v>
      </c>
      <c r="AB229" s="4" t="s">
        <v>5046</v>
      </c>
      <c r="AC229" s="4" t="s">
        <v>5046</v>
      </c>
      <c r="AD229" s="4" t="s">
        <v>161</v>
      </c>
      <c r="AE229" s="4" t="s">
        <v>158</v>
      </c>
      <c r="AF229" s="4" t="s">
        <v>5047</v>
      </c>
      <c r="AG229" s="3" t="s">
        <v>196</v>
      </c>
      <c r="AH229" s="3" t="s">
        <v>422</v>
      </c>
      <c r="AI229" s="3" t="s">
        <v>422</v>
      </c>
      <c r="AJ229" s="3" t="s">
        <v>4977</v>
      </c>
      <c r="AK229" s="3" t="s">
        <v>161</v>
      </c>
      <c r="AL229" s="3" t="s">
        <v>161</v>
      </c>
      <c r="AM229" s="3" t="s">
        <v>1380</v>
      </c>
      <c r="AN229" s="5">
        <v>80</v>
      </c>
      <c r="AO229" s="5">
        <v>120</v>
      </c>
      <c r="AP229" s="5">
        <v>30</v>
      </c>
      <c r="AQ229" s="5">
        <v>60</v>
      </c>
      <c r="AR229" s="5" t="s">
        <v>161</v>
      </c>
      <c r="AS229" s="5">
        <v>0</v>
      </c>
      <c r="AT229" s="5" t="s">
        <v>1299</v>
      </c>
      <c r="AU229" s="5" t="s">
        <v>5048</v>
      </c>
      <c r="AV229" s="5">
        <v>8</v>
      </c>
      <c r="AW229" s="5">
        <v>15</v>
      </c>
      <c r="AX229" s="5">
        <v>11</v>
      </c>
      <c r="AY229" s="5">
        <v>6</v>
      </c>
      <c r="AZ229" s="5" t="s">
        <v>161</v>
      </c>
      <c r="BA229" s="5">
        <v>0</v>
      </c>
      <c r="BB229" s="5">
        <v>10</v>
      </c>
      <c r="BC229" s="5">
        <v>4</v>
      </c>
      <c r="BD229" s="5">
        <v>0</v>
      </c>
      <c r="BE229" s="5" t="s">
        <v>164</v>
      </c>
      <c r="BF229" s="5">
        <v>15</v>
      </c>
      <c r="BG229" s="5">
        <v>15</v>
      </c>
      <c r="BH229" s="5">
        <v>11</v>
      </c>
      <c r="BI229" s="5">
        <v>2</v>
      </c>
      <c r="BJ229" s="5">
        <v>2</v>
      </c>
      <c r="BK229" s="5">
        <v>1</v>
      </c>
      <c r="BL229" s="5">
        <v>2</v>
      </c>
      <c r="BM229" s="5">
        <v>2</v>
      </c>
      <c r="BN229" s="5">
        <v>3</v>
      </c>
      <c r="BO229" s="5">
        <v>8</v>
      </c>
      <c r="BP229" s="5">
        <v>10</v>
      </c>
      <c r="BQ229" s="5" t="s">
        <v>158</v>
      </c>
      <c r="BR229" s="5" t="s">
        <v>342</v>
      </c>
      <c r="BS229" s="5">
        <v>5</v>
      </c>
      <c r="BT229" s="5">
        <v>2</v>
      </c>
      <c r="BU229" s="5">
        <v>2</v>
      </c>
      <c r="BV229" s="5" t="s">
        <v>165</v>
      </c>
      <c r="BW229" s="5" t="s">
        <v>378</v>
      </c>
      <c r="BX229" s="5">
        <v>5</v>
      </c>
      <c r="BY229" s="5">
        <v>2</v>
      </c>
      <c r="BZ229" s="5">
        <v>4</v>
      </c>
      <c r="CA229" s="5">
        <v>2</v>
      </c>
      <c r="CB229" s="5">
        <v>0</v>
      </c>
      <c r="CC229" s="5">
        <v>0</v>
      </c>
      <c r="CD229" s="5" t="s">
        <v>161</v>
      </c>
      <c r="CE229" s="5" t="s">
        <v>161</v>
      </c>
      <c r="CF229" s="5" t="s">
        <v>161</v>
      </c>
      <c r="CG229" s="5" t="s">
        <v>158</v>
      </c>
      <c r="CH229" s="5" t="s">
        <v>158</v>
      </c>
      <c r="CI229" s="5">
        <v>1</v>
      </c>
      <c r="CJ229" s="5">
        <v>2</v>
      </c>
      <c r="CK229" s="5" t="s">
        <v>159</v>
      </c>
      <c r="CL229" s="5" t="s">
        <v>158</v>
      </c>
      <c r="CM229" s="5">
        <v>0</v>
      </c>
      <c r="CN229" s="5">
        <v>0</v>
      </c>
      <c r="CO229" s="5" t="s">
        <v>167</v>
      </c>
      <c r="CP229" s="4" t="s">
        <v>5049</v>
      </c>
      <c r="CQ229" s="5" t="s">
        <v>168</v>
      </c>
      <c r="CR229" s="4" t="s">
        <v>5050</v>
      </c>
      <c r="CS229" s="5" t="s">
        <v>169</v>
      </c>
      <c r="CT229" s="5" t="s">
        <v>159</v>
      </c>
      <c r="CU229" s="5" t="s">
        <v>5043</v>
      </c>
      <c r="CX229" s="5" t="s">
        <v>5043</v>
      </c>
      <c r="CY229" s="4" t="s">
        <v>5051</v>
      </c>
      <c r="CZ229" s="5" t="s">
        <v>171</v>
      </c>
      <c r="DA229" s="5" t="s">
        <v>172</v>
      </c>
      <c r="DB229" s="4" t="s">
        <v>5052</v>
      </c>
      <c r="DC229" s="4" t="s">
        <v>5053</v>
      </c>
      <c r="DD229" t="s">
        <v>5054</v>
      </c>
      <c r="DE229" s="14" t="s">
        <v>176</v>
      </c>
      <c r="DF229" s="4">
        <v>232</v>
      </c>
      <c r="DG229" s="15" t="s">
        <v>177</v>
      </c>
      <c r="DH229" s="15" t="s">
        <v>354</v>
      </c>
      <c r="DI229" s="4" t="e">
        <v>#REF!</v>
      </c>
      <c r="DJ229" s="4" t="e">
        <v>#REF!</v>
      </c>
      <c r="DK229" s="4" t="e">
        <v>#REF!</v>
      </c>
      <c r="DL229" s="4" t="e">
        <v>#REF!</v>
      </c>
      <c r="DM229" s="4" t="e">
        <v>#REF!</v>
      </c>
      <c r="DN229" s="4" t="e">
        <v>#REF!</v>
      </c>
      <c r="DO229" s="4" t="e">
        <v>#REF!</v>
      </c>
      <c r="DP229" s="4" t="s">
        <v>5055</v>
      </c>
      <c r="DQ229" s="4" t="s">
        <v>354</v>
      </c>
      <c r="DR229" s="16">
        <v>1</v>
      </c>
      <c r="DS229" s="17">
        <v>44223</v>
      </c>
      <c r="DT229" s="1" t="s">
        <v>356</v>
      </c>
      <c r="DU229" s="1" t="s">
        <v>354</v>
      </c>
      <c r="DV229" s="1" t="str">
        <f>TabCadastro[[#This Row],[Cidade]]&amp;" - "&amp;TabCadastro[[#This Row],[UF]]</f>
        <v>São Paulo - SP</v>
      </c>
      <c r="DW229" s="18" t="str">
        <f>TabCadastro[[#This Row],[Nome completo do responsável]]&amp;" / "&amp;TabCadastro[[#This Row],[Endereço de e-mail2]]&amp;" / "&amp;TabCadastro[[#This Row],[Telefone]]</f>
        <v>Luiz Gorga / luizgorga@gmail.com / (11) 99625-1980</v>
      </c>
      <c r="DX229" s="18" t="str">
        <f>TabCadastro[[#This Row],[Nome do Presidente]]&amp;" / "&amp;TabCadastro[[#This Row],[Email do Presidente]]&amp;" / "&amp;TabCadastro[[#This Row],[Telefone do Presidente]]</f>
        <v>Luiz Gorga / luizgorga@gmail.com / (11) 99625-1980</v>
      </c>
      <c r="DY229" s="18" t="e">
        <f>VLOOKUP(TabCadastro[[#This Row],[Regional]],#REF!,2,FALSE)</f>
        <v>#REF!</v>
      </c>
      <c r="DZ229" s="1" t="e">
        <f>IF(TabCadastro[[#This Row],[Regional]]=#REF!,TabCadastro[[#This Row],[Conc_Cidade_UF]],"")</f>
        <v>#REF!</v>
      </c>
      <c r="EA229" s="18" t="str">
        <f>TabCadastro[[#This Row],[Endereço]]&amp;" - "&amp;TabCadastro[[#This Row],[Bairro]]&amp;" - "&amp;"CEP "&amp;TabCadastro[[#This Row],[CEP]]</f>
        <v>RUA BARÃO DE TATUI 395 - Santa Cecília - CEP 01226-030</v>
      </c>
      <c r="EB229" s="1" t="e">
        <f>IF(TabCadastro[[#This Row],[Regional]]=#REF!,TabCadastro[[#This Row],[Ordem (manual)]],"")</f>
        <v>#REF!</v>
      </c>
      <c r="EC229" s="1" t="e">
        <f>IF(TabCadastro[[#This Row],[Regional_Selec]]="","",_xlfn.RANK.EQ(TabCadastro[[#This Row],[Regional_Selec]],TabCadastro[Regional_Selec],1))</f>
        <v>#REF!</v>
      </c>
      <c r="ED229" s="1" t="str">
        <f>TabCadastro[[#This Row],[Domingo]]&amp;TabCadastro[[#This Row],[Segunda]]&amp;TabCadastro[[#This Row],[Terça]]&amp;TabCadastro[[#This Row],[Quarta]]&amp;TabCadastro[[#This Row],[Quinta]]&amp;TabCadastro[[#This Row],[Sexta]]&amp;TabCadastro[[#This Row],[Sábado]]</f>
        <v>18h19h19h13h30--9h</v>
      </c>
      <c r="EE229" s="1">
        <f>LEN(TabCadastro[[#This Row],[Conc_AE]])-LEN(SUBSTITUTE(TabCadastro[[#This Row],[Conc_AE]],"h",""))</f>
        <v>5</v>
      </c>
      <c r="EF229" s="1">
        <f>LEN(TabCadastro[[#This Row],[Dias e Horários do CURSO BÁSICO]])-LEN(SUBSTITUTE(TabCadastro[[#This Row],[Dias e Horários do CURSO BÁSICO]],"h",""))</f>
        <v>0</v>
      </c>
      <c r="EG229" s="1">
        <f>LEN(TabCadastro[[#This Row],[Dias e Horários da EAE]])-LEN(SUBSTITUTE(TabCadastro[[#This Row],[Dias e Horários da EAE]],"h",""))</f>
        <v>2</v>
      </c>
      <c r="EH229" s="1">
        <f>LEN(TabCadastro[[#This Row],[Dias e Horários EVANGELIZAÇÃO INFANTIL]])-LEN(SUBSTITUTE(TabCadastro[[#This Row],[Dias e Horários EVANGELIZAÇÃO INFANTIL]],"h",""))</f>
        <v>1</v>
      </c>
      <c r="EI229" s="1">
        <f>LEN(TabCadastro[[#This Row],[Dias e Horários PRÉ-MOCIDADE]])-LEN(SUBSTITUTE(TabCadastro[[#This Row],[Dias e Horários PRÉ-MOCIDADE]],"h",""))</f>
        <v>1</v>
      </c>
      <c r="EJ229" s="1">
        <f>LEN(TabCadastro[[#This Row],[Dias e Horários MOCIDADE]])-LEN(SUBSTITUTE(TabCadastro[[#This Row],[Dias e Horários MOCIDADE]],"h",""))</f>
        <v>1</v>
      </c>
      <c r="EK229" s="1">
        <f>LEN(TabCadastro[[#This Row],[Dias e Horários do CURSO DE MÉDIUNS]])-LEN(SUBSTITUTE(TabCadastro[[#This Row],[Dias e Horários do CURSO DE MÉDIUNS]],"h",""))</f>
        <v>0</v>
      </c>
      <c r="EL229" s="1">
        <f>LEN(TabCadastro[[#This Row],[Dias e Horários - FALANDO AO CORAÇÃO]])-LEN(SUBSTITUTE(TabCadastro[[#This Row],[Dias e Horários - FALANDO AO CORAÇÃO]],"h",""))</f>
        <v>0</v>
      </c>
      <c r="EM229" s="1">
        <f>LEN(TabCadastro[[#This Row],[Dias e Horários - PROJETO ANDRÉ LUIZ]])-LEN(SUBSTITUTE(TabCadastro[[#This Row],[Dias e Horários - PROJETO ANDRÉ LUIZ]],"h",""))</f>
        <v>0</v>
      </c>
      <c r="EN229" s="1">
        <f>LEN(TabCadastro[[#This Row],[Dias e Horários - PROJETO PAULO DE TARSO]])-LEN(SUBSTITUTE(TabCadastro[[#This Row],[Dias e Horários - PROJETO PAULO DE TARSO]],"h",""))</f>
        <v>0</v>
      </c>
    </row>
    <row r="230" spans="1:144" x14ac:dyDescent="0.3">
      <c r="A230" s="2">
        <v>44199.987238009257</v>
      </c>
      <c r="B230" s="3" t="s">
        <v>4653</v>
      </c>
      <c r="C230" s="3" t="s">
        <v>5056</v>
      </c>
      <c r="D230" s="3" t="s">
        <v>5057</v>
      </c>
      <c r="E230" s="3" t="s">
        <v>5058</v>
      </c>
      <c r="F230" s="3" t="s">
        <v>5059</v>
      </c>
      <c r="G230" s="4" t="s">
        <v>5060</v>
      </c>
      <c r="H230" s="5" t="s">
        <v>5061</v>
      </c>
      <c r="I230" s="3" t="s">
        <v>4709</v>
      </c>
      <c r="J230" s="3" t="s">
        <v>4660</v>
      </c>
      <c r="K230" s="3" t="s">
        <v>5062</v>
      </c>
      <c r="L230" s="3" t="s">
        <v>790</v>
      </c>
      <c r="M230" s="13">
        <v>38528</v>
      </c>
      <c r="N230" s="3" t="s">
        <v>5058</v>
      </c>
      <c r="O230" s="5" t="s">
        <v>5063</v>
      </c>
      <c r="P230" s="5" t="s">
        <v>5059</v>
      </c>
      <c r="Q230" s="4" t="s">
        <v>5064</v>
      </c>
      <c r="R230" s="4" t="s">
        <v>5065</v>
      </c>
      <c r="S230" s="3" t="s">
        <v>158</v>
      </c>
      <c r="T230" s="3" t="s">
        <v>158</v>
      </c>
      <c r="U230" s="3" t="s">
        <v>158</v>
      </c>
      <c r="V230" s="3" t="s">
        <v>159</v>
      </c>
      <c r="W230" s="3" t="s">
        <v>159</v>
      </c>
      <c r="X230" s="3" t="s">
        <v>159</v>
      </c>
      <c r="Y230" s="3" t="s">
        <v>159</v>
      </c>
      <c r="Z230" s="4" t="s">
        <v>5066</v>
      </c>
      <c r="AA230" t="s">
        <v>5067</v>
      </c>
      <c r="AB230" t="s">
        <v>5067</v>
      </c>
      <c r="AC230" s="4" t="s">
        <v>161</v>
      </c>
      <c r="AD230" t="s">
        <v>5068</v>
      </c>
      <c r="AE230" s="4" t="s">
        <v>158</v>
      </c>
      <c r="AF230" s="4" t="s">
        <v>5069</v>
      </c>
      <c r="AG230" s="3" t="s">
        <v>161</v>
      </c>
      <c r="AH230" s="3" t="s">
        <v>221</v>
      </c>
      <c r="AI230" s="3" t="s">
        <v>221</v>
      </c>
      <c r="AJ230" s="3" t="s">
        <v>161</v>
      </c>
      <c r="AK230" s="3" t="s">
        <v>161</v>
      </c>
      <c r="AL230" s="3" t="s">
        <v>161</v>
      </c>
      <c r="AM230" s="3" t="s">
        <v>161</v>
      </c>
      <c r="AN230" s="5">
        <v>10</v>
      </c>
      <c r="AO230" s="5">
        <v>6</v>
      </c>
      <c r="AP230" s="5">
        <v>5</v>
      </c>
      <c r="AQ230" s="5">
        <v>8</v>
      </c>
      <c r="AR230" s="5" t="s">
        <v>161</v>
      </c>
      <c r="AS230" s="5">
        <v>0</v>
      </c>
      <c r="AT230" s="5" t="s">
        <v>166</v>
      </c>
      <c r="AU230" s="5" t="s">
        <v>1817</v>
      </c>
      <c r="AV230" s="5">
        <v>15</v>
      </c>
      <c r="AW230" s="5">
        <v>4</v>
      </c>
      <c r="AX230" s="5">
        <v>1</v>
      </c>
      <c r="AY230" s="5">
        <v>1</v>
      </c>
      <c r="AZ230" s="5" t="s">
        <v>161</v>
      </c>
      <c r="BA230" s="5">
        <v>0</v>
      </c>
      <c r="BB230" s="5">
        <v>4</v>
      </c>
      <c r="BC230" s="5">
        <v>3</v>
      </c>
      <c r="BD230" s="5">
        <v>3</v>
      </c>
      <c r="BE230" s="5" t="s">
        <v>164</v>
      </c>
      <c r="BF230" s="5">
        <v>6</v>
      </c>
      <c r="BG230" s="5">
        <v>0</v>
      </c>
      <c r="BH230" s="5">
        <v>2</v>
      </c>
      <c r="BI230" s="5">
        <v>0</v>
      </c>
      <c r="BJ230" s="5">
        <v>0</v>
      </c>
      <c r="BK230" s="5">
        <v>0</v>
      </c>
      <c r="BL230" s="5">
        <v>0</v>
      </c>
      <c r="BM230" s="5">
        <v>0</v>
      </c>
      <c r="BN230" s="5">
        <v>0</v>
      </c>
      <c r="BO230" s="5">
        <v>2</v>
      </c>
      <c r="BP230" s="5">
        <v>2</v>
      </c>
      <c r="BQ230" s="5" t="s">
        <v>158</v>
      </c>
      <c r="BR230" s="5" t="s">
        <v>161</v>
      </c>
      <c r="BS230" s="5">
        <v>0</v>
      </c>
      <c r="BT230" s="5">
        <v>0</v>
      </c>
      <c r="BU230" s="5">
        <v>0</v>
      </c>
      <c r="BV230" s="5" t="s">
        <v>163</v>
      </c>
      <c r="BW230" s="5" t="s">
        <v>161</v>
      </c>
      <c r="BX230" s="5">
        <v>0</v>
      </c>
      <c r="BY230" s="5">
        <v>0</v>
      </c>
      <c r="BZ230" s="5">
        <v>0</v>
      </c>
      <c r="CA230" s="5">
        <v>0</v>
      </c>
      <c r="CB230" s="5">
        <v>0</v>
      </c>
      <c r="CC230" s="5">
        <v>1</v>
      </c>
      <c r="CD230" s="5" t="s">
        <v>161</v>
      </c>
      <c r="CE230" s="5" t="s">
        <v>161</v>
      </c>
      <c r="CF230" s="5" t="s">
        <v>161</v>
      </c>
      <c r="CG230" s="5" t="s">
        <v>158</v>
      </c>
      <c r="CH230" s="5" t="s">
        <v>158</v>
      </c>
      <c r="CI230" s="5">
        <v>0</v>
      </c>
      <c r="CJ230" s="5">
        <v>0</v>
      </c>
      <c r="CK230" s="5" t="s">
        <v>159</v>
      </c>
      <c r="CL230" s="5" t="s">
        <v>158</v>
      </c>
      <c r="CM230" s="5">
        <v>0</v>
      </c>
      <c r="CN230" s="5">
        <v>0</v>
      </c>
      <c r="CO230" s="5" t="s">
        <v>199</v>
      </c>
      <c r="CP230" s="4" t="s">
        <v>5070</v>
      </c>
      <c r="CQ230" s="5" t="s">
        <v>168</v>
      </c>
      <c r="CS230" s="5" t="s">
        <v>169</v>
      </c>
      <c r="CT230" s="5" t="s">
        <v>159</v>
      </c>
      <c r="CU230" s="5" t="s">
        <v>5063</v>
      </c>
      <c r="CV230" s="4" t="s">
        <v>5070</v>
      </c>
      <c r="CX230" s="5" t="s">
        <v>5063</v>
      </c>
      <c r="CY230" s="4" t="s">
        <v>1049</v>
      </c>
      <c r="CZ230" s="5" t="s">
        <v>171</v>
      </c>
      <c r="DA230" s="5" t="s">
        <v>230</v>
      </c>
      <c r="DB230" s="4" t="s">
        <v>5071</v>
      </c>
      <c r="DC230" s="4" t="s">
        <v>5072</v>
      </c>
      <c r="DD230" t="s">
        <v>5073</v>
      </c>
      <c r="DE230" s="14" t="s">
        <v>176</v>
      </c>
      <c r="DF230" s="4">
        <v>233</v>
      </c>
      <c r="DG230" s="15" t="s">
        <v>177</v>
      </c>
      <c r="DH230" s="15" t="s">
        <v>178</v>
      </c>
      <c r="DI230" s="4" t="e">
        <v>#REF!</v>
      </c>
      <c r="DJ230" s="4" t="e">
        <v>#REF!</v>
      </c>
      <c r="DK230" s="4" t="e">
        <v>#REF!</v>
      </c>
      <c r="DL230" s="4" t="e">
        <v>#REF!</v>
      </c>
      <c r="DM230" s="4" t="e">
        <v>#REF!</v>
      </c>
      <c r="DN230" s="4" t="e">
        <v>#REF!</v>
      </c>
      <c r="DO230" s="4" t="e">
        <v>#REF!</v>
      </c>
      <c r="DP230" s="4" t="s">
        <v>5074</v>
      </c>
      <c r="DQ230" s="4" t="s">
        <v>178</v>
      </c>
      <c r="DR230" s="16">
        <v>0.75</v>
      </c>
      <c r="DS230" s="17">
        <v>44223</v>
      </c>
      <c r="DU230" s="1" t="s">
        <v>178</v>
      </c>
      <c r="DV230" s="1" t="str">
        <f>TabCadastro[[#This Row],[Cidade]]&amp;" - "&amp;TabCadastro[[#This Row],[UF]]</f>
        <v>Brusque - SC</v>
      </c>
      <c r="DW230" s="18" t="str">
        <f>TabCadastro[[#This Row],[Nome completo do responsável]]&amp;" / "&amp;TabCadastro[[#This Row],[Endereço de e-mail2]]&amp;" / "&amp;TabCadastro[[#This Row],[Telefone]]</f>
        <v>Alam Delangelo / alamdelangelo10@gmail.com / (47) 99990-8143</v>
      </c>
      <c r="DX230" s="18" t="str">
        <f>TabCadastro[[#This Row],[Nome do Presidente]]&amp;" / "&amp;TabCadastro[[#This Row],[Email do Presidente]]&amp;" / "&amp;TabCadastro[[#This Row],[Telefone do Presidente]]</f>
        <v>Alam Delangelo / alamdelangelo10@gmail.com / (47) 99990-8143</v>
      </c>
      <c r="DY230" s="18" t="e">
        <f>VLOOKUP(TabCadastro[[#This Row],[Regional]],#REF!,2,FALSE)</f>
        <v>#REF!</v>
      </c>
      <c r="DZ230" s="1" t="e">
        <f>IF(TabCadastro[[#This Row],[Regional]]=#REF!,TabCadastro[[#This Row],[Conc_Cidade_UF]],"")</f>
        <v>#REF!</v>
      </c>
      <c r="EA230" s="18" t="str">
        <f>TabCadastro[[#This Row],[Endereço]]&amp;" - "&amp;TabCadastro[[#This Row],[Bairro]]&amp;" - "&amp;"CEP "&amp;TabCadastro[[#This Row],[CEP]]</f>
        <v>Rua Portugal, 26 - Santa Rita - CEP 88352-042</v>
      </c>
      <c r="EB230" s="1" t="e">
        <f>IF(TabCadastro[[#This Row],[Regional]]=#REF!,TabCadastro[[#This Row],[Ordem (manual)]],"")</f>
        <v>#REF!</v>
      </c>
      <c r="EC230" s="1" t="e">
        <f>IF(TabCadastro[[#This Row],[Regional_Selec]]="","",_xlfn.RANK.EQ(TabCadastro[[#This Row],[Regional_Selec]],TabCadastro[Regional_Selec],1))</f>
        <v>#REF!</v>
      </c>
      <c r="ED230" s="1" t="str">
        <f>TabCadastro[[#This Row],[Domingo]]&amp;TabCadastro[[#This Row],[Segunda]]&amp;TabCadastro[[#This Row],[Terça]]&amp;TabCadastro[[#This Row],[Quarta]]&amp;TabCadastro[[#This Row],[Quinta]]&amp;TabCadastro[[#This Row],[Sexta]]&amp;TabCadastro[[#This Row],[Sábado]]</f>
        <v>-20h20h----</v>
      </c>
      <c r="EE230" s="1">
        <f>LEN(TabCadastro[[#This Row],[Conc_AE]])-LEN(SUBSTITUTE(TabCadastro[[#This Row],[Conc_AE]],"h",""))</f>
        <v>2</v>
      </c>
      <c r="EF230" s="1">
        <f>LEN(TabCadastro[[#This Row],[Dias e Horários do CURSO BÁSICO]])-LEN(SUBSTITUTE(TabCadastro[[#This Row],[Dias e Horários do CURSO BÁSICO]],"h",""))</f>
        <v>0</v>
      </c>
      <c r="EG230" s="1">
        <f>LEN(TabCadastro[[#This Row],[Dias e Horários da EAE]])-LEN(SUBSTITUTE(TabCadastro[[#This Row],[Dias e Horários da EAE]],"h",""))</f>
        <v>1</v>
      </c>
      <c r="EH230" s="1">
        <f>LEN(TabCadastro[[#This Row],[Dias e Horários EVANGELIZAÇÃO INFANTIL]])-LEN(SUBSTITUTE(TabCadastro[[#This Row],[Dias e Horários EVANGELIZAÇÃO INFANTIL]],"h",""))</f>
        <v>1</v>
      </c>
      <c r="EI230" s="1">
        <f>LEN(TabCadastro[[#This Row],[Dias e Horários PRÉ-MOCIDADE]])-LEN(SUBSTITUTE(TabCadastro[[#This Row],[Dias e Horários PRÉ-MOCIDADE]],"h",""))</f>
        <v>0</v>
      </c>
      <c r="EJ230" s="1">
        <f>LEN(TabCadastro[[#This Row],[Dias e Horários MOCIDADE]])-LEN(SUBSTITUTE(TabCadastro[[#This Row],[Dias e Horários MOCIDADE]],"h",""))</f>
        <v>0</v>
      </c>
      <c r="EK230" s="1">
        <f>LEN(TabCadastro[[#This Row],[Dias e Horários do CURSO DE MÉDIUNS]])-LEN(SUBSTITUTE(TabCadastro[[#This Row],[Dias e Horários do CURSO DE MÉDIUNS]],"h",""))</f>
        <v>0</v>
      </c>
      <c r="EL230" s="1">
        <f>LEN(TabCadastro[[#This Row],[Dias e Horários - FALANDO AO CORAÇÃO]])-LEN(SUBSTITUTE(TabCadastro[[#This Row],[Dias e Horários - FALANDO AO CORAÇÃO]],"h",""))</f>
        <v>0</v>
      </c>
      <c r="EM230" s="1">
        <f>LEN(TabCadastro[[#This Row],[Dias e Horários - PROJETO ANDRÉ LUIZ]])-LEN(SUBSTITUTE(TabCadastro[[#This Row],[Dias e Horários - PROJETO ANDRÉ LUIZ]],"h",""))</f>
        <v>0</v>
      </c>
      <c r="EN230" s="1">
        <f>LEN(TabCadastro[[#This Row],[Dias e Horários - PROJETO PAULO DE TARSO]])-LEN(SUBSTITUTE(TabCadastro[[#This Row],[Dias e Horários - PROJETO PAULO DE TARSO]],"h",""))</f>
        <v>0</v>
      </c>
    </row>
    <row r="231" spans="1:144" x14ac:dyDescent="0.3">
      <c r="A231" s="2">
        <v>44221.498500891204</v>
      </c>
      <c r="B231" s="3" t="s">
        <v>4653</v>
      </c>
      <c r="C231" s="3" t="s">
        <v>5075</v>
      </c>
      <c r="D231" s="3" t="s">
        <v>5075</v>
      </c>
      <c r="E231" s="3" t="s">
        <v>5076</v>
      </c>
      <c r="F231" s="3" t="s">
        <v>5077</v>
      </c>
      <c r="G231" s="4" t="s">
        <v>5078</v>
      </c>
      <c r="H231" s="5" t="s">
        <v>5079</v>
      </c>
      <c r="I231" s="3" t="s">
        <v>642</v>
      </c>
      <c r="J231" s="3" t="s">
        <v>152</v>
      </c>
      <c r="K231" s="3" t="s">
        <v>5080</v>
      </c>
      <c r="L231" s="3" t="s">
        <v>5081</v>
      </c>
      <c r="M231" s="13">
        <v>31433</v>
      </c>
      <c r="N231" s="3" t="s">
        <v>5082</v>
      </c>
      <c r="O231" s="5" t="s">
        <v>5083</v>
      </c>
      <c r="P231" s="5" t="s">
        <v>5077</v>
      </c>
      <c r="Q231" s="4" t="s">
        <v>4314</v>
      </c>
      <c r="R231" s="4" t="s">
        <v>5082</v>
      </c>
      <c r="S231" s="3" t="s">
        <v>158</v>
      </c>
      <c r="T231" s="3" t="s">
        <v>159</v>
      </c>
      <c r="U231" s="3" t="s">
        <v>158</v>
      </c>
      <c r="V231" s="3" t="s">
        <v>159</v>
      </c>
      <c r="W231" s="3" t="s">
        <v>159</v>
      </c>
      <c r="X231" s="3" t="s">
        <v>159</v>
      </c>
      <c r="Y231" s="3" t="s">
        <v>159</v>
      </c>
      <c r="Z231" s="4" t="s">
        <v>5084</v>
      </c>
      <c r="AA231" t="s">
        <v>5085</v>
      </c>
      <c r="AB231" s="4" t="s">
        <v>161</v>
      </c>
      <c r="AC231" s="4" t="s">
        <v>161</v>
      </c>
      <c r="AD231" s="4" t="s">
        <v>161</v>
      </c>
      <c r="AE231" s="4" t="s">
        <v>159</v>
      </c>
      <c r="AF231" s="4" t="s">
        <v>5083</v>
      </c>
      <c r="AG231" s="3" t="s">
        <v>161</v>
      </c>
      <c r="AH231" s="3" t="s">
        <v>162</v>
      </c>
      <c r="AI231" s="3" t="s">
        <v>161</v>
      </c>
      <c r="AJ231" s="3" t="s">
        <v>161</v>
      </c>
      <c r="AK231" s="3" t="s">
        <v>161</v>
      </c>
      <c r="AL231" s="3" t="s">
        <v>161</v>
      </c>
      <c r="AM231" s="3" t="s">
        <v>161</v>
      </c>
      <c r="AN231" s="5">
        <v>25</v>
      </c>
      <c r="AO231" s="5">
        <v>10</v>
      </c>
      <c r="AP231" s="5">
        <v>4</v>
      </c>
      <c r="AQ231" s="5">
        <v>2</v>
      </c>
      <c r="AR231" s="5" t="s">
        <v>161</v>
      </c>
      <c r="AS231" s="5">
        <v>0</v>
      </c>
      <c r="AT231" s="5" t="s">
        <v>727</v>
      </c>
      <c r="AU231" s="5" t="s">
        <v>827</v>
      </c>
      <c r="AV231" s="5">
        <v>5</v>
      </c>
      <c r="AW231" s="5">
        <v>4</v>
      </c>
      <c r="AX231" s="5">
        <v>2</v>
      </c>
      <c r="AY231" s="5">
        <v>1</v>
      </c>
      <c r="AZ231" s="5" t="s">
        <v>161</v>
      </c>
      <c r="BA231" s="5">
        <v>0</v>
      </c>
      <c r="BB231" s="5">
        <v>0</v>
      </c>
      <c r="BC231" s="5">
        <v>0</v>
      </c>
      <c r="BD231" s="5">
        <v>0</v>
      </c>
      <c r="BE231" s="5" t="s">
        <v>164</v>
      </c>
      <c r="BF231" s="5">
        <v>11</v>
      </c>
      <c r="BG231" s="5">
        <v>4</v>
      </c>
      <c r="BH231" s="5">
        <v>5</v>
      </c>
      <c r="BI231" s="5">
        <v>0</v>
      </c>
      <c r="BJ231" s="5">
        <v>1</v>
      </c>
      <c r="BK231" s="5">
        <v>0</v>
      </c>
      <c r="BL231" s="5">
        <v>2</v>
      </c>
      <c r="BM231" s="5">
        <v>1</v>
      </c>
      <c r="BN231" s="5">
        <v>0</v>
      </c>
      <c r="BO231" s="5">
        <v>5</v>
      </c>
      <c r="BP231" s="5">
        <v>3</v>
      </c>
      <c r="BQ231" s="5" t="s">
        <v>158</v>
      </c>
      <c r="BR231" s="5" t="s">
        <v>161</v>
      </c>
      <c r="BS231" s="5">
        <v>0</v>
      </c>
      <c r="BT231" s="5">
        <v>0</v>
      </c>
      <c r="BU231" s="5">
        <v>0</v>
      </c>
      <c r="BV231" s="5" t="s">
        <v>163</v>
      </c>
      <c r="BW231" s="5" t="s">
        <v>161</v>
      </c>
      <c r="BX231" s="5">
        <v>0</v>
      </c>
      <c r="BY231" s="5">
        <v>0</v>
      </c>
      <c r="BZ231" s="5">
        <v>0</v>
      </c>
      <c r="CA231" s="5">
        <v>0</v>
      </c>
      <c r="CB231" s="5">
        <v>0</v>
      </c>
      <c r="CC231" s="5">
        <v>3</v>
      </c>
      <c r="CD231" s="5" t="s">
        <v>161</v>
      </c>
      <c r="CE231" s="5" t="s">
        <v>161</v>
      </c>
      <c r="CF231" s="5" t="s">
        <v>161</v>
      </c>
      <c r="CG231" s="5" t="s">
        <v>159</v>
      </c>
      <c r="CH231" s="5" t="s">
        <v>159</v>
      </c>
      <c r="CI231" s="5">
        <v>0</v>
      </c>
      <c r="CJ231" s="5">
        <v>0</v>
      </c>
      <c r="CK231" s="5" t="s">
        <v>159</v>
      </c>
      <c r="CL231" s="5" t="s">
        <v>159</v>
      </c>
      <c r="CM231" s="5">
        <v>0</v>
      </c>
      <c r="CN231" s="5">
        <v>0</v>
      </c>
      <c r="CO231" s="5" t="s">
        <v>167</v>
      </c>
      <c r="CQ231" s="5" t="s">
        <v>347</v>
      </c>
      <c r="CR231" s="4" t="s">
        <v>5086</v>
      </c>
      <c r="CS231" s="5" t="s">
        <v>169</v>
      </c>
      <c r="CT231" s="5" t="s">
        <v>158</v>
      </c>
      <c r="CU231" s="20" t="s">
        <v>416</v>
      </c>
      <c r="CX231" s="5" t="s">
        <v>5083</v>
      </c>
      <c r="CZ231" s="5" t="s">
        <v>229</v>
      </c>
      <c r="DA231" s="5" t="s">
        <v>230</v>
      </c>
      <c r="DB231" s="4" t="s">
        <v>5087</v>
      </c>
      <c r="DC231" s="4" t="s">
        <v>5088</v>
      </c>
      <c r="DD231" t="s">
        <v>5089</v>
      </c>
      <c r="DE231" s="14" t="s">
        <v>176</v>
      </c>
      <c r="DF231" s="4">
        <v>234</v>
      </c>
      <c r="DG231" s="15" t="s">
        <v>177</v>
      </c>
      <c r="DH231" s="15" t="s">
        <v>178</v>
      </c>
      <c r="DI231" s="4" t="e">
        <v>#REF!</v>
      </c>
      <c r="DJ231" s="4" t="e">
        <v>#REF!</v>
      </c>
      <c r="DK231" s="4" t="e">
        <v>#REF!</v>
      </c>
      <c r="DL231" s="4" t="e">
        <v>#REF!</v>
      </c>
      <c r="DM231" s="4" t="e">
        <v>#REF!</v>
      </c>
      <c r="DN231" s="4" t="e">
        <v>#REF!</v>
      </c>
      <c r="DO231" s="4" t="e">
        <v>#REF!</v>
      </c>
      <c r="DP231" s="4" t="s">
        <v>5090</v>
      </c>
      <c r="DQ231" s="4" t="s">
        <v>178</v>
      </c>
      <c r="DR231" s="16">
        <v>0</v>
      </c>
      <c r="DS231" s="17">
        <v>44223</v>
      </c>
      <c r="DU231" s="1" t="s">
        <v>178</v>
      </c>
      <c r="DV231" s="1" t="str">
        <f>TabCadastro[[#This Row],[Cidade]]&amp;" - "&amp;TabCadastro[[#This Row],[UF]]</f>
        <v>São Paulo - SP</v>
      </c>
      <c r="DW231" s="18" t="str">
        <f>TabCadastro[[#This Row],[Nome completo do responsável]]&amp;" / "&amp;TabCadastro[[#This Row],[Endereço de e-mail2]]&amp;" / "&amp;TabCadastro[[#This Row],[Telefone]]</f>
        <v>Maria Angélica Sanches / angelcrisostomo@uol.com.br / (11) 2966-5439</v>
      </c>
      <c r="DX231" s="18" t="str">
        <f>TabCadastro[[#This Row],[Nome do Presidente]]&amp;" / "&amp;TabCadastro[[#This Row],[Email do Presidente]]&amp;" / "&amp;TabCadastro[[#This Row],[Telefone do Presidente]]</f>
        <v>Maria Angélica Sanches Crisostomo / angelcrisostomo@uol.com.br / (11) 2966-5439</v>
      </c>
      <c r="DY231" s="18" t="e">
        <f>VLOOKUP(TabCadastro[[#This Row],[Regional]],#REF!,2,FALSE)</f>
        <v>#REF!</v>
      </c>
      <c r="DZ231" s="1" t="e">
        <f>IF(TabCadastro[[#This Row],[Regional]]=#REF!,TabCadastro[[#This Row],[Conc_Cidade_UF]],"")</f>
        <v>#REF!</v>
      </c>
      <c r="EA231" s="18" t="str">
        <f>TabCadastro[[#This Row],[Endereço]]&amp;" - "&amp;TabCadastro[[#This Row],[Bairro]]&amp;" - "&amp;"CEP "&amp;TabCadastro[[#This Row],[CEP]]</f>
        <v>Rua Darnilo Martins Pereira 78 - Vl. Oratório - CEP 03189-060</v>
      </c>
      <c r="EB231" s="1" t="e">
        <f>IF(TabCadastro[[#This Row],[Regional]]=#REF!,TabCadastro[[#This Row],[Ordem (manual)]],"")</f>
        <v>#REF!</v>
      </c>
      <c r="EC231" s="1" t="e">
        <f>IF(TabCadastro[[#This Row],[Regional_Selec]]="","",_xlfn.RANK.EQ(TabCadastro[[#This Row],[Regional_Selec]],TabCadastro[Regional_Selec],1))</f>
        <v>#REF!</v>
      </c>
      <c r="ED231" s="1" t="str">
        <f>TabCadastro[[#This Row],[Domingo]]&amp;TabCadastro[[#This Row],[Segunda]]&amp;TabCadastro[[#This Row],[Terça]]&amp;TabCadastro[[#This Row],[Quarta]]&amp;TabCadastro[[#This Row],[Quinta]]&amp;TabCadastro[[#This Row],[Sexta]]&amp;TabCadastro[[#This Row],[Sábado]]</f>
        <v>-19h30-----</v>
      </c>
      <c r="EE231" s="1">
        <f>LEN(TabCadastro[[#This Row],[Conc_AE]])-LEN(SUBSTITUTE(TabCadastro[[#This Row],[Conc_AE]],"h",""))</f>
        <v>1</v>
      </c>
      <c r="EF231" s="1">
        <f>LEN(TabCadastro[[#This Row],[Dias e Horários do CURSO BÁSICO]])-LEN(SUBSTITUTE(TabCadastro[[#This Row],[Dias e Horários do CURSO BÁSICO]],"h",""))</f>
        <v>0</v>
      </c>
      <c r="EG231" s="1">
        <f>LEN(TabCadastro[[#This Row],[Dias e Horários da EAE]])-LEN(SUBSTITUTE(TabCadastro[[#This Row],[Dias e Horários da EAE]],"h",""))</f>
        <v>1</v>
      </c>
      <c r="EH231" s="1">
        <f>LEN(TabCadastro[[#This Row],[Dias e Horários EVANGELIZAÇÃO INFANTIL]])-LEN(SUBSTITUTE(TabCadastro[[#This Row],[Dias e Horários EVANGELIZAÇÃO INFANTIL]],"h",""))</f>
        <v>1</v>
      </c>
      <c r="EI231" s="1">
        <f>LEN(TabCadastro[[#This Row],[Dias e Horários PRÉ-MOCIDADE]])-LEN(SUBSTITUTE(TabCadastro[[#This Row],[Dias e Horários PRÉ-MOCIDADE]],"h",""))</f>
        <v>0</v>
      </c>
      <c r="EJ231" s="1">
        <f>LEN(TabCadastro[[#This Row],[Dias e Horários MOCIDADE]])-LEN(SUBSTITUTE(TabCadastro[[#This Row],[Dias e Horários MOCIDADE]],"h",""))</f>
        <v>0</v>
      </c>
      <c r="EK231" s="1">
        <f>LEN(TabCadastro[[#This Row],[Dias e Horários do CURSO DE MÉDIUNS]])-LEN(SUBSTITUTE(TabCadastro[[#This Row],[Dias e Horários do CURSO DE MÉDIUNS]],"h",""))</f>
        <v>0</v>
      </c>
      <c r="EL231" s="1">
        <f>LEN(TabCadastro[[#This Row],[Dias e Horários - FALANDO AO CORAÇÃO]])-LEN(SUBSTITUTE(TabCadastro[[#This Row],[Dias e Horários - FALANDO AO CORAÇÃO]],"h",""))</f>
        <v>0</v>
      </c>
      <c r="EM231" s="1">
        <f>LEN(TabCadastro[[#This Row],[Dias e Horários - PROJETO ANDRÉ LUIZ]])-LEN(SUBSTITUTE(TabCadastro[[#This Row],[Dias e Horários - PROJETO ANDRÉ LUIZ]],"h",""))</f>
        <v>0</v>
      </c>
      <c r="EN231" s="1">
        <f>LEN(TabCadastro[[#This Row],[Dias e Horários - PROJETO PAULO DE TARSO]])-LEN(SUBSTITUTE(TabCadastro[[#This Row],[Dias e Horários - PROJETO PAULO DE TARSO]],"h",""))</f>
        <v>0</v>
      </c>
    </row>
    <row r="232" spans="1:144" x14ac:dyDescent="0.3">
      <c r="A232" s="2">
        <v>44221.803388831016</v>
      </c>
      <c r="B232" s="3" t="s">
        <v>4653</v>
      </c>
      <c r="C232" s="3" t="s">
        <v>5091</v>
      </c>
      <c r="D232" s="3" t="s">
        <v>5092</v>
      </c>
      <c r="E232" s="3" t="s">
        <v>2419</v>
      </c>
      <c r="F232" s="3" t="s">
        <v>2420</v>
      </c>
      <c r="G232" s="4" t="s">
        <v>5093</v>
      </c>
      <c r="H232" s="5" t="s">
        <v>5094</v>
      </c>
      <c r="I232" s="3" t="s">
        <v>642</v>
      </c>
      <c r="J232" s="3" t="s">
        <v>152</v>
      </c>
      <c r="K232" s="3" t="s">
        <v>5095</v>
      </c>
      <c r="L232" s="3" t="s">
        <v>5096</v>
      </c>
      <c r="M232" s="13">
        <v>31458</v>
      </c>
      <c r="N232" s="3" t="s">
        <v>5097</v>
      </c>
      <c r="O232" s="5" t="s">
        <v>5098</v>
      </c>
      <c r="P232" s="5" t="s">
        <v>5099</v>
      </c>
      <c r="Q232" s="4" t="s">
        <v>5100</v>
      </c>
      <c r="R232" s="4" t="s">
        <v>5101</v>
      </c>
      <c r="S232" s="3" t="s">
        <v>158</v>
      </c>
      <c r="T232" s="3" t="s">
        <v>159</v>
      </c>
      <c r="U232" s="3" t="s">
        <v>158</v>
      </c>
      <c r="V232" s="3" t="s">
        <v>158</v>
      </c>
      <c r="W232" s="3" t="s">
        <v>159</v>
      </c>
      <c r="X232" s="3" t="s">
        <v>159</v>
      </c>
      <c r="Y232" s="3" t="s">
        <v>158</v>
      </c>
      <c r="Z232" s="4" t="s">
        <v>5102</v>
      </c>
      <c r="AA232" s="4" t="s">
        <v>161</v>
      </c>
      <c r="AB232" s="4" t="s">
        <v>5103</v>
      </c>
      <c r="AC232" s="4" t="s">
        <v>161</v>
      </c>
      <c r="AD232" s="4" t="s">
        <v>161</v>
      </c>
      <c r="AE232" s="4" t="s">
        <v>159</v>
      </c>
      <c r="AG232" s="3" t="s">
        <v>2651</v>
      </c>
      <c r="AH232" s="3" t="s">
        <v>161</v>
      </c>
      <c r="AI232" s="3" t="s">
        <v>162</v>
      </c>
      <c r="AJ232" s="3" t="s">
        <v>161</v>
      </c>
      <c r="AK232" s="3" t="s">
        <v>161</v>
      </c>
      <c r="AL232" s="3" t="s">
        <v>161</v>
      </c>
      <c r="AM232" s="3" t="s">
        <v>338</v>
      </c>
      <c r="AN232" s="5">
        <v>8</v>
      </c>
      <c r="AO232" s="5">
        <v>10</v>
      </c>
      <c r="AP232" s="5">
        <v>4</v>
      </c>
      <c r="AQ232" s="5">
        <v>2</v>
      </c>
      <c r="AR232" s="5" t="s">
        <v>312</v>
      </c>
      <c r="AS232" s="5">
        <v>12</v>
      </c>
      <c r="AT232" s="5" t="s">
        <v>2831</v>
      </c>
      <c r="AU232" s="5" t="s">
        <v>521</v>
      </c>
      <c r="AV232" s="5">
        <v>2</v>
      </c>
      <c r="AW232" s="5">
        <v>7</v>
      </c>
      <c r="AX232" s="5">
        <v>5</v>
      </c>
      <c r="AY232" s="5">
        <v>2</v>
      </c>
      <c r="AZ232" s="5" t="s">
        <v>161</v>
      </c>
      <c r="BA232" s="5">
        <v>12</v>
      </c>
      <c r="BB232" s="5">
        <v>4</v>
      </c>
      <c r="BC232" s="5">
        <v>3</v>
      </c>
      <c r="BD232" s="5">
        <v>1</v>
      </c>
      <c r="BE232" s="5" t="s">
        <v>442</v>
      </c>
      <c r="BF232" s="5">
        <v>8</v>
      </c>
      <c r="BG232" s="5">
        <v>2</v>
      </c>
      <c r="BH232" s="5">
        <v>5</v>
      </c>
      <c r="BI232" s="5">
        <v>1</v>
      </c>
      <c r="BJ232" s="5">
        <v>1</v>
      </c>
      <c r="BK232" s="5">
        <v>1</v>
      </c>
      <c r="BL232" s="5">
        <v>1</v>
      </c>
      <c r="BM232" s="5">
        <v>1</v>
      </c>
      <c r="BN232" s="5">
        <v>0</v>
      </c>
      <c r="BO232" s="5">
        <v>5</v>
      </c>
      <c r="BP232" s="5">
        <v>4</v>
      </c>
      <c r="BQ232" s="5" t="s">
        <v>158</v>
      </c>
      <c r="BR232" s="5" t="s">
        <v>161</v>
      </c>
      <c r="BS232" s="5">
        <v>0</v>
      </c>
      <c r="BT232" s="5">
        <v>2</v>
      </c>
      <c r="BU232" s="5">
        <v>0</v>
      </c>
      <c r="BV232" s="5" t="s">
        <v>165</v>
      </c>
      <c r="BW232" s="5" t="s">
        <v>161</v>
      </c>
      <c r="BX232" s="5">
        <v>0</v>
      </c>
      <c r="BY232" s="5">
        <v>1</v>
      </c>
      <c r="BZ232" s="5">
        <v>1</v>
      </c>
      <c r="CA232" s="5">
        <v>1</v>
      </c>
      <c r="CB232" s="5">
        <v>0</v>
      </c>
      <c r="CC232" s="5">
        <v>17</v>
      </c>
      <c r="CD232" s="5" t="s">
        <v>161</v>
      </c>
      <c r="CE232" s="5" t="s">
        <v>161</v>
      </c>
      <c r="CF232" s="5" t="s">
        <v>161</v>
      </c>
      <c r="CG232" s="5" t="s">
        <v>158</v>
      </c>
      <c r="CH232" s="5" t="s">
        <v>159</v>
      </c>
      <c r="CI232" s="5">
        <v>0</v>
      </c>
      <c r="CJ232" s="5">
        <v>0</v>
      </c>
      <c r="CK232" s="5" t="s">
        <v>158</v>
      </c>
      <c r="CL232" s="5" t="s">
        <v>159</v>
      </c>
      <c r="CM232" s="5">
        <v>0</v>
      </c>
      <c r="CN232" s="5">
        <v>0</v>
      </c>
      <c r="CO232" s="5" t="s">
        <v>167</v>
      </c>
      <c r="CP232" s="4" t="s">
        <v>5104</v>
      </c>
      <c r="CQ232" s="5" t="s">
        <v>347</v>
      </c>
      <c r="CR232" s="4" t="s">
        <v>5105</v>
      </c>
      <c r="CS232" s="5" t="s">
        <v>169</v>
      </c>
      <c r="CT232" s="5" t="s">
        <v>159</v>
      </c>
      <c r="CU232" s="5" t="s">
        <v>5106</v>
      </c>
      <c r="CX232" s="5" t="s">
        <v>5107</v>
      </c>
      <c r="CY232" s="4" t="s">
        <v>5108</v>
      </c>
      <c r="CZ232" s="5" t="s">
        <v>171</v>
      </c>
      <c r="DA232" s="5" t="s">
        <v>230</v>
      </c>
      <c r="DB232" s="4" t="s">
        <v>5109</v>
      </c>
      <c r="DC232" s="4" t="s">
        <v>5110</v>
      </c>
      <c r="DD232" t="s">
        <v>5111</v>
      </c>
      <c r="DE232" s="14" t="s">
        <v>176</v>
      </c>
      <c r="DF232" s="4">
        <v>235</v>
      </c>
      <c r="DG232" s="15" t="s">
        <v>177</v>
      </c>
      <c r="DH232" s="15" t="s">
        <v>354</v>
      </c>
      <c r="DI232" s="4" t="e">
        <v>#REF!</v>
      </c>
      <c r="DJ232" s="4" t="e">
        <v>#REF!</v>
      </c>
      <c r="DK232" s="4" t="e">
        <v>#REF!</v>
      </c>
      <c r="DL232" s="4" t="e">
        <v>#REF!</v>
      </c>
      <c r="DM232" s="4" t="e">
        <v>#REF!</v>
      </c>
      <c r="DN232" s="4" t="e">
        <v>#REF!</v>
      </c>
      <c r="DO232" s="4" t="e">
        <v>#REF!</v>
      </c>
      <c r="DP232" s="4" t="s">
        <v>5112</v>
      </c>
      <c r="DQ232" s="4" t="s">
        <v>354</v>
      </c>
      <c r="DR232" s="16">
        <v>1</v>
      </c>
      <c r="DS232" s="17">
        <v>44223</v>
      </c>
      <c r="DT232" s="1" t="s">
        <v>356</v>
      </c>
      <c r="DU232" s="1" t="s">
        <v>354</v>
      </c>
      <c r="DV232" s="1" t="str">
        <f>TabCadastro[[#This Row],[Cidade]]&amp;" - "&amp;TabCadastro[[#This Row],[UF]]</f>
        <v>São Paulo - SP</v>
      </c>
      <c r="DW232" s="18" t="str">
        <f>TabCadastro[[#This Row],[Nome completo do responsável]]&amp;" / "&amp;TabCadastro[[#This Row],[Endereço de e-mail2]]&amp;" / "&amp;TabCadastro[[#This Row],[Telefone]]</f>
        <v>Sandra Regina Pizarro / sandrarpizarro@gmail.com / (11) 5573-0032</v>
      </c>
      <c r="DX232" s="18" t="str">
        <f>TabCadastro[[#This Row],[Nome do Presidente]]&amp;" / "&amp;TabCadastro[[#This Row],[Email do Presidente]]&amp;" / "&amp;TabCadastro[[#This Row],[Telefone do Presidente]]</f>
        <v>Eliana Fazzini / elianafazzini@gmail.com / (11) 97235-6209</v>
      </c>
      <c r="DY232" s="18" t="e">
        <f>VLOOKUP(TabCadastro[[#This Row],[Regional]],#REF!,2,FALSE)</f>
        <v>#REF!</v>
      </c>
      <c r="DZ232" s="1" t="e">
        <f>IF(TabCadastro[[#This Row],[Regional]]=#REF!,TabCadastro[[#This Row],[Conc_Cidade_UF]],"")</f>
        <v>#REF!</v>
      </c>
      <c r="EA232" s="18" t="str">
        <f>TabCadastro[[#This Row],[Endereço]]&amp;" - "&amp;TabCadastro[[#This Row],[Bairro]]&amp;" - "&amp;"CEP "&amp;TabCadastro[[#This Row],[CEP]]</f>
        <v>Av. Do Estado, 1639 - Ponte Pequena - CEP 01107-000</v>
      </c>
      <c r="EB232" s="1" t="e">
        <f>IF(TabCadastro[[#This Row],[Regional]]=#REF!,TabCadastro[[#This Row],[Ordem (manual)]],"")</f>
        <v>#REF!</v>
      </c>
      <c r="EC232" s="1" t="e">
        <f>IF(TabCadastro[[#This Row],[Regional_Selec]]="","",_xlfn.RANK.EQ(TabCadastro[[#This Row],[Regional_Selec]],TabCadastro[Regional_Selec],1))</f>
        <v>#REF!</v>
      </c>
      <c r="ED232" s="1" t="str">
        <f>TabCadastro[[#This Row],[Domingo]]&amp;TabCadastro[[#This Row],[Segunda]]&amp;TabCadastro[[#This Row],[Terça]]&amp;TabCadastro[[#This Row],[Quarta]]&amp;TabCadastro[[#This Row],[Quinta]]&amp;TabCadastro[[#This Row],[Sexta]]&amp;TabCadastro[[#This Row],[Sábado]]</f>
        <v>10h30-19h30---10h</v>
      </c>
      <c r="EE232" s="1">
        <f>LEN(TabCadastro[[#This Row],[Conc_AE]])-LEN(SUBSTITUTE(TabCadastro[[#This Row],[Conc_AE]],"h",""))</f>
        <v>3</v>
      </c>
      <c r="EF232" s="1">
        <f>LEN(TabCadastro[[#This Row],[Dias e Horários do CURSO BÁSICO]])-LEN(SUBSTITUTE(TabCadastro[[#This Row],[Dias e Horários do CURSO BÁSICO]],"h",""))</f>
        <v>1</v>
      </c>
      <c r="EG232" s="1">
        <f>LEN(TabCadastro[[#This Row],[Dias e Horários da EAE]])-LEN(SUBSTITUTE(TabCadastro[[#This Row],[Dias e Horários da EAE]],"h",""))</f>
        <v>1</v>
      </c>
      <c r="EH232" s="1">
        <f>LEN(TabCadastro[[#This Row],[Dias e Horários EVANGELIZAÇÃO INFANTIL]])-LEN(SUBSTITUTE(TabCadastro[[#This Row],[Dias e Horários EVANGELIZAÇÃO INFANTIL]],"h",""))</f>
        <v>1</v>
      </c>
      <c r="EI232" s="1">
        <f>LEN(TabCadastro[[#This Row],[Dias e Horários PRÉ-MOCIDADE]])-LEN(SUBSTITUTE(TabCadastro[[#This Row],[Dias e Horários PRÉ-MOCIDADE]],"h",""))</f>
        <v>0</v>
      </c>
      <c r="EJ232" s="1">
        <f>LEN(TabCadastro[[#This Row],[Dias e Horários MOCIDADE]])-LEN(SUBSTITUTE(TabCadastro[[#This Row],[Dias e Horários MOCIDADE]],"h",""))</f>
        <v>0</v>
      </c>
      <c r="EK232" s="1">
        <f>LEN(TabCadastro[[#This Row],[Dias e Horários do CURSO DE MÉDIUNS]])-LEN(SUBSTITUTE(TabCadastro[[#This Row],[Dias e Horários do CURSO DE MÉDIUNS]],"h",""))</f>
        <v>0</v>
      </c>
      <c r="EL232" s="1">
        <f>LEN(TabCadastro[[#This Row],[Dias e Horários - FALANDO AO CORAÇÃO]])-LEN(SUBSTITUTE(TabCadastro[[#This Row],[Dias e Horários - FALANDO AO CORAÇÃO]],"h",""))</f>
        <v>0</v>
      </c>
      <c r="EM232" s="1">
        <f>LEN(TabCadastro[[#This Row],[Dias e Horários - PROJETO ANDRÉ LUIZ]])-LEN(SUBSTITUTE(TabCadastro[[#This Row],[Dias e Horários - PROJETO ANDRÉ LUIZ]],"h",""))</f>
        <v>0</v>
      </c>
      <c r="EN232" s="1">
        <f>LEN(TabCadastro[[#This Row],[Dias e Horários - PROJETO PAULO DE TARSO]])-LEN(SUBSTITUTE(TabCadastro[[#This Row],[Dias e Horários - PROJETO PAULO DE TARSO]],"h",""))</f>
        <v>0</v>
      </c>
    </row>
    <row r="233" spans="1:144" x14ac:dyDescent="0.3">
      <c r="A233" s="2">
        <v>44235.663806157405</v>
      </c>
      <c r="B233" s="19" t="s">
        <v>5113</v>
      </c>
      <c r="C233" s="3" t="s">
        <v>5114</v>
      </c>
      <c r="D233" s="3" t="s">
        <v>5115</v>
      </c>
      <c r="E233" s="3" t="s">
        <v>5116</v>
      </c>
      <c r="F233" s="3" t="s">
        <v>5117</v>
      </c>
      <c r="G233" s="4" t="s">
        <v>5118</v>
      </c>
      <c r="H233" s="5" t="s">
        <v>5119</v>
      </c>
      <c r="I233" s="3" t="s">
        <v>642</v>
      </c>
      <c r="J233" s="3" t="s">
        <v>152</v>
      </c>
      <c r="K233" s="3" t="s">
        <v>5120</v>
      </c>
      <c r="L233" s="3" t="s">
        <v>5121</v>
      </c>
      <c r="M233" s="13">
        <v>31311</v>
      </c>
      <c r="N233" s="3" t="s">
        <v>5122</v>
      </c>
      <c r="O233" s="5" t="s">
        <v>5123</v>
      </c>
      <c r="P233" s="5" t="s">
        <v>5124</v>
      </c>
      <c r="Q233" s="4" t="s">
        <v>722</v>
      </c>
      <c r="S233" s="3" t="s">
        <v>158</v>
      </c>
      <c r="T233" s="3" t="s">
        <v>158</v>
      </c>
      <c r="U233" s="3" t="s">
        <v>159</v>
      </c>
      <c r="V233" s="3" t="s">
        <v>159</v>
      </c>
      <c r="W233" s="3" t="s">
        <v>158</v>
      </c>
      <c r="X233" s="3" t="s">
        <v>159</v>
      </c>
      <c r="Y233" s="3" t="s">
        <v>158</v>
      </c>
      <c r="Z233" s="4" t="s">
        <v>5125</v>
      </c>
      <c r="AA233" s="4" t="s">
        <v>161</v>
      </c>
      <c r="AB233" t="s">
        <v>5126</v>
      </c>
      <c r="AC233" s="4" t="s">
        <v>161</v>
      </c>
      <c r="AD233" s="4" t="s">
        <v>161</v>
      </c>
      <c r="AE233" s="4" t="s">
        <v>158</v>
      </c>
      <c r="AF233" s="4" t="s">
        <v>5127</v>
      </c>
      <c r="AG233" s="3" t="s">
        <v>161</v>
      </c>
      <c r="AH233" s="3" t="s">
        <v>161</v>
      </c>
      <c r="AI233" s="3" t="s">
        <v>161</v>
      </c>
      <c r="AJ233" s="3" t="s">
        <v>161</v>
      </c>
      <c r="AK233" s="3" t="s">
        <v>161</v>
      </c>
      <c r="AL233" s="3" t="s">
        <v>161</v>
      </c>
      <c r="AM233" s="3" t="s">
        <v>161</v>
      </c>
      <c r="AN233" s="5">
        <v>200</v>
      </c>
      <c r="AO233" s="5">
        <v>40</v>
      </c>
      <c r="AP233" s="5">
        <v>10</v>
      </c>
      <c r="AQ233" s="5">
        <v>15</v>
      </c>
      <c r="AR233" s="5" t="s">
        <v>555</v>
      </c>
      <c r="AS233" s="5">
        <v>15</v>
      </c>
      <c r="AT233" s="5" t="s">
        <v>555</v>
      </c>
      <c r="AU233" s="5" t="s">
        <v>467</v>
      </c>
      <c r="AV233" s="5">
        <v>0</v>
      </c>
      <c r="AW233" s="5">
        <v>15</v>
      </c>
      <c r="AX233" s="5">
        <v>10</v>
      </c>
      <c r="AY233" s="5">
        <v>6</v>
      </c>
      <c r="AZ233" s="5" t="s">
        <v>161</v>
      </c>
      <c r="BA233" s="5">
        <v>8</v>
      </c>
      <c r="BB233" s="5">
        <v>15</v>
      </c>
      <c r="BC233" s="5">
        <v>15</v>
      </c>
      <c r="BD233" s="5">
        <v>0</v>
      </c>
      <c r="BE233" s="5" t="s">
        <v>224</v>
      </c>
      <c r="BF233" s="5">
        <v>6</v>
      </c>
      <c r="BG233" s="5">
        <v>0</v>
      </c>
      <c r="BH233" s="5">
        <v>2</v>
      </c>
      <c r="BI233" s="5">
        <v>0</v>
      </c>
      <c r="BJ233" s="5">
        <v>0</v>
      </c>
      <c r="BK233" s="5">
        <v>0</v>
      </c>
      <c r="BL233" s="5">
        <v>0</v>
      </c>
      <c r="BM233" s="5">
        <v>0</v>
      </c>
      <c r="BN233" s="5">
        <v>0</v>
      </c>
      <c r="BO233" s="5">
        <v>2</v>
      </c>
      <c r="BP233" s="5">
        <v>2</v>
      </c>
      <c r="BQ233" s="5" t="s">
        <v>159</v>
      </c>
      <c r="BR233" s="5" t="s">
        <v>161</v>
      </c>
      <c r="BS233" s="5">
        <v>0</v>
      </c>
      <c r="BT233" s="5">
        <v>3</v>
      </c>
      <c r="BU233" s="5">
        <v>0</v>
      </c>
      <c r="BV233" s="5" t="s">
        <v>163</v>
      </c>
      <c r="BW233" s="5" t="s">
        <v>161</v>
      </c>
      <c r="BX233" s="5">
        <v>6</v>
      </c>
      <c r="BY233" s="5">
        <v>3</v>
      </c>
      <c r="BZ233" s="5">
        <v>3</v>
      </c>
      <c r="CA233" s="5">
        <v>0</v>
      </c>
      <c r="CB233" s="5">
        <v>0</v>
      </c>
      <c r="CC233" s="5">
        <v>0</v>
      </c>
      <c r="CD233" s="5" t="s">
        <v>161</v>
      </c>
      <c r="CE233" s="5" t="s">
        <v>161</v>
      </c>
      <c r="CF233" s="5" t="s">
        <v>161</v>
      </c>
      <c r="CG233" s="5" t="s">
        <v>158</v>
      </c>
      <c r="CH233" s="5" t="s">
        <v>158</v>
      </c>
      <c r="CI233" s="5">
        <v>0</v>
      </c>
      <c r="CJ233" s="5">
        <v>0</v>
      </c>
      <c r="CK233" s="5" t="s">
        <v>158</v>
      </c>
      <c r="CL233" s="5" t="s">
        <v>158</v>
      </c>
      <c r="CM233" s="5">
        <v>0</v>
      </c>
      <c r="CN233" s="5">
        <v>0</v>
      </c>
      <c r="CO233" s="5" t="s">
        <v>199</v>
      </c>
      <c r="CQ233" s="5" t="s">
        <v>347</v>
      </c>
      <c r="CR233" s="4" t="s">
        <v>5128</v>
      </c>
      <c r="CS233" s="5" t="s">
        <v>169</v>
      </c>
      <c r="CT233" s="5" t="s">
        <v>893</v>
      </c>
      <c r="CU233" s="5" t="s">
        <v>5123</v>
      </c>
      <c r="CV233" s="4" t="s">
        <v>5129</v>
      </c>
      <c r="CX233" s="5" t="s">
        <v>5123</v>
      </c>
      <c r="CY233" s="4" t="s">
        <v>5130</v>
      </c>
      <c r="CZ233" s="5" t="s">
        <v>171</v>
      </c>
      <c r="DA233" s="5" t="s">
        <v>172</v>
      </c>
      <c r="DB233" s="4" t="s">
        <v>5131</v>
      </c>
      <c r="DC233" s="4" t="s">
        <v>5132</v>
      </c>
      <c r="DD233" t="s">
        <v>5133</v>
      </c>
      <c r="DE233" s="14" t="s">
        <v>176</v>
      </c>
      <c r="DF233" s="4">
        <v>236</v>
      </c>
      <c r="DG233" s="15" t="s">
        <v>177</v>
      </c>
      <c r="DH233" s="15" t="s">
        <v>178</v>
      </c>
      <c r="DI233" s="4" t="e">
        <v>#REF!</v>
      </c>
      <c r="DJ233" s="4" t="e">
        <v>#REF!</v>
      </c>
      <c r="DK233" s="4" t="e">
        <v>#REF!</v>
      </c>
      <c r="DL233" s="4" t="e">
        <v>#REF!</v>
      </c>
      <c r="DM233" s="4" t="e">
        <v>#REF!</v>
      </c>
      <c r="DN233" s="4" t="e">
        <v>#REF!</v>
      </c>
      <c r="DO233" s="4" t="e">
        <v>#REF!</v>
      </c>
      <c r="DP233" s="4" t="s">
        <v>5134</v>
      </c>
      <c r="DQ233" s="4" t="s">
        <v>178</v>
      </c>
      <c r="DR233" s="16">
        <v>0.25</v>
      </c>
      <c r="DS233" s="17">
        <v>44237</v>
      </c>
      <c r="DU233" s="1" t="s">
        <v>178</v>
      </c>
      <c r="DV233" s="1" t="str">
        <f>TabCadastro[[#This Row],[Cidade]]&amp;" - "&amp;TabCadastro[[#This Row],[UF]]</f>
        <v>São Paulo - SP</v>
      </c>
      <c r="DW233" s="18" t="str">
        <f>TabCadastro[[#This Row],[Nome completo do responsável]]&amp;" / "&amp;TabCadastro[[#This Row],[Endereço de e-mail2]]&amp;" / "&amp;TabCadastro[[#This Row],[Telefone]]</f>
        <v>Adriana Helena Silva / aanjoismael@gmail.com / (11) 97204-8908</v>
      </c>
      <c r="DX233" s="18" t="str">
        <f>TabCadastro[[#This Row],[Nome do Presidente]]&amp;" / "&amp;TabCadastro[[#This Row],[Email do Presidente]]&amp;" / "&amp;TabCadastro[[#This Row],[Telefone do Presidente]]</f>
        <v>Ester Gonçalves Santos / aanjoismael@gmail.com / (11) 98052-0213</v>
      </c>
      <c r="DY233" s="18" t="e">
        <f>VLOOKUP(TabCadastro[[#This Row],[Regional]],#REF!,2,FALSE)</f>
        <v>#REF!</v>
      </c>
      <c r="DZ233" s="1" t="e">
        <f>IF(TabCadastro[[#This Row],[Regional]]=#REF!,TabCadastro[[#This Row],[Conc_Cidade_UF]],"")</f>
        <v>#REF!</v>
      </c>
      <c r="EA233" s="18" t="str">
        <f>TabCadastro[[#This Row],[Endereço]]&amp;" - "&amp;TabCadastro[[#This Row],[Bairro]]&amp;" - "&amp;"CEP "&amp;TabCadastro[[#This Row],[CEP]]</f>
        <v>Rua Frei Gabriel Batista, 14 - Itaquera - CEP 01401-000</v>
      </c>
      <c r="EB233" s="1" t="e">
        <f>IF(TabCadastro[[#This Row],[Regional]]=#REF!,TabCadastro[[#This Row],[Ordem (manual)]],"")</f>
        <v>#REF!</v>
      </c>
      <c r="EC233" s="1" t="e">
        <f>IF(TabCadastro[[#This Row],[Regional_Selec]]="","",_xlfn.RANK.EQ(TabCadastro[[#This Row],[Regional_Selec]],TabCadastro[Regional_Selec],1))</f>
        <v>#REF!</v>
      </c>
      <c r="ED233" s="1" t="str">
        <f>TabCadastro[[#This Row],[Domingo]]&amp;TabCadastro[[#This Row],[Segunda]]&amp;TabCadastro[[#This Row],[Terça]]&amp;TabCadastro[[#This Row],[Quarta]]&amp;TabCadastro[[#This Row],[Quinta]]&amp;TabCadastro[[#This Row],[Sexta]]&amp;TabCadastro[[#This Row],[Sábado]]</f>
        <v>-------</v>
      </c>
      <c r="EE233" s="1">
        <f>LEN(TabCadastro[[#This Row],[Conc_AE]])-LEN(SUBSTITUTE(TabCadastro[[#This Row],[Conc_AE]],"h",""))</f>
        <v>0</v>
      </c>
      <c r="EF233" s="1">
        <f>LEN(TabCadastro[[#This Row],[Dias e Horários do CURSO BÁSICO]])-LEN(SUBSTITUTE(TabCadastro[[#This Row],[Dias e Horários do CURSO BÁSICO]],"h",""))</f>
        <v>1</v>
      </c>
      <c r="EG233" s="1">
        <f>LEN(TabCadastro[[#This Row],[Dias e Horários da EAE]])-LEN(SUBSTITUTE(TabCadastro[[#This Row],[Dias e Horários da EAE]],"h",""))</f>
        <v>1</v>
      </c>
      <c r="EH233" s="1">
        <f>LEN(TabCadastro[[#This Row],[Dias e Horários EVANGELIZAÇÃO INFANTIL]])-LEN(SUBSTITUTE(TabCadastro[[#This Row],[Dias e Horários EVANGELIZAÇÃO INFANTIL]],"h",""))</f>
        <v>1</v>
      </c>
      <c r="EI233" s="1">
        <f>LEN(TabCadastro[[#This Row],[Dias e Horários PRÉ-MOCIDADE]])-LEN(SUBSTITUTE(TabCadastro[[#This Row],[Dias e Horários PRÉ-MOCIDADE]],"h",""))</f>
        <v>0</v>
      </c>
      <c r="EJ233" s="1">
        <f>LEN(TabCadastro[[#This Row],[Dias e Horários MOCIDADE]])-LEN(SUBSTITUTE(TabCadastro[[#This Row],[Dias e Horários MOCIDADE]],"h",""))</f>
        <v>0</v>
      </c>
      <c r="EK233" s="1">
        <f>LEN(TabCadastro[[#This Row],[Dias e Horários do CURSO DE MÉDIUNS]])-LEN(SUBSTITUTE(TabCadastro[[#This Row],[Dias e Horários do CURSO DE MÉDIUNS]],"h",""))</f>
        <v>0</v>
      </c>
      <c r="EL233" s="1">
        <f>LEN(TabCadastro[[#This Row],[Dias e Horários - FALANDO AO CORAÇÃO]])-LEN(SUBSTITUTE(TabCadastro[[#This Row],[Dias e Horários - FALANDO AO CORAÇÃO]],"h",""))</f>
        <v>0</v>
      </c>
      <c r="EM233" s="1">
        <f>LEN(TabCadastro[[#This Row],[Dias e Horários - PROJETO ANDRÉ LUIZ]])-LEN(SUBSTITUTE(TabCadastro[[#This Row],[Dias e Horários - PROJETO ANDRÉ LUIZ]],"h",""))</f>
        <v>0</v>
      </c>
      <c r="EN233" s="1">
        <f>LEN(TabCadastro[[#This Row],[Dias e Horários - PROJETO PAULO DE TARSO]])-LEN(SUBSTITUTE(TabCadastro[[#This Row],[Dias e Horários - PROJETO PAULO DE TARSO]],"h",""))</f>
        <v>0</v>
      </c>
    </row>
    <row r="234" spans="1:144" x14ac:dyDescent="0.3">
      <c r="A234" s="2">
        <v>44233.606284259258</v>
      </c>
      <c r="B234" s="19" t="s">
        <v>5113</v>
      </c>
      <c r="C234" s="3" t="s">
        <v>5135</v>
      </c>
      <c r="D234" s="3" t="s">
        <v>5136</v>
      </c>
      <c r="E234" s="3" t="s">
        <v>5137</v>
      </c>
      <c r="F234" s="3" t="s">
        <v>5138</v>
      </c>
      <c r="G234" s="4" t="s">
        <v>5139</v>
      </c>
      <c r="H234" s="5" t="s">
        <v>5140</v>
      </c>
      <c r="I234" s="3" t="s">
        <v>642</v>
      </c>
      <c r="J234" s="3" t="s">
        <v>152</v>
      </c>
      <c r="K234" s="26" t="s">
        <v>5141</v>
      </c>
      <c r="L234" s="3" t="s">
        <v>5142</v>
      </c>
      <c r="M234" s="13">
        <v>31194</v>
      </c>
      <c r="N234" s="3" t="s">
        <v>2483</v>
      </c>
      <c r="O234" s="5" t="s">
        <v>5143</v>
      </c>
      <c r="P234" s="5" t="s">
        <v>5144</v>
      </c>
      <c r="Q234" s="4" t="s">
        <v>3361</v>
      </c>
      <c r="R234" s="4" t="s">
        <v>5145</v>
      </c>
      <c r="S234" s="3" t="s">
        <v>159</v>
      </c>
      <c r="T234" s="3" t="s">
        <v>159</v>
      </c>
      <c r="U234" s="3" t="s">
        <v>158</v>
      </c>
      <c r="V234" s="3" t="s">
        <v>159</v>
      </c>
      <c r="W234" s="3" t="s">
        <v>159</v>
      </c>
      <c r="X234" s="3" t="s">
        <v>159</v>
      </c>
      <c r="Y234" s="3" t="s">
        <v>159</v>
      </c>
      <c r="Z234" s="4" t="s">
        <v>5146</v>
      </c>
      <c r="AA234" s="4" t="s">
        <v>161</v>
      </c>
      <c r="AB234" s="4" t="s">
        <v>161</v>
      </c>
      <c r="AC234" s="4" t="s">
        <v>161</v>
      </c>
      <c r="AD234" s="4" t="s">
        <v>161</v>
      </c>
      <c r="AE234" s="4" t="s">
        <v>158</v>
      </c>
      <c r="AF234" s="4" t="s">
        <v>5147</v>
      </c>
      <c r="AG234" s="3" t="s">
        <v>374</v>
      </c>
      <c r="AH234" s="3" t="s">
        <v>162</v>
      </c>
      <c r="AI234" s="3" t="s">
        <v>162</v>
      </c>
      <c r="AJ234" s="3" t="s">
        <v>161</v>
      </c>
      <c r="AK234" s="3" t="s">
        <v>161</v>
      </c>
      <c r="AL234" s="3" t="s">
        <v>654</v>
      </c>
      <c r="AM234" s="3" t="s">
        <v>1380</v>
      </c>
      <c r="AN234" s="5">
        <v>300</v>
      </c>
      <c r="AO234" s="5">
        <v>150</v>
      </c>
      <c r="AP234" s="5">
        <v>35</v>
      </c>
      <c r="AQ234" s="5">
        <v>25</v>
      </c>
      <c r="AR234" s="5" t="s">
        <v>161</v>
      </c>
      <c r="AS234" s="5">
        <v>0</v>
      </c>
      <c r="AT234" s="5" t="s">
        <v>251</v>
      </c>
      <c r="AU234" s="5" t="s">
        <v>4979</v>
      </c>
      <c r="AV234" s="5">
        <v>25</v>
      </c>
      <c r="AW234" s="5">
        <v>5</v>
      </c>
      <c r="AX234" s="5">
        <v>4</v>
      </c>
      <c r="AY234" s="5">
        <v>4</v>
      </c>
      <c r="AZ234" s="5" t="s">
        <v>251</v>
      </c>
      <c r="BA234" s="5">
        <v>30</v>
      </c>
      <c r="BB234" s="5">
        <v>8</v>
      </c>
      <c r="BC234" s="5">
        <v>2</v>
      </c>
      <c r="BD234" s="5">
        <v>1</v>
      </c>
      <c r="BE234" s="5" t="s">
        <v>1237</v>
      </c>
      <c r="BF234" s="5">
        <v>55</v>
      </c>
      <c r="BG234" s="5">
        <v>18</v>
      </c>
      <c r="BH234" s="5">
        <v>10</v>
      </c>
      <c r="BI234" s="5">
        <v>2</v>
      </c>
      <c r="BJ234" s="5">
        <v>2</v>
      </c>
      <c r="BK234" s="5">
        <v>2</v>
      </c>
      <c r="BL234" s="5">
        <v>2</v>
      </c>
      <c r="BM234" s="5">
        <v>2</v>
      </c>
      <c r="BN234" s="5">
        <v>4</v>
      </c>
      <c r="BO234" s="5">
        <v>2</v>
      </c>
      <c r="BP234" s="5">
        <v>4</v>
      </c>
      <c r="BQ234" s="5" t="s">
        <v>158</v>
      </c>
      <c r="BR234" s="5" t="s">
        <v>1237</v>
      </c>
      <c r="BS234" s="5">
        <v>10</v>
      </c>
      <c r="BT234" s="5">
        <v>1</v>
      </c>
      <c r="BU234" s="5">
        <v>6</v>
      </c>
      <c r="BV234" s="5" t="s">
        <v>165</v>
      </c>
      <c r="BW234" s="5" t="s">
        <v>1237</v>
      </c>
      <c r="BX234" s="5">
        <v>5</v>
      </c>
      <c r="BY234" s="5">
        <v>4</v>
      </c>
      <c r="BZ234" s="5">
        <v>2</v>
      </c>
      <c r="CA234" s="5">
        <v>2</v>
      </c>
      <c r="CB234" s="5">
        <v>50</v>
      </c>
      <c r="CC234" s="5">
        <v>80</v>
      </c>
      <c r="CD234" s="5" t="s">
        <v>251</v>
      </c>
      <c r="CE234" s="5" t="s">
        <v>161</v>
      </c>
      <c r="CF234" s="5" t="s">
        <v>161</v>
      </c>
      <c r="CG234" s="5" t="s">
        <v>158</v>
      </c>
      <c r="CH234" s="5" t="s">
        <v>158</v>
      </c>
      <c r="CI234" s="5">
        <v>20</v>
      </c>
      <c r="CJ234" s="5">
        <v>10</v>
      </c>
      <c r="CK234" s="5" t="s">
        <v>158</v>
      </c>
      <c r="CL234" s="5" t="s">
        <v>158</v>
      </c>
      <c r="CM234" s="5">
        <v>0</v>
      </c>
      <c r="CN234" s="5">
        <v>0</v>
      </c>
      <c r="CO234" s="5" t="s">
        <v>167</v>
      </c>
      <c r="CQ234" s="5" t="s">
        <v>168</v>
      </c>
      <c r="CR234" s="4" t="s">
        <v>5148</v>
      </c>
      <c r="CS234" s="5" t="s">
        <v>169</v>
      </c>
      <c r="CT234" s="5" t="s">
        <v>158</v>
      </c>
      <c r="CU234" s="5" t="s">
        <v>5143</v>
      </c>
      <c r="CV234" s="4" t="s">
        <v>5149</v>
      </c>
      <c r="CX234" s="5" t="s">
        <v>5143</v>
      </c>
      <c r="CY234" s="4" t="s">
        <v>5150</v>
      </c>
      <c r="CZ234" s="5" t="s">
        <v>171</v>
      </c>
      <c r="DA234" s="5" t="s">
        <v>172</v>
      </c>
      <c r="DB234" s="4" t="s">
        <v>5151</v>
      </c>
      <c r="DC234" s="4" t="s">
        <v>5152</v>
      </c>
      <c r="DD234" t="s">
        <v>5153</v>
      </c>
      <c r="DE234" s="14" t="s">
        <v>176</v>
      </c>
      <c r="DF234" s="4">
        <v>237</v>
      </c>
      <c r="DG234" s="15" t="s">
        <v>177</v>
      </c>
      <c r="DH234" s="15" t="s">
        <v>354</v>
      </c>
      <c r="DI234" s="4" t="e">
        <v>#REF!</v>
      </c>
      <c r="DJ234" s="4" t="e">
        <v>#REF!</v>
      </c>
      <c r="DK234" s="4" t="e">
        <v>#REF!</v>
      </c>
      <c r="DL234" s="4" t="e">
        <v>#REF!</v>
      </c>
      <c r="DM234" s="4" t="e">
        <v>#REF!</v>
      </c>
      <c r="DN234" s="4" t="e">
        <v>#REF!</v>
      </c>
      <c r="DO234" s="4" t="e">
        <v>#REF!</v>
      </c>
      <c r="DP234" s="4" t="s">
        <v>5154</v>
      </c>
      <c r="DQ234" s="4" t="s">
        <v>354</v>
      </c>
      <c r="DR234" s="16">
        <v>1</v>
      </c>
      <c r="DS234" s="17">
        <v>44237</v>
      </c>
      <c r="DT234" s="1" t="s">
        <v>356</v>
      </c>
      <c r="DU234" s="1" t="s">
        <v>354</v>
      </c>
      <c r="DV234" s="1" t="str">
        <f>TabCadastro[[#This Row],[Cidade]]&amp;" - "&amp;TabCadastro[[#This Row],[UF]]</f>
        <v>São Paulo - SP</v>
      </c>
      <c r="DW234" s="18" t="str">
        <f>TabCadastro[[#This Row],[Nome completo do responsável]]&amp;" / "&amp;TabCadastro[[#This Row],[Endereço de e-mail2]]&amp;" / "&amp;TabCadastro[[#This Row],[Telefone]]</f>
        <v>Maria Helena Campis Ribeiro Da Sulva / rc@ribeiroecastro.com.br / (11) 99608-1266</v>
      </c>
      <c r="DX234" s="18" t="str">
        <f>TabCadastro[[#This Row],[Nome do Presidente]]&amp;" / "&amp;TabCadastro[[#This Row],[Email do Presidente]]&amp;" / "&amp;TabCadastro[[#This Row],[Telefone do Presidente]]</f>
        <v>(Sem Informação) / rc@ribeiroecastro.com.br / (11) 2962-9279</v>
      </c>
      <c r="DY234" s="18" t="e">
        <f>VLOOKUP(TabCadastro[[#This Row],[Regional]],#REF!,2,FALSE)</f>
        <v>#REF!</v>
      </c>
      <c r="DZ234" s="1" t="e">
        <f>IF(TabCadastro[[#This Row],[Regional]]=#REF!,TabCadastro[[#This Row],[Conc_Cidade_UF]],"")</f>
        <v>#REF!</v>
      </c>
      <c r="EA234" s="18" t="str">
        <f>TabCadastro[[#This Row],[Endereço]]&amp;" - "&amp;TabCadastro[[#This Row],[Bairro]]&amp;" - "&amp;"CEP "&amp;TabCadastro[[#This Row],[CEP]]</f>
        <v>Rua Tita Ruffo, 837 - São Mateus - CEP 03965000</v>
      </c>
      <c r="EB234" s="1" t="e">
        <f>IF(TabCadastro[[#This Row],[Regional]]=#REF!,TabCadastro[[#This Row],[Ordem (manual)]],"")</f>
        <v>#REF!</v>
      </c>
      <c r="EC234" s="1" t="e">
        <f>IF(TabCadastro[[#This Row],[Regional_Selec]]="","",_xlfn.RANK.EQ(TabCadastro[[#This Row],[Regional_Selec]],TabCadastro[Regional_Selec],1))</f>
        <v>#REF!</v>
      </c>
      <c r="ED234" s="1" t="str">
        <f>TabCadastro[[#This Row],[Domingo]]&amp;TabCadastro[[#This Row],[Segunda]]&amp;TabCadastro[[#This Row],[Terça]]&amp;TabCadastro[[#This Row],[Quarta]]&amp;TabCadastro[[#This Row],[Quinta]]&amp;TabCadastro[[#This Row],[Sexta]]&amp;TabCadastro[[#This Row],[Sábado]]</f>
        <v>17h19h3019h30--14h9h</v>
      </c>
      <c r="EE234" s="1">
        <f>LEN(TabCadastro[[#This Row],[Conc_AE]])-LEN(SUBSTITUTE(TabCadastro[[#This Row],[Conc_AE]],"h",""))</f>
        <v>5</v>
      </c>
      <c r="EF234" s="1">
        <f>LEN(TabCadastro[[#This Row],[Dias e Horários do CURSO BÁSICO]])-LEN(SUBSTITUTE(TabCadastro[[#This Row],[Dias e Horários do CURSO BÁSICO]],"h",""))</f>
        <v>0</v>
      </c>
      <c r="EG234" s="1">
        <f>LEN(TabCadastro[[#This Row],[Dias e Horários da EAE]])-LEN(SUBSTITUTE(TabCadastro[[#This Row],[Dias e Horários da EAE]],"h",""))</f>
        <v>1</v>
      </c>
      <c r="EH234" s="1">
        <f>LEN(TabCadastro[[#This Row],[Dias e Horários EVANGELIZAÇÃO INFANTIL]])-LEN(SUBSTITUTE(TabCadastro[[#This Row],[Dias e Horários EVANGELIZAÇÃO INFANTIL]],"h",""))</f>
        <v>1</v>
      </c>
      <c r="EI234" s="1">
        <f>LEN(TabCadastro[[#This Row],[Dias e Horários PRÉ-MOCIDADE]])-LEN(SUBSTITUTE(TabCadastro[[#This Row],[Dias e Horários PRÉ-MOCIDADE]],"h",""))</f>
        <v>1</v>
      </c>
      <c r="EJ234" s="1">
        <f>LEN(TabCadastro[[#This Row],[Dias e Horários MOCIDADE]])-LEN(SUBSTITUTE(TabCadastro[[#This Row],[Dias e Horários MOCIDADE]],"h",""))</f>
        <v>1</v>
      </c>
      <c r="EK234" s="1">
        <f>LEN(TabCadastro[[#This Row],[Dias e Horários do CURSO DE MÉDIUNS]])-LEN(SUBSTITUTE(TabCadastro[[#This Row],[Dias e Horários do CURSO DE MÉDIUNS]],"h",""))</f>
        <v>1</v>
      </c>
      <c r="EL234" s="1">
        <f>LEN(TabCadastro[[#This Row],[Dias e Horários - FALANDO AO CORAÇÃO]])-LEN(SUBSTITUTE(TabCadastro[[#This Row],[Dias e Horários - FALANDO AO CORAÇÃO]],"h",""))</f>
        <v>1</v>
      </c>
      <c r="EM234" s="1">
        <f>LEN(TabCadastro[[#This Row],[Dias e Horários - PROJETO ANDRÉ LUIZ]])-LEN(SUBSTITUTE(TabCadastro[[#This Row],[Dias e Horários - PROJETO ANDRÉ LUIZ]],"h",""))</f>
        <v>0</v>
      </c>
      <c r="EN234" s="1">
        <f>LEN(TabCadastro[[#This Row],[Dias e Horários - PROJETO PAULO DE TARSO]])-LEN(SUBSTITUTE(TabCadastro[[#This Row],[Dias e Horários - PROJETO PAULO DE TARSO]],"h",""))</f>
        <v>0</v>
      </c>
    </row>
    <row r="235" spans="1:144" x14ac:dyDescent="0.3">
      <c r="A235" s="2">
        <v>44200.441556597223</v>
      </c>
      <c r="B235" s="19" t="s">
        <v>5113</v>
      </c>
      <c r="C235" s="3" t="s">
        <v>5155</v>
      </c>
      <c r="D235" s="3" t="s">
        <v>5156</v>
      </c>
      <c r="E235" s="3" t="s">
        <v>5157</v>
      </c>
      <c r="F235" s="3" t="s">
        <v>5158</v>
      </c>
      <c r="G235" s="4" t="s">
        <v>5159</v>
      </c>
      <c r="H235" s="5" t="s">
        <v>5160</v>
      </c>
      <c r="I235" s="3" t="s">
        <v>642</v>
      </c>
      <c r="J235" s="3" t="s">
        <v>152</v>
      </c>
      <c r="K235" s="3" t="s">
        <v>5161</v>
      </c>
      <c r="L235" s="3" t="s">
        <v>5162</v>
      </c>
      <c r="M235" s="13">
        <v>30555</v>
      </c>
      <c r="N235" s="3" t="s">
        <v>5163</v>
      </c>
      <c r="O235" s="5" t="s">
        <v>5164</v>
      </c>
      <c r="P235" s="5" t="s">
        <v>5158</v>
      </c>
      <c r="Q235" s="4" t="s">
        <v>5165</v>
      </c>
      <c r="R235" s="4" t="s">
        <v>5166</v>
      </c>
      <c r="S235" s="3" t="s">
        <v>158</v>
      </c>
      <c r="T235" s="3" t="s">
        <v>158</v>
      </c>
      <c r="U235" s="3" t="s">
        <v>158</v>
      </c>
      <c r="V235" s="3" t="s">
        <v>159</v>
      </c>
      <c r="W235" s="3" t="s">
        <v>159</v>
      </c>
      <c r="X235" s="3" t="s">
        <v>159</v>
      </c>
      <c r="Y235" s="3" t="s">
        <v>158</v>
      </c>
      <c r="Z235" s="4" t="s">
        <v>5167</v>
      </c>
      <c r="AA235" t="s">
        <v>5168</v>
      </c>
      <c r="AB235" t="s">
        <v>5169</v>
      </c>
      <c r="AC235" t="s">
        <v>5170</v>
      </c>
      <c r="AD235" s="4" t="s">
        <v>161</v>
      </c>
      <c r="AE235" s="4" t="s">
        <v>158</v>
      </c>
      <c r="AF235" s="4" t="s">
        <v>5171</v>
      </c>
      <c r="AG235" s="3" t="s">
        <v>161</v>
      </c>
      <c r="AH235" s="3" t="s">
        <v>3008</v>
      </c>
      <c r="AI235" s="3" t="s">
        <v>162</v>
      </c>
      <c r="AJ235" s="3" t="s">
        <v>161</v>
      </c>
      <c r="AK235" s="3" t="s">
        <v>161</v>
      </c>
      <c r="AL235" s="3" t="s">
        <v>161</v>
      </c>
      <c r="AM235" s="3" t="s">
        <v>161</v>
      </c>
      <c r="AN235" s="5">
        <v>20</v>
      </c>
      <c r="AO235" s="5">
        <v>30</v>
      </c>
      <c r="AP235" s="5">
        <v>2</v>
      </c>
      <c r="AQ235" s="5">
        <v>3</v>
      </c>
      <c r="AR235" s="5" t="s">
        <v>161</v>
      </c>
      <c r="AS235" s="5">
        <v>0</v>
      </c>
      <c r="AT235" s="5" t="s">
        <v>251</v>
      </c>
      <c r="AU235" s="5" t="s">
        <v>521</v>
      </c>
      <c r="AV235" s="5">
        <v>7</v>
      </c>
      <c r="AW235" s="5">
        <v>7</v>
      </c>
      <c r="AX235" s="5">
        <v>3</v>
      </c>
      <c r="AY235" s="5">
        <v>3</v>
      </c>
      <c r="AZ235" s="5" t="s">
        <v>252</v>
      </c>
      <c r="BA235" s="5">
        <v>10</v>
      </c>
      <c r="BB235" s="5">
        <v>3</v>
      </c>
      <c r="BC235" s="5">
        <v>2</v>
      </c>
      <c r="BD235" s="5">
        <v>2</v>
      </c>
      <c r="BE235" s="5" t="s">
        <v>164</v>
      </c>
      <c r="BF235" s="5">
        <v>25</v>
      </c>
      <c r="BG235" s="5">
        <v>6</v>
      </c>
      <c r="BH235" s="5">
        <v>4</v>
      </c>
      <c r="BI235" s="5">
        <v>0</v>
      </c>
      <c r="BJ235" s="5">
        <v>1</v>
      </c>
      <c r="BK235" s="5">
        <v>1</v>
      </c>
      <c r="BL235" s="5">
        <v>1</v>
      </c>
      <c r="BM235" s="5">
        <v>1</v>
      </c>
      <c r="BN235" s="5">
        <v>1</v>
      </c>
      <c r="BO235" s="5">
        <v>3</v>
      </c>
      <c r="BP235" s="5">
        <v>3</v>
      </c>
      <c r="BQ235" s="5" t="s">
        <v>158</v>
      </c>
      <c r="BR235" s="5" t="s">
        <v>164</v>
      </c>
      <c r="BS235" s="5">
        <v>1</v>
      </c>
      <c r="BT235" s="5">
        <v>1</v>
      </c>
      <c r="BU235" s="5">
        <v>1</v>
      </c>
      <c r="BV235" s="5" t="s">
        <v>165</v>
      </c>
      <c r="BW235" s="5" t="s">
        <v>342</v>
      </c>
      <c r="BX235" s="5">
        <v>4</v>
      </c>
      <c r="BY235" s="5">
        <v>1</v>
      </c>
      <c r="BZ235" s="5">
        <v>1</v>
      </c>
      <c r="CA235" s="5">
        <v>1</v>
      </c>
      <c r="CB235" s="5">
        <v>0</v>
      </c>
      <c r="CC235" s="5">
        <v>25</v>
      </c>
      <c r="CD235" s="5" t="s">
        <v>3254</v>
      </c>
      <c r="CE235" s="5" t="s">
        <v>1354</v>
      </c>
      <c r="CF235" s="5" t="s">
        <v>1354</v>
      </c>
      <c r="CG235" s="5" t="s">
        <v>158</v>
      </c>
      <c r="CH235" s="5" t="s">
        <v>158</v>
      </c>
      <c r="CI235" s="5">
        <v>0</v>
      </c>
      <c r="CJ235" s="5">
        <v>0</v>
      </c>
      <c r="CK235" s="5" t="s">
        <v>159</v>
      </c>
      <c r="CL235" s="5" t="s">
        <v>159</v>
      </c>
      <c r="CM235" s="5">
        <v>0</v>
      </c>
      <c r="CN235" s="5">
        <v>0</v>
      </c>
      <c r="CO235" s="5" t="s">
        <v>167</v>
      </c>
      <c r="CQ235" s="5" t="s">
        <v>168</v>
      </c>
      <c r="CR235" s="4" t="s">
        <v>5172</v>
      </c>
      <c r="CS235" s="5" t="s">
        <v>169</v>
      </c>
      <c r="CT235" s="5" t="s">
        <v>158</v>
      </c>
      <c r="CU235" s="5" t="s">
        <v>5164</v>
      </c>
      <c r="CX235" s="5" t="s">
        <v>5173</v>
      </c>
      <c r="CY235" s="4" t="s">
        <v>2500</v>
      </c>
      <c r="CZ235" s="5" t="s">
        <v>171</v>
      </c>
      <c r="DA235" s="5" t="s">
        <v>230</v>
      </c>
      <c r="DB235" s="4" t="s">
        <v>5174</v>
      </c>
      <c r="DC235" s="4" t="s">
        <v>5175</v>
      </c>
      <c r="DD235" t="s">
        <v>5176</v>
      </c>
      <c r="DE235" s="14" t="s">
        <v>176</v>
      </c>
      <c r="DF235" s="4">
        <v>238</v>
      </c>
      <c r="DG235" s="15" t="s">
        <v>177</v>
      </c>
      <c r="DH235" s="15" t="s">
        <v>354</v>
      </c>
      <c r="DI235" s="4" t="e">
        <v>#REF!</v>
      </c>
      <c r="DJ235" s="4" t="e">
        <v>#REF!</v>
      </c>
      <c r="DK235" s="4" t="e">
        <v>#REF!</v>
      </c>
      <c r="DL235" s="4" t="e">
        <v>#REF!</v>
      </c>
      <c r="DM235" s="4" t="e">
        <v>#REF!</v>
      </c>
      <c r="DN235" s="4" t="e">
        <v>#REF!</v>
      </c>
      <c r="DO235" s="4" t="e">
        <v>#REF!</v>
      </c>
      <c r="DP235" s="4" t="s">
        <v>5177</v>
      </c>
      <c r="DQ235" s="4" t="s">
        <v>354</v>
      </c>
      <c r="DR235" s="16">
        <v>0.75</v>
      </c>
      <c r="DS235" s="17">
        <v>44237</v>
      </c>
      <c r="DT235" s="1" t="s">
        <v>356</v>
      </c>
      <c r="DU235" s="1" t="s">
        <v>354</v>
      </c>
      <c r="DV235" s="1" t="str">
        <f>TabCadastro[[#This Row],[Cidade]]&amp;" - "&amp;TabCadastro[[#This Row],[UF]]</f>
        <v>São Paulo - SP</v>
      </c>
      <c r="DW235" s="18" t="str">
        <f>TabCadastro[[#This Row],[Nome completo do responsável]]&amp;" / "&amp;TabCadastro[[#This Row],[Endereço de e-mail2]]&amp;" / "&amp;TabCadastro[[#This Row],[Telefone]]</f>
        <v>Ruperto Jaure Nunez / osni@servcad.com.br / (11) 2361-4146</v>
      </c>
      <c r="DX235" s="18" t="str">
        <f>TabCadastro[[#This Row],[Nome do Presidente]]&amp;" / "&amp;TabCadastro[[#This Row],[Email do Presidente]]&amp;" / "&amp;TabCadastro[[#This Row],[Telefone do Presidente]]</f>
        <v>Ruperto Segundo Jaure Nunez / jaurenunez@terra.com.br / (11) 2361-4146</v>
      </c>
      <c r="DY235" s="18" t="e">
        <f>VLOOKUP(TabCadastro[[#This Row],[Regional]],#REF!,2,FALSE)</f>
        <v>#REF!</v>
      </c>
      <c r="DZ235" s="1" t="e">
        <f>IF(TabCadastro[[#This Row],[Regional]]=#REF!,TabCadastro[[#This Row],[Conc_Cidade_UF]],"")</f>
        <v>#REF!</v>
      </c>
      <c r="EA235" s="18" t="str">
        <f>TabCadastro[[#This Row],[Endereço]]&amp;" - "&amp;TabCadastro[[#This Row],[Bairro]]&amp;" - "&amp;"CEP "&amp;TabCadastro[[#This Row],[CEP]]</f>
        <v>Rua Aldeia Paracanti, 147 - Vl. Ré - CEP 03667-020</v>
      </c>
      <c r="EB235" s="1" t="e">
        <f>IF(TabCadastro[[#This Row],[Regional]]=#REF!,TabCadastro[[#This Row],[Ordem (manual)]],"")</f>
        <v>#REF!</v>
      </c>
      <c r="EC235" s="1" t="e">
        <f>IF(TabCadastro[[#This Row],[Regional_Selec]]="","",_xlfn.RANK.EQ(TabCadastro[[#This Row],[Regional_Selec]],TabCadastro[Regional_Selec],1))</f>
        <v>#REF!</v>
      </c>
      <c r="ED235" s="1" t="str">
        <f>TabCadastro[[#This Row],[Domingo]]&amp;TabCadastro[[#This Row],[Segunda]]&amp;TabCadastro[[#This Row],[Terça]]&amp;TabCadastro[[#This Row],[Quarta]]&amp;TabCadastro[[#This Row],[Quinta]]&amp;TabCadastro[[#This Row],[Sexta]]&amp;TabCadastro[[#This Row],[Sábado]]</f>
        <v>-14h1519h30----</v>
      </c>
      <c r="EE235" s="1">
        <f>LEN(TabCadastro[[#This Row],[Conc_AE]])-LEN(SUBSTITUTE(TabCadastro[[#This Row],[Conc_AE]],"h",""))</f>
        <v>2</v>
      </c>
      <c r="EF235" s="1">
        <f>LEN(TabCadastro[[#This Row],[Dias e Horários do CURSO BÁSICO]])-LEN(SUBSTITUTE(TabCadastro[[#This Row],[Dias e Horários do CURSO BÁSICO]],"h",""))</f>
        <v>0</v>
      </c>
      <c r="EG235" s="1">
        <f>LEN(TabCadastro[[#This Row],[Dias e Horários da EAE]])-LEN(SUBSTITUTE(TabCadastro[[#This Row],[Dias e Horários da EAE]],"h",""))</f>
        <v>1</v>
      </c>
      <c r="EH235" s="1">
        <f>LEN(TabCadastro[[#This Row],[Dias e Horários EVANGELIZAÇÃO INFANTIL]])-LEN(SUBSTITUTE(TabCadastro[[#This Row],[Dias e Horários EVANGELIZAÇÃO INFANTIL]],"h",""))</f>
        <v>1</v>
      </c>
      <c r="EI235" s="1">
        <f>LEN(TabCadastro[[#This Row],[Dias e Horários PRÉ-MOCIDADE]])-LEN(SUBSTITUTE(TabCadastro[[#This Row],[Dias e Horários PRÉ-MOCIDADE]],"h",""))</f>
        <v>1</v>
      </c>
      <c r="EJ235" s="1">
        <f>LEN(TabCadastro[[#This Row],[Dias e Horários MOCIDADE]])-LEN(SUBSTITUTE(TabCadastro[[#This Row],[Dias e Horários MOCIDADE]],"h",""))</f>
        <v>1</v>
      </c>
      <c r="EK235" s="1">
        <f>LEN(TabCadastro[[#This Row],[Dias e Horários do CURSO DE MÉDIUNS]])-LEN(SUBSTITUTE(TabCadastro[[#This Row],[Dias e Horários do CURSO DE MÉDIUNS]],"h",""))</f>
        <v>1</v>
      </c>
      <c r="EL235" s="1">
        <f>LEN(TabCadastro[[#This Row],[Dias e Horários - FALANDO AO CORAÇÃO]])-LEN(SUBSTITUTE(TabCadastro[[#This Row],[Dias e Horários - FALANDO AO CORAÇÃO]],"h",""))</f>
        <v>1</v>
      </c>
      <c r="EM235" s="1">
        <f>LEN(TabCadastro[[#This Row],[Dias e Horários - PROJETO ANDRÉ LUIZ]])-LEN(SUBSTITUTE(TabCadastro[[#This Row],[Dias e Horários - PROJETO ANDRÉ LUIZ]],"h",""))</f>
        <v>1</v>
      </c>
      <c r="EN235" s="1">
        <f>LEN(TabCadastro[[#This Row],[Dias e Horários - PROJETO PAULO DE TARSO]])-LEN(SUBSTITUTE(TabCadastro[[#This Row],[Dias e Horários - PROJETO PAULO DE TARSO]],"h",""))</f>
        <v>1</v>
      </c>
    </row>
    <row r="236" spans="1:144" x14ac:dyDescent="0.3">
      <c r="A236" s="2">
        <v>44187.492654409725</v>
      </c>
      <c r="B236" s="19" t="s">
        <v>5113</v>
      </c>
      <c r="C236" s="3" t="s">
        <v>5178</v>
      </c>
      <c r="D236" s="3" t="s">
        <v>5179</v>
      </c>
      <c r="E236" s="3" t="s">
        <v>5180</v>
      </c>
      <c r="F236" s="3" t="s">
        <v>5181</v>
      </c>
      <c r="G236" s="4" t="s">
        <v>5182</v>
      </c>
      <c r="H236" s="5" t="s">
        <v>5183</v>
      </c>
      <c r="I236" s="3" t="s">
        <v>642</v>
      </c>
      <c r="J236" s="3" t="s">
        <v>152</v>
      </c>
      <c r="K236" s="3" t="s">
        <v>5184</v>
      </c>
      <c r="L236" s="3" t="s">
        <v>5185</v>
      </c>
      <c r="M236" s="13">
        <v>38220</v>
      </c>
      <c r="N236" s="3" t="s">
        <v>5186</v>
      </c>
      <c r="O236" s="5" t="s">
        <v>5187</v>
      </c>
      <c r="P236" s="5" t="s">
        <v>5188</v>
      </c>
      <c r="Q236" s="4" t="s">
        <v>4974</v>
      </c>
      <c r="S236" s="3" t="s">
        <v>158</v>
      </c>
      <c r="T236" s="3" t="s">
        <v>159</v>
      </c>
      <c r="U236" s="3" t="s">
        <v>158</v>
      </c>
      <c r="V236" s="3" t="s">
        <v>159</v>
      </c>
      <c r="W236" s="3" t="s">
        <v>159</v>
      </c>
      <c r="X236" s="3" t="s">
        <v>159</v>
      </c>
      <c r="Y236" s="3" t="s">
        <v>159</v>
      </c>
      <c r="Z236" s="4" t="s">
        <v>5189</v>
      </c>
      <c r="AA236" s="4" t="s">
        <v>161</v>
      </c>
      <c r="AB236" s="4" t="s">
        <v>161</v>
      </c>
      <c r="AC236" s="4" t="s">
        <v>161</v>
      </c>
      <c r="AD236" s="4" t="s">
        <v>161</v>
      </c>
      <c r="AE236" s="4" t="s">
        <v>158</v>
      </c>
      <c r="AF236" s="4" t="s">
        <v>5190</v>
      </c>
      <c r="AG236" s="3" t="s">
        <v>1380</v>
      </c>
      <c r="AH236" s="3" t="s">
        <v>422</v>
      </c>
      <c r="AI236" s="3" t="s">
        <v>422</v>
      </c>
      <c r="AJ236" s="3" t="s">
        <v>161</v>
      </c>
      <c r="AK236" s="3" t="s">
        <v>161</v>
      </c>
      <c r="AL236" s="3" t="s">
        <v>161</v>
      </c>
      <c r="AM236" s="3" t="s">
        <v>161</v>
      </c>
      <c r="AN236" s="5">
        <v>65</v>
      </c>
      <c r="AO236" s="5">
        <v>21</v>
      </c>
      <c r="AP236" s="5">
        <v>10</v>
      </c>
      <c r="AQ236" s="5">
        <v>17</v>
      </c>
      <c r="AR236" s="5" t="s">
        <v>727</v>
      </c>
      <c r="AS236" s="5">
        <v>15</v>
      </c>
      <c r="AT236" s="5" t="s">
        <v>727</v>
      </c>
      <c r="AU236" s="5" t="s">
        <v>848</v>
      </c>
      <c r="AV236" s="5">
        <v>19</v>
      </c>
      <c r="AW236" s="5">
        <v>11</v>
      </c>
      <c r="AX236" s="5">
        <v>4</v>
      </c>
      <c r="AY236" s="5">
        <v>2</v>
      </c>
      <c r="AZ236" s="5" t="s">
        <v>555</v>
      </c>
      <c r="BA236" s="5">
        <v>8</v>
      </c>
      <c r="BB236" s="5">
        <v>11</v>
      </c>
      <c r="BC236" s="5">
        <v>2</v>
      </c>
      <c r="BD236" s="5">
        <v>1</v>
      </c>
      <c r="BE236" s="5" t="s">
        <v>224</v>
      </c>
      <c r="BF236" s="5">
        <v>20</v>
      </c>
      <c r="BG236" s="5">
        <v>9</v>
      </c>
      <c r="BH236" s="5">
        <v>7</v>
      </c>
      <c r="BI236" s="5">
        <v>2</v>
      </c>
      <c r="BJ236" s="5">
        <v>2</v>
      </c>
      <c r="BK236" s="5">
        <v>2</v>
      </c>
      <c r="BL236" s="5">
        <v>1</v>
      </c>
      <c r="BM236" s="5">
        <v>11</v>
      </c>
      <c r="BN236" s="5">
        <v>0</v>
      </c>
      <c r="BO236" s="5">
        <v>3</v>
      </c>
      <c r="BP236" s="5">
        <v>7</v>
      </c>
      <c r="BQ236" s="5" t="s">
        <v>158</v>
      </c>
      <c r="BR236" s="5" t="s">
        <v>312</v>
      </c>
      <c r="BS236" s="5">
        <v>4</v>
      </c>
      <c r="BT236" s="5">
        <v>2</v>
      </c>
      <c r="BU236" s="5">
        <v>1</v>
      </c>
      <c r="BV236" s="5" t="s">
        <v>253</v>
      </c>
      <c r="BW236" s="5" t="s">
        <v>312</v>
      </c>
      <c r="BX236" s="5">
        <v>4</v>
      </c>
      <c r="BY236" s="5">
        <v>11</v>
      </c>
      <c r="BZ236" s="5">
        <v>2</v>
      </c>
      <c r="CA236" s="5">
        <v>1</v>
      </c>
      <c r="CB236" s="5">
        <v>2</v>
      </c>
      <c r="CC236" s="5">
        <v>33</v>
      </c>
      <c r="CD236" s="5" t="s">
        <v>161</v>
      </c>
      <c r="CE236" s="5" t="s">
        <v>161</v>
      </c>
      <c r="CF236" s="5" t="s">
        <v>161</v>
      </c>
      <c r="CG236" s="5" t="s">
        <v>158</v>
      </c>
      <c r="CH236" s="5" t="s">
        <v>159</v>
      </c>
      <c r="CI236" s="5">
        <v>0</v>
      </c>
      <c r="CJ236" s="5">
        <v>0</v>
      </c>
      <c r="CK236" s="5" t="s">
        <v>158</v>
      </c>
      <c r="CL236" s="5" t="s">
        <v>158</v>
      </c>
      <c r="CM236" s="5">
        <v>0</v>
      </c>
      <c r="CN236" s="5">
        <v>0</v>
      </c>
      <c r="CO236" s="5" t="s">
        <v>167</v>
      </c>
      <c r="CP236" s="4" t="s">
        <v>5191</v>
      </c>
      <c r="CQ236" s="5" t="s">
        <v>581</v>
      </c>
      <c r="CS236" s="5" t="s">
        <v>169</v>
      </c>
      <c r="CT236" s="5" t="s">
        <v>159</v>
      </c>
      <c r="CU236" s="5" t="s">
        <v>5192</v>
      </c>
      <c r="CX236" s="5" t="s">
        <v>5192</v>
      </c>
      <c r="CY236" s="4" t="s">
        <v>5193</v>
      </c>
      <c r="CZ236" s="5" t="s">
        <v>229</v>
      </c>
      <c r="DA236" s="5" t="s">
        <v>928</v>
      </c>
      <c r="DB236" s="4" t="s">
        <v>5194</v>
      </c>
      <c r="DC236" s="4" t="s">
        <v>5195</v>
      </c>
      <c r="DD236" t="s">
        <v>5196</v>
      </c>
      <c r="DE236" s="14" t="s">
        <v>176</v>
      </c>
      <c r="DF236" s="4">
        <v>239</v>
      </c>
      <c r="DG236" s="15" t="s">
        <v>177</v>
      </c>
      <c r="DH236" s="15" t="s">
        <v>178</v>
      </c>
      <c r="DI236" s="4" t="e">
        <v>#REF!</v>
      </c>
      <c r="DJ236" s="4" t="e">
        <v>#REF!</v>
      </c>
      <c r="DK236" s="4" t="e">
        <v>#REF!</v>
      </c>
      <c r="DL236" s="4" t="e">
        <v>#REF!</v>
      </c>
      <c r="DM236" s="4" t="e">
        <v>#REF!</v>
      </c>
      <c r="DN236" s="4" t="e">
        <v>#REF!</v>
      </c>
      <c r="DO236" s="4" t="e">
        <v>#REF!</v>
      </c>
      <c r="DP236" s="4" t="s">
        <v>5197</v>
      </c>
      <c r="DQ236" s="4" t="s">
        <v>178</v>
      </c>
      <c r="DR236" s="16">
        <v>0</v>
      </c>
      <c r="DS236" s="17">
        <v>44237</v>
      </c>
      <c r="DU236" s="1" t="s">
        <v>178</v>
      </c>
      <c r="DV236" s="1" t="str">
        <f>TabCadastro[[#This Row],[Cidade]]&amp;" - "&amp;TabCadastro[[#This Row],[UF]]</f>
        <v>São Paulo - SP</v>
      </c>
      <c r="DW236" s="18" t="str">
        <f>TabCadastro[[#This Row],[Nome completo do responsável]]&amp;" / "&amp;TabCadastro[[#This Row],[Endereço de e-mail2]]&amp;" / "&amp;TabCadastro[[#This Row],[Telefone]]</f>
        <v>Nilton Mendes Rodrigues / niltonfdj@uol.com.br / (11) 99297-1179</v>
      </c>
      <c r="DX236" s="18" t="str">
        <f>TabCadastro[[#This Row],[Nome do Presidente]]&amp;" / "&amp;TabCadastro[[#This Row],[Email do Presidente]]&amp;" / "&amp;TabCadastro[[#This Row],[Telefone do Presidente]]</f>
        <v>Sueli Araujo Xavier / suelifdj@uol.com.br / (11) 99195-1487</v>
      </c>
      <c r="DY236" s="18" t="e">
        <f>VLOOKUP(TabCadastro[[#This Row],[Regional]],#REF!,2,FALSE)</f>
        <v>#REF!</v>
      </c>
      <c r="DZ236" s="1" t="e">
        <f>IF(TabCadastro[[#This Row],[Regional]]=#REF!,TabCadastro[[#This Row],[Conc_Cidade_UF]],"")</f>
        <v>#REF!</v>
      </c>
      <c r="EA236" s="18" t="str">
        <f>TabCadastro[[#This Row],[Endereço]]&amp;" - "&amp;TabCadastro[[#This Row],[Bairro]]&amp;" - "&amp;"CEP "&amp;TabCadastro[[#This Row],[CEP]]</f>
        <v>Rua Paulo Orozimbo, 121 - Cambuci - CEP 01535-000</v>
      </c>
      <c r="EB236" s="1" t="e">
        <f>IF(TabCadastro[[#This Row],[Regional]]=#REF!,TabCadastro[[#This Row],[Ordem (manual)]],"")</f>
        <v>#REF!</v>
      </c>
      <c r="EC236" s="1" t="e">
        <f>IF(TabCadastro[[#This Row],[Regional_Selec]]="","",_xlfn.RANK.EQ(TabCadastro[[#This Row],[Regional_Selec]],TabCadastro[Regional_Selec],1))</f>
        <v>#REF!</v>
      </c>
      <c r="ED236" s="1" t="str">
        <f>TabCadastro[[#This Row],[Domingo]]&amp;TabCadastro[[#This Row],[Segunda]]&amp;TabCadastro[[#This Row],[Terça]]&amp;TabCadastro[[#This Row],[Quarta]]&amp;TabCadastro[[#This Row],[Quinta]]&amp;TabCadastro[[#This Row],[Sexta]]&amp;TabCadastro[[#This Row],[Sábado]]</f>
        <v>9h19h19h----</v>
      </c>
      <c r="EE236" s="1">
        <f>LEN(TabCadastro[[#This Row],[Conc_AE]])-LEN(SUBSTITUTE(TabCadastro[[#This Row],[Conc_AE]],"h",""))</f>
        <v>3</v>
      </c>
      <c r="EF236" s="1">
        <f>LEN(TabCadastro[[#This Row],[Dias e Horários do CURSO BÁSICO]])-LEN(SUBSTITUTE(TabCadastro[[#This Row],[Dias e Horários do CURSO BÁSICO]],"h",""))</f>
        <v>1</v>
      </c>
      <c r="EG236" s="1">
        <f>LEN(TabCadastro[[#This Row],[Dias e Horários da EAE]])-LEN(SUBSTITUTE(TabCadastro[[#This Row],[Dias e Horários da EAE]],"h",""))</f>
        <v>1</v>
      </c>
      <c r="EH236" s="1">
        <f>LEN(TabCadastro[[#This Row],[Dias e Horários EVANGELIZAÇÃO INFANTIL]])-LEN(SUBSTITUTE(TabCadastro[[#This Row],[Dias e Horários EVANGELIZAÇÃO INFANTIL]],"h",""))</f>
        <v>1</v>
      </c>
      <c r="EI236" s="1">
        <f>LEN(TabCadastro[[#This Row],[Dias e Horários PRÉ-MOCIDADE]])-LEN(SUBSTITUTE(TabCadastro[[#This Row],[Dias e Horários PRÉ-MOCIDADE]],"h",""))</f>
        <v>1</v>
      </c>
      <c r="EJ236" s="1">
        <f>LEN(TabCadastro[[#This Row],[Dias e Horários MOCIDADE]])-LEN(SUBSTITUTE(TabCadastro[[#This Row],[Dias e Horários MOCIDADE]],"h",""))</f>
        <v>1</v>
      </c>
      <c r="EK236" s="1">
        <f>LEN(TabCadastro[[#This Row],[Dias e Horários do CURSO DE MÉDIUNS]])-LEN(SUBSTITUTE(TabCadastro[[#This Row],[Dias e Horários do CURSO DE MÉDIUNS]],"h",""))</f>
        <v>1</v>
      </c>
      <c r="EL236" s="1">
        <f>LEN(TabCadastro[[#This Row],[Dias e Horários - FALANDO AO CORAÇÃO]])-LEN(SUBSTITUTE(TabCadastro[[#This Row],[Dias e Horários - FALANDO AO CORAÇÃO]],"h",""))</f>
        <v>0</v>
      </c>
      <c r="EM236" s="1">
        <f>LEN(TabCadastro[[#This Row],[Dias e Horários - PROJETO ANDRÉ LUIZ]])-LEN(SUBSTITUTE(TabCadastro[[#This Row],[Dias e Horários - PROJETO ANDRÉ LUIZ]],"h",""))</f>
        <v>0</v>
      </c>
      <c r="EN236" s="1">
        <f>LEN(TabCadastro[[#This Row],[Dias e Horários - PROJETO PAULO DE TARSO]])-LEN(SUBSTITUTE(TabCadastro[[#This Row],[Dias e Horários - PROJETO PAULO DE TARSO]],"h",""))</f>
        <v>0</v>
      </c>
    </row>
    <row r="237" spans="1:144" x14ac:dyDescent="0.3">
      <c r="A237" s="2">
        <v>44188.597879872686</v>
      </c>
      <c r="B237" s="19" t="s">
        <v>5113</v>
      </c>
      <c r="C237" s="3" t="s">
        <v>5198</v>
      </c>
      <c r="D237" s="3" t="s">
        <v>5199</v>
      </c>
      <c r="E237" s="3" t="s">
        <v>5200</v>
      </c>
      <c r="F237" s="3" t="s">
        <v>5201</v>
      </c>
      <c r="G237" s="4" t="s">
        <v>5202</v>
      </c>
      <c r="H237" s="5" t="s">
        <v>5203</v>
      </c>
      <c r="I237" s="3" t="s">
        <v>5204</v>
      </c>
      <c r="J237" s="3" t="s">
        <v>4733</v>
      </c>
      <c r="K237" s="3" t="s">
        <v>5205</v>
      </c>
      <c r="L237" s="3" t="s">
        <v>5206</v>
      </c>
      <c r="M237" s="13">
        <v>29127</v>
      </c>
      <c r="N237" s="3" t="s">
        <v>5200</v>
      </c>
      <c r="O237" s="5" t="s">
        <v>5207</v>
      </c>
      <c r="P237" s="5" t="s">
        <v>5208</v>
      </c>
      <c r="Q237" s="4" t="s">
        <v>1155</v>
      </c>
      <c r="R237" s="4" t="s">
        <v>5209</v>
      </c>
      <c r="S237" s="3" t="s">
        <v>158</v>
      </c>
      <c r="T237" s="3" t="s">
        <v>159</v>
      </c>
      <c r="U237" s="3" t="s">
        <v>158</v>
      </c>
      <c r="V237" s="3" t="s">
        <v>159</v>
      </c>
      <c r="W237" s="3" t="s">
        <v>159</v>
      </c>
      <c r="X237" s="3" t="s">
        <v>159</v>
      </c>
      <c r="Y237" s="3" t="s">
        <v>159</v>
      </c>
      <c r="Z237" s="4" t="s">
        <v>5210</v>
      </c>
      <c r="AA237" t="s">
        <v>5211</v>
      </c>
      <c r="AB237" s="4" t="s">
        <v>161</v>
      </c>
      <c r="AC237" s="4" t="s">
        <v>5212</v>
      </c>
      <c r="AD237" s="4" t="s">
        <v>161</v>
      </c>
      <c r="AE237" s="4" t="s">
        <v>158</v>
      </c>
      <c r="AF237" s="4" t="s">
        <v>5207</v>
      </c>
      <c r="AG237" s="3" t="s">
        <v>161</v>
      </c>
      <c r="AH237" s="3" t="s">
        <v>162</v>
      </c>
      <c r="AI237" s="3" t="s">
        <v>161</v>
      </c>
      <c r="AJ237" s="3" t="s">
        <v>162</v>
      </c>
      <c r="AK237" s="3" t="s">
        <v>162</v>
      </c>
      <c r="AL237" s="3" t="s">
        <v>161</v>
      </c>
      <c r="AM237" s="3" t="s">
        <v>222</v>
      </c>
      <c r="AN237" s="5">
        <v>25</v>
      </c>
      <c r="AO237" s="5">
        <v>35</v>
      </c>
      <c r="AP237" s="5">
        <v>11</v>
      </c>
      <c r="AQ237" s="5">
        <v>10</v>
      </c>
      <c r="AR237" s="5" t="s">
        <v>161</v>
      </c>
      <c r="AS237" s="5">
        <v>0</v>
      </c>
      <c r="AT237" s="5" t="s">
        <v>1967</v>
      </c>
      <c r="AU237" s="5" t="s">
        <v>580</v>
      </c>
      <c r="AV237" s="5">
        <v>14</v>
      </c>
      <c r="AW237" s="5">
        <v>6</v>
      </c>
      <c r="AX237" s="5">
        <v>5</v>
      </c>
      <c r="AY237" s="5">
        <v>1</v>
      </c>
      <c r="AZ237" s="5" t="s">
        <v>161</v>
      </c>
      <c r="BA237" s="5">
        <v>0</v>
      </c>
      <c r="BB237" s="5">
        <v>2</v>
      </c>
      <c r="BC237" s="5">
        <v>2</v>
      </c>
      <c r="BD237" s="5">
        <v>0</v>
      </c>
      <c r="BE237" s="5" t="s">
        <v>197</v>
      </c>
      <c r="BF237" s="5">
        <v>4</v>
      </c>
      <c r="BG237" s="5">
        <v>0</v>
      </c>
      <c r="BH237" s="5">
        <v>2</v>
      </c>
      <c r="BI237" s="5">
        <v>0</v>
      </c>
      <c r="BJ237" s="5">
        <v>0</v>
      </c>
      <c r="BK237" s="5">
        <v>1</v>
      </c>
      <c r="BL237" s="5">
        <v>1</v>
      </c>
      <c r="BM237" s="5">
        <v>0</v>
      </c>
      <c r="BN237" s="5">
        <v>0</v>
      </c>
      <c r="BO237" s="5">
        <v>2</v>
      </c>
      <c r="BP237" s="5">
        <v>2</v>
      </c>
      <c r="BQ237" s="5" t="s">
        <v>158</v>
      </c>
      <c r="BR237" s="5" t="s">
        <v>161</v>
      </c>
      <c r="BS237" s="5">
        <v>0</v>
      </c>
      <c r="BT237" s="5">
        <v>0</v>
      </c>
      <c r="BU237" s="5">
        <v>0</v>
      </c>
      <c r="BV237" s="5" t="s">
        <v>344</v>
      </c>
      <c r="BW237" s="5" t="s">
        <v>224</v>
      </c>
      <c r="BX237" s="5">
        <v>2</v>
      </c>
      <c r="BY237" s="5">
        <v>5</v>
      </c>
      <c r="BZ237" s="5">
        <v>2</v>
      </c>
      <c r="CA237" s="5">
        <v>2</v>
      </c>
      <c r="CB237" s="5">
        <v>0</v>
      </c>
      <c r="CC237" s="5">
        <v>30</v>
      </c>
      <c r="CD237" s="5" t="s">
        <v>161</v>
      </c>
      <c r="CE237" s="5" t="s">
        <v>5213</v>
      </c>
      <c r="CF237" s="5" t="s">
        <v>161</v>
      </c>
      <c r="CG237" s="5" t="s">
        <v>158</v>
      </c>
      <c r="CH237" s="5" t="s">
        <v>158</v>
      </c>
      <c r="CI237" s="5">
        <v>5</v>
      </c>
      <c r="CJ237" s="5">
        <v>3</v>
      </c>
      <c r="CK237" s="5" t="s">
        <v>159</v>
      </c>
      <c r="CL237" s="5" t="s">
        <v>158</v>
      </c>
      <c r="CM237" s="5">
        <v>0</v>
      </c>
      <c r="CN237" s="5">
        <v>0</v>
      </c>
      <c r="CO237" s="5" t="s">
        <v>199</v>
      </c>
      <c r="CP237" s="4" t="s">
        <v>5214</v>
      </c>
      <c r="CQ237" s="5" t="s">
        <v>168</v>
      </c>
      <c r="CR237" s="4" t="s">
        <v>5215</v>
      </c>
      <c r="CS237" s="5" t="s">
        <v>169</v>
      </c>
      <c r="CT237" s="5" t="s">
        <v>158</v>
      </c>
      <c r="CU237" s="5" t="s">
        <v>5216</v>
      </c>
      <c r="CX237" s="5" t="s">
        <v>5216</v>
      </c>
      <c r="CY237" s="4" t="s">
        <v>472</v>
      </c>
      <c r="CZ237" s="5" t="s">
        <v>229</v>
      </c>
      <c r="DA237" s="5" t="s">
        <v>230</v>
      </c>
      <c r="DB237" s="4" t="s">
        <v>5217</v>
      </c>
      <c r="DC237" s="4" t="s">
        <v>5218</v>
      </c>
      <c r="DD237" t="s">
        <v>5219</v>
      </c>
      <c r="DE237" s="14" t="s">
        <v>176</v>
      </c>
      <c r="DF237" s="4">
        <v>240</v>
      </c>
      <c r="DG237" s="15" t="s">
        <v>177</v>
      </c>
      <c r="DH237" s="15" t="s">
        <v>354</v>
      </c>
      <c r="DI237" s="4" t="e">
        <v>#REF!</v>
      </c>
      <c r="DJ237" s="4" t="e">
        <v>#REF!</v>
      </c>
      <c r="DK237" s="4" t="e">
        <v>#REF!</v>
      </c>
      <c r="DL237" s="4" t="e">
        <v>#REF!</v>
      </c>
      <c r="DM237" s="4" t="e">
        <v>#REF!</v>
      </c>
      <c r="DN237" s="4" t="e">
        <v>#REF!</v>
      </c>
      <c r="DO237" s="4" t="e">
        <v>#REF!</v>
      </c>
      <c r="DP237" s="4" t="s">
        <v>5220</v>
      </c>
      <c r="DQ237" s="4" t="s">
        <v>354</v>
      </c>
      <c r="DR237" s="16">
        <v>1</v>
      </c>
      <c r="DS237" s="17">
        <v>44237</v>
      </c>
      <c r="DT237" s="1" t="s">
        <v>356</v>
      </c>
      <c r="DU237" s="1" t="s">
        <v>354</v>
      </c>
      <c r="DV237" s="1" t="str">
        <f>TabCadastro[[#This Row],[Cidade]]&amp;" - "&amp;TabCadastro[[#This Row],[UF]]</f>
        <v>Londrina - PR</v>
      </c>
      <c r="DW237" s="18" t="str">
        <f>TabCadastro[[#This Row],[Nome completo do responsável]]&amp;" / "&amp;TabCadastro[[#This Row],[Endereço de e-mail2]]&amp;" / "&amp;TabCadastro[[#This Row],[Telefone]]</f>
        <v>José Carlos Araújo / ghguarienteadv@sercomtel.com.br / (43) 3337-5188</v>
      </c>
      <c r="DX237" s="18" t="str">
        <f>TabCadastro[[#This Row],[Nome do Presidente]]&amp;" / "&amp;TabCadastro[[#This Row],[Email do Presidente]]&amp;" / "&amp;TabCadastro[[#This Row],[Telefone do Presidente]]</f>
        <v>José Carlos Araújo / araujoceres@gmail.com / (43) 3339-0955 / (43) 9991-6505</v>
      </c>
      <c r="DY237" s="18" t="e">
        <f>VLOOKUP(TabCadastro[[#This Row],[Regional]],#REF!,2,FALSE)</f>
        <v>#REF!</v>
      </c>
      <c r="DZ237" s="1" t="e">
        <f>IF(TabCadastro[[#This Row],[Regional]]=#REF!,TabCadastro[[#This Row],[Conc_Cidade_UF]],"")</f>
        <v>#REF!</v>
      </c>
      <c r="EA237" s="18" t="str">
        <f>TabCadastro[[#This Row],[Endereço]]&amp;" - "&amp;TabCadastro[[#This Row],[Bairro]]&amp;" - "&amp;"CEP "&amp;TabCadastro[[#This Row],[CEP]]</f>
        <v>Rua Dom Henrique , 162 - Cervejaria - CEP 86036-050</v>
      </c>
      <c r="EB237" s="1" t="e">
        <f>IF(TabCadastro[[#This Row],[Regional]]=#REF!,TabCadastro[[#This Row],[Ordem (manual)]],"")</f>
        <v>#REF!</v>
      </c>
      <c r="EC237" s="1" t="e">
        <f>IF(TabCadastro[[#This Row],[Regional_Selec]]="","",_xlfn.RANK.EQ(TabCadastro[[#This Row],[Regional_Selec]],TabCadastro[Regional_Selec],1))</f>
        <v>#REF!</v>
      </c>
      <c r="ED237" s="1" t="str">
        <f>TabCadastro[[#This Row],[Domingo]]&amp;TabCadastro[[#This Row],[Segunda]]&amp;TabCadastro[[#This Row],[Terça]]&amp;TabCadastro[[#This Row],[Quarta]]&amp;TabCadastro[[#This Row],[Quinta]]&amp;TabCadastro[[#This Row],[Sexta]]&amp;TabCadastro[[#This Row],[Sábado]]</f>
        <v>-19h30-19h3019h30-14h30</v>
      </c>
      <c r="EE237" s="1">
        <f>LEN(TabCadastro[[#This Row],[Conc_AE]])-LEN(SUBSTITUTE(TabCadastro[[#This Row],[Conc_AE]],"h",""))</f>
        <v>4</v>
      </c>
      <c r="EF237" s="1">
        <f>LEN(TabCadastro[[#This Row],[Dias e Horários do CURSO BÁSICO]])-LEN(SUBSTITUTE(TabCadastro[[#This Row],[Dias e Horários do CURSO BÁSICO]],"h",""))</f>
        <v>0</v>
      </c>
      <c r="EG237" s="1">
        <f>LEN(TabCadastro[[#This Row],[Dias e Horários da EAE]])-LEN(SUBSTITUTE(TabCadastro[[#This Row],[Dias e Horários da EAE]],"h",""))</f>
        <v>2</v>
      </c>
      <c r="EH237" s="1">
        <f>LEN(TabCadastro[[#This Row],[Dias e Horários EVANGELIZAÇÃO INFANTIL]])-LEN(SUBSTITUTE(TabCadastro[[#This Row],[Dias e Horários EVANGELIZAÇÃO INFANTIL]],"h",""))</f>
        <v>1</v>
      </c>
      <c r="EI237" s="1">
        <f>LEN(TabCadastro[[#This Row],[Dias e Horários PRÉ-MOCIDADE]])-LEN(SUBSTITUTE(TabCadastro[[#This Row],[Dias e Horários PRÉ-MOCIDADE]],"h",""))</f>
        <v>0</v>
      </c>
      <c r="EJ237" s="1">
        <f>LEN(TabCadastro[[#This Row],[Dias e Horários MOCIDADE]])-LEN(SUBSTITUTE(TabCadastro[[#This Row],[Dias e Horários MOCIDADE]],"h",""))</f>
        <v>1</v>
      </c>
      <c r="EK237" s="1">
        <f>LEN(TabCadastro[[#This Row],[Dias e Horários do CURSO DE MÉDIUNS]])-LEN(SUBSTITUTE(TabCadastro[[#This Row],[Dias e Horários do CURSO DE MÉDIUNS]],"h",""))</f>
        <v>0</v>
      </c>
      <c r="EL237" s="1">
        <f>LEN(TabCadastro[[#This Row],[Dias e Horários - FALANDO AO CORAÇÃO]])-LEN(SUBSTITUTE(TabCadastro[[#This Row],[Dias e Horários - FALANDO AO CORAÇÃO]],"h",""))</f>
        <v>0</v>
      </c>
      <c r="EM237" s="1">
        <f>LEN(TabCadastro[[#This Row],[Dias e Horários - PROJETO ANDRÉ LUIZ]])-LEN(SUBSTITUTE(TabCadastro[[#This Row],[Dias e Horários - PROJETO ANDRÉ LUIZ]],"h",""))</f>
        <v>2</v>
      </c>
      <c r="EN237" s="1">
        <f>LEN(TabCadastro[[#This Row],[Dias e Horários - PROJETO PAULO DE TARSO]])-LEN(SUBSTITUTE(TabCadastro[[#This Row],[Dias e Horários - PROJETO PAULO DE TARSO]],"h",""))</f>
        <v>0</v>
      </c>
    </row>
    <row r="238" spans="1:144" x14ac:dyDescent="0.3">
      <c r="A238" s="2">
        <v>44242.644632048614</v>
      </c>
      <c r="B238" s="19" t="s">
        <v>5113</v>
      </c>
      <c r="C238" s="3" t="s">
        <v>5221</v>
      </c>
      <c r="D238" s="3" t="s">
        <v>5222</v>
      </c>
      <c r="E238" s="3" t="s">
        <v>5223</v>
      </c>
      <c r="F238" s="3" t="s">
        <v>5224</v>
      </c>
      <c r="G238" s="4" t="s">
        <v>5225</v>
      </c>
      <c r="H238" s="5" t="s">
        <v>5226</v>
      </c>
      <c r="I238" s="3" t="s">
        <v>642</v>
      </c>
      <c r="J238" s="3" t="s">
        <v>152</v>
      </c>
      <c r="K238" s="3" t="s">
        <v>5227</v>
      </c>
      <c r="L238" s="3" t="s">
        <v>5228</v>
      </c>
      <c r="M238" s="13">
        <v>29128</v>
      </c>
      <c r="N238" s="3" t="s">
        <v>5223</v>
      </c>
      <c r="O238" s="5" t="s">
        <v>5229</v>
      </c>
      <c r="P238" s="5" t="s">
        <v>5230</v>
      </c>
      <c r="Q238" s="4" t="s">
        <v>5231</v>
      </c>
      <c r="R238" s="4" t="s">
        <v>5232</v>
      </c>
      <c r="S238" s="3" t="s">
        <v>158</v>
      </c>
      <c r="T238" s="3" t="s">
        <v>158</v>
      </c>
      <c r="U238" s="3" t="s">
        <v>159</v>
      </c>
      <c r="V238" s="3" t="s">
        <v>158</v>
      </c>
      <c r="W238" s="3" t="s">
        <v>159</v>
      </c>
      <c r="X238" s="3" t="s">
        <v>158</v>
      </c>
      <c r="Y238" s="3" t="s">
        <v>159</v>
      </c>
      <c r="Z238" s="4" t="s">
        <v>5233</v>
      </c>
      <c r="AA238" t="s">
        <v>5234</v>
      </c>
      <c r="AB238" t="s">
        <v>5235</v>
      </c>
      <c r="AC238" t="s">
        <v>5236</v>
      </c>
      <c r="AD238" s="4" t="s">
        <v>161</v>
      </c>
      <c r="AE238" s="4" t="s">
        <v>158</v>
      </c>
      <c r="AF238" s="4" t="s">
        <v>5237</v>
      </c>
      <c r="AG238" s="3" t="s">
        <v>5238</v>
      </c>
      <c r="AH238" s="3" t="s">
        <v>2167</v>
      </c>
      <c r="AI238" s="3" t="s">
        <v>2167</v>
      </c>
      <c r="AJ238" s="3" t="s">
        <v>5239</v>
      </c>
      <c r="AK238" s="3" t="s">
        <v>2167</v>
      </c>
      <c r="AL238" s="3" t="s">
        <v>3008</v>
      </c>
      <c r="AM238" s="3" t="s">
        <v>3008</v>
      </c>
      <c r="AN238" s="5">
        <v>220</v>
      </c>
      <c r="AO238" s="5">
        <v>50</v>
      </c>
      <c r="AP238" s="5">
        <v>20</v>
      </c>
      <c r="AQ238" s="5">
        <v>15</v>
      </c>
      <c r="AR238" s="5" t="s">
        <v>5240</v>
      </c>
      <c r="AS238" s="5">
        <v>40</v>
      </c>
      <c r="AT238" s="5" t="s">
        <v>5241</v>
      </c>
      <c r="AU238" s="5" t="s">
        <v>5242</v>
      </c>
      <c r="AV238" s="5">
        <v>216</v>
      </c>
      <c r="AW238" s="5">
        <v>48</v>
      </c>
      <c r="AX238" s="5">
        <v>32</v>
      </c>
      <c r="AY238" s="5">
        <v>10</v>
      </c>
      <c r="AZ238" s="5" t="s">
        <v>3727</v>
      </c>
      <c r="BA238" s="5">
        <v>34</v>
      </c>
      <c r="BB238" s="5">
        <v>15</v>
      </c>
      <c r="BC238" s="5">
        <v>11</v>
      </c>
      <c r="BD238" s="5">
        <v>4</v>
      </c>
      <c r="BE238" s="5" t="s">
        <v>5243</v>
      </c>
      <c r="BF238" s="5">
        <v>63</v>
      </c>
      <c r="BG238" s="5">
        <v>46</v>
      </c>
      <c r="BH238" s="5">
        <v>36</v>
      </c>
      <c r="BI238" s="5">
        <v>6</v>
      </c>
      <c r="BJ238" s="5">
        <v>5</v>
      </c>
      <c r="BK238" s="5">
        <v>5</v>
      </c>
      <c r="BL238" s="5">
        <v>5</v>
      </c>
      <c r="BM238" s="5">
        <v>7</v>
      </c>
      <c r="BN238" s="5">
        <v>0</v>
      </c>
      <c r="BO238" s="5">
        <v>0</v>
      </c>
      <c r="BP238" s="5">
        <v>0</v>
      </c>
      <c r="BQ238" s="5" t="s">
        <v>158</v>
      </c>
      <c r="BR238" s="5" t="s">
        <v>279</v>
      </c>
      <c r="BS238" s="5">
        <v>5</v>
      </c>
      <c r="BT238" s="5">
        <v>4</v>
      </c>
      <c r="BU238" s="5">
        <v>3</v>
      </c>
      <c r="BV238" s="5" t="s">
        <v>165</v>
      </c>
      <c r="BW238" s="5" t="s">
        <v>923</v>
      </c>
      <c r="BX238" s="5">
        <v>18</v>
      </c>
      <c r="BY238" s="5">
        <v>9</v>
      </c>
      <c r="BZ238" s="5">
        <v>10</v>
      </c>
      <c r="CA238" s="5">
        <v>4</v>
      </c>
      <c r="CB238" s="5">
        <v>17</v>
      </c>
      <c r="CC238" s="5">
        <v>383</v>
      </c>
      <c r="CD238" s="5" t="s">
        <v>161</v>
      </c>
      <c r="CE238" s="5" t="s">
        <v>5244</v>
      </c>
      <c r="CF238" s="5" t="s">
        <v>225</v>
      </c>
      <c r="CG238" s="5" t="s">
        <v>158</v>
      </c>
      <c r="CH238" s="5" t="s">
        <v>158</v>
      </c>
      <c r="CI238" s="5">
        <v>15</v>
      </c>
      <c r="CJ238" s="5">
        <v>2</v>
      </c>
      <c r="CK238" s="5" t="s">
        <v>158</v>
      </c>
      <c r="CL238" s="5" t="s">
        <v>158</v>
      </c>
      <c r="CM238" s="5">
        <v>0</v>
      </c>
      <c r="CN238" s="5">
        <v>0</v>
      </c>
      <c r="CO238" s="5" t="s">
        <v>167</v>
      </c>
      <c r="CP238" s="4" t="s">
        <v>5245</v>
      </c>
      <c r="CQ238" s="5" t="s">
        <v>347</v>
      </c>
      <c r="CS238" s="5" t="s">
        <v>169</v>
      </c>
      <c r="CT238" s="5" t="s">
        <v>158</v>
      </c>
      <c r="CU238" s="5" t="s">
        <v>5246</v>
      </c>
      <c r="CX238" s="5" t="s">
        <v>5246</v>
      </c>
      <c r="CY238" s="4" t="s">
        <v>561</v>
      </c>
      <c r="CZ238" s="5" t="s">
        <v>171</v>
      </c>
      <c r="DA238" s="5" t="s">
        <v>230</v>
      </c>
      <c r="DB238" s="4" t="s">
        <v>5247</v>
      </c>
      <c r="DC238" s="4" t="s">
        <v>5248</v>
      </c>
      <c r="DD238" t="s">
        <v>5249</v>
      </c>
      <c r="DE238" s="14" t="s">
        <v>176</v>
      </c>
      <c r="DF238" s="4">
        <v>241</v>
      </c>
      <c r="DG238" s="15" t="s">
        <v>177</v>
      </c>
      <c r="DH238" s="15" t="s">
        <v>354</v>
      </c>
      <c r="DI238" s="4" t="e">
        <v>#REF!</v>
      </c>
      <c r="DJ238" s="4" t="e">
        <v>#REF!</v>
      </c>
      <c r="DK238" s="4" t="e">
        <v>#REF!</v>
      </c>
      <c r="DL238" s="4" t="e">
        <v>#REF!</v>
      </c>
      <c r="DM238" s="4" t="e">
        <v>#REF!</v>
      </c>
      <c r="DN238" s="4" t="e">
        <v>#REF!</v>
      </c>
      <c r="DO238" s="4" t="e">
        <v>#REF!</v>
      </c>
      <c r="DP238" s="4" t="s">
        <v>5250</v>
      </c>
      <c r="DQ238" s="4" t="s">
        <v>354</v>
      </c>
      <c r="DR238" s="16">
        <v>1</v>
      </c>
      <c r="DS238" s="17">
        <v>44237</v>
      </c>
      <c r="DT238" s="1" t="s">
        <v>356</v>
      </c>
      <c r="DU238" s="1" t="s">
        <v>354</v>
      </c>
      <c r="DV238" s="1" t="str">
        <f>TabCadastro[[#This Row],[Cidade]]&amp;" - "&amp;TabCadastro[[#This Row],[UF]]</f>
        <v>São Paulo - SP</v>
      </c>
      <c r="DW238" s="18" t="str">
        <f>TabCadastro[[#This Row],[Nome completo do responsável]]&amp;" / "&amp;TabCadastro[[#This Row],[Endereço de e-mail2]]&amp;" / "&amp;TabCadastro[[#This Row],[Telefone]]</f>
        <v>Maria Do Carmo Bibancos / secretariamanchester@gmail.com / (11) 98482-5655</v>
      </c>
      <c r="DX238" s="18" t="str">
        <f>TabCadastro[[#This Row],[Nome do Presidente]]&amp;" / "&amp;TabCadastro[[#This Row],[Email do Presidente]]&amp;" / "&amp;TabCadastro[[#This Row],[Telefone do Presidente]]</f>
        <v>Maria Do Carmo Bibancos / mbibancos@gmail.com / (11) 98482-5777</v>
      </c>
      <c r="DY238" s="18" t="e">
        <f>VLOOKUP(TabCadastro[[#This Row],[Regional]],#REF!,2,FALSE)</f>
        <v>#REF!</v>
      </c>
      <c r="DZ238" s="1" t="e">
        <f>IF(TabCadastro[[#This Row],[Regional]]=#REF!,TabCadastro[[#This Row],[Conc_Cidade_UF]],"")</f>
        <v>#REF!</v>
      </c>
      <c r="EA238" s="18" t="str">
        <f>TabCadastro[[#This Row],[Endereço]]&amp;" - "&amp;TabCadastro[[#This Row],[Bairro]]&amp;" - "&amp;"CEP "&amp;TabCadastro[[#This Row],[CEP]]</f>
        <v>Rua Baquiá, 530 - Vl. Nova Manchester - CEP 03443-000</v>
      </c>
      <c r="EB238" s="1" t="e">
        <f>IF(TabCadastro[[#This Row],[Regional]]=#REF!,TabCadastro[[#This Row],[Ordem (manual)]],"")</f>
        <v>#REF!</v>
      </c>
      <c r="EC238" s="1" t="e">
        <f>IF(TabCadastro[[#This Row],[Regional_Selec]]="","",_xlfn.RANK.EQ(TabCadastro[[#This Row],[Regional_Selec]],TabCadastro[Regional_Selec],1))</f>
        <v>#REF!</v>
      </c>
      <c r="ED238" s="1" t="str">
        <f>TabCadastro[[#This Row],[Domingo]]&amp;TabCadastro[[#This Row],[Segunda]]&amp;TabCadastro[[#This Row],[Terça]]&amp;TabCadastro[[#This Row],[Quarta]]&amp;TabCadastro[[#This Row],[Quinta]]&amp;TabCadastro[[#This Row],[Sexta]]&amp;TabCadastro[[#This Row],[Sábado]]</f>
        <v>15h1519h1519h159h1519h1514h1514h15</v>
      </c>
      <c r="EE238" s="1">
        <f>LEN(TabCadastro[[#This Row],[Conc_AE]])-LEN(SUBSTITUTE(TabCadastro[[#This Row],[Conc_AE]],"h",""))</f>
        <v>7</v>
      </c>
      <c r="EF238" s="1">
        <f>LEN(TabCadastro[[#This Row],[Dias e Horários do CURSO BÁSICO]])-LEN(SUBSTITUTE(TabCadastro[[#This Row],[Dias e Horários do CURSO BÁSICO]],"h",""))</f>
        <v>2</v>
      </c>
      <c r="EG238" s="1">
        <f>LEN(TabCadastro[[#This Row],[Dias e Horários da EAE]])-LEN(SUBSTITUTE(TabCadastro[[#This Row],[Dias e Horários da EAE]],"h",""))</f>
        <v>5</v>
      </c>
      <c r="EH238" s="1">
        <f>LEN(TabCadastro[[#This Row],[Dias e Horários EVANGELIZAÇÃO INFANTIL]])-LEN(SUBSTITUTE(TabCadastro[[#This Row],[Dias e Horários EVANGELIZAÇÃO INFANTIL]],"h",""))</f>
        <v>2</v>
      </c>
      <c r="EI238" s="1">
        <f>LEN(TabCadastro[[#This Row],[Dias e Horários PRÉ-MOCIDADE]])-LEN(SUBSTITUTE(TabCadastro[[#This Row],[Dias e Horários PRÉ-MOCIDADE]],"h",""))</f>
        <v>1</v>
      </c>
      <c r="EJ238" s="1">
        <f>LEN(TabCadastro[[#This Row],[Dias e Horários MOCIDADE]])-LEN(SUBSTITUTE(TabCadastro[[#This Row],[Dias e Horários MOCIDADE]],"h",""))</f>
        <v>1</v>
      </c>
      <c r="EK238" s="1">
        <f>LEN(TabCadastro[[#This Row],[Dias e Horários do CURSO DE MÉDIUNS]])-LEN(SUBSTITUTE(TabCadastro[[#This Row],[Dias e Horários do CURSO DE MÉDIUNS]],"h",""))</f>
        <v>2</v>
      </c>
      <c r="EL238" s="1">
        <f>LEN(TabCadastro[[#This Row],[Dias e Horários - FALANDO AO CORAÇÃO]])-LEN(SUBSTITUTE(TabCadastro[[#This Row],[Dias e Horários - FALANDO AO CORAÇÃO]],"h",""))</f>
        <v>0</v>
      </c>
      <c r="EM238" s="1">
        <f>LEN(TabCadastro[[#This Row],[Dias e Horários - PROJETO ANDRÉ LUIZ]])-LEN(SUBSTITUTE(TabCadastro[[#This Row],[Dias e Horários - PROJETO ANDRÉ LUIZ]],"h",""))</f>
        <v>1</v>
      </c>
      <c r="EN238" s="1">
        <f>LEN(TabCadastro[[#This Row],[Dias e Horários - PROJETO PAULO DE TARSO]])-LEN(SUBSTITUTE(TabCadastro[[#This Row],[Dias e Horários - PROJETO PAULO DE TARSO]],"h",""))</f>
        <v>1</v>
      </c>
    </row>
    <row r="239" spans="1:144" x14ac:dyDescent="0.3">
      <c r="A239" s="2">
        <v>44217.386350532412</v>
      </c>
      <c r="B239" s="19" t="s">
        <v>5113</v>
      </c>
      <c r="C239" s="3" t="s">
        <v>5251</v>
      </c>
      <c r="D239" s="3" t="s">
        <v>5252</v>
      </c>
      <c r="E239" s="3" t="s">
        <v>5253</v>
      </c>
      <c r="F239" s="3" t="s">
        <v>5254</v>
      </c>
      <c r="G239" s="4" t="s">
        <v>5255</v>
      </c>
      <c r="H239" s="5" t="s">
        <v>5256</v>
      </c>
      <c r="I239" s="3" t="s">
        <v>642</v>
      </c>
      <c r="J239" s="3" t="s">
        <v>152</v>
      </c>
      <c r="K239" s="3" t="s">
        <v>5257</v>
      </c>
      <c r="L239" s="3" t="s">
        <v>5258</v>
      </c>
      <c r="M239" s="24">
        <v>39380</v>
      </c>
      <c r="N239" s="3" t="s">
        <v>5259</v>
      </c>
      <c r="O239" s="5" t="s">
        <v>5260</v>
      </c>
      <c r="P239" s="5" t="s">
        <v>5261</v>
      </c>
      <c r="Q239" s="4" t="s">
        <v>489</v>
      </c>
      <c r="S239" s="3" t="s">
        <v>159</v>
      </c>
      <c r="T239" s="3" t="s">
        <v>159</v>
      </c>
      <c r="U239" s="3" t="s">
        <v>158</v>
      </c>
      <c r="V239" s="3" t="s">
        <v>159</v>
      </c>
      <c r="W239" s="3" t="s">
        <v>159</v>
      </c>
      <c r="X239" s="3" t="s">
        <v>159</v>
      </c>
      <c r="Y239" s="3" t="s">
        <v>158</v>
      </c>
      <c r="Z239" s="4" t="s">
        <v>5262</v>
      </c>
      <c r="AA239" s="4" t="s">
        <v>161</v>
      </c>
      <c r="AB239" s="4" t="s">
        <v>5263</v>
      </c>
      <c r="AC239" s="4" t="s">
        <v>161</v>
      </c>
      <c r="AD239" s="4" t="s">
        <v>161</v>
      </c>
      <c r="AE239" s="4" t="s">
        <v>158</v>
      </c>
      <c r="AG239" s="3" t="s">
        <v>161</v>
      </c>
      <c r="AH239" s="3" t="s">
        <v>162</v>
      </c>
      <c r="AI239" s="3" t="s">
        <v>161</v>
      </c>
      <c r="AJ239" s="3" t="s">
        <v>161</v>
      </c>
      <c r="AK239" s="3" t="s">
        <v>162</v>
      </c>
      <c r="AL239" s="3" t="s">
        <v>161</v>
      </c>
      <c r="AM239" s="3" t="s">
        <v>161</v>
      </c>
      <c r="AN239" s="5">
        <v>30</v>
      </c>
      <c r="AO239" s="5">
        <v>21</v>
      </c>
      <c r="AP239" s="5">
        <v>8</v>
      </c>
      <c r="AQ239" s="5">
        <v>3</v>
      </c>
      <c r="AR239" s="5" t="s">
        <v>161</v>
      </c>
      <c r="AS239" s="5">
        <v>0</v>
      </c>
      <c r="AT239" s="5" t="s">
        <v>161</v>
      </c>
      <c r="AU239" s="5" t="s">
        <v>250</v>
      </c>
      <c r="AV239" s="5">
        <v>0</v>
      </c>
      <c r="AW239" s="5">
        <v>8</v>
      </c>
      <c r="AX239" s="5">
        <v>5</v>
      </c>
      <c r="AY239" s="5">
        <v>0</v>
      </c>
      <c r="AZ239" s="5" t="s">
        <v>161</v>
      </c>
      <c r="BA239" s="5">
        <v>0</v>
      </c>
      <c r="BB239" s="5">
        <v>3</v>
      </c>
      <c r="BC239" s="5">
        <v>2</v>
      </c>
      <c r="BD239" s="5">
        <v>0</v>
      </c>
      <c r="BE239" s="5" t="s">
        <v>279</v>
      </c>
      <c r="BF239" s="5">
        <v>10</v>
      </c>
      <c r="BG239" s="5">
        <v>4</v>
      </c>
      <c r="BH239" s="5">
        <v>2</v>
      </c>
      <c r="BI239" s="5">
        <v>0</v>
      </c>
      <c r="BJ239" s="5">
        <v>0</v>
      </c>
      <c r="BK239" s="5">
        <v>0</v>
      </c>
      <c r="BL239" s="5">
        <v>0</v>
      </c>
      <c r="BM239" s="5">
        <v>0</v>
      </c>
      <c r="BN239" s="5">
        <v>0</v>
      </c>
      <c r="BO239" s="5">
        <v>0</v>
      </c>
      <c r="BP239" s="5">
        <v>0</v>
      </c>
      <c r="BQ239" s="5" t="s">
        <v>163</v>
      </c>
      <c r="BR239" s="5" t="s">
        <v>224</v>
      </c>
      <c r="BS239" s="5">
        <v>4</v>
      </c>
      <c r="BT239" s="5">
        <v>2</v>
      </c>
      <c r="BU239" s="5">
        <v>1</v>
      </c>
      <c r="BV239" s="5" t="s">
        <v>344</v>
      </c>
      <c r="BW239" s="5" t="s">
        <v>342</v>
      </c>
      <c r="BX239" s="5">
        <v>0</v>
      </c>
      <c r="BY239" s="5">
        <v>8</v>
      </c>
      <c r="BZ239" s="5">
        <v>3</v>
      </c>
      <c r="CA239" s="5">
        <v>0</v>
      </c>
      <c r="CB239" s="5">
        <v>0</v>
      </c>
      <c r="CC239" s="5">
        <v>20</v>
      </c>
      <c r="CD239" s="5" t="s">
        <v>798</v>
      </c>
      <c r="CE239" s="5" t="s">
        <v>161</v>
      </c>
      <c r="CF239" s="5" t="s">
        <v>161</v>
      </c>
      <c r="CG239" s="5" t="s">
        <v>158</v>
      </c>
      <c r="CH239" s="5" t="s">
        <v>159</v>
      </c>
      <c r="CI239" s="5">
        <v>0</v>
      </c>
      <c r="CJ239" s="5">
        <v>0</v>
      </c>
      <c r="CK239" s="5" t="s">
        <v>158</v>
      </c>
      <c r="CL239" s="5" t="s">
        <v>159</v>
      </c>
      <c r="CM239" s="5">
        <v>0</v>
      </c>
      <c r="CN239" s="5">
        <v>0</v>
      </c>
      <c r="CO239" s="5" t="s">
        <v>167</v>
      </c>
      <c r="CQ239" s="5" t="s">
        <v>347</v>
      </c>
      <c r="CS239" s="5" t="s">
        <v>169</v>
      </c>
      <c r="CT239" s="5" t="s">
        <v>158</v>
      </c>
      <c r="CU239" s="5" t="s">
        <v>5264</v>
      </c>
      <c r="CV239" s="4" t="s">
        <v>5265</v>
      </c>
      <c r="CX239" s="5" t="s">
        <v>5264</v>
      </c>
      <c r="CY239" s="4" t="s">
        <v>5266</v>
      </c>
      <c r="CZ239" s="5" t="s">
        <v>171</v>
      </c>
      <c r="DA239" s="5" t="s">
        <v>172</v>
      </c>
      <c r="DB239" s="4" t="s">
        <v>5267</v>
      </c>
      <c r="DC239" s="4" t="s">
        <v>5268</v>
      </c>
      <c r="DD239" t="s">
        <v>5269</v>
      </c>
      <c r="DE239" s="14" t="s">
        <v>176</v>
      </c>
      <c r="DF239" s="4">
        <v>242</v>
      </c>
      <c r="DG239" s="15" t="s">
        <v>177</v>
      </c>
      <c r="DH239" s="15" t="s">
        <v>178</v>
      </c>
      <c r="DI239" s="4" t="e">
        <v>#REF!</v>
      </c>
      <c r="DJ239" s="4" t="e">
        <v>#REF!</v>
      </c>
      <c r="DK239" s="4" t="e">
        <v>#REF!</v>
      </c>
      <c r="DL239" s="4" t="e">
        <v>#REF!</v>
      </c>
      <c r="DM239" s="4" t="e">
        <v>#REF!</v>
      </c>
      <c r="DN239" s="4" t="e">
        <v>#REF!</v>
      </c>
      <c r="DO239" s="4" t="e">
        <v>#REF!</v>
      </c>
      <c r="DP239" s="4" t="s">
        <v>5270</v>
      </c>
      <c r="DQ239" s="4" t="s">
        <v>178</v>
      </c>
      <c r="DR239" s="16">
        <v>0</v>
      </c>
      <c r="DS239" s="17">
        <v>44237</v>
      </c>
      <c r="DU239" s="1" t="s">
        <v>178</v>
      </c>
      <c r="DV239" s="1" t="str">
        <f>TabCadastro[[#This Row],[Cidade]]&amp;" - "&amp;TabCadastro[[#This Row],[UF]]</f>
        <v>São Paulo - SP</v>
      </c>
      <c r="DW239" s="18" t="str">
        <f>TabCadastro[[#This Row],[Nome completo do responsável]]&amp;" / "&amp;TabCadastro[[#This Row],[Endereço de e-mail2]]&amp;" / "&amp;TabCadastro[[#This Row],[Telefone]]</f>
        <v>Luciano Quatrochi Vitor / lucianoquatrochi@gmail.com / (11) 96703-3745</v>
      </c>
      <c r="DX239" s="18" t="str">
        <f>TabCadastro[[#This Row],[Nome do Presidente]]&amp;" / "&amp;TabCadastro[[#This Row],[Email do Presidente]]&amp;" / "&amp;TabCadastro[[#This Row],[Telefone do Presidente]]</f>
        <v>Cassia Regina Faria Nogueira / cacanogueira@gmail.com / (11) 96552-4136</v>
      </c>
      <c r="DY239" s="18" t="e">
        <f>VLOOKUP(TabCadastro[[#This Row],[Regional]],#REF!,2,FALSE)</f>
        <v>#REF!</v>
      </c>
      <c r="DZ239" s="1" t="e">
        <f>IF(TabCadastro[[#This Row],[Regional]]=#REF!,TabCadastro[[#This Row],[Conc_Cidade_UF]],"")</f>
        <v>#REF!</v>
      </c>
      <c r="EA239" s="18" t="str">
        <f>TabCadastro[[#This Row],[Endereço]]&amp;" - "&amp;TabCadastro[[#This Row],[Bairro]]&amp;" - "&amp;"CEP "&amp;TabCadastro[[#This Row],[CEP]]</f>
        <v>Rua Jaguaruçu, 15 - Jd. Marília - CEP 03579-100</v>
      </c>
      <c r="EB239" s="1" t="e">
        <f>IF(TabCadastro[[#This Row],[Regional]]=#REF!,TabCadastro[[#This Row],[Ordem (manual)]],"")</f>
        <v>#REF!</v>
      </c>
      <c r="EC239" s="1" t="e">
        <f>IF(TabCadastro[[#This Row],[Regional_Selec]]="","",_xlfn.RANK.EQ(TabCadastro[[#This Row],[Regional_Selec]],TabCadastro[Regional_Selec],1))</f>
        <v>#REF!</v>
      </c>
      <c r="ED239" s="1" t="str">
        <f>TabCadastro[[#This Row],[Domingo]]&amp;TabCadastro[[#This Row],[Segunda]]&amp;TabCadastro[[#This Row],[Terça]]&amp;TabCadastro[[#This Row],[Quarta]]&amp;TabCadastro[[#This Row],[Quinta]]&amp;TabCadastro[[#This Row],[Sexta]]&amp;TabCadastro[[#This Row],[Sábado]]</f>
        <v>-19h30--19h30--</v>
      </c>
      <c r="EE239" s="1">
        <f>LEN(TabCadastro[[#This Row],[Conc_AE]])-LEN(SUBSTITUTE(TabCadastro[[#This Row],[Conc_AE]],"h",""))</f>
        <v>2</v>
      </c>
      <c r="EF239" s="1">
        <f>LEN(TabCadastro[[#This Row],[Dias e Horários do CURSO BÁSICO]])-LEN(SUBSTITUTE(TabCadastro[[#This Row],[Dias e Horários do CURSO BÁSICO]],"h",""))</f>
        <v>0</v>
      </c>
      <c r="EG239" s="1">
        <f>LEN(TabCadastro[[#This Row],[Dias e Horários da EAE]])-LEN(SUBSTITUTE(TabCadastro[[#This Row],[Dias e Horários da EAE]],"h",""))</f>
        <v>0</v>
      </c>
      <c r="EH239" s="1">
        <f>LEN(TabCadastro[[#This Row],[Dias e Horários EVANGELIZAÇÃO INFANTIL]])-LEN(SUBSTITUTE(TabCadastro[[#This Row],[Dias e Horários EVANGELIZAÇÃO INFANTIL]],"h",""))</f>
        <v>1</v>
      </c>
      <c r="EI239" s="1">
        <f>LEN(TabCadastro[[#This Row],[Dias e Horários PRÉ-MOCIDADE]])-LEN(SUBSTITUTE(TabCadastro[[#This Row],[Dias e Horários PRÉ-MOCIDADE]],"h",""))</f>
        <v>1</v>
      </c>
      <c r="EJ239" s="1">
        <f>LEN(TabCadastro[[#This Row],[Dias e Horários MOCIDADE]])-LEN(SUBSTITUTE(TabCadastro[[#This Row],[Dias e Horários MOCIDADE]],"h",""))</f>
        <v>1</v>
      </c>
      <c r="EK239" s="1">
        <f>LEN(TabCadastro[[#This Row],[Dias e Horários do CURSO DE MÉDIUNS]])-LEN(SUBSTITUTE(TabCadastro[[#This Row],[Dias e Horários do CURSO DE MÉDIUNS]],"h",""))</f>
        <v>0</v>
      </c>
      <c r="EL239" s="1">
        <f>LEN(TabCadastro[[#This Row],[Dias e Horários - FALANDO AO CORAÇÃO]])-LEN(SUBSTITUTE(TabCadastro[[#This Row],[Dias e Horários - FALANDO AO CORAÇÃO]],"h",""))</f>
        <v>1</v>
      </c>
      <c r="EM239" s="1">
        <f>LEN(TabCadastro[[#This Row],[Dias e Horários - PROJETO ANDRÉ LUIZ]])-LEN(SUBSTITUTE(TabCadastro[[#This Row],[Dias e Horários - PROJETO ANDRÉ LUIZ]],"h",""))</f>
        <v>0</v>
      </c>
      <c r="EN239" s="1">
        <f>LEN(TabCadastro[[#This Row],[Dias e Horários - PROJETO PAULO DE TARSO]])-LEN(SUBSTITUTE(TabCadastro[[#This Row],[Dias e Horários - PROJETO PAULO DE TARSO]],"h",""))</f>
        <v>0</v>
      </c>
    </row>
    <row r="240" spans="1:144" x14ac:dyDescent="0.3">
      <c r="A240" s="2">
        <v>44187.307073958335</v>
      </c>
      <c r="B240" s="19" t="s">
        <v>5113</v>
      </c>
      <c r="C240" s="3" t="s">
        <v>5271</v>
      </c>
      <c r="D240" s="3" t="s">
        <v>5272</v>
      </c>
      <c r="E240" s="3" t="s">
        <v>5273</v>
      </c>
      <c r="F240" s="3" t="s">
        <v>5274</v>
      </c>
      <c r="G240" s="4" t="s">
        <v>5275</v>
      </c>
      <c r="H240" s="5" t="s">
        <v>5276</v>
      </c>
      <c r="I240" s="3" t="s">
        <v>642</v>
      </c>
      <c r="J240" s="3" t="s">
        <v>152</v>
      </c>
      <c r="K240" s="3" t="s">
        <v>5277</v>
      </c>
      <c r="L240" s="3" t="s">
        <v>5278</v>
      </c>
      <c r="M240" s="13">
        <v>36311</v>
      </c>
      <c r="N240" s="3" t="s">
        <v>5273</v>
      </c>
      <c r="O240" s="5" t="s">
        <v>5279</v>
      </c>
      <c r="P240" s="5" t="s">
        <v>5280</v>
      </c>
      <c r="Q240" s="4">
        <v>2022</v>
      </c>
      <c r="S240" s="3" t="s">
        <v>158</v>
      </c>
      <c r="T240" s="3" t="s">
        <v>159</v>
      </c>
      <c r="U240" s="3" t="s">
        <v>158</v>
      </c>
      <c r="V240" s="3" t="s">
        <v>159</v>
      </c>
      <c r="W240" s="3" t="s">
        <v>158</v>
      </c>
      <c r="X240" s="3" t="s">
        <v>159</v>
      </c>
      <c r="Y240" s="3" t="s">
        <v>158</v>
      </c>
      <c r="Z240" s="4" t="s">
        <v>5281</v>
      </c>
      <c r="AA240" s="4" t="s">
        <v>161</v>
      </c>
      <c r="AB240" t="s">
        <v>5282</v>
      </c>
      <c r="AC240" t="s">
        <v>5283</v>
      </c>
      <c r="AD240" s="4" t="s">
        <v>161</v>
      </c>
      <c r="AE240" s="4" t="s">
        <v>159</v>
      </c>
      <c r="AG240" s="3" t="s">
        <v>2589</v>
      </c>
      <c r="AH240" s="3" t="s">
        <v>162</v>
      </c>
      <c r="AI240" s="3" t="s">
        <v>162</v>
      </c>
      <c r="AJ240" s="3" t="s">
        <v>161</v>
      </c>
      <c r="AK240" s="3" t="s">
        <v>161</v>
      </c>
      <c r="AL240" s="3" t="s">
        <v>161</v>
      </c>
      <c r="AM240" s="3" t="s">
        <v>161</v>
      </c>
      <c r="AN240" s="5">
        <v>80</v>
      </c>
      <c r="AO240" s="5">
        <v>30</v>
      </c>
      <c r="AP240" s="5">
        <v>25</v>
      </c>
      <c r="AQ240" s="5">
        <v>22</v>
      </c>
      <c r="AR240" s="5" t="s">
        <v>161</v>
      </c>
      <c r="AS240" s="5">
        <v>0</v>
      </c>
      <c r="AT240" s="5" t="s">
        <v>5284</v>
      </c>
      <c r="AU240" s="5" t="s">
        <v>848</v>
      </c>
      <c r="AV240" s="5">
        <v>60</v>
      </c>
      <c r="AW240" s="5">
        <v>20</v>
      </c>
      <c r="AX240" s="5">
        <v>14</v>
      </c>
      <c r="AY240" s="5">
        <v>4</v>
      </c>
      <c r="AZ240" s="5" t="s">
        <v>161</v>
      </c>
      <c r="BA240" s="5">
        <v>0</v>
      </c>
      <c r="BB240" s="5">
        <v>13</v>
      </c>
      <c r="BC240" s="5">
        <v>3</v>
      </c>
      <c r="BD240" s="21">
        <v>1</v>
      </c>
      <c r="BE240" s="5" t="s">
        <v>342</v>
      </c>
      <c r="BF240" s="5">
        <v>15</v>
      </c>
      <c r="BG240" s="5">
        <v>6</v>
      </c>
      <c r="BH240" s="5">
        <v>16</v>
      </c>
      <c r="BI240" s="5">
        <v>3</v>
      </c>
      <c r="BJ240" s="5">
        <v>4</v>
      </c>
      <c r="BK240" s="5">
        <v>4</v>
      </c>
      <c r="BL240" s="5">
        <v>4</v>
      </c>
      <c r="BM240" s="5">
        <v>1</v>
      </c>
      <c r="BN240" s="5">
        <v>0</v>
      </c>
      <c r="BO240" s="5">
        <v>3</v>
      </c>
      <c r="BP240" s="5">
        <v>10</v>
      </c>
      <c r="BQ240" s="5" t="s">
        <v>158</v>
      </c>
      <c r="BR240" s="5" t="s">
        <v>342</v>
      </c>
      <c r="BS240" s="5">
        <v>8</v>
      </c>
      <c r="BT240" s="5">
        <v>4</v>
      </c>
      <c r="BU240" s="5">
        <v>2</v>
      </c>
      <c r="BV240" s="5" t="s">
        <v>253</v>
      </c>
      <c r="BW240" s="5" t="s">
        <v>224</v>
      </c>
      <c r="BX240" s="5">
        <v>8</v>
      </c>
      <c r="BY240" s="5">
        <v>7</v>
      </c>
      <c r="BZ240" s="5">
        <v>3</v>
      </c>
      <c r="CA240" s="5">
        <v>2</v>
      </c>
      <c r="CB240" s="5">
        <v>0</v>
      </c>
      <c r="CC240" s="5">
        <v>32</v>
      </c>
      <c r="CD240" s="5" t="s">
        <v>555</v>
      </c>
      <c r="CE240" s="5" t="s">
        <v>161</v>
      </c>
      <c r="CF240" s="5" t="s">
        <v>161</v>
      </c>
      <c r="CG240" s="5" t="s">
        <v>158</v>
      </c>
      <c r="CH240" s="5" t="s">
        <v>159</v>
      </c>
      <c r="CI240" s="5">
        <v>0</v>
      </c>
      <c r="CJ240" s="5">
        <v>0</v>
      </c>
      <c r="CK240" s="5" t="s">
        <v>158</v>
      </c>
      <c r="CL240" s="5" t="s">
        <v>159</v>
      </c>
      <c r="CM240" s="5">
        <v>0</v>
      </c>
      <c r="CN240" s="5">
        <v>0</v>
      </c>
      <c r="CO240" s="5" t="s">
        <v>167</v>
      </c>
      <c r="CQ240" s="5" t="s">
        <v>347</v>
      </c>
      <c r="CS240" s="5" t="s">
        <v>169</v>
      </c>
      <c r="CT240" s="5" t="s">
        <v>159</v>
      </c>
      <c r="CU240" s="5" t="s">
        <v>5285</v>
      </c>
      <c r="CV240" s="4" t="s">
        <v>5286</v>
      </c>
      <c r="CX240" s="5" t="s">
        <v>5285</v>
      </c>
      <c r="CY240" s="4" t="s">
        <v>5287</v>
      </c>
      <c r="CZ240" s="5" t="s">
        <v>171</v>
      </c>
      <c r="DA240" s="5" t="s">
        <v>230</v>
      </c>
      <c r="DB240" s="4" t="s">
        <v>5288</v>
      </c>
      <c r="DC240" s="4" t="s">
        <v>5289</v>
      </c>
      <c r="DD240" t="s">
        <v>5290</v>
      </c>
      <c r="DE240" s="14" t="s">
        <v>176</v>
      </c>
      <c r="DF240" s="4">
        <v>243</v>
      </c>
      <c r="DG240" s="15" t="s">
        <v>177</v>
      </c>
      <c r="DH240" s="15" t="s">
        <v>354</v>
      </c>
      <c r="DI240" s="4" t="e">
        <v>#REF!</v>
      </c>
      <c r="DJ240" s="4" t="e">
        <v>#REF!</v>
      </c>
      <c r="DK240" s="4" t="e">
        <v>#REF!</v>
      </c>
      <c r="DL240" s="4" t="e">
        <v>#REF!</v>
      </c>
      <c r="DM240" s="4" t="e">
        <v>#REF!</v>
      </c>
      <c r="DN240" s="4" t="e">
        <v>#REF!</v>
      </c>
      <c r="DO240" s="4" t="e">
        <v>#REF!</v>
      </c>
      <c r="DP240" s="4" t="s">
        <v>5291</v>
      </c>
      <c r="DQ240" s="4" t="s">
        <v>354</v>
      </c>
      <c r="DR240" s="16">
        <v>1</v>
      </c>
      <c r="DS240" s="17">
        <v>44237</v>
      </c>
      <c r="DT240" s="1" t="s">
        <v>356</v>
      </c>
      <c r="DU240" s="1" t="s">
        <v>354</v>
      </c>
      <c r="DV240" s="1" t="str">
        <f>TabCadastro[[#This Row],[Cidade]]&amp;" - "&amp;TabCadastro[[#This Row],[UF]]</f>
        <v>São Paulo - SP</v>
      </c>
      <c r="DW240" s="18" t="str">
        <f>TabCadastro[[#This Row],[Nome completo do responsável]]&amp;" / "&amp;TabCadastro[[#This Row],[Endereço de e-mail2]]&amp;" / "&amp;TabCadastro[[#This Row],[Telefone]]</f>
        <v>Carlos Esteves Dos Reis / ceae@ceaepatriarca.org.br / (11) 2685-2362</v>
      </c>
      <c r="DX240" s="18" t="str">
        <f>TabCadastro[[#This Row],[Nome do Presidente]]&amp;" / "&amp;TabCadastro[[#This Row],[Email do Presidente]]&amp;" / "&amp;TabCadastro[[#This Row],[Telefone do Presidente]]</f>
        <v>Carlos Esteves Dos Reis / carlosreis_8@hotmail.com / (11) 95465-1536</v>
      </c>
      <c r="DY240" s="18" t="e">
        <f>VLOOKUP(TabCadastro[[#This Row],[Regional]],#REF!,2,FALSE)</f>
        <v>#REF!</v>
      </c>
      <c r="DZ240" s="1" t="e">
        <f>IF(TabCadastro[[#This Row],[Regional]]=#REF!,TabCadastro[[#This Row],[Conc_Cidade_UF]],"")</f>
        <v>#REF!</v>
      </c>
      <c r="EA240" s="18" t="str">
        <f>TabCadastro[[#This Row],[Endereço]]&amp;" - "&amp;TabCadastro[[#This Row],[Bairro]]&amp;" - "&amp;"CEP "&amp;TabCadastro[[#This Row],[CEP]]</f>
        <v>Rua Catrimani, 321 - Cidade Patriarca - CEP 03555-030</v>
      </c>
      <c r="EB240" s="1" t="e">
        <f>IF(TabCadastro[[#This Row],[Regional]]=#REF!,TabCadastro[[#This Row],[Ordem (manual)]],"")</f>
        <v>#REF!</v>
      </c>
      <c r="EC240" s="1" t="e">
        <f>IF(TabCadastro[[#This Row],[Regional_Selec]]="","",_xlfn.RANK.EQ(TabCadastro[[#This Row],[Regional_Selec]],TabCadastro[Regional_Selec],1))</f>
        <v>#REF!</v>
      </c>
      <c r="ED240" s="1" t="str">
        <f>TabCadastro[[#This Row],[Domingo]]&amp;TabCadastro[[#This Row],[Segunda]]&amp;TabCadastro[[#This Row],[Terça]]&amp;TabCadastro[[#This Row],[Quarta]]&amp;TabCadastro[[#This Row],[Quinta]]&amp;TabCadastro[[#This Row],[Sexta]]&amp;TabCadastro[[#This Row],[Sábado]]</f>
        <v>16h3019h3019h30----</v>
      </c>
      <c r="EE240" s="1">
        <f>LEN(TabCadastro[[#This Row],[Conc_AE]])-LEN(SUBSTITUTE(TabCadastro[[#This Row],[Conc_AE]],"h",""))</f>
        <v>3</v>
      </c>
      <c r="EF240" s="1">
        <f>LEN(TabCadastro[[#This Row],[Dias e Horários do CURSO BÁSICO]])-LEN(SUBSTITUTE(TabCadastro[[#This Row],[Dias e Horários do CURSO BÁSICO]],"h",""))</f>
        <v>0</v>
      </c>
      <c r="EG240" s="1">
        <f>LEN(TabCadastro[[#This Row],[Dias e Horários da EAE]])-LEN(SUBSTITUTE(TabCadastro[[#This Row],[Dias e Horários da EAE]],"h",""))</f>
        <v>4</v>
      </c>
      <c r="EH240" s="1">
        <f>LEN(TabCadastro[[#This Row],[Dias e Horários EVANGELIZAÇÃO INFANTIL]])-LEN(SUBSTITUTE(TabCadastro[[#This Row],[Dias e Horários EVANGELIZAÇÃO INFANTIL]],"h",""))</f>
        <v>1</v>
      </c>
      <c r="EI240" s="1">
        <f>LEN(TabCadastro[[#This Row],[Dias e Horários PRÉ-MOCIDADE]])-LEN(SUBSTITUTE(TabCadastro[[#This Row],[Dias e Horários PRÉ-MOCIDADE]],"h",""))</f>
        <v>1</v>
      </c>
      <c r="EJ240" s="1">
        <f>LEN(TabCadastro[[#This Row],[Dias e Horários MOCIDADE]])-LEN(SUBSTITUTE(TabCadastro[[#This Row],[Dias e Horários MOCIDADE]],"h",""))</f>
        <v>1</v>
      </c>
      <c r="EK240" s="1">
        <f>LEN(TabCadastro[[#This Row],[Dias e Horários do CURSO DE MÉDIUNS]])-LEN(SUBSTITUTE(TabCadastro[[#This Row],[Dias e Horários do CURSO DE MÉDIUNS]],"h",""))</f>
        <v>0</v>
      </c>
      <c r="EL240" s="1">
        <f>LEN(TabCadastro[[#This Row],[Dias e Horários - FALANDO AO CORAÇÃO]])-LEN(SUBSTITUTE(TabCadastro[[#This Row],[Dias e Horários - FALANDO AO CORAÇÃO]],"h",""))</f>
        <v>1</v>
      </c>
      <c r="EM240" s="1">
        <f>LEN(TabCadastro[[#This Row],[Dias e Horários - PROJETO ANDRÉ LUIZ]])-LEN(SUBSTITUTE(TabCadastro[[#This Row],[Dias e Horários - PROJETO ANDRÉ LUIZ]],"h",""))</f>
        <v>0</v>
      </c>
      <c r="EN240" s="1">
        <f>LEN(TabCadastro[[#This Row],[Dias e Horários - PROJETO PAULO DE TARSO]])-LEN(SUBSTITUTE(TabCadastro[[#This Row],[Dias e Horários - PROJETO PAULO DE TARSO]],"h",""))</f>
        <v>0</v>
      </c>
    </row>
    <row r="241" spans="1:144" x14ac:dyDescent="0.3">
      <c r="A241" s="28">
        <v>44219.846107835649</v>
      </c>
      <c r="B241" s="19" t="s">
        <v>5113</v>
      </c>
      <c r="C241" s="3" t="s">
        <v>2944</v>
      </c>
      <c r="D241" s="3" t="s">
        <v>5292</v>
      </c>
      <c r="E241" s="3" t="s">
        <v>5293</v>
      </c>
      <c r="F241" s="3" t="s">
        <v>5294</v>
      </c>
      <c r="G241" s="4" t="s">
        <v>5295</v>
      </c>
      <c r="H241" s="5" t="s">
        <v>5296</v>
      </c>
      <c r="I241" s="3" t="s">
        <v>5297</v>
      </c>
      <c r="J241" s="3" t="s">
        <v>152</v>
      </c>
      <c r="K241" s="3" t="s">
        <v>5298</v>
      </c>
      <c r="L241" s="3" t="s">
        <v>5299</v>
      </c>
      <c r="M241" s="13">
        <v>30696</v>
      </c>
      <c r="N241" s="3" t="s">
        <v>5300</v>
      </c>
      <c r="O241" s="5" t="s">
        <v>5301</v>
      </c>
      <c r="P241" s="5" t="s">
        <v>5302</v>
      </c>
      <c r="Q241" s="4" t="s">
        <v>888</v>
      </c>
      <c r="R241" s="4" t="s">
        <v>5301</v>
      </c>
      <c r="S241" s="3" t="s">
        <v>158</v>
      </c>
      <c r="T241" s="3" t="s">
        <v>158</v>
      </c>
      <c r="U241" s="3" t="s">
        <v>158</v>
      </c>
      <c r="V241" s="3" t="s">
        <v>159</v>
      </c>
      <c r="W241" s="3" t="s">
        <v>158</v>
      </c>
      <c r="X241" s="3" t="s">
        <v>159</v>
      </c>
      <c r="Y241" s="3" t="s">
        <v>158</v>
      </c>
      <c r="Z241" s="4" t="s">
        <v>5303</v>
      </c>
      <c r="AA241" s="4" t="s">
        <v>159</v>
      </c>
      <c r="AB241" s="4" t="s">
        <v>5304</v>
      </c>
      <c r="AC241" s="4" t="s">
        <v>159</v>
      </c>
      <c r="AE241" s="4" t="s">
        <v>158</v>
      </c>
      <c r="AF241" s="4" t="s">
        <v>5305</v>
      </c>
      <c r="AG241" s="23" t="s">
        <v>161</v>
      </c>
      <c r="AH241" s="23" t="s">
        <v>161</v>
      </c>
      <c r="AI241" s="26" t="s">
        <v>162</v>
      </c>
      <c r="AJ241" s="3" t="s">
        <v>5306</v>
      </c>
      <c r="AK241" s="23" t="s">
        <v>161</v>
      </c>
      <c r="AL241" s="23" t="s">
        <v>161</v>
      </c>
      <c r="AM241" s="26" t="s">
        <v>162</v>
      </c>
      <c r="AN241" s="5">
        <v>180</v>
      </c>
      <c r="AO241" s="5">
        <v>64</v>
      </c>
      <c r="AP241" s="5">
        <v>11</v>
      </c>
      <c r="AQ241" s="5">
        <v>13</v>
      </c>
      <c r="AR241" s="5" t="s">
        <v>161</v>
      </c>
      <c r="AS241" s="5">
        <v>0</v>
      </c>
      <c r="AT241" s="5" t="s">
        <v>225</v>
      </c>
      <c r="AU241" s="5" t="s">
        <v>521</v>
      </c>
      <c r="AV241" s="5">
        <v>44</v>
      </c>
      <c r="AW241" s="5">
        <v>12</v>
      </c>
      <c r="AX241" s="5">
        <v>3</v>
      </c>
      <c r="AY241" s="5">
        <v>1</v>
      </c>
      <c r="AZ241" s="5" t="s">
        <v>555</v>
      </c>
      <c r="BA241" s="5">
        <v>50</v>
      </c>
      <c r="BB241" s="5">
        <v>10</v>
      </c>
      <c r="BC241" s="5">
        <v>0</v>
      </c>
      <c r="BD241" s="5">
        <v>0</v>
      </c>
      <c r="BE241" s="5" t="s">
        <v>164</v>
      </c>
      <c r="BF241" s="5">
        <v>30</v>
      </c>
      <c r="BG241" s="5">
        <v>10</v>
      </c>
      <c r="BH241" s="5">
        <v>8</v>
      </c>
      <c r="BI241" s="5">
        <v>0</v>
      </c>
      <c r="BJ241" s="5">
        <v>3</v>
      </c>
      <c r="BK241" s="5">
        <v>2</v>
      </c>
      <c r="BL241" s="5">
        <v>3</v>
      </c>
      <c r="BM241" s="5">
        <v>2</v>
      </c>
      <c r="BN241" s="5">
        <v>2</v>
      </c>
      <c r="BO241" s="5">
        <v>1</v>
      </c>
      <c r="BP241" s="5">
        <v>10</v>
      </c>
      <c r="BQ241" s="5" t="s">
        <v>158</v>
      </c>
      <c r="BR241" s="5" t="s">
        <v>442</v>
      </c>
      <c r="BS241" s="5">
        <v>6</v>
      </c>
      <c r="BT241" s="5">
        <v>2</v>
      </c>
      <c r="BU241" s="5">
        <v>2</v>
      </c>
      <c r="BV241" s="5" t="s">
        <v>165</v>
      </c>
      <c r="BW241" s="5" t="s">
        <v>469</v>
      </c>
      <c r="BX241" s="5">
        <v>25</v>
      </c>
      <c r="BY241" s="5">
        <v>6</v>
      </c>
      <c r="BZ241" s="5">
        <v>3</v>
      </c>
      <c r="CA241" s="5">
        <v>3</v>
      </c>
      <c r="CB241" s="5">
        <v>3</v>
      </c>
      <c r="CC241" s="5">
        <v>40</v>
      </c>
      <c r="CD241" s="5" t="s">
        <v>555</v>
      </c>
      <c r="CE241" s="5" t="s">
        <v>161</v>
      </c>
      <c r="CF241" s="5" t="s">
        <v>161</v>
      </c>
      <c r="CG241" s="5" t="s">
        <v>159</v>
      </c>
      <c r="CH241" s="5" t="s">
        <v>158</v>
      </c>
      <c r="CI241" s="5">
        <v>0</v>
      </c>
      <c r="CJ241" s="5">
        <v>0</v>
      </c>
      <c r="CK241" s="5" t="s">
        <v>159</v>
      </c>
      <c r="CL241" s="5" t="s">
        <v>158</v>
      </c>
      <c r="CM241" s="5">
        <v>0</v>
      </c>
      <c r="CN241" s="5">
        <v>0</v>
      </c>
      <c r="CO241" s="5" t="s">
        <v>167</v>
      </c>
      <c r="CQ241" s="5" t="s">
        <v>347</v>
      </c>
      <c r="CR241" s="4" t="s">
        <v>5307</v>
      </c>
      <c r="CS241" s="5" t="s">
        <v>169</v>
      </c>
      <c r="CT241" s="5" t="s">
        <v>158</v>
      </c>
      <c r="CU241" s="20" t="s">
        <v>416</v>
      </c>
      <c r="CX241" s="5" t="s">
        <v>5308</v>
      </c>
      <c r="CY241" s="4" t="s">
        <v>5309</v>
      </c>
      <c r="CZ241" s="5" t="s">
        <v>171</v>
      </c>
      <c r="DA241" s="5" t="s">
        <v>172</v>
      </c>
      <c r="DB241" s="4" t="s">
        <v>5310</v>
      </c>
      <c r="DC241" s="4" t="s">
        <v>5311</v>
      </c>
      <c r="DD241" t="s">
        <v>5312</v>
      </c>
      <c r="DE241" s="14" t="s">
        <v>176</v>
      </c>
      <c r="DF241" s="4">
        <v>244</v>
      </c>
      <c r="DG241" s="15" t="s">
        <v>177</v>
      </c>
      <c r="DH241" s="15" t="s">
        <v>178</v>
      </c>
      <c r="DI241" s="4" t="e">
        <v>#REF!</v>
      </c>
      <c r="DJ241" s="4" t="e">
        <v>#REF!</v>
      </c>
      <c r="DK241" s="4" t="e">
        <v>#REF!</v>
      </c>
      <c r="DL241" s="4" t="e">
        <v>#REF!</v>
      </c>
      <c r="DM241" s="4" t="e">
        <v>#REF!</v>
      </c>
      <c r="DN241" s="4" t="e">
        <v>#REF!</v>
      </c>
      <c r="DO241" s="4" t="e">
        <v>#REF!</v>
      </c>
      <c r="DP241" s="4" t="s">
        <v>5313</v>
      </c>
      <c r="DQ241" s="4" t="s">
        <v>354</v>
      </c>
      <c r="DR241" s="16">
        <v>1</v>
      </c>
      <c r="DS241" s="17">
        <v>44237</v>
      </c>
      <c r="DT241" s="1" t="s">
        <v>356</v>
      </c>
      <c r="DU241" s="1" t="s">
        <v>354</v>
      </c>
      <c r="DV241" s="1" t="str">
        <f>TabCadastro[[#This Row],[Cidade]]&amp;" - "&amp;TabCadastro[[#This Row],[UF]]</f>
        <v>Poá - SP</v>
      </c>
      <c r="DW241" s="18" t="str">
        <f>TabCadastro[[#This Row],[Nome completo do responsável]]&amp;" / "&amp;TabCadastro[[#This Row],[Endereço de e-mail2]]&amp;" / "&amp;TabCadastro[[#This Row],[Telefone]]</f>
        <v>Michele De Fátima Soared / mimi82soares@hotmail.com / (11) 98384-7153</v>
      </c>
      <c r="DX241" s="18" t="str">
        <f>TabCadastro[[#This Row],[Nome do Presidente]]&amp;" / "&amp;TabCadastro[[#This Row],[Email do Presidente]]&amp;" / "&amp;TabCadastro[[#This Row],[Telefone do Presidente]]</f>
        <v>Denise Maria Marchezine / ceaepoa@gmail.com / (11) 99865-9854</v>
      </c>
      <c r="DY241" s="18" t="e">
        <f>VLOOKUP(TabCadastro[[#This Row],[Regional]],#REF!,2,FALSE)</f>
        <v>#REF!</v>
      </c>
      <c r="DZ241" s="1" t="e">
        <f>IF(TabCadastro[[#This Row],[Regional]]=#REF!,TabCadastro[[#This Row],[Conc_Cidade_UF]],"")</f>
        <v>#REF!</v>
      </c>
      <c r="EA241" s="18" t="str">
        <f>TabCadastro[[#This Row],[Endereço]]&amp;" - "&amp;TabCadastro[[#This Row],[Bairro]]&amp;" - "&amp;"CEP "&amp;TabCadastro[[#This Row],[CEP]]</f>
        <v>Rua Comendador José Réa, 45 - Conjunto Alvorada - CEP 08550-560</v>
      </c>
      <c r="EB241" s="1" t="e">
        <f>IF(TabCadastro[[#This Row],[Regional]]=#REF!,TabCadastro[[#This Row],[Ordem (manual)]],"")</f>
        <v>#REF!</v>
      </c>
      <c r="EC241" s="1" t="e">
        <f>IF(TabCadastro[[#This Row],[Regional_Selec]]="","",_xlfn.RANK.EQ(TabCadastro[[#This Row],[Regional_Selec]],TabCadastro[Regional_Selec],1))</f>
        <v>#REF!</v>
      </c>
      <c r="ED241" s="1" t="str">
        <f>TabCadastro[[#This Row],[Domingo]]&amp;TabCadastro[[#This Row],[Segunda]]&amp;TabCadastro[[#This Row],[Terça]]&amp;TabCadastro[[#This Row],[Quarta]]&amp;TabCadastro[[#This Row],[Quinta]]&amp;TabCadastro[[#This Row],[Sexta]]&amp;TabCadastro[[#This Row],[Sábado]]</f>
        <v>--19h3013h30 / 19h30--19h30</v>
      </c>
      <c r="EE241" s="1">
        <f>LEN(TabCadastro[[#This Row],[Conc_AE]])-LEN(SUBSTITUTE(TabCadastro[[#This Row],[Conc_AE]],"h",""))</f>
        <v>4</v>
      </c>
      <c r="EF241" s="1">
        <f>LEN(TabCadastro[[#This Row],[Dias e Horários do CURSO BÁSICO]])-LEN(SUBSTITUTE(TabCadastro[[#This Row],[Dias e Horários do CURSO BÁSICO]],"h",""))</f>
        <v>0</v>
      </c>
      <c r="EG241" s="1">
        <f>LEN(TabCadastro[[#This Row],[Dias e Horários da EAE]])-LEN(SUBSTITUTE(TabCadastro[[#This Row],[Dias e Horários da EAE]],"h",""))</f>
        <v>1</v>
      </c>
      <c r="EH241" s="1">
        <f>LEN(TabCadastro[[#This Row],[Dias e Horários EVANGELIZAÇÃO INFANTIL]])-LEN(SUBSTITUTE(TabCadastro[[#This Row],[Dias e Horários EVANGELIZAÇÃO INFANTIL]],"h",""))</f>
        <v>1</v>
      </c>
      <c r="EI241" s="1">
        <f>LEN(TabCadastro[[#This Row],[Dias e Horários PRÉ-MOCIDADE]])-LEN(SUBSTITUTE(TabCadastro[[#This Row],[Dias e Horários PRÉ-MOCIDADE]],"h",""))</f>
        <v>1</v>
      </c>
      <c r="EJ241" s="1">
        <f>LEN(TabCadastro[[#This Row],[Dias e Horários MOCIDADE]])-LEN(SUBSTITUTE(TabCadastro[[#This Row],[Dias e Horários MOCIDADE]],"h",""))</f>
        <v>1</v>
      </c>
      <c r="EK241" s="1">
        <f>LEN(TabCadastro[[#This Row],[Dias e Horários do CURSO DE MÉDIUNS]])-LEN(SUBSTITUTE(TabCadastro[[#This Row],[Dias e Horários do CURSO DE MÉDIUNS]],"h",""))</f>
        <v>1</v>
      </c>
      <c r="EL241" s="1">
        <f>LEN(TabCadastro[[#This Row],[Dias e Horários - FALANDO AO CORAÇÃO]])-LEN(SUBSTITUTE(TabCadastro[[#This Row],[Dias e Horários - FALANDO AO CORAÇÃO]],"h",""))</f>
        <v>1</v>
      </c>
      <c r="EM241" s="1">
        <f>LEN(TabCadastro[[#This Row],[Dias e Horários - PROJETO ANDRÉ LUIZ]])-LEN(SUBSTITUTE(TabCadastro[[#This Row],[Dias e Horários - PROJETO ANDRÉ LUIZ]],"h",""))</f>
        <v>0</v>
      </c>
      <c r="EN241" s="1">
        <f>LEN(TabCadastro[[#This Row],[Dias e Horários - PROJETO PAULO DE TARSO]])-LEN(SUBSTITUTE(TabCadastro[[#This Row],[Dias e Horários - PROJETO PAULO DE TARSO]],"h",""))</f>
        <v>0</v>
      </c>
    </row>
    <row r="242" spans="1:144" x14ac:dyDescent="0.3">
      <c r="A242" s="2">
        <v>44225.838039050926</v>
      </c>
      <c r="B242" s="19" t="s">
        <v>5113</v>
      </c>
      <c r="C242" s="3" t="s">
        <v>5314</v>
      </c>
      <c r="D242" s="3" t="s">
        <v>5315</v>
      </c>
      <c r="E242" s="3" t="s">
        <v>5316</v>
      </c>
      <c r="F242" s="3" t="s">
        <v>5317</v>
      </c>
      <c r="G242" s="4" t="s">
        <v>5318</v>
      </c>
      <c r="H242" s="5" t="s">
        <v>5319</v>
      </c>
      <c r="I242" s="3" t="s">
        <v>642</v>
      </c>
      <c r="J242" s="3" t="s">
        <v>152</v>
      </c>
      <c r="K242" s="3" t="s">
        <v>5320</v>
      </c>
      <c r="L242" s="3" t="s">
        <v>5321</v>
      </c>
      <c r="M242" s="24">
        <v>34635</v>
      </c>
      <c r="N242" s="3" t="s">
        <v>5322</v>
      </c>
      <c r="O242" s="5" t="s">
        <v>5323</v>
      </c>
      <c r="P242" s="5" t="s">
        <v>5324</v>
      </c>
      <c r="Q242" s="4" t="s">
        <v>2714</v>
      </c>
      <c r="R242" s="4" t="s">
        <v>5325</v>
      </c>
      <c r="S242" s="3" t="s">
        <v>158</v>
      </c>
      <c r="T242" s="3" t="s">
        <v>158</v>
      </c>
      <c r="U242" s="3" t="s">
        <v>158</v>
      </c>
      <c r="V242" s="3" t="s">
        <v>159</v>
      </c>
      <c r="W242" s="3" t="s">
        <v>158</v>
      </c>
      <c r="X242" s="3" t="s">
        <v>158</v>
      </c>
      <c r="Y242" s="3" t="s">
        <v>158</v>
      </c>
      <c r="Z242" s="4" t="s">
        <v>5326</v>
      </c>
      <c r="AA242" s="4" t="s">
        <v>161</v>
      </c>
      <c r="AB242" s="4" t="s">
        <v>5327</v>
      </c>
      <c r="AC242" s="4" t="s">
        <v>161</v>
      </c>
      <c r="AD242" s="4" t="s">
        <v>161</v>
      </c>
      <c r="AE242" s="4" t="s">
        <v>158</v>
      </c>
      <c r="AF242" s="4" t="s">
        <v>5328</v>
      </c>
      <c r="AG242" s="3" t="s">
        <v>161</v>
      </c>
      <c r="AH242" s="3" t="s">
        <v>162</v>
      </c>
      <c r="AI242" s="3" t="s">
        <v>2850</v>
      </c>
      <c r="AJ242" s="3" t="s">
        <v>161</v>
      </c>
      <c r="AK242" s="3" t="s">
        <v>161</v>
      </c>
      <c r="AL242" s="3" t="s">
        <v>161</v>
      </c>
      <c r="AM242" s="3" t="s">
        <v>222</v>
      </c>
      <c r="AN242" s="5">
        <v>270</v>
      </c>
      <c r="AO242" s="5">
        <v>100</v>
      </c>
      <c r="AP242" s="5">
        <v>12</v>
      </c>
      <c r="AQ242" s="5">
        <v>18</v>
      </c>
      <c r="AR242" s="5" t="s">
        <v>555</v>
      </c>
      <c r="AS242" s="5">
        <v>20</v>
      </c>
      <c r="AT242" s="5" t="s">
        <v>5329</v>
      </c>
      <c r="AU242" s="5" t="s">
        <v>624</v>
      </c>
      <c r="AV242" s="5">
        <v>15</v>
      </c>
      <c r="AW242" s="5">
        <v>4</v>
      </c>
      <c r="AX242" s="5">
        <v>4</v>
      </c>
      <c r="AY242" s="5">
        <v>2</v>
      </c>
      <c r="AZ242" s="5" t="s">
        <v>555</v>
      </c>
      <c r="BA242" s="5">
        <v>20</v>
      </c>
      <c r="BB242" s="5">
        <v>3</v>
      </c>
      <c r="BC242" s="5">
        <v>3</v>
      </c>
      <c r="BD242" s="5">
        <v>2</v>
      </c>
      <c r="BE242" s="5" t="s">
        <v>164</v>
      </c>
      <c r="BF242" s="5">
        <v>60</v>
      </c>
      <c r="BG242" s="5">
        <v>22</v>
      </c>
      <c r="BH242" s="5">
        <v>12</v>
      </c>
      <c r="BI242" s="5">
        <v>2</v>
      </c>
      <c r="BJ242" s="5">
        <v>2</v>
      </c>
      <c r="BK242" s="5">
        <v>3</v>
      </c>
      <c r="BL242" s="5">
        <v>3</v>
      </c>
      <c r="BM242" s="5">
        <v>2</v>
      </c>
      <c r="BN242" s="5">
        <v>3</v>
      </c>
      <c r="BO242" s="5">
        <v>9</v>
      </c>
      <c r="BP242" s="5">
        <v>0</v>
      </c>
      <c r="BQ242" s="5" t="s">
        <v>158</v>
      </c>
      <c r="BR242" s="5" t="s">
        <v>164</v>
      </c>
      <c r="BS242" s="5">
        <v>6</v>
      </c>
      <c r="BT242" s="5">
        <v>2</v>
      </c>
      <c r="BU242" s="5">
        <v>2</v>
      </c>
      <c r="BV242" s="5" t="s">
        <v>253</v>
      </c>
      <c r="BW242" s="5" t="s">
        <v>5330</v>
      </c>
      <c r="BX242" s="5">
        <v>12</v>
      </c>
      <c r="BY242" s="5">
        <v>1</v>
      </c>
      <c r="BZ242" s="5">
        <v>2</v>
      </c>
      <c r="CA242" s="5">
        <v>2</v>
      </c>
      <c r="CB242" s="5">
        <v>9</v>
      </c>
      <c r="CC242" s="5">
        <v>66</v>
      </c>
      <c r="CD242" s="5" t="s">
        <v>312</v>
      </c>
      <c r="CE242" s="5" t="s">
        <v>555</v>
      </c>
      <c r="CF242" s="5" t="s">
        <v>1237</v>
      </c>
      <c r="CG242" s="5" t="s">
        <v>158</v>
      </c>
      <c r="CH242" s="5" t="s">
        <v>158</v>
      </c>
      <c r="CI242" s="5">
        <v>0</v>
      </c>
      <c r="CJ242" s="5">
        <v>0</v>
      </c>
      <c r="CK242" s="5" t="s">
        <v>159</v>
      </c>
      <c r="CL242" s="5" t="s">
        <v>158</v>
      </c>
      <c r="CM242" s="5">
        <v>0</v>
      </c>
      <c r="CN242" s="5">
        <v>0</v>
      </c>
      <c r="CO242" s="5" t="s">
        <v>167</v>
      </c>
      <c r="CQ242" s="5" t="s">
        <v>168</v>
      </c>
      <c r="CR242" s="4" t="s">
        <v>688</v>
      </c>
      <c r="CS242" s="5" t="s">
        <v>169</v>
      </c>
      <c r="CT242" s="5" t="s">
        <v>158</v>
      </c>
      <c r="CU242" s="5" t="s">
        <v>5323</v>
      </c>
      <c r="CV242" s="4" t="s">
        <v>5331</v>
      </c>
      <c r="CX242" s="5" t="s">
        <v>5323</v>
      </c>
      <c r="CY242" s="4" t="s">
        <v>5332</v>
      </c>
      <c r="CZ242" s="5" t="s">
        <v>229</v>
      </c>
      <c r="DA242" s="5" t="s">
        <v>172</v>
      </c>
      <c r="DB242" s="4" t="s">
        <v>5333</v>
      </c>
      <c r="DC242" s="4" t="s">
        <v>5334</v>
      </c>
      <c r="DD242" t="s">
        <v>5335</v>
      </c>
      <c r="DE242" s="14" t="s">
        <v>176</v>
      </c>
      <c r="DF242" s="4">
        <v>245</v>
      </c>
      <c r="DG242" s="15" t="s">
        <v>177</v>
      </c>
      <c r="DH242" s="15" t="s">
        <v>178</v>
      </c>
      <c r="DI242" s="4" t="e">
        <v>#REF!</v>
      </c>
      <c r="DJ242" s="4" t="e">
        <v>#REF!</v>
      </c>
      <c r="DK242" s="4" t="e">
        <v>#REF!</v>
      </c>
      <c r="DL242" s="4" t="e">
        <v>#REF!</v>
      </c>
      <c r="DM242" s="4" t="e">
        <v>#REF!</v>
      </c>
      <c r="DN242" s="4" t="e">
        <v>#REF!</v>
      </c>
      <c r="DO242" s="4" t="e">
        <v>#REF!</v>
      </c>
      <c r="DP242" s="4" t="s">
        <v>5336</v>
      </c>
      <c r="DQ242" s="4" t="s">
        <v>178</v>
      </c>
      <c r="DR242" s="16">
        <v>0.25</v>
      </c>
      <c r="DS242" s="17">
        <v>44237</v>
      </c>
      <c r="DU242" s="1" t="s">
        <v>178</v>
      </c>
      <c r="DV242" s="1" t="str">
        <f>TabCadastro[[#This Row],[Cidade]]&amp;" - "&amp;TabCadastro[[#This Row],[UF]]</f>
        <v>São Paulo - SP</v>
      </c>
      <c r="DW242" s="18" t="str">
        <f>TabCadastro[[#This Row],[Nome completo do responsável]]&amp;" / "&amp;TabCadastro[[#This Row],[Endereço de e-mail2]]&amp;" / "&amp;TabCadastro[[#This Row],[Telefone]]</f>
        <v>Edison Lourenço Dos Santos / edilouresant@outlook.com / (11) 95838-8023</v>
      </c>
      <c r="DX242" s="18" t="str">
        <f>TabCadastro[[#This Row],[Nome do Presidente]]&amp;" / "&amp;TabCadastro[[#This Row],[Email do Presidente]]&amp;" / "&amp;TabCadastro[[#This Row],[Telefone do Presidente]]</f>
        <v>Maria Albertina Silva Piorkowsky / edilouresant@outlook.com / (11) 99999-2420</v>
      </c>
      <c r="DY242" s="18" t="e">
        <f>VLOOKUP(TabCadastro[[#This Row],[Regional]],#REF!,2,FALSE)</f>
        <v>#REF!</v>
      </c>
      <c r="DZ242" s="1" t="e">
        <f>IF(TabCadastro[[#This Row],[Regional]]=#REF!,TabCadastro[[#This Row],[Conc_Cidade_UF]],"")</f>
        <v>#REF!</v>
      </c>
      <c r="EA242" s="18" t="str">
        <f>TabCadastro[[#This Row],[Endereço]]&amp;" - "&amp;TabCadastro[[#This Row],[Bairro]]&amp;" - "&amp;"CEP "&amp;TabCadastro[[#This Row],[CEP]]</f>
        <v>Rua Estevão Dias Vergara, 779 - Jd. Nossa Sra. Do Carmo - CEP 08275-120</v>
      </c>
      <c r="EB242" s="1" t="e">
        <f>IF(TabCadastro[[#This Row],[Regional]]=#REF!,TabCadastro[[#This Row],[Ordem (manual)]],"")</f>
        <v>#REF!</v>
      </c>
      <c r="EC242" s="1" t="e">
        <f>IF(TabCadastro[[#This Row],[Regional_Selec]]="","",_xlfn.RANK.EQ(TabCadastro[[#This Row],[Regional_Selec]],TabCadastro[Regional_Selec],1))</f>
        <v>#REF!</v>
      </c>
      <c r="ED242" s="1" t="str">
        <f>TabCadastro[[#This Row],[Domingo]]&amp;TabCadastro[[#This Row],[Segunda]]&amp;TabCadastro[[#This Row],[Terça]]&amp;TabCadastro[[#This Row],[Quarta]]&amp;TabCadastro[[#This Row],[Quinta]]&amp;TabCadastro[[#This Row],[Sexta]]&amp;TabCadastro[[#This Row],[Sábado]]</f>
        <v>-19h3014h30 / 19h30---14h30</v>
      </c>
      <c r="EE242" s="1">
        <f>LEN(TabCadastro[[#This Row],[Conc_AE]])-LEN(SUBSTITUTE(TabCadastro[[#This Row],[Conc_AE]],"h",""))</f>
        <v>4</v>
      </c>
      <c r="EF242" s="1">
        <f>LEN(TabCadastro[[#This Row],[Dias e Horários do CURSO BÁSICO]])-LEN(SUBSTITUTE(TabCadastro[[#This Row],[Dias e Horários do CURSO BÁSICO]],"h",""))</f>
        <v>1</v>
      </c>
      <c r="EG242" s="1">
        <f>LEN(TabCadastro[[#This Row],[Dias e Horários da EAE]])-LEN(SUBSTITUTE(TabCadastro[[#This Row],[Dias e Horários da EAE]],"h",""))</f>
        <v>2</v>
      </c>
      <c r="EH242" s="1">
        <f>LEN(TabCadastro[[#This Row],[Dias e Horários EVANGELIZAÇÃO INFANTIL]])-LEN(SUBSTITUTE(TabCadastro[[#This Row],[Dias e Horários EVANGELIZAÇÃO INFANTIL]],"h",""))</f>
        <v>1</v>
      </c>
      <c r="EI242" s="1">
        <f>LEN(TabCadastro[[#This Row],[Dias e Horários PRÉ-MOCIDADE]])-LEN(SUBSTITUTE(TabCadastro[[#This Row],[Dias e Horários PRÉ-MOCIDADE]],"h",""))</f>
        <v>1</v>
      </c>
      <c r="EJ242" s="1">
        <f>LEN(TabCadastro[[#This Row],[Dias e Horários MOCIDADE]])-LEN(SUBSTITUTE(TabCadastro[[#This Row],[Dias e Horários MOCIDADE]],"h",""))</f>
        <v>2</v>
      </c>
      <c r="EK242" s="1">
        <f>LEN(TabCadastro[[#This Row],[Dias e Horários do CURSO DE MÉDIUNS]])-LEN(SUBSTITUTE(TabCadastro[[#This Row],[Dias e Horários do CURSO DE MÉDIUNS]],"h",""))</f>
        <v>1</v>
      </c>
      <c r="EL242" s="1">
        <f>LEN(TabCadastro[[#This Row],[Dias e Horários - FALANDO AO CORAÇÃO]])-LEN(SUBSTITUTE(TabCadastro[[#This Row],[Dias e Horários - FALANDO AO CORAÇÃO]],"h",""))</f>
        <v>1</v>
      </c>
      <c r="EM242" s="1">
        <f>LEN(TabCadastro[[#This Row],[Dias e Horários - PROJETO ANDRÉ LUIZ]])-LEN(SUBSTITUTE(TabCadastro[[#This Row],[Dias e Horários - PROJETO ANDRÉ LUIZ]],"h",""))</f>
        <v>1</v>
      </c>
      <c r="EN242" s="1">
        <f>LEN(TabCadastro[[#This Row],[Dias e Horários - PROJETO PAULO DE TARSO]])-LEN(SUBSTITUTE(TabCadastro[[#This Row],[Dias e Horários - PROJETO PAULO DE TARSO]],"h",""))</f>
        <v>1</v>
      </c>
    </row>
    <row r="243" spans="1:144" x14ac:dyDescent="0.3">
      <c r="A243" s="2">
        <v>44236.725247164351</v>
      </c>
      <c r="B243" s="19" t="s">
        <v>5113</v>
      </c>
      <c r="C243" s="3" t="s">
        <v>5337</v>
      </c>
      <c r="D243" s="3" t="s">
        <v>5338</v>
      </c>
      <c r="E243" s="3" t="s">
        <v>5339</v>
      </c>
      <c r="F243" s="3" t="s">
        <v>5340</v>
      </c>
      <c r="G243" s="4" t="s">
        <v>5341</v>
      </c>
      <c r="H243" s="5" t="s">
        <v>5342</v>
      </c>
      <c r="I243" s="3" t="s">
        <v>642</v>
      </c>
      <c r="J243" s="3" t="s">
        <v>152</v>
      </c>
      <c r="K243" s="3" t="s">
        <v>5343</v>
      </c>
      <c r="L243" s="3" t="s">
        <v>5344</v>
      </c>
      <c r="M243" s="13">
        <v>39879</v>
      </c>
      <c r="N243" s="3" t="s">
        <v>5339</v>
      </c>
      <c r="O243" s="5" t="s">
        <v>5345</v>
      </c>
      <c r="P243" s="5" t="s">
        <v>5340</v>
      </c>
      <c r="Q243" s="4" t="s">
        <v>5346</v>
      </c>
      <c r="R243" s="4" t="s">
        <v>5347</v>
      </c>
      <c r="S243" s="3" t="s">
        <v>158</v>
      </c>
      <c r="T243" s="3" t="s">
        <v>158</v>
      </c>
      <c r="U243" s="3" t="s">
        <v>158</v>
      </c>
      <c r="V243" s="3" t="s">
        <v>159</v>
      </c>
      <c r="W243" s="3" t="s">
        <v>159</v>
      </c>
      <c r="X243" s="3" t="s">
        <v>159</v>
      </c>
      <c r="Y243" s="3" t="s">
        <v>158</v>
      </c>
      <c r="Z243" s="4" t="s">
        <v>5348</v>
      </c>
      <c r="AA243" s="4" t="s">
        <v>161</v>
      </c>
      <c r="AB243" s="4" t="s">
        <v>5349</v>
      </c>
      <c r="AC243" s="4" t="s">
        <v>5350</v>
      </c>
      <c r="AD243" s="4" t="s">
        <v>161</v>
      </c>
      <c r="AE243" s="4" t="s">
        <v>158</v>
      </c>
      <c r="AF243" s="4" t="s">
        <v>5351</v>
      </c>
      <c r="AG243" s="3" t="s">
        <v>161</v>
      </c>
      <c r="AH243" s="3" t="s">
        <v>161</v>
      </c>
      <c r="AI243" s="3" t="s">
        <v>2167</v>
      </c>
      <c r="AJ243" s="3" t="s">
        <v>161</v>
      </c>
      <c r="AK243" s="3" t="s">
        <v>161</v>
      </c>
      <c r="AL243" s="3" t="s">
        <v>161</v>
      </c>
      <c r="AM243" s="3" t="s">
        <v>161</v>
      </c>
      <c r="AN243" s="5">
        <v>20</v>
      </c>
      <c r="AO243" s="5">
        <v>60</v>
      </c>
      <c r="AP243" s="5">
        <v>15</v>
      </c>
      <c r="AQ243" s="5">
        <v>30</v>
      </c>
      <c r="AR243" s="5" t="s">
        <v>161</v>
      </c>
      <c r="AS243" s="5">
        <v>0</v>
      </c>
      <c r="AT243" s="5" t="s">
        <v>3727</v>
      </c>
      <c r="AU243" s="5" t="s">
        <v>250</v>
      </c>
      <c r="AV243" s="5">
        <v>12</v>
      </c>
      <c r="AW243" s="5">
        <v>10</v>
      </c>
      <c r="AX243" s="5">
        <v>3</v>
      </c>
      <c r="AY243" s="5">
        <v>2</v>
      </c>
      <c r="AZ243" s="5" t="s">
        <v>161</v>
      </c>
      <c r="BA243" s="5">
        <v>0</v>
      </c>
      <c r="BB243" s="5">
        <v>0</v>
      </c>
      <c r="BC243" s="5">
        <v>2</v>
      </c>
      <c r="BD243" s="5">
        <v>0</v>
      </c>
      <c r="BE243" s="5" t="s">
        <v>164</v>
      </c>
      <c r="BF243" s="5">
        <v>10</v>
      </c>
      <c r="BG243" s="5">
        <v>2</v>
      </c>
      <c r="BH243" s="5">
        <v>4</v>
      </c>
      <c r="BI243" s="5">
        <v>1</v>
      </c>
      <c r="BJ243" s="5">
        <v>1</v>
      </c>
      <c r="BK243" s="5">
        <v>1</v>
      </c>
      <c r="BL243" s="5">
        <v>1</v>
      </c>
      <c r="BM243" s="5">
        <v>0</v>
      </c>
      <c r="BN243" s="5">
        <v>0</v>
      </c>
      <c r="BO243" s="5">
        <v>0</v>
      </c>
      <c r="BP243" s="5">
        <v>6</v>
      </c>
      <c r="BQ243" s="5" t="s">
        <v>158</v>
      </c>
      <c r="BR243" s="5" t="s">
        <v>164</v>
      </c>
      <c r="BS243" s="5">
        <v>5</v>
      </c>
      <c r="BT243" s="5">
        <v>1</v>
      </c>
      <c r="BU243" s="5">
        <v>1</v>
      </c>
      <c r="BV243" s="5" t="s">
        <v>165</v>
      </c>
      <c r="BW243" s="5" t="s">
        <v>161</v>
      </c>
      <c r="BX243" s="5">
        <v>0</v>
      </c>
      <c r="BY243" s="5">
        <v>0</v>
      </c>
      <c r="BZ243" s="5">
        <v>2</v>
      </c>
      <c r="CA243" s="5">
        <v>0</v>
      </c>
      <c r="CB243" s="5">
        <v>0</v>
      </c>
      <c r="CC243" s="5">
        <v>30</v>
      </c>
      <c r="CD243" s="5" t="s">
        <v>161</v>
      </c>
      <c r="CE243" s="5" t="s">
        <v>225</v>
      </c>
      <c r="CF243" s="5" t="s">
        <v>161</v>
      </c>
      <c r="CG243" s="5" t="s">
        <v>158</v>
      </c>
      <c r="CH243" s="5" t="s">
        <v>158</v>
      </c>
      <c r="CI243" s="5">
        <v>0</v>
      </c>
      <c r="CJ243" s="5">
        <v>0</v>
      </c>
      <c r="CK243" s="5" t="s">
        <v>158</v>
      </c>
      <c r="CL243" s="5" t="s">
        <v>158</v>
      </c>
      <c r="CM243" s="5">
        <v>0</v>
      </c>
      <c r="CN243" s="5">
        <v>0</v>
      </c>
      <c r="CO243" s="5" t="s">
        <v>199</v>
      </c>
      <c r="CP243" s="4" t="s">
        <v>5352</v>
      </c>
      <c r="CQ243" s="5" t="s">
        <v>347</v>
      </c>
      <c r="CR243" s="4" t="s">
        <v>5353</v>
      </c>
      <c r="CS243" s="5" t="s">
        <v>169</v>
      </c>
      <c r="CT243" s="5" t="s">
        <v>159</v>
      </c>
      <c r="CU243" s="5" t="s">
        <v>5345</v>
      </c>
      <c r="CV243" s="4" t="s">
        <v>5354</v>
      </c>
      <c r="CX243" s="5" t="s">
        <v>5355</v>
      </c>
      <c r="CY243" s="4" t="s">
        <v>5356</v>
      </c>
      <c r="CZ243" s="5" t="s">
        <v>171</v>
      </c>
      <c r="DA243" s="5" t="s">
        <v>172</v>
      </c>
      <c r="DB243" s="4" t="s">
        <v>5357</v>
      </c>
      <c r="DC243" s="4" t="s">
        <v>5358</v>
      </c>
      <c r="DD243" t="s">
        <v>5359</v>
      </c>
      <c r="DE243" s="14" t="s">
        <v>176</v>
      </c>
      <c r="DF243" s="4">
        <v>246</v>
      </c>
      <c r="DG243" s="15" t="s">
        <v>177</v>
      </c>
      <c r="DH243" s="15" t="s">
        <v>178</v>
      </c>
      <c r="DI243" s="4" t="e">
        <v>#REF!</v>
      </c>
      <c r="DJ243" s="4" t="e">
        <v>#REF!</v>
      </c>
      <c r="DK243" s="4" t="e">
        <v>#REF!</v>
      </c>
      <c r="DL243" s="4" t="e">
        <v>#REF!</v>
      </c>
      <c r="DM243" s="4" t="e">
        <v>#REF!</v>
      </c>
      <c r="DN243" s="4" t="e">
        <v>#REF!</v>
      </c>
      <c r="DO243" s="4" t="e">
        <v>#REF!</v>
      </c>
      <c r="DP243" s="4" t="s">
        <v>5360</v>
      </c>
      <c r="DQ243" s="4" t="s">
        <v>178</v>
      </c>
      <c r="DR243" s="16">
        <v>0</v>
      </c>
      <c r="DS243" s="17">
        <v>44237</v>
      </c>
      <c r="DU243" s="1" t="s">
        <v>178</v>
      </c>
      <c r="DV243" s="1" t="str">
        <f>TabCadastro[[#This Row],[Cidade]]&amp;" - "&amp;TabCadastro[[#This Row],[UF]]</f>
        <v>São Paulo - SP</v>
      </c>
      <c r="DW243" s="18" t="str">
        <f>TabCadastro[[#This Row],[Nome completo do responsável]]&amp;" / "&amp;TabCadastro[[#This Row],[Endereço de e-mail2]]&amp;" / "&amp;TabCadastro[[#This Row],[Telefone]]</f>
        <v>Henrique Generali / Henrique@enriport.com.br / (11) 99678-6074</v>
      </c>
      <c r="DX243" s="18" t="str">
        <f>TabCadastro[[#This Row],[Nome do Presidente]]&amp;" / "&amp;TabCadastro[[#This Row],[Email do Presidente]]&amp;" / "&amp;TabCadastro[[#This Row],[Telefone do Presidente]]</f>
        <v>Henrique Generali / henrique@enriport.com.br / (11) 99678-6074</v>
      </c>
      <c r="DY243" s="18" t="e">
        <f>VLOOKUP(TabCadastro[[#This Row],[Regional]],#REF!,2,FALSE)</f>
        <v>#REF!</v>
      </c>
      <c r="DZ243" s="1" t="e">
        <f>IF(TabCadastro[[#This Row],[Regional]]=#REF!,TabCadastro[[#This Row],[Conc_Cidade_UF]],"")</f>
        <v>#REF!</v>
      </c>
      <c r="EA243" s="18" t="str">
        <f>TabCadastro[[#This Row],[Endereço]]&amp;" - "&amp;TabCadastro[[#This Row],[Bairro]]&amp;" - "&amp;"CEP "&amp;TabCadastro[[#This Row],[CEP]]</f>
        <v>Av. Pasteur, 292 - Vila Dalila - CEP 03531-000</v>
      </c>
      <c r="EB243" s="1" t="e">
        <f>IF(TabCadastro[[#This Row],[Regional]]=#REF!,TabCadastro[[#This Row],[Ordem (manual)]],"")</f>
        <v>#REF!</v>
      </c>
      <c r="EC243" s="1" t="e">
        <f>IF(TabCadastro[[#This Row],[Regional_Selec]]="","",_xlfn.RANK.EQ(TabCadastro[[#This Row],[Regional_Selec]],TabCadastro[Regional_Selec],1))</f>
        <v>#REF!</v>
      </c>
      <c r="ED243" s="1" t="str">
        <f>TabCadastro[[#This Row],[Domingo]]&amp;TabCadastro[[#This Row],[Segunda]]&amp;TabCadastro[[#This Row],[Terça]]&amp;TabCadastro[[#This Row],[Quarta]]&amp;TabCadastro[[#This Row],[Quinta]]&amp;TabCadastro[[#This Row],[Sexta]]&amp;TabCadastro[[#This Row],[Sábado]]</f>
        <v>--19h15----</v>
      </c>
      <c r="EE243" s="1">
        <f>LEN(TabCadastro[[#This Row],[Conc_AE]])-LEN(SUBSTITUTE(TabCadastro[[#This Row],[Conc_AE]],"h",""))</f>
        <v>1</v>
      </c>
      <c r="EF243" s="1">
        <f>LEN(TabCadastro[[#This Row],[Dias e Horários do CURSO BÁSICO]])-LEN(SUBSTITUTE(TabCadastro[[#This Row],[Dias e Horários do CURSO BÁSICO]],"h",""))</f>
        <v>0</v>
      </c>
      <c r="EG243" s="1">
        <f>LEN(TabCadastro[[#This Row],[Dias e Horários da EAE]])-LEN(SUBSTITUTE(TabCadastro[[#This Row],[Dias e Horários da EAE]],"h",""))</f>
        <v>2</v>
      </c>
      <c r="EH243" s="1">
        <f>LEN(TabCadastro[[#This Row],[Dias e Horários EVANGELIZAÇÃO INFANTIL]])-LEN(SUBSTITUTE(TabCadastro[[#This Row],[Dias e Horários EVANGELIZAÇÃO INFANTIL]],"h",""))</f>
        <v>1</v>
      </c>
      <c r="EI243" s="1">
        <f>LEN(TabCadastro[[#This Row],[Dias e Horários PRÉ-MOCIDADE]])-LEN(SUBSTITUTE(TabCadastro[[#This Row],[Dias e Horários PRÉ-MOCIDADE]],"h",""))</f>
        <v>1</v>
      </c>
      <c r="EJ243" s="1">
        <f>LEN(TabCadastro[[#This Row],[Dias e Horários MOCIDADE]])-LEN(SUBSTITUTE(TabCadastro[[#This Row],[Dias e Horários MOCIDADE]],"h",""))</f>
        <v>0</v>
      </c>
      <c r="EK243" s="1">
        <f>LEN(TabCadastro[[#This Row],[Dias e Horários do CURSO DE MÉDIUNS]])-LEN(SUBSTITUTE(TabCadastro[[#This Row],[Dias e Horários do CURSO DE MÉDIUNS]],"h",""))</f>
        <v>0</v>
      </c>
      <c r="EL243" s="1">
        <f>LEN(TabCadastro[[#This Row],[Dias e Horários - FALANDO AO CORAÇÃO]])-LEN(SUBSTITUTE(TabCadastro[[#This Row],[Dias e Horários - FALANDO AO CORAÇÃO]],"h",""))</f>
        <v>0</v>
      </c>
      <c r="EM243" s="1">
        <f>LEN(TabCadastro[[#This Row],[Dias e Horários - PROJETO ANDRÉ LUIZ]])-LEN(SUBSTITUTE(TabCadastro[[#This Row],[Dias e Horários - PROJETO ANDRÉ LUIZ]],"h",""))</f>
        <v>1</v>
      </c>
      <c r="EN243" s="1">
        <f>LEN(TabCadastro[[#This Row],[Dias e Horários - PROJETO PAULO DE TARSO]])-LEN(SUBSTITUTE(TabCadastro[[#This Row],[Dias e Horários - PROJETO PAULO DE TARSO]],"h",""))</f>
        <v>0</v>
      </c>
    </row>
    <row r="244" spans="1:144" x14ac:dyDescent="0.3">
      <c r="A244" s="2">
        <v>44199.538330659721</v>
      </c>
      <c r="B244" s="19" t="s">
        <v>5113</v>
      </c>
      <c r="C244" s="3" t="s">
        <v>5361</v>
      </c>
      <c r="D244" s="3" t="s">
        <v>5361</v>
      </c>
      <c r="E244" s="3" t="s">
        <v>5362</v>
      </c>
      <c r="F244" s="3" t="s">
        <v>5363</v>
      </c>
      <c r="G244" s="4" t="s">
        <v>5364</v>
      </c>
      <c r="H244" s="5" t="s">
        <v>5365</v>
      </c>
      <c r="I244" s="3" t="s">
        <v>642</v>
      </c>
      <c r="J244" s="3" t="s">
        <v>152</v>
      </c>
      <c r="K244" s="3" t="s">
        <v>5366</v>
      </c>
      <c r="L244" s="3" t="s">
        <v>5367</v>
      </c>
      <c r="M244" s="13">
        <v>41875</v>
      </c>
      <c r="N244" s="3" t="s">
        <v>5368</v>
      </c>
      <c r="O244" s="5" t="s">
        <v>5369</v>
      </c>
      <c r="P244" s="5" t="s">
        <v>5370</v>
      </c>
      <c r="Q244" s="4" t="s">
        <v>1155</v>
      </c>
      <c r="R244" s="4" t="s">
        <v>5371</v>
      </c>
      <c r="S244" s="3" t="s">
        <v>159</v>
      </c>
      <c r="T244" s="3" t="s">
        <v>158</v>
      </c>
      <c r="U244" s="3" t="s">
        <v>158</v>
      </c>
      <c r="V244" s="3" t="s">
        <v>159</v>
      </c>
      <c r="W244" s="3" t="s">
        <v>158</v>
      </c>
      <c r="X244" s="3" t="s">
        <v>159</v>
      </c>
      <c r="Y244" s="3" t="s">
        <v>158</v>
      </c>
      <c r="Z244" s="4" t="s">
        <v>5372</v>
      </c>
      <c r="AA244" t="s">
        <v>5373</v>
      </c>
      <c r="AB244" t="s">
        <v>5374</v>
      </c>
      <c r="AC244" s="4" t="s">
        <v>161</v>
      </c>
      <c r="AD244" s="4" t="s">
        <v>5375</v>
      </c>
      <c r="AE244" s="4" t="s">
        <v>158</v>
      </c>
      <c r="AF244" s="4" t="s">
        <v>5376</v>
      </c>
      <c r="AG244" s="3" t="s">
        <v>161</v>
      </c>
      <c r="AH244" s="3" t="s">
        <v>221</v>
      </c>
      <c r="AI244" s="3" t="s">
        <v>161</v>
      </c>
      <c r="AJ244" s="3" t="s">
        <v>161</v>
      </c>
      <c r="AK244" s="3" t="s">
        <v>161</v>
      </c>
      <c r="AL244" s="3" t="s">
        <v>161</v>
      </c>
      <c r="AM244" s="3" t="s">
        <v>654</v>
      </c>
      <c r="AN244" s="5">
        <v>10</v>
      </c>
      <c r="AO244" s="5">
        <v>7</v>
      </c>
      <c r="AP244" s="5">
        <v>22</v>
      </c>
      <c r="AQ244" s="5">
        <v>18</v>
      </c>
      <c r="AR244" s="5" t="s">
        <v>251</v>
      </c>
      <c r="AS244" s="5">
        <v>30</v>
      </c>
      <c r="AT244" s="5" t="s">
        <v>251</v>
      </c>
      <c r="AU244" s="5" t="s">
        <v>1336</v>
      </c>
      <c r="AV244" s="5">
        <v>2</v>
      </c>
      <c r="AW244" s="5">
        <v>22</v>
      </c>
      <c r="AX244" s="5">
        <v>9</v>
      </c>
      <c r="AY244" s="5">
        <v>6</v>
      </c>
      <c r="AZ244" s="5" t="s">
        <v>161</v>
      </c>
      <c r="BA244" s="5">
        <v>0</v>
      </c>
      <c r="BB244" s="5">
        <v>4</v>
      </c>
      <c r="BC244" s="5">
        <v>2</v>
      </c>
      <c r="BD244" s="5">
        <v>1</v>
      </c>
      <c r="BE244" s="5" t="s">
        <v>470</v>
      </c>
      <c r="BF244" s="5">
        <v>10</v>
      </c>
      <c r="BG244" s="5">
        <v>10</v>
      </c>
      <c r="BH244" s="5">
        <v>10</v>
      </c>
      <c r="BI244" s="5">
        <v>3</v>
      </c>
      <c r="BJ244" s="5">
        <v>3</v>
      </c>
      <c r="BK244" s="5">
        <v>2</v>
      </c>
      <c r="BL244" s="5">
        <v>2</v>
      </c>
      <c r="BM244" s="5">
        <v>10</v>
      </c>
      <c r="BN244" s="5">
        <v>0</v>
      </c>
      <c r="BO244" s="5">
        <v>10</v>
      </c>
      <c r="BP244" s="5">
        <v>10</v>
      </c>
      <c r="BQ244" s="5" t="s">
        <v>158</v>
      </c>
      <c r="BR244" s="5" t="s">
        <v>164</v>
      </c>
      <c r="BS244" s="5">
        <v>5</v>
      </c>
      <c r="BT244" s="5">
        <v>2</v>
      </c>
      <c r="BU244" s="5">
        <v>2</v>
      </c>
      <c r="BV244" s="5" t="s">
        <v>165</v>
      </c>
      <c r="BW244" s="5" t="s">
        <v>161</v>
      </c>
      <c r="BX244" s="5">
        <v>5</v>
      </c>
      <c r="BY244" s="5">
        <v>2</v>
      </c>
      <c r="BZ244" s="5">
        <v>4</v>
      </c>
      <c r="CA244" s="5">
        <v>4</v>
      </c>
      <c r="CB244" s="5">
        <v>4</v>
      </c>
      <c r="CC244" s="5">
        <v>49</v>
      </c>
      <c r="CD244" s="5" t="s">
        <v>161</v>
      </c>
      <c r="CE244" s="5" t="s">
        <v>1577</v>
      </c>
      <c r="CF244" s="5" t="s">
        <v>161</v>
      </c>
      <c r="CG244" s="5" t="s">
        <v>158</v>
      </c>
      <c r="CH244" s="5" t="s">
        <v>158</v>
      </c>
      <c r="CI244" s="5">
        <v>30</v>
      </c>
      <c r="CJ244" s="5">
        <v>6</v>
      </c>
      <c r="CK244" s="5" t="s">
        <v>159</v>
      </c>
      <c r="CL244" s="5" t="s">
        <v>158</v>
      </c>
      <c r="CM244" s="5">
        <v>0</v>
      </c>
      <c r="CN244" s="5">
        <v>0</v>
      </c>
      <c r="CO244" s="5" t="s">
        <v>199</v>
      </c>
      <c r="CP244" s="4" t="s">
        <v>5377</v>
      </c>
      <c r="CQ244" s="5" t="s">
        <v>347</v>
      </c>
      <c r="CR244" s="4" t="s">
        <v>5378</v>
      </c>
      <c r="CS244" s="5" t="s">
        <v>169</v>
      </c>
      <c r="CT244" s="5" t="s">
        <v>158</v>
      </c>
      <c r="CU244" s="5" t="s">
        <v>5379</v>
      </c>
      <c r="CX244" s="5" t="s">
        <v>5380</v>
      </c>
      <c r="CY244" s="4" t="s">
        <v>691</v>
      </c>
      <c r="CZ244" s="5" t="s">
        <v>171</v>
      </c>
      <c r="DA244" s="5" t="s">
        <v>230</v>
      </c>
      <c r="DB244" s="4" t="s">
        <v>5381</v>
      </c>
      <c r="DC244" s="4" t="s">
        <v>5382</v>
      </c>
      <c r="DD244" t="s">
        <v>5383</v>
      </c>
      <c r="DE244" s="14" t="s">
        <v>176</v>
      </c>
      <c r="DF244" s="4">
        <v>247</v>
      </c>
      <c r="DG244" s="15" t="s">
        <v>177</v>
      </c>
      <c r="DH244" s="15" t="s">
        <v>178</v>
      </c>
      <c r="DI244" s="4" t="e">
        <v>#REF!</v>
      </c>
      <c r="DJ244" s="4" t="e">
        <v>#REF!</v>
      </c>
      <c r="DK244" s="4" t="e">
        <v>#REF!</v>
      </c>
      <c r="DL244" s="4" t="e">
        <v>#REF!</v>
      </c>
      <c r="DM244" s="4" t="e">
        <v>#REF!</v>
      </c>
      <c r="DN244" s="4" t="e">
        <v>#REF!</v>
      </c>
      <c r="DO244" s="4" t="e">
        <v>#REF!</v>
      </c>
      <c r="DP244" s="4" t="s">
        <v>5384</v>
      </c>
      <c r="DQ244" s="4" t="s">
        <v>354</v>
      </c>
      <c r="DR244" s="16">
        <v>0.75</v>
      </c>
      <c r="DS244" s="17">
        <v>44237</v>
      </c>
      <c r="DT244" s="1" t="s">
        <v>356</v>
      </c>
      <c r="DU244" s="1" t="s">
        <v>354</v>
      </c>
      <c r="DV244" s="1" t="str">
        <f>TabCadastro[[#This Row],[Cidade]]&amp;" - "&amp;TabCadastro[[#This Row],[UF]]</f>
        <v>São Paulo - SP</v>
      </c>
      <c r="DW244" s="18" t="str">
        <f>TabCadastro[[#This Row],[Nome completo do responsável]]&amp;" / "&amp;TabCadastro[[#This Row],[Endereço de e-mail2]]&amp;" / "&amp;TabCadastro[[#This Row],[Telefone]]</f>
        <v>Sérgio Pandjarjian / ceaevilaformosa@gmail.com / (11) 99649-5590</v>
      </c>
      <c r="DX244" s="18" t="str">
        <f>TabCadastro[[#This Row],[Nome do Presidente]]&amp;" / "&amp;TabCadastro[[#This Row],[Email do Presidente]]&amp;" / "&amp;TabCadastro[[#This Row],[Telefone do Presidente]]</f>
        <v>Dario Escudeiro / dario.escudero@hotmail.com / (11) 99935-0076</v>
      </c>
      <c r="DY244" s="18" t="e">
        <f>VLOOKUP(TabCadastro[[#This Row],[Regional]],#REF!,2,FALSE)</f>
        <v>#REF!</v>
      </c>
      <c r="DZ244" s="1" t="e">
        <f>IF(TabCadastro[[#This Row],[Regional]]=#REF!,TabCadastro[[#This Row],[Conc_Cidade_UF]],"")</f>
        <v>#REF!</v>
      </c>
      <c r="EA244" s="18" t="str">
        <f>TabCadastro[[#This Row],[Endereço]]&amp;" - "&amp;TabCadastro[[#This Row],[Bairro]]&amp;" - "&amp;"CEP "&amp;TabCadastro[[#This Row],[CEP]]</f>
        <v>Rua Hamilton Prado, 329 - Chácara Belenzinho - CEP 03376-000</v>
      </c>
      <c r="EB244" s="1" t="e">
        <f>IF(TabCadastro[[#This Row],[Regional]]=#REF!,TabCadastro[[#This Row],[Ordem (manual)]],"")</f>
        <v>#REF!</v>
      </c>
      <c r="EC244" s="1" t="e">
        <f>IF(TabCadastro[[#This Row],[Regional_Selec]]="","",_xlfn.RANK.EQ(TabCadastro[[#This Row],[Regional_Selec]],TabCadastro[Regional_Selec],1))</f>
        <v>#REF!</v>
      </c>
      <c r="ED244" s="1" t="str">
        <f>TabCadastro[[#This Row],[Domingo]]&amp;TabCadastro[[#This Row],[Segunda]]&amp;TabCadastro[[#This Row],[Terça]]&amp;TabCadastro[[#This Row],[Quarta]]&amp;TabCadastro[[#This Row],[Quinta]]&amp;TabCadastro[[#This Row],[Sexta]]&amp;TabCadastro[[#This Row],[Sábado]]</f>
        <v>-20h----14h</v>
      </c>
      <c r="EE244" s="1">
        <f>LEN(TabCadastro[[#This Row],[Conc_AE]])-LEN(SUBSTITUTE(TabCadastro[[#This Row],[Conc_AE]],"h",""))</f>
        <v>2</v>
      </c>
      <c r="EF244" s="1">
        <f>LEN(TabCadastro[[#This Row],[Dias e Horários do CURSO BÁSICO]])-LEN(SUBSTITUTE(TabCadastro[[#This Row],[Dias e Horários do CURSO BÁSICO]],"h",""))</f>
        <v>1</v>
      </c>
      <c r="EG244" s="1">
        <f>LEN(TabCadastro[[#This Row],[Dias e Horários da EAE]])-LEN(SUBSTITUTE(TabCadastro[[#This Row],[Dias e Horários da EAE]],"h",""))</f>
        <v>1</v>
      </c>
      <c r="EH244" s="1">
        <f>LEN(TabCadastro[[#This Row],[Dias e Horários EVANGELIZAÇÃO INFANTIL]])-LEN(SUBSTITUTE(TabCadastro[[#This Row],[Dias e Horários EVANGELIZAÇÃO INFANTIL]],"h",""))</f>
        <v>1</v>
      </c>
      <c r="EI244" s="1">
        <f>LEN(TabCadastro[[#This Row],[Dias e Horários PRÉ-MOCIDADE]])-LEN(SUBSTITUTE(TabCadastro[[#This Row],[Dias e Horários PRÉ-MOCIDADE]],"h",""))</f>
        <v>1</v>
      </c>
      <c r="EJ244" s="1">
        <f>LEN(TabCadastro[[#This Row],[Dias e Horários MOCIDADE]])-LEN(SUBSTITUTE(TabCadastro[[#This Row],[Dias e Horários MOCIDADE]],"h",""))</f>
        <v>0</v>
      </c>
      <c r="EK244" s="1">
        <f>LEN(TabCadastro[[#This Row],[Dias e Horários do CURSO DE MÉDIUNS]])-LEN(SUBSTITUTE(TabCadastro[[#This Row],[Dias e Horários do CURSO DE MÉDIUNS]],"h",""))</f>
        <v>0</v>
      </c>
      <c r="EL244" s="1">
        <f>LEN(TabCadastro[[#This Row],[Dias e Horários - FALANDO AO CORAÇÃO]])-LEN(SUBSTITUTE(TabCadastro[[#This Row],[Dias e Horários - FALANDO AO CORAÇÃO]],"h",""))</f>
        <v>0</v>
      </c>
      <c r="EM244" s="1">
        <f>LEN(TabCadastro[[#This Row],[Dias e Horários - PROJETO ANDRÉ LUIZ]])-LEN(SUBSTITUTE(TabCadastro[[#This Row],[Dias e Horários - PROJETO ANDRÉ LUIZ]],"h",""))</f>
        <v>1</v>
      </c>
      <c r="EN244" s="1">
        <f>LEN(TabCadastro[[#This Row],[Dias e Horários - PROJETO PAULO DE TARSO]])-LEN(SUBSTITUTE(TabCadastro[[#This Row],[Dias e Horários - PROJETO PAULO DE TARSO]],"h",""))</f>
        <v>0</v>
      </c>
    </row>
    <row r="245" spans="1:144" x14ac:dyDescent="0.3">
      <c r="A245" s="2">
        <v>44194.865187418982</v>
      </c>
      <c r="B245" s="19" t="s">
        <v>5113</v>
      </c>
      <c r="C245" s="3" t="s">
        <v>5385</v>
      </c>
      <c r="D245" s="3" t="s">
        <v>588</v>
      </c>
      <c r="E245" s="3" t="s">
        <v>5386</v>
      </c>
      <c r="F245" s="3" t="s">
        <v>5387</v>
      </c>
      <c r="G245" s="4" t="s">
        <v>5388</v>
      </c>
      <c r="H245" s="5" t="s">
        <v>5389</v>
      </c>
      <c r="I245" s="3" t="s">
        <v>5390</v>
      </c>
      <c r="J245" s="3" t="s">
        <v>152</v>
      </c>
      <c r="K245" s="26" t="s">
        <v>5391</v>
      </c>
      <c r="L245" s="3" t="s">
        <v>5392</v>
      </c>
      <c r="M245" s="13">
        <v>39125</v>
      </c>
      <c r="N245" s="3" t="s">
        <v>5386</v>
      </c>
      <c r="O245" s="5" t="s">
        <v>5393</v>
      </c>
      <c r="P245" s="5" t="s">
        <v>5387</v>
      </c>
      <c r="Q245" s="4" t="s">
        <v>5394</v>
      </c>
      <c r="R245" s="4" t="s">
        <v>5395</v>
      </c>
      <c r="S245" s="3" t="s">
        <v>159</v>
      </c>
      <c r="T245" s="3" t="s">
        <v>158</v>
      </c>
      <c r="U245" s="3" t="s">
        <v>159</v>
      </c>
      <c r="V245" s="3" t="s">
        <v>159</v>
      </c>
      <c r="W245" s="3" t="s">
        <v>158</v>
      </c>
      <c r="X245" s="3" t="s">
        <v>159</v>
      </c>
      <c r="Y245" s="3" t="s">
        <v>158</v>
      </c>
      <c r="Z245" s="4" t="s">
        <v>5396</v>
      </c>
      <c r="AA245" s="4" t="s">
        <v>161</v>
      </c>
      <c r="AB245" s="4" t="s">
        <v>5397</v>
      </c>
      <c r="AC245" s="4" t="s">
        <v>161</v>
      </c>
      <c r="AD245" t="s">
        <v>5398</v>
      </c>
      <c r="AE245" s="4" t="s">
        <v>158</v>
      </c>
      <c r="AF245" s="4" t="s">
        <v>5399</v>
      </c>
      <c r="AG245" s="3" t="s">
        <v>161</v>
      </c>
      <c r="AH245" s="3" t="s">
        <v>162</v>
      </c>
      <c r="AI245" s="3" t="s">
        <v>161</v>
      </c>
      <c r="AJ245" s="3" t="s">
        <v>161</v>
      </c>
      <c r="AK245" s="3" t="s">
        <v>161</v>
      </c>
      <c r="AL245" s="3" t="s">
        <v>161</v>
      </c>
      <c r="AM245" s="3" t="s">
        <v>162</v>
      </c>
      <c r="AN245" s="5">
        <v>15</v>
      </c>
      <c r="AO245" s="5">
        <v>12</v>
      </c>
      <c r="AP245" s="5">
        <v>6</v>
      </c>
      <c r="AQ245" s="5">
        <v>4</v>
      </c>
      <c r="AR245" s="5" t="s">
        <v>161</v>
      </c>
      <c r="AS245" s="5">
        <v>0</v>
      </c>
      <c r="AT245" s="5" t="s">
        <v>312</v>
      </c>
      <c r="AU245" s="5" t="s">
        <v>309</v>
      </c>
      <c r="AV245" s="5">
        <v>4</v>
      </c>
      <c r="AW245" s="5">
        <v>5</v>
      </c>
      <c r="AX245" s="5">
        <v>3</v>
      </c>
      <c r="AY245" s="5">
        <v>1</v>
      </c>
      <c r="AZ245" s="5" t="s">
        <v>625</v>
      </c>
      <c r="BA245" s="5">
        <v>10</v>
      </c>
      <c r="BB245" s="5">
        <v>3</v>
      </c>
      <c r="BC245" s="5">
        <v>2</v>
      </c>
      <c r="BD245" s="5">
        <v>1</v>
      </c>
      <c r="BE245" s="5" t="s">
        <v>442</v>
      </c>
      <c r="BF245" s="5">
        <v>50</v>
      </c>
      <c r="BG245" s="5">
        <v>12</v>
      </c>
      <c r="BH245" s="21">
        <v>9</v>
      </c>
      <c r="BI245" s="21">
        <v>2</v>
      </c>
      <c r="BJ245" s="21">
        <v>3</v>
      </c>
      <c r="BK245" s="21">
        <v>2</v>
      </c>
      <c r="BL245" s="21">
        <v>2</v>
      </c>
      <c r="BM245" s="21">
        <v>1</v>
      </c>
      <c r="BN245" s="21">
        <v>2</v>
      </c>
      <c r="BO245" s="21">
        <v>7</v>
      </c>
      <c r="BP245" s="21">
        <v>6</v>
      </c>
      <c r="BQ245" s="5" t="s">
        <v>158</v>
      </c>
      <c r="BR245" s="5" t="s">
        <v>164</v>
      </c>
      <c r="BS245" s="5">
        <v>10</v>
      </c>
      <c r="BT245" s="5">
        <v>3</v>
      </c>
      <c r="BU245" s="5">
        <v>3</v>
      </c>
      <c r="BV245" s="5" t="s">
        <v>165</v>
      </c>
      <c r="BW245" s="5" t="s">
        <v>164</v>
      </c>
      <c r="BX245" s="5">
        <v>20</v>
      </c>
      <c r="BY245" s="5">
        <v>5</v>
      </c>
      <c r="BZ245" s="5">
        <v>2</v>
      </c>
      <c r="CA245" s="5">
        <v>2</v>
      </c>
      <c r="CB245" s="5">
        <v>0</v>
      </c>
      <c r="CC245" s="21">
        <v>6</v>
      </c>
      <c r="CD245" s="5" t="s">
        <v>161</v>
      </c>
      <c r="CE245" s="5" t="s">
        <v>312</v>
      </c>
      <c r="CF245" s="5" t="s">
        <v>161</v>
      </c>
      <c r="CG245" s="5" t="s">
        <v>158</v>
      </c>
      <c r="CH245" s="5" t="s">
        <v>158</v>
      </c>
      <c r="CI245" s="5">
        <v>0</v>
      </c>
      <c r="CJ245" s="5">
        <v>0</v>
      </c>
      <c r="CK245" s="5" t="s">
        <v>158</v>
      </c>
      <c r="CL245" s="5" t="s">
        <v>158</v>
      </c>
      <c r="CM245" s="5">
        <v>0</v>
      </c>
      <c r="CN245" s="5">
        <v>0</v>
      </c>
      <c r="CO245" s="5" t="s">
        <v>167</v>
      </c>
      <c r="CP245" s="4" t="s">
        <v>5400</v>
      </c>
      <c r="CQ245" s="5" t="s">
        <v>168</v>
      </c>
      <c r="CS245" s="5" t="s">
        <v>169</v>
      </c>
      <c r="CT245" s="5" t="s">
        <v>158</v>
      </c>
      <c r="CU245" s="5" t="s">
        <v>5401</v>
      </c>
      <c r="CX245" s="5" t="s">
        <v>5402</v>
      </c>
      <c r="CY245" s="4" t="s">
        <v>5403</v>
      </c>
      <c r="CZ245" s="5" t="s">
        <v>171</v>
      </c>
      <c r="DA245" s="5" t="s">
        <v>230</v>
      </c>
      <c r="DB245" s="4" t="s">
        <v>5404</v>
      </c>
      <c r="DC245" s="4" t="s">
        <v>5405</v>
      </c>
      <c r="DD245" t="s">
        <v>5406</v>
      </c>
      <c r="DE245" s="14" t="s">
        <v>176</v>
      </c>
      <c r="DF245" s="4">
        <v>248</v>
      </c>
      <c r="DG245" s="15" t="s">
        <v>177</v>
      </c>
      <c r="DH245" s="15" t="s">
        <v>354</v>
      </c>
      <c r="DI245" s="4" t="e">
        <v>#REF!</v>
      </c>
      <c r="DJ245" s="4" t="e">
        <v>#REF!</v>
      </c>
      <c r="DK245" s="4" t="e">
        <v>#REF!</v>
      </c>
      <c r="DL245" s="4" t="e">
        <v>#REF!</v>
      </c>
      <c r="DM245" s="4" t="e">
        <v>#REF!</v>
      </c>
      <c r="DN245" s="4" t="e">
        <v>#REF!</v>
      </c>
      <c r="DO245" s="4" t="e">
        <v>#REF!</v>
      </c>
      <c r="DP245" s="4" t="s">
        <v>5407</v>
      </c>
      <c r="DQ245" s="4" t="s">
        <v>354</v>
      </c>
      <c r="DR245" s="16">
        <v>1</v>
      </c>
      <c r="DS245" s="17">
        <v>44237</v>
      </c>
      <c r="DT245" s="1" t="s">
        <v>356</v>
      </c>
      <c r="DU245" s="1" t="s">
        <v>354</v>
      </c>
      <c r="DV245" s="1" t="str">
        <f>TabCadastro[[#This Row],[Cidade]]&amp;" - "&amp;TabCadastro[[#This Row],[UF]]</f>
        <v>Ferraz de Vasconcelos - SP</v>
      </c>
      <c r="DW245" s="18" t="str">
        <f>TabCadastro[[#This Row],[Nome completo do responsável]]&amp;" / "&amp;TabCadastro[[#This Row],[Endereço de e-mail2]]&amp;" / "&amp;TabCadastro[[#This Row],[Telefone]]</f>
        <v>Selma Medeiros Pimentel / cefakemel@gmail.com / (11) 99586-4467</v>
      </c>
      <c r="DX245" s="18" t="str">
        <f>TabCadastro[[#This Row],[Nome do Presidente]]&amp;" / "&amp;TabCadastro[[#This Row],[Email do Presidente]]&amp;" / "&amp;TabCadastro[[#This Row],[Telefone do Presidente]]</f>
        <v>Selma Medeiros Pimentel / selmamedeirospimentel@hotmail.com / (11) 99586-4467</v>
      </c>
      <c r="DY245" s="18" t="e">
        <f>VLOOKUP(TabCadastro[[#This Row],[Regional]],#REF!,2,FALSE)</f>
        <v>#REF!</v>
      </c>
      <c r="DZ245" s="1" t="e">
        <f>IF(TabCadastro[[#This Row],[Regional]]=#REF!,TabCadastro[[#This Row],[Conc_Cidade_UF]],"")</f>
        <v>#REF!</v>
      </c>
      <c r="EA245" s="18" t="str">
        <f>TabCadastro[[#This Row],[Endereço]]&amp;" - "&amp;TabCadastro[[#This Row],[Bairro]]&amp;" - "&amp;"CEP "&amp;TabCadastro[[#This Row],[CEP]]</f>
        <v>Rua Des. Oswaldo Aranha Bandeira De Melo, 465A - Itaim Paulista - CEP 08542320</v>
      </c>
      <c r="EB245" s="1" t="e">
        <f>IF(TabCadastro[[#This Row],[Regional]]=#REF!,TabCadastro[[#This Row],[Ordem (manual)]],"")</f>
        <v>#REF!</v>
      </c>
      <c r="EC245" s="1" t="e">
        <f>IF(TabCadastro[[#This Row],[Regional_Selec]]="","",_xlfn.RANK.EQ(TabCadastro[[#This Row],[Regional_Selec]],TabCadastro[Regional_Selec],1))</f>
        <v>#REF!</v>
      </c>
      <c r="ED245" s="1" t="str">
        <f>TabCadastro[[#This Row],[Domingo]]&amp;TabCadastro[[#This Row],[Segunda]]&amp;TabCadastro[[#This Row],[Terça]]&amp;TabCadastro[[#This Row],[Quarta]]&amp;TabCadastro[[#This Row],[Quinta]]&amp;TabCadastro[[#This Row],[Sexta]]&amp;TabCadastro[[#This Row],[Sábado]]</f>
        <v>-19h30----19h30</v>
      </c>
      <c r="EE245" s="1">
        <f>LEN(TabCadastro[[#This Row],[Conc_AE]])-LEN(SUBSTITUTE(TabCadastro[[#This Row],[Conc_AE]],"h",""))</f>
        <v>2</v>
      </c>
      <c r="EF245" s="1">
        <f>LEN(TabCadastro[[#This Row],[Dias e Horários do CURSO BÁSICO]])-LEN(SUBSTITUTE(TabCadastro[[#This Row],[Dias e Horários do CURSO BÁSICO]],"h",""))</f>
        <v>0</v>
      </c>
      <c r="EG245" s="1">
        <f>LEN(TabCadastro[[#This Row],[Dias e Horários da EAE]])-LEN(SUBSTITUTE(TabCadastro[[#This Row],[Dias e Horários da EAE]],"h",""))</f>
        <v>1</v>
      </c>
      <c r="EH245" s="1">
        <f>LEN(TabCadastro[[#This Row],[Dias e Horários EVANGELIZAÇÃO INFANTIL]])-LEN(SUBSTITUTE(TabCadastro[[#This Row],[Dias e Horários EVANGELIZAÇÃO INFANTIL]],"h",""))</f>
        <v>1</v>
      </c>
      <c r="EI245" s="1">
        <f>LEN(TabCadastro[[#This Row],[Dias e Horários PRÉ-MOCIDADE]])-LEN(SUBSTITUTE(TabCadastro[[#This Row],[Dias e Horários PRÉ-MOCIDADE]],"h",""))</f>
        <v>1</v>
      </c>
      <c r="EJ245" s="1">
        <f>LEN(TabCadastro[[#This Row],[Dias e Horários MOCIDADE]])-LEN(SUBSTITUTE(TabCadastro[[#This Row],[Dias e Horários MOCIDADE]],"h",""))</f>
        <v>1</v>
      </c>
      <c r="EK245" s="1">
        <f>LEN(TabCadastro[[#This Row],[Dias e Horários do CURSO DE MÉDIUNS]])-LEN(SUBSTITUTE(TabCadastro[[#This Row],[Dias e Horários do CURSO DE MÉDIUNS]],"h",""))</f>
        <v>1</v>
      </c>
      <c r="EL245" s="1">
        <f>LEN(TabCadastro[[#This Row],[Dias e Horários - FALANDO AO CORAÇÃO]])-LEN(SUBSTITUTE(TabCadastro[[#This Row],[Dias e Horários - FALANDO AO CORAÇÃO]],"h",""))</f>
        <v>0</v>
      </c>
      <c r="EM245" s="1">
        <f>LEN(TabCadastro[[#This Row],[Dias e Horários - PROJETO ANDRÉ LUIZ]])-LEN(SUBSTITUTE(TabCadastro[[#This Row],[Dias e Horários - PROJETO ANDRÉ LUIZ]],"h",""))</f>
        <v>1</v>
      </c>
      <c r="EN245" s="1">
        <f>LEN(TabCadastro[[#This Row],[Dias e Horários - PROJETO PAULO DE TARSO]])-LEN(SUBSTITUTE(TabCadastro[[#This Row],[Dias e Horários - PROJETO PAULO DE TARSO]],"h",""))</f>
        <v>0</v>
      </c>
    </row>
    <row r="246" spans="1:144" x14ac:dyDescent="0.3">
      <c r="A246" s="2">
        <v>44232.931012754634</v>
      </c>
      <c r="B246" s="19" t="s">
        <v>5113</v>
      </c>
      <c r="C246" s="3" t="s">
        <v>5408</v>
      </c>
      <c r="D246" s="3" t="s">
        <v>5409</v>
      </c>
      <c r="E246" s="3" t="s">
        <v>5410</v>
      </c>
      <c r="F246" s="3" t="s">
        <v>5411</v>
      </c>
      <c r="G246" s="4" t="s">
        <v>5412</v>
      </c>
      <c r="H246" s="5" t="s">
        <v>5413</v>
      </c>
      <c r="I246" s="3" t="s">
        <v>642</v>
      </c>
      <c r="J246" s="3" t="s">
        <v>152</v>
      </c>
      <c r="K246" s="3" t="s">
        <v>5414</v>
      </c>
      <c r="L246" s="3" t="s">
        <v>5415</v>
      </c>
      <c r="M246" s="13">
        <v>37736</v>
      </c>
      <c r="N246" s="3" t="s">
        <v>5416</v>
      </c>
      <c r="O246" s="5" t="s">
        <v>5417</v>
      </c>
      <c r="P246" s="5" t="s">
        <v>5418</v>
      </c>
      <c r="Q246" s="4" t="s">
        <v>5419</v>
      </c>
      <c r="R246" s="4" t="s">
        <v>5420</v>
      </c>
      <c r="S246" s="3" t="s">
        <v>158</v>
      </c>
      <c r="T246" s="3" t="s">
        <v>159</v>
      </c>
      <c r="U246" s="3" t="s">
        <v>158</v>
      </c>
      <c r="V246" s="3" t="s">
        <v>158</v>
      </c>
      <c r="W246" s="3" t="s">
        <v>159</v>
      </c>
      <c r="X246" s="3" t="s">
        <v>159</v>
      </c>
      <c r="Y246" s="3" t="s">
        <v>159</v>
      </c>
      <c r="Z246" s="4" t="s">
        <v>5421</v>
      </c>
      <c r="AA246" s="4" t="s">
        <v>161</v>
      </c>
      <c r="AB246" s="4" t="s">
        <v>161</v>
      </c>
      <c r="AC246" s="4" t="s">
        <v>161</v>
      </c>
      <c r="AD246" s="4" t="s">
        <v>161</v>
      </c>
      <c r="AE246" s="4" t="s">
        <v>159</v>
      </c>
      <c r="AG246" s="3" t="s">
        <v>161</v>
      </c>
      <c r="AH246" s="3" t="s">
        <v>161</v>
      </c>
      <c r="AI246" s="3" t="s">
        <v>161</v>
      </c>
      <c r="AJ246" s="3" t="s">
        <v>161</v>
      </c>
      <c r="AK246" s="3" t="s">
        <v>161</v>
      </c>
      <c r="AL246" s="3" t="s">
        <v>161</v>
      </c>
      <c r="AM246" s="3" t="s">
        <v>161</v>
      </c>
      <c r="AN246" s="5">
        <v>35</v>
      </c>
      <c r="AO246" s="5">
        <v>15</v>
      </c>
      <c r="AP246" s="5">
        <v>6</v>
      </c>
      <c r="AQ246" s="5">
        <v>6</v>
      </c>
      <c r="AR246" s="5" t="s">
        <v>161</v>
      </c>
      <c r="AS246" s="5">
        <v>0</v>
      </c>
      <c r="AT246" s="5" t="s">
        <v>251</v>
      </c>
      <c r="AU246" s="5" t="s">
        <v>198</v>
      </c>
      <c r="AV246" s="5">
        <v>5</v>
      </c>
      <c r="AW246" s="5">
        <v>3</v>
      </c>
      <c r="AX246" s="5">
        <v>3</v>
      </c>
      <c r="AY246" s="5">
        <v>2</v>
      </c>
      <c r="AZ246" s="5" t="s">
        <v>1258</v>
      </c>
      <c r="BA246" s="5">
        <v>0</v>
      </c>
      <c r="BB246" s="5">
        <v>1</v>
      </c>
      <c r="BC246" s="5">
        <v>1</v>
      </c>
      <c r="BD246" s="5">
        <v>1</v>
      </c>
      <c r="BE246" s="5" t="s">
        <v>164</v>
      </c>
      <c r="BF246" s="5">
        <v>5</v>
      </c>
      <c r="BG246" s="5">
        <v>2</v>
      </c>
      <c r="BH246" s="5">
        <v>4</v>
      </c>
      <c r="BI246" s="5">
        <v>1</v>
      </c>
      <c r="BJ246" s="5">
        <v>1</v>
      </c>
      <c r="BK246" s="5">
        <v>1</v>
      </c>
      <c r="BL246" s="5">
        <v>1</v>
      </c>
      <c r="BM246" s="5">
        <v>1</v>
      </c>
      <c r="BN246" s="5">
        <v>0</v>
      </c>
      <c r="BO246" s="5">
        <v>4</v>
      </c>
      <c r="BP246" s="5">
        <v>4</v>
      </c>
      <c r="BQ246" s="5" t="s">
        <v>158</v>
      </c>
      <c r="BR246" s="5" t="s">
        <v>164</v>
      </c>
      <c r="BS246" s="5">
        <v>2</v>
      </c>
      <c r="BT246" s="5">
        <v>1</v>
      </c>
      <c r="BU246" s="5">
        <v>1</v>
      </c>
      <c r="BV246" s="5" t="s">
        <v>344</v>
      </c>
      <c r="BW246" s="5" t="s">
        <v>224</v>
      </c>
      <c r="BX246" s="5">
        <v>2</v>
      </c>
      <c r="BY246" s="5">
        <v>1</v>
      </c>
      <c r="BZ246" s="5">
        <v>1</v>
      </c>
      <c r="CA246" s="5">
        <v>1</v>
      </c>
      <c r="CB246" s="5">
        <v>2</v>
      </c>
      <c r="CC246" s="5">
        <v>8</v>
      </c>
      <c r="CD246" s="5" t="s">
        <v>555</v>
      </c>
      <c r="CE246" s="5" t="s">
        <v>1577</v>
      </c>
      <c r="CF246" s="5" t="s">
        <v>161</v>
      </c>
      <c r="CG246" s="5" t="s">
        <v>158</v>
      </c>
      <c r="CH246" s="5" t="s">
        <v>159</v>
      </c>
      <c r="CI246" s="5">
        <v>6</v>
      </c>
      <c r="CJ246" s="5">
        <v>2</v>
      </c>
      <c r="CK246" s="5" t="s">
        <v>158</v>
      </c>
      <c r="CL246" s="5" t="s">
        <v>158</v>
      </c>
      <c r="CM246" s="5">
        <v>0</v>
      </c>
      <c r="CN246" s="5">
        <v>2</v>
      </c>
      <c r="CO246" s="5" t="s">
        <v>167</v>
      </c>
      <c r="CP246" s="4" t="s">
        <v>5422</v>
      </c>
      <c r="CQ246" s="5" t="s">
        <v>168</v>
      </c>
      <c r="CR246" s="4" t="s">
        <v>5423</v>
      </c>
      <c r="CS246" s="5" t="s">
        <v>169</v>
      </c>
      <c r="CT246" s="5" t="s">
        <v>159</v>
      </c>
      <c r="CU246" s="5" t="s">
        <v>5420</v>
      </c>
      <c r="CV246" s="4" t="s">
        <v>5424</v>
      </c>
      <c r="CX246" s="5" t="s">
        <v>5425</v>
      </c>
      <c r="CY246" s="4" t="s">
        <v>5426</v>
      </c>
      <c r="CZ246" s="5" t="s">
        <v>171</v>
      </c>
      <c r="DA246" s="5" t="s">
        <v>230</v>
      </c>
      <c r="DC246" s="4" t="s">
        <v>5427</v>
      </c>
      <c r="DD246" t="s">
        <v>5428</v>
      </c>
      <c r="DE246" s="14" t="s">
        <v>176</v>
      </c>
      <c r="DF246" s="4">
        <v>249</v>
      </c>
      <c r="DG246" s="15" t="s">
        <v>177</v>
      </c>
      <c r="DH246" s="15" t="s">
        <v>354</v>
      </c>
      <c r="DI246" s="4" t="e">
        <v>#REF!</v>
      </c>
      <c r="DJ246" s="4" t="e">
        <v>#REF!</v>
      </c>
      <c r="DK246" s="4" t="e">
        <v>#REF!</v>
      </c>
      <c r="DL246" s="4" t="e">
        <v>#REF!</v>
      </c>
      <c r="DM246" s="4" t="e">
        <v>#REF!</v>
      </c>
      <c r="DN246" s="4" t="e">
        <v>#REF!</v>
      </c>
      <c r="DO246" s="4" t="e">
        <v>#REF!</v>
      </c>
      <c r="DP246" s="4" t="s">
        <v>5429</v>
      </c>
      <c r="DQ246" s="4" t="s">
        <v>354</v>
      </c>
      <c r="DR246" s="16">
        <v>0.75</v>
      </c>
      <c r="DS246" s="17">
        <v>44237</v>
      </c>
      <c r="DT246" s="1" t="s">
        <v>356</v>
      </c>
      <c r="DU246" s="1" t="s">
        <v>354</v>
      </c>
      <c r="DV246" s="1" t="str">
        <f>TabCadastro[[#This Row],[Cidade]]&amp;" - "&amp;TabCadastro[[#This Row],[UF]]</f>
        <v>São Paulo - SP</v>
      </c>
      <c r="DW246" s="18" t="str">
        <f>TabCadastro[[#This Row],[Nome completo do responsável]]&amp;" / "&amp;TabCadastro[[#This Row],[Endereço de e-mail2]]&amp;" / "&amp;TabCadastro[[#This Row],[Telefone]]</f>
        <v>Maria De Fátima Camargo Soliane / marmnogs@gmail.com / (11) 98683-2995 / (11) 2042-9389</v>
      </c>
      <c r="DX246" s="18" t="str">
        <f>TabCadastro[[#This Row],[Nome do Presidente]]&amp;" / "&amp;TabCadastro[[#This Row],[Email do Presidente]]&amp;" / "&amp;TabCadastro[[#This Row],[Telefone do Presidente]]</f>
        <v>Marlene Nogueira Dos Santos / marmngs@gmail.com / (11) 2280-0313  / (11) 99105-1936</v>
      </c>
      <c r="DY246" s="18" t="e">
        <f>VLOOKUP(TabCadastro[[#This Row],[Regional]],#REF!,2,FALSE)</f>
        <v>#REF!</v>
      </c>
      <c r="DZ246" s="1" t="e">
        <f>IF(TabCadastro[[#This Row],[Regional]]=#REF!,TabCadastro[[#This Row],[Conc_Cidade_UF]],"")</f>
        <v>#REF!</v>
      </c>
      <c r="EA246" s="18" t="str">
        <f>TabCadastro[[#This Row],[Endereço]]&amp;" - "&amp;TabCadastro[[#This Row],[Bairro]]&amp;" - "&amp;"CEP "&amp;TabCadastro[[#This Row],[CEP]]</f>
        <v>Rua Rosário Da Limeira, 6 - Vl. Robertina - CEP 03807-090</v>
      </c>
      <c r="EB246" s="1" t="e">
        <f>IF(TabCadastro[[#This Row],[Regional]]=#REF!,TabCadastro[[#This Row],[Ordem (manual)]],"")</f>
        <v>#REF!</v>
      </c>
      <c r="EC246" s="1" t="e">
        <f>IF(TabCadastro[[#This Row],[Regional_Selec]]="","",_xlfn.RANK.EQ(TabCadastro[[#This Row],[Regional_Selec]],TabCadastro[Regional_Selec],1))</f>
        <v>#REF!</v>
      </c>
      <c r="ED246" s="1" t="str">
        <f>TabCadastro[[#This Row],[Domingo]]&amp;TabCadastro[[#This Row],[Segunda]]&amp;TabCadastro[[#This Row],[Terça]]&amp;TabCadastro[[#This Row],[Quarta]]&amp;TabCadastro[[#This Row],[Quinta]]&amp;TabCadastro[[#This Row],[Sexta]]&amp;TabCadastro[[#This Row],[Sábado]]</f>
        <v>-------</v>
      </c>
      <c r="EE246" s="1">
        <f>LEN(TabCadastro[[#This Row],[Conc_AE]])-LEN(SUBSTITUTE(TabCadastro[[#This Row],[Conc_AE]],"h",""))</f>
        <v>0</v>
      </c>
      <c r="EF246" s="1">
        <f>LEN(TabCadastro[[#This Row],[Dias e Horários do CURSO BÁSICO]])-LEN(SUBSTITUTE(TabCadastro[[#This Row],[Dias e Horários do CURSO BÁSICO]],"h",""))</f>
        <v>0</v>
      </c>
      <c r="EG246" s="1">
        <f>LEN(TabCadastro[[#This Row],[Dias e Horários da EAE]])-LEN(SUBSTITUTE(TabCadastro[[#This Row],[Dias e Horários da EAE]],"h",""))</f>
        <v>1</v>
      </c>
      <c r="EH246" s="1">
        <f>LEN(TabCadastro[[#This Row],[Dias e Horários EVANGELIZAÇÃO INFANTIL]])-LEN(SUBSTITUTE(TabCadastro[[#This Row],[Dias e Horários EVANGELIZAÇÃO INFANTIL]],"h",""))</f>
        <v>1</v>
      </c>
      <c r="EI246" s="1">
        <f>LEN(TabCadastro[[#This Row],[Dias e Horários PRÉ-MOCIDADE]])-LEN(SUBSTITUTE(TabCadastro[[#This Row],[Dias e Horários PRÉ-MOCIDADE]],"h",""))</f>
        <v>1</v>
      </c>
      <c r="EJ246" s="1">
        <f>LEN(TabCadastro[[#This Row],[Dias e Horários MOCIDADE]])-LEN(SUBSTITUTE(TabCadastro[[#This Row],[Dias e Horários MOCIDADE]],"h",""))</f>
        <v>1</v>
      </c>
      <c r="EK246" s="1">
        <f>LEN(TabCadastro[[#This Row],[Dias e Horários do CURSO DE MÉDIUNS]])-LEN(SUBSTITUTE(TabCadastro[[#This Row],[Dias e Horários do CURSO DE MÉDIUNS]],"h",""))</f>
        <v>0</v>
      </c>
      <c r="EL246" s="1">
        <f>LEN(TabCadastro[[#This Row],[Dias e Horários - FALANDO AO CORAÇÃO]])-LEN(SUBSTITUTE(TabCadastro[[#This Row],[Dias e Horários - FALANDO AO CORAÇÃO]],"h",""))</f>
        <v>1</v>
      </c>
      <c r="EM246" s="1">
        <f>LEN(TabCadastro[[#This Row],[Dias e Horários - PROJETO ANDRÉ LUIZ]])-LEN(SUBSTITUTE(TabCadastro[[#This Row],[Dias e Horários - PROJETO ANDRÉ LUIZ]],"h",""))</f>
        <v>1</v>
      </c>
      <c r="EN246" s="1">
        <f>LEN(TabCadastro[[#This Row],[Dias e Horários - PROJETO PAULO DE TARSO]])-LEN(SUBSTITUTE(TabCadastro[[#This Row],[Dias e Horários - PROJETO PAULO DE TARSO]],"h",""))</f>
        <v>0</v>
      </c>
    </row>
    <row r="247" spans="1:144" x14ac:dyDescent="0.3">
      <c r="A247" s="2">
        <v>44212.823072129628</v>
      </c>
      <c r="B247" s="19" t="s">
        <v>5113</v>
      </c>
      <c r="C247" s="3" t="s">
        <v>5430</v>
      </c>
      <c r="D247" s="3" t="s">
        <v>5431</v>
      </c>
      <c r="E247" s="3" t="s">
        <v>5432</v>
      </c>
      <c r="F247" s="3" t="s">
        <v>5433</v>
      </c>
      <c r="G247" s="4" t="s">
        <v>5434</v>
      </c>
      <c r="H247" s="5" t="s">
        <v>5435</v>
      </c>
      <c r="I247" s="3" t="s">
        <v>642</v>
      </c>
      <c r="J247" s="3" t="s">
        <v>152</v>
      </c>
      <c r="K247" s="3" t="s">
        <v>5436</v>
      </c>
      <c r="L247" s="3" t="s">
        <v>790</v>
      </c>
      <c r="M247" s="13">
        <v>37010</v>
      </c>
      <c r="N247" s="3" t="s">
        <v>5432</v>
      </c>
      <c r="O247" s="5" t="s">
        <v>5437</v>
      </c>
      <c r="P247" s="5" t="s">
        <v>5438</v>
      </c>
      <c r="Q247" s="4" t="s">
        <v>4974</v>
      </c>
      <c r="S247" s="3" t="s">
        <v>158</v>
      </c>
      <c r="T247" s="3" t="s">
        <v>158</v>
      </c>
      <c r="U247" s="3" t="s">
        <v>158</v>
      </c>
      <c r="V247" s="3" t="s">
        <v>159</v>
      </c>
      <c r="W247" s="3" t="s">
        <v>159</v>
      </c>
      <c r="X247" s="3" t="s">
        <v>159</v>
      </c>
      <c r="Y247" s="3" t="s">
        <v>159</v>
      </c>
      <c r="Z247" s="4" t="s">
        <v>5439</v>
      </c>
      <c r="AA247" s="4" t="s">
        <v>161</v>
      </c>
      <c r="AB247" s="4" t="s">
        <v>161</v>
      </c>
      <c r="AC247" s="4" t="s">
        <v>161</v>
      </c>
      <c r="AD247" s="4" t="s">
        <v>161</v>
      </c>
      <c r="AE247" s="4" t="s">
        <v>158</v>
      </c>
      <c r="AG247" s="3" t="s">
        <v>161</v>
      </c>
      <c r="AH247" s="3" t="s">
        <v>161</v>
      </c>
      <c r="AI247" s="3" t="s">
        <v>161</v>
      </c>
      <c r="AJ247" s="3" t="s">
        <v>422</v>
      </c>
      <c r="AK247" s="3" t="s">
        <v>161</v>
      </c>
      <c r="AL247" s="3" t="s">
        <v>161</v>
      </c>
      <c r="AM247" s="3" t="s">
        <v>161</v>
      </c>
      <c r="AN247" s="5">
        <v>10</v>
      </c>
      <c r="AO247" s="5">
        <v>5</v>
      </c>
      <c r="AP247" s="5">
        <v>3</v>
      </c>
      <c r="AQ247" s="5">
        <v>4</v>
      </c>
      <c r="AR247" s="5" t="s">
        <v>161</v>
      </c>
      <c r="AS247" s="5">
        <v>0</v>
      </c>
      <c r="AT247" s="5" t="s">
        <v>312</v>
      </c>
      <c r="AU247" s="5" t="s">
        <v>399</v>
      </c>
      <c r="AV247" s="5">
        <v>9</v>
      </c>
      <c r="AW247" s="5">
        <v>1</v>
      </c>
      <c r="AX247" s="5">
        <v>1</v>
      </c>
      <c r="AY247" s="5">
        <v>1</v>
      </c>
      <c r="AZ247" s="5" t="s">
        <v>161</v>
      </c>
      <c r="BA247" s="5">
        <v>0</v>
      </c>
      <c r="BB247" s="5">
        <v>0</v>
      </c>
      <c r="BC247" s="5">
        <v>0</v>
      </c>
      <c r="BD247" s="5">
        <v>0</v>
      </c>
      <c r="BE247" s="5" t="s">
        <v>161</v>
      </c>
      <c r="BF247" s="5">
        <v>0</v>
      </c>
      <c r="BG247" s="5">
        <v>0</v>
      </c>
      <c r="BH247" s="5">
        <v>0</v>
      </c>
      <c r="BI247" s="5">
        <v>0</v>
      </c>
      <c r="BJ247" s="5">
        <v>0</v>
      </c>
      <c r="BK247" s="5">
        <v>0</v>
      </c>
      <c r="BL247" s="5">
        <v>0</v>
      </c>
      <c r="BM247" s="5">
        <v>0</v>
      </c>
      <c r="BN247" s="5">
        <v>0</v>
      </c>
      <c r="BO247" s="5">
        <v>0</v>
      </c>
      <c r="BP247" s="5">
        <v>0</v>
      </c>
      <c r="BQ247" s="5" t="s">
        <v>163</v>
      </c>
      <c r="BR247" s="5" t="s">
        <v>161</v>
      </c>
      <c r="BS247" s="5">
        <v>0</v>
      </c>
      <c r="BT247" s="5">
        <v>0</v>
      </c>
      <c r="BU247" s="5">
        <v>0</v>
      </c>
      <c r="BV247" s="5" t="s">
        <v>163</v>
      </c>
      <c r="BW247" s="5" t="s">
        <v>161</v>
      </c>
      <c r="BX247" s="5">
        <v>0</v>
      </c>
      <c r="BY247" s="5">
        <v>0</v>
      </c>
      <c r="BZ247" s="5">
        <v>0</v>
      </c>
      <c r="CA247" s="5">
        <v>0</v>
      </c>
      <c r="CB247" s="5">
        <v>5</v>
      </c>
      <c r="CC247" s="5">
        <v>6</v>
      </c>
      <c r="CD247" s="5" t="s">
        <v>161</v>
      </c>
      <c r="CE247" s="5" t="s">
        <v>161</v>
      </c>
      <c r="CF247" s="5" t="s">
        <v>161</v>
      </c>
      <c r="CG247" s="20" t="s">
        <v>159</v>
      </c>
      <c r="CH247" s="20" t="s">
        <v>158</v>
      </c>
      <c r="CI247" s="5">
        <v>0</v>
      </c>
      <c r="CJ247" s="5">
        <v>0</v>
      </c>
      <c r="CK247" s="5" t="s">
        <v>158</v>
      </c>
      <c r="CL247" s="5" t="s">
        <v>159</v>
      </c>
      <c r="CM247" s="5">
        <v>0</v>
      </c>
      <c r="CN247" s="5">
        <v>0</v>
      </c>
      <c r="CO247" s="5" t="s">
        <v>167</v>
      </c>
      <c r="CQ247" s="5" t="s">
        <v>347</v>
      </c>
      <c r="CS247" s="5" t="s">
        <v>169</v>
      </c>
      <c r="CT247" s="5" t="s">
        <v>158</v>
      </c>
      <c r="CU247" s="20" t="s">
        <v>416</v>
      </c>
      <c r="CX247" s="5" t="s">
        <v>5440</v>
      </c>
      <c r="CY247" s="4" t="s">
        <v>1302</v>
      </c>
      <c r="CZ247" s="5" t="s">
        <v>229</v>
      </c>
      <c r="DA247" s="5" t="s">
        <v>172</v>
      </c>
      <c r="DB247" s="4" t="s">
        <v>5441</v>
      </c>
      <c r="DD247" t="s">
        <v>5442</v>
      </c>
      <c r="DE247" s="14" t="s">
        <v>176</v>
      </c>
      <c r="DF247" s="4">
        <v>250</v>
      </c>
      <c r="DG247" s="15" t="s">
        <v>177</v>
      </c>
      <c r="DH247" s="15" t="s">
        <v>178</v>
      </c>
      <c r="DI247" s="4" t="e">
        <v>#REF!</v>
      </c>
      <c r="DJ247" s="4" t="e">
        <v>#REF!</v>
      </c>
      <c r="DK247" s="4" t="e">
        <v>#REF!</v>
      </c>
      <c r="DL247" s="4" t="e">
        <v>#REF!</v>
      </c>
      <c r="DM247" s="4" t="e">
        <v>#REF!</v>
      </c>
      <c r="DN247" s="4" t="e">
        <v>#REF!</v>
      </c>
      <c r="DO247" s="4" t="e">
        <v>#REF!</v>
      </c>
      <c r="DP247" s="4" t="s">
        <v>5443</v>
      </c>
      <c r="DQ247" s="4" t="s">
        <v>178</v>
      </c>
      <c r="DR247" s="16">
        <v>0.25</v>
      </c>
      <c r="DS247" s="17">
        <v>44237</v>
      </c>
      <c r="DU247" s="1" t="s">
        <v>178</v>
      </c>
      <c r="DV247" s="1" t="str">
        <f>TabCadastro[[#This Row],[Cidade]]&amp;" - "&amp;TabCadastro[[#This Row],[UF]]</f>
        <v>São Paulo - SP</v>
      </c>
      <c r="DW247" s="18" t="str">
        <f>TabCadastro[[#This Row],[Nome completo do responsável]]&amp;" / "&amp;TabCadastro[[#This Row],[Endereço de e-mail2]]&amp;" / "&amp;TabCadastro[[#This Row],[Telefone]]</f>
        <v>Sirleide Paiva / sirleideapaiva@yahoo.com.br / (11) 98425-3687</v>
      </c>
      <c r="DX247" s="18" t="str">
        <f>TabCadastro[[#This Row],[Nome do Presidente]]&amp;" / "&amp;TabCadastro[[#This Row],[Email do Presidente]]&amp;" / "&amp;TabCadastro[[#This Row],[Telefone do Presidente]]</f>
        <v>Sirleide Paiva / sirleidepaiva@yahoo.com.br / (11) 2041-2760</v>
      </c>
      <c r="DY247" s="18" t="e">
        <f>VLOOKUP(TabCadastro[[#This Row],[Regional]],#REF!,2,FALSE)</f>
        <v>#REF!</v>
      </c>
      <c r="DZ247" s="1" t="e">
        <f>IF(TabCadastro[[#This Row],[Regional]]=#REF!,TabCadastro[[#This Row],[Conc_Cidade_UF]],"")</f>
        <v>#REF!</v>
      </c>
      <c r="EA247" s="18" t="str">
        <f>TabCadastro[[#This Row],[Endereço]]&amp;" - "&amp;TabCadastro[[#This Row],[Bairro]]&amp;" - "&amp;"CEP "&amp;TabCadastro[[#This Row],[CEP]]</f>
        <v>Rua Alcir Alcântara Barbosa, 35 - Vl. Ponte Rasa - CEP 03881-140</v>
      </c>
      <c r="EB247" s="1" t="e">
        <f>IF(TabCadastro[[#This Row],[Regional]]=#REF!,TabCadastro[[#This Row],[Ordem (manual)]],"")</f>
        <v>#REF!</v>
      </c>
      <c r="EC247" s="1" t="e">
        <f>IF(TabCadastro[[#This Row],[Regional_Selec]]="","",_xlfn.RANK.EQ(TabCadastro[[#This Row],[Regional_Selec]],TabCadastro[Regional_Selec],1))</f>
        <v>#REF!</v>
      </c>
      <c r="ED247" s="1" t="str">
        <f>TabCadastro[[#This Row],[Domingo]]&amp;TabCadastro[[#This Row],[Segunda]]&amp;TabCadastro[[#This Row],[Terça]]&amp;TabCadastro[[#This Row],[Quarta]]&amp;TabCadastro[[#This Row],[Quinta]]&amp;TabCadastro[[#This Row],[Sexta]]&amp;TabCadastro[[#This Row],[Sábado]]</f>
        <v>---19h---</v>
      </c>
      <c r="EE247" s="1">
        <f>LEN(TabCadastro[[#This Row],[Conc_AE]])-LEN(SUBSTITUTE(TabCadastro[[#This Row],[Conc_AE]],"h",""))</f>
        <v>1</v>
      </c>
      <c r="EF247" s="1">
        <f>LEN(TabCadastro[[#This Row],[Dias e Horários do CURSO BÁSICO]])-LEN(SUBSTITUTE(TabCadastro[[#This Row],[Dias e Horários do CURSO BÁSICO]],"h",""))</f>
        <v>0</v>
      </c>
      <c r="EG247" s="1">
        <f>LEN(TabCadastro[[#This Row],[Dias e Horários da EAE]])-LEN(SUBSTITUTE(TabCadastro[[#This Row],[Dias e Horários da EAE]],"h",""))</f>
        <v>1</v>
      </c>
      <c r="EH247" s="1">
        <f>LEN(TabCadastro[[#This Row],[Dias e Horários EVANGELIZAÇÃO INFANTIL]])-LEN(SUBSTITUTE(TabCadastro[[#This Row],[Dias e Horários EVANGELIZAÇÃO INFANTIL]],"h",""))</f>
        <v>0</v>
      </c>
      <c r="EI247" s="1">
        <f>LEN(TabCadastro[[#This Row],[Dias e Horários PRÉ-MOCIDADE]])-LEN(SUBSTITUTE(TabCadastro[[#This Row],[Dias e Horários PRÉ-MOCIDADE]],"h",""))</f>
        <v>0</v>
      </c>
      <c r="EJ247" s="1">
        <f>LEN(TabCadastro[[#This Row],[Dias e Horários MOCIDADE]])-LEN(SUBSTITUTE(TabCadastro[[#This Row],[Dias e Horários MOCIDADE]],"h",""))</f>
        <v>0</v>
      </c>
      <c r="EK247" s="1">
        <f>LEN(TabCadastro[[#This Row],[Dias e Horários do CURSO DE MÉDIUNS]])-LEN(SUBSTITUTE(TabCadastro[[#This Row],[Dias e Horários do CURSO DE MÉDIUNS]],"h",""))</f>
        <v>0</v>
      </c>
      <c r="EL247" s="1">
        <f>LEN(TabCadastro[[#This Row],[Dias e Horários - FALANDO AO CORAÇÃO]])-LEN(SUBSTITUTE(TabCadastro[[#This Row],[Dias e Horários - FALANDO AO CORAÇÃO]],"h",""))</f>
        <v>0</v>
      </c>
      <c r="EM247" s="1">
        <f>LEN(TabCadastro[[#This Row],[Dias e Horários - PROJETO ANDRÉ LUIZ]])-LEN(SUBSTITUTE(TabCadastro[[#This Row],[Dias e Horários - PROJETO ANDRÉ LUIZ]],"h",""))</f>
        <v>0</v>
      </c>
      <c r="EN247" s="1">
        <f>LEN(TabCadastro[[#This Row],[Dias e Horários - PROJETO PAULO DE TARSO]])-LEN(SUBSTITUTE(TabCadastro[[#This Row],[Dias e Horários - PROJETO PAULO DE TARSO]],"h",""))</f>
        <v>0</v>
      </c>
    </row>
    <row r="248" spans="1:144" x14ac:dyDescent="0.3">
      <c r="A248" s="2">
        <v>44185.955770405097</v>
      </c>
      <c r="B248" s="19" t="s">
        <v>5113</v>
      </c>
      <c r="C248" s="3" t="s">
        <v>5444</v>
      </c>
      <c r="D248" s="3" t="s">
        <v>5445</v>
      </c>
      <c r="E248" s="3" t="s">
        <v>5446</v>
      </c>
      <c r="F248" s="3" t="s">
        <v>5447</v>
      </c>
      <c r="G248" s="4" t="s">
        <v>5448</v>
      </c>
      <c r="H248" s="5" t="s">
        <v>5449</v>
      </c>
      <c r="I248" s="3" t="s">
        <v>642</v>
      </c>
      <c r="J248" s="3" t="s">
        <v>152</v>
      </c>
      <c r="K248" s="3" t="s">
        <v>5450</v>
      </c>
      <c r="L248" s="3" t="s">
        <v>5451</v>
      </c>
      <c r="M248" s="13">
        <v>24122</v>
      </c>
      <c r="N248" s="3" t="s">
        <v>5446</v>
      </c>
      <c r="O248" s="5" t="s">
        <v>5452</v>
      </c>
      <c r="P248" s="5" t="s">
        <v>5447</v>
      </c>
      <c r="Q248" s="4" t="s">
        <v>5453</v>
      </c>
      <c r="R248" s="4" t="s">
        <v>5454</v>
      </c>
      <c r="S248" s="3" t="s">
        <v>158</v>
      </c>
      <c r="T248" s="3" t="s">
        <v>158</v>
      </c>
      <c r="U248" s="3" t="s">
        <v>158</v>
      </c>
      <c r="V248" s="3" t="s">
        <v>159</v>
      </c>
      <c r="W248" s="3" t="s">
        <v>159</v>
      </c>
      <c r="X248" s="3" t="s">
        <v>159</v>
      </c>
      <c r="Y248" s="3" t="s">
        <v>158</v>
      </c>
      <c r="Z248" s="4" t="s">
        <v>5455</v>
      </c>
      <c r="AA248" t="s">
        <v>5456</v>
      </c>
      <c r="AB248" t="s">
        <v>5457</v>
      </c>
      <c r="AC248" t="s">
        <v>5458</v>
      </c>
      <c r="AD248" s="4" t="s">
        <v>161</v>
      </c>
      <c r="AE248" s="4" t="s">
        <v>158</v>
      </c>
      <c r="AF248" s="4" t="s">
        <v>5459</v>
      </c>
      <c r="AG248" s="3" t="s">
        <v>161</v>
      </c>
      <c r="AH248" s="3" t="s">
        <v>161</v>
      </c>
      <c r="AI248" s="3" t="s">
        <v>162</v>
      </c>
      <c r="AJ248" s="3" t="s">
        <v>161</v>
      </c>
      <c r="AK248" s="3" t="s">
        <v>161</v>
      </c>
      <c r="AL248" s="3" t="s">
        <v>161</v>
      </c>
      <c r="AM248" s="3" t="s">
        <v>161</v>
      </c>
      <c r="AN248" s="5">
        <v>15</v>
      </c>
      <c r="AO248" s="5">
        <v>30</v>
      </c>
      <c r="AP248" s="5">
        <v>8</v>
      </c>
      <c r="AQ248" s="5">
        <v>8</v>
      </c>
      <c r="AR248" s="5" t="s">
        <v>161</v>
      </c>
      <c r="AS248" s="5">
        <v>0</v>
      </c>
      <c r="AT248" s="5" t="s">
        <v>5460</v>
      </c>
      <c r="AU248" s="5" t="s">
        <v>250</v>
      </c>
      <c r="AV248" s="5">
        <v>15</v>
      </c>
      <c r="AW248" s="5">
        <v>8</v>
      </c>
      <c r="AX248" s="5">
        <v>8</v>
      </c>
      <c r="AY248" s="5">
        <v>4</v>
      </c>
      <c r="AZ248" s="5" t="s">
        <v>555</v>
      </c>
      <c r="BA248" s="5">
        <v>7</v>
      </c>
      <c r="BB248" s="5">
        <v>8</v>
      </c>
      <c r="BC248" s="5">
        <v>4</v>
      </c>
      <c r="BD248" s="5">
        <v>4</v>
      </c>
      <c r="BE248" s="5" t="s">
        <v>523</v>
      </c>
      <c r="BF248" s="5">
        <v>98</v>
      </c>
      <c r="BG248" s="5">
        <v>16</v>
      </c>
      <c r="BH248" s="5">
        <v>9</v>
      </c>
      <c r="BI248" s="5">
        <v>2</v>
      </c>
      <c r="BJ248" s="5">
        <v>2</v>
      </c>
      <c r="BK248" s="5">
        <v>2</v>
      </c>
      <c r="BL248" s="5">
        <v>2</v>
      </c>
      <c r="BM248" s="5">
        <v>2</v>
      </c>
      <c r="BN248" s="5">
        <v>0</v>
      </c>
      <c r="BO248" s="5">
        <v>10</v>
      </c>
      <c r="BP248" s="5">
        <v>10</v>
      </c>
      <c r="BQ248" s="5" t="s">
        <v>158</v>
      </c>
      <c r="BR248" s="5" t="s">
        <v>161</v>
      </c>
      <c r="BS248" s="5">
        <v>0</v>
      </c>
      <c r="BT248" s="5">
        <v>8</v>
      </c>
      <c r="BU248" s="5">
        <v>2</v>
      </c>
      <c r="BV248" s="5" t="s">
        <v>344</v>
      </c>
      <c r="BW248" s="5" t="s">
        <v>161</v>
      </c>
      <c r="BX248" s="5">
        <v>0</v>
      </c>
      <c r="BY248" s="5">
        <v>0</v>
      </c>
      <c r="BZ248" s="5">
        <v>0</v>
      </c>
      <c r="CA248" s="5">
        <v>0</v>
      </c>
      <c r="CB248" s="5">
        <v>0</v>
      </c>
      <c r="CC248" s="5">
        <v>10</v>
      </c>
      <c r="CD248" s="5" t="s">
        <v>161</v>
      </c>
      <c r="CE248" s="5" t="s">
        <v>3109</v>
      </c>
      <c r="CF248" s="5" t="s">
        <v>161</v>
      </c>
      <c r="CG248" s="5" t="s">
        <v>158</v>
      </c>
      <c r="CH248" s="5" t="s">
        <v>158</v>
      </c>
      <c r="CI248" s="5">
        <v>0</v>
      </c>
      <c r="CJ248" s="5">
        <v>0</v>
      </c>
      <c r="CK248" s="5" t="s">
        <v>158</v>
      </c>
      <c r="CL248" s="5" t="s">
        <v>158</v>
      </c>
      <c r="CM248" s="5">
        <v>0</v>
      </c>
      <c r="CN248" s="5">
        <v>0</v>
      </c>
      <c r="CO248" s="5" t="s">
        <v>167</v>
      </c>
      <c r="CP248" s="4" t="s">
        <v>5461</v>
      </c>
      <c r="CQ248" s="5" t="s">
        <v>347</v>
      </c>
      <c r="CR248" s="4" t="s">
        <v>5462</v>
      </c>
      <c r="CS248" s="5" t="s">
        <v>169</v>
      </c>
      <c r="CT248" s="5" t="s">
        <v>158</v>
      </c>
      <c r="CU248" s="5" t="s">
        <v>5459</v>
      </c>
      <c r="CV248" s="4" t="s">
        <v>5463</v>
      </c>
      <c r="CX248" s="5" t="s">
        <v>5452</v>
      </c>
      <c r="CY248" s="4" t="s">
        <v>5464</v>
      </c>
      <c r="CZ248" s="5" t="s">
        <v>171</v>
      </c>
      <c r="DA248" s="5" t="s">
        <v>230</v>
      </c>
      <c r="DB248" s="4" t="s">
        <v>5465</v>
      </c>
      <c r="DC248" s="4" t="s">
        <v>5466</v>
      </c>
      <c r="DD248" t="s">
        <v>5467</v>
      </c>
      <c r="DE248" s="14" t="s">
        <v>176</v>
      </c>
      <c r="DF248" s="4">
        <v>251</v>
      </c>
      <c r="DG248" s="15" t="s">
        <v>177</v>
      </c>
      <c r="DH248" s="15" t="s">
        <v>178</v>
      </c>
      <c r="DI248" s="4" t="e">
        <v>#REF!</v>
      </c>
      <c r="DJ248" s="4" t="e">
        <v>#REF!</v>
      </c>
      <c r="DK248" s="4" t="e">
        <v>#REF!</v>
      </c>
      <c r="DL248" s="4" t="e">
        <v>#REF!</v>
      </c>
      <c r="DM248" s="4" t="e">
        <v>#REF!</v>
      </c>
      <c r="DN248" s="4" t="e">
        <v>#REF!</v>
      </c>
      <c r="DO248" s="4" t="e">
        <v>#REF!</v>
      </c>
      <c r="DP248" s="4" t="s">
        <v>5468</v>
      </c>
      <c r="DQ248" s="4" t="s">
        <v>178</v>
      </c>
      <c r="DR248" s="16">
        <v>1</v>
      </c>
      <c r="DS248" s="17">
        <v>44237</v>
      </c>
      <c r="DU248" s="1" t="s">
        <v>178</v>
      </c>
      <c r="DV248" s="1" t="str">
        <f>TabCadastro[[#This Row],[Cidade]]&amp;" - "&amp;TabCadastro[[#This Row],[UF]]</f>
        <v>São Paulo - SP</v>
      </c>
      <c r="DW248" s="18" t="str">
        <f>TabCadastro[[#This Row],[Nome completo do responsável]]&amp;" / "&amp;TabCadastro[[#This Row],[Endereço de e-mail2]]&amp;" / "&amp;TabCadastro[[#This Row],[Telefone]]</f>
        <v>Leandro Machado Costa / lcostamc@gmail.com / (11) 97257-4219</v>
      </c>
      <c r="DX248" s="18" t="str">
        <f>TabCadastro[[#This Row],[Nome do Presidente]]&amp;" / "&amp;TabCadastro[[#This Row],[Email do Presidente]]&amp;" / "&amp;TabCadastro[[#This Row],[Telefone do Presidente]]</f>
        <v>Leandro Machado Costa / lcostamc@gmail.com / (11) 97257-4219</v>
      </c>
      <c r="DY248" s="18" t="e">
        <f>VLOOKUP(TabCadastro[[#This Row],[Regional]],#REF!,2,FALSE)</f>
        <v>#REF!</v>
      </c>
      <c r="DZ248" s="1" t="e">
        <f>IF(TabCadastro[[#This Row],[Regional]]=#REF!,TabCadastro[[#This Row],[Conc_Cidade_UF]],"")</f>
        <v>#REF!</v>
      </c>
      <c r="EA248" s="18" t="str">
        <f>TabCadastro[[#This Row],[Endereço]]&amp;" - "&amp;TabCadastro[[#This Row],[Bairro]]&amp;" - "&amp;"CEP "&amp;TabCadastro[[#This Row],[CEP]]</f>
        <v>Av. Inconfidência Mineira, 1875 - Vl. Antonieta - CEP 03476-010</v>
      </c>
      <c r="EB248" s="1" t="e">
        <f>IF(TabCadastro[[#This Row],[Regional]]=#REF!,TabCadastro[[#This Row],[Ordem (manual)]],"")</f>
        <v>#REF!</v>
      </c>
      <c r="EC248" s="1" t="e">
        <f>IF(TabCadastro[[#This Row],[Regional_Selec]]="","",_xlfn.RANK.EQ(TabCadastro[[#This Row],[Regional_Selec]],TabCadastro[Regional_Selec],1))</f>
        <v>#REF!</v>
      </c>
      <c r="ED248" s="1" t="str">
        <f>TabCadastro[[#This Row],[Domingo]]&amp;TabCadastro[[#This Row],[Segunda]]&amp;TabCadastro[[#This Row],[Terça]]&amp;TabCadastro[[#This Row],[Quarta]]&amp;TabCadastro[[#This Row],[Quinta]]&amp;TabCadastro[[#This Row],[Sexta]]&amp;TabCadastro[[#This Row],[Sábado]]</f>
        <v>--19h30----</v>
      </c>
      <c r="EE248" s="1">
        <f>LEN(TabCadastro[[#This Row],[Conc_AE]])-LEN(SUBSTITUTE(TabCadastro[[#This Row],[Conc_AE]],"h",""))</f>
        <v>1</v>
      </c>
      <c r="EF248" s="1">
        <f>LEN(TabCadastro[[#This Row],[Dias e Horários do CURSO BÁSICO]])-LEN(SUBSTITUTE(TabCadastro[[#This Row],[Dias e Horários do CURSO BÁSICO]],"h",""))</f>
        <v>0</v>
      </c>
      <c r="EG248" s="1">
        <f>LEN(TabCadastro[[#This Row],[Dias e Horários da EAE]])-LEN(SUBSTITUTE(TabCadastro[[#This Row],[Dias e Horários da EAE]],"h",""))</f>
        <v>2</v>
      </c>
      <c r="EH248" s="1">
        <f>LEN(TabCadastro[[#This Row],[Dias e Horários EVANGELIZAÇÃO INFANTIL]])-LEN(SUBSTITUTE(TabCadastro[[#This Row],[Dias e Horários EVANGELIZAÇÃO INFANTIL]],"h",""))</f>
        <v>1</v>
      </c>
      <c r="EI248" s="1">
        <f>LEN(TabCadastro[[#This Row],[Dias e Horários PRÉ-MOCIDADE]])-LEN(SUBSTITUTE(TabCadastro[[#This Row],[Dias e Horários PRÉ-MOCIDADE]],"h",""))</f>
        <v>0</v>
      </c>
      <c r="EJ248" s="1">
        <f>LEN(TabCadastro[[#This Row],[Dias e Horários MOCIDADE]])-LEN(SUBSTITUTE(TabCadastro[[#This Row],[Dias e Horários MOCIDADE]],"h",""))</f>
        <v>0</v>
      </c>
      <c r="EK248" s="1">
        <f>LEN(TabCadastro[[#This Row],[Dias e Horários do CURSO DE MÉDIUNS]])-LEN(SUBSTITUTE(TabCadastro[[#This Row],[Dias e Horários do CURSO DE MÉDIUNS]],"h",""))</f>
        <v>1</v>
      </c>
      <c r="EL248" s="1">
        <f>LEN(TabCadastro[[#This Row],[Dias e Horários - FALANDO AO CORAÇÃO]])-LEN(SUBSTITUTE(TabCadastro[[#This Row],[Dias e Horários - FALANDO AO CORAÇÃO]],"h",""))</f>
        <v>0</v>
      </c>
      <c r="EM248" s="1">
        <f>LEN(TabCadastro[[#This Row],[Dias e Horários - PROJETO ANDRÉ LUIZ]])-LEN(SUBSTITUTE(TabCadastro[[#This Row],[Dias e Horários - PROJETO ANDRÉ LUIZ]],"h",""))</f>
        <v>1</v>
      </c>
      <c r="EN248" s="1">
        <f>LEN(TabCadastro[[#This Row],[Dias e Horários - PROJETO PAULO DE TARSO]])-LEN(SUBSTITUTE(TabCadastro[[#This Row],[Dias e Horários - PROJETO PAULO DE TARSO]],"h",""))</f>
        <v>0</v>
      </c>
    </row>
    <row r="249" spans="1:144" x14ac:dyDescent="0.3">
      <c r="A249" s="2">
        <v>44206.911471851854</v>
      </c>
      <c r="B249" s="19" t="s">
        <v>5113</v>
      </c>
      <c r="C249" s="3" t="s">
        <v>5469</v>
      </c>
      <c r="D249" s="3" t="s">
        <v>5470</v>
      </c>
      <c r="E249" s="3" t="s">
        <v>5471</v>
      </c>
      <c r="F249" s="3" t="s">
        <v>5472</v>
      </c>
      <c r="G249" s="4" t="s">
        <v>5473</v>
      </c>
      <c r="H249" s="5" t="s">
        <v>5474</v>
      </c>
      <c r="I249" s="3" t="s">
        <v>642</v>
      </c>
      <c r="J249" s="3" t="s">
        <v>152</v>
      </c>
      <c r="K249" s="3" t="s">
        <v>5475</v>
      </c>
      <c r="L249" s="3" t="s">
        <v>5476</v>
      </c>
      <c r="M249" s="13">
        <v>36666</v>
      </c>
      <c r="N249" s="3" t="s">
        <v>5477</v>
      </c>
      <c r="O249" s="5" t="s">
        <v>5478</v>
      </c>
      <c r="P249" s="5" t="s">
        <v>5479</v>
      </c>
      <c r="Q249" s="4" t="s">
        <v>5480</v>
      </c>
      <c r="R249" s="4" t="s">
        <v>5481</v>
      </c>
      <c r="S249" s="3" t="s">
        <v>159</v>
      </c>
      <c r="T249" s="3" t="s">
        <v>159</v>
      </c>
      <c r="U249" s="3" t="s">
        <v>158</v>
      </c>
      <c r="V249" s="3" t="s">
        <v>159</v>
      </c>
      <c r="W249" s="3" t="s">
        <v>159</v>
      </c>
      <c r="X249" s="3" t="s">
        <v>159</v>
      </c>
      <c r="Y249" s="3" t="s">
        <v>159</v>
      </c>
      <c r="Z249" s="4" t="s">
        <v>5482</v>
      </c>
      <c r="AA249" s="4" t="s">
        <v>161</v>
      </c>
      <c r="AB249" s="4" t="s">
        <v>161</v>
      </c>
      <c r="AC249" s="4" t="s">
        <v>161</v>
      </c>
      <c r="AD249" s="4" t="s">
        <v>161</v>
      </c>
      <c r="AE249" s="4" t="s">
        <v>158</v>
      </c>
      <c r="AF249" s="4" t="s">
        <v>5483</v>
      </c>
      <c r="AG249" s="3" t="s">
        <v>1202</v>
      </c>
      <c r="AH249" s="3" t="s">
        <v>162</v>
      </c>
      <c r="AI249" s="3" t="s">
        <v>161</v>
      </c>
      <c r="AJ249" s="3" t="s">
        <v>161</v>
      </c>
      <c r="AK249" s="3" t="s">
        <v>161</v>
      </c>
      <c r="AL249" s="3" t="s">
        <v>161</v>
      </c>
      <c r="AM249" s="3" t="s">
        <v>161</v>
      </c>
      <c r="AN249" s="5">
        <v>52</v>
      </c>
      <c r="AO249" s="5">
        <v>22</v>
      </c>
      <c r="AP249" s="5">
        <v>8</v>
      </c>
      <c r="AQ249" s="5">
        <v>6</v>
      </c>
      <c r="AR249" s="5" t="s">
        <v>161</v>
      </c>
      <c r="AS249" s="5">
        <v>0</v>
      </c>
      <c r="AT249" s="5" t="s">
        <v>555</v>
      </c>
      <c r="AU249" s="5" t="s">
        <v>309</v>
      </c>
      <c r="AV249" s="5">
        <v>11</v>
      </c>
      <c r="AW249" s="5">
        <v>3</v>
      </c>
      <c r="AX249" s="5">
        <v>3</v>
      </c>
      <c r="AY249" s="5">
        <v>1</v>
      </c>
      <c r="AZ249" s="5" t="s">
        <v>161</v>
      </c>
      <c r="BA249" s="5">
        <v>0</v>
      </c>
      <c r="BB249" s="5">
        <v>0</v>
      </c>
      <c r="BC249" s="5">
        <v>0</v>
      </c>
      <c r="BD249" s="5">
        <v>0</v>
      </c>
      <c r="BE249" s="5" t="s">
        <v>345</v>
      </c>
      <c r="BF249" s="5">
        <v>23</v>
      </c>
      <c r="BG249" s="5">
        <v>6</v>
      </c>
      <c r="BH249" s="5">
        <v>6</v>
      </c>
      <c r="BI249" s="5">
        <v>1</v>
      </c>
      <c r="BJ249" s="5">
        <v>1</v>
      </c>
      <c r="BK249" s="5">
        <v>1</v>
      </c>
      <c r="BL249" s="5">
        <v>1</v>
      </c>
      <c r="BM249" s="5">
        <v>1</v>
      </c>
      <c r="BN249" s="5">
        <v>0</v>
      </c>
      <c r="BO249" s="5">
        <v>1</v>
      </c>
      <c r="BP249" s="5">
        <v>1</v>
      </c>
      <c r="BQ249" s="5" t="s">
        <v>158</v>
      </c>
      <c r="BR249" s="5" t="s">
        <v>161</v>
      </c>
      <c r="BS249" s="5">
        <v>0</v>
      </c>
      <c r="BT249" s="5">
        <v>0</v>
      </c>
      <c r="BU249" s="5">
        <v>0</v>
      </c>
      <c r="BV249" s="5" t="s">
        <v>165</v>
      </c>
      <c r="BW249" s="5" t="s">
        <v>161</v>
      </c>
      <c r="BX249" s="5">
        <v>0</v>
      </c>
      <c r="BY249" s="5">
        <v>0</v>
      </c>
      <c r="BZ249" s="5">
        <v>0</v>
      </c>
      <c r="CA249" s="5">
        <v>0</v>
      </c>
      <c r="CB249" s="5">
        <v>0</v>
      </c>
      <c r="CC249" s="5">
        <v>1</v>
      </c>
      <c r="CD249" s="5" t="s">
        <v>161</v>
      </c>
      <c r="CE249" s="5" t="s">
        <v>1576</v>
      </c>
      <c r="CF249" s="5" t="s">
        <v>161</v>
      </c>
      <c r="CG249" s="5" t="s">
        <v>158</v>
      </c>
      <c r="CH249" s="5" t="s">
        <v>158</v>
      </c>
      <c r="CI249" s="5">
        <v>0</v>
      </c>
      <c r="CJ249" s="5">
        <v>0</v>
      </c>
      <c r="CK249" s="5" t="s">
        <v>159</v>
      </c>
      <c r="CL249" s="5" t="s">
        <v>158</v>
      </c>
      <c r="CM249" s="5">
        <v>0</v>
      </c>
      <c r="CN249" s="5">
        <v>0</v>
      </c>
      <c r="CO249" s="5" t="s">
        <v>199</v>
      </c>
      <c r="CP249" s="4" t="s">
        <v>5484</v>
      </c>
      <c r="CQ249" s="5" t="s">
        <v>347</v>
      </c>
      <c r="CR249" s="4" t="s">
        <v>5485</v>
      </c>
      <c r="CS249" s="5" t="s">
        <v>169</v>
      </c>
      <c r="CT249" s="5" t="s">
        <v>159</v>
      </c>
      <c r="CU249" s="5" t="s">
        <v>5486</v>
      </c>
      <c r="CX249" s="5" t="s">
        <v>5486</v>
      </c>
      <c r="CY249" s="4" t="s">
        <v>1049</v>
      </c>
      <c r="CZ249" s="5" t="s">
        <v>229</v>
      </c>
      <c r="DA249" s="5" t="s">
        <v>172</v>
      </c>
      <c r="DB249" s="4" t="s">
        <v>5487</v>
      </c>
      <c r="DC249" s="4" t="s">
        <v>5488</v>
      </c>
      <c r="DD249" t="s">
        <v>5489</v>
      </c>
      <c r="DE249" s="14" t="s">
        <v>176</v>
      </c>
      <c r="DF249" s="4">
        <v>252</v>
      </c>
      <c r="DG249" s="15" t="s">
        <v>177</v>
      </c>
      <c r="DH249" s="15" t="s">
        <v>354</v>
      </c>
      <c r="DI249" s="4" t="e">
        <v>#REF!</v>
      </c>
      <c r="DJ249" s="4" t="e">
        <v>#REF!</v>
      </c>
      <c r="DK249" s="4" t="e">
        <v>#REF!</v>
      </c>
      <c r="DL249" s="4" t="e">
        <v>#REF!</v>
      </c>
      <c r="DM249" s="4" t="e">
        <v>#REF!</v>
      </c>
      <c r="DN249" s="4" t="e">
        <v>#REF!</v>
      </c>
      <c r="DO249" s="4" t="e">
        <v>#REF!</v>
      </c>
      <c r="DP249" s="4" t="s">
        <v>5490</v>
      </c>
      <c r="DQ249" s="4" t="s">
        <v>354</v>
      </c>
      <c r="DR249" s="16">
        <v>1</v>
      </c>
      <c r="DS249" s="17">
        <v>44237</v>
      </c>
      <c r="DT249" s="1" t="s">
        <v>356</v>
      </c>
      <c r="DU249" s="1" t="s">
        <v>354</v>
      </c>
      <c r="DV249" s="1" t="str">
        <f>TabCadastro[[#This Row],[Cidade]]&amp;" - "&amp;TabCadastro[[#This Row],[UF]]</f>
        <v>São Paulo - SP</v>
      </c>
      <c r="DW249" s="18" t="str">
        <f>TabCadastro[[#This Row],[Nome completo do responsável]]&amp;" / "&amp;TabCadastro[[#This Row],[Endereço de e-mail2]]&amp;" / "&amp;TabCadastro[[#This Row],[Telefone]]</f>
        <v>Ilda Maria Cristina Nascimento Rocha / ge.osinconfidentes@gmail.com / (11) 98250-8582</v>
      </c>
      <c r="DX249" s="18" t="str">
        <f>TabCadastro[[#This Row],[Nome do Presidente]]&amp;" / "&amp;TabCadastro[[#This Row],[Email do Presidente]]&amp;" / "&amp;TabCadastro[[#This Row],[Telefone do Presidente]]</f>
        <v>Geraldo De Santana Palmeira / geraldopalmeira@hotmail.com / (11) 2751-4399 / (11) 98144-5044</v>
      </c>
      <c r="DY249" s="18" t="e">
        <f>VLOOKUP(TabCadastro[[#This Row],[Regional]],#REF!,2,FALSE)</f>
        <v>#REF!</v>
      </c>
      <c r="DZ249" s="1" t="e">
        <f>IF(TabCadastro[[#This Row],[Regional]]=#REF!,TabCadastro[[#This Row],[Conc_Cidade_UF]],"")</f>
        <v>#REF!</v>
      </c>
      <c r="EA249" s="18" t="str">
        <f>TabCadastro[[#This Row],[Endereço]]&amp;" - "&amp;TabCadastro[[#This Row],[Bairro]]&amp;" - "&amp;"CEP "&amp;TabCadastro[[#This Row],[CEP]]</f>
        <v>Av. Rodolfo Pirani, 13 - Jd. Rodolfo Pirani - CEP 08310-000</v>
      </c>
      <c r="EB249" s="1" t="e">
        <f>IF(TabCadastro[[#This Row],[Regional]]=#REF!,TabCadastro[[#This Row],[Ordem (manual)]],"")</f>
        <v>#REF!</v>
      </c>
      <c r="EC249" s="1" t="e">
        <f>IF(TabCadastro[[#This Row],[Regional_Selec]]="","",_xlfn.RANK.EQ(TabCadastro[[#This Row],[Regional_Selec]],TabCadastro[Regional_Selec],1))</f>
        <v>#REF!</v>
      </c>
      <c r="ED249" s="1" t="str">
        <f>TabCadastro[[#This Row],[Domingo]]&amp;TabCadastro[[#This Row],[Segunda]]&amp;TabCadastro[[#This Row],[Terça]]&amp;TabCadastro[[#This Row],[Quarta]]&amp;TabCadastro[[#This Row],[Quinta]]&amp;TabCadastro[[#This Row],[Sexta]]&amp;TabCadastro[[#This Row],[Sábado]]</f>
        <v>17h3019h30-----</v>
      </c>
      <c r="EE249" s="1">
        <f>LEN(TabCadastro[[#This Row],[Conc_AE]])-LEN(SUBSTITUTE(TabCadastro[[#This Row],[Conc_AE]],"h",""))</f>
        <v>2</v>
      </c>
      <c r="EF249" s="1">
        <f>LEN(TabCadastro[[#This Row],[Dias e Horários do CURSO BÁSICO]])-LEN(SUBSTITUTE(TabCadastro[[#This Row],[Dias e Horários do CURSO BÁSICO]],"h",""))</f>
        <v>0</v>
      </c>
      <c r="EG249" s="1">
        <f>LEN(TabCadastro[[#This Row],[Dias e Horários da EAE]])-LEN(SUBSTITUTE(TabCadastro[[#This Row],[Dias e Horários da EAE]],"h",""))</f>
        <v>1</v>
      </c>
      <c r="EH249" s="1">
        <f>LEN(TabCadastro[[#This Row],[Dias e Horários EVANGELIZAÇÃO INFANTIL]])-LEN(SUBSTITUTE(TabCadastro[[#This Row],[Dias e Horários EVANGELIZAÇÃO INFANTIL]],"h",""))</f>
        <v>1</v>
      </c>
      <c r="EI249" s="1">
        <f>LEN(TabCadastro[[#This Row],[Dias e Horários PRÉ-MOCIDADE]])-LEN(SUBSTITUTE(TabCadastro[[#This Row],[Dias e Horários PRÉ-MOCIDADE]],"h",""))</f>
        <v>0</v>
      </c>
      <c r="EJ249" s="1">
        <f>LEN(TabCadastro[[#This Row],[Dias e Horários MOCIDADE]])-LEN(SUBSTITUTE(TabCadastro[[#This Row],[Dias e Horários MOCIDADE]],"h",""))</f>
        <v>0</v>
      </c>
      <c r="EK249" s="1">
        <f>LEN(TabCadastro[[#This Row],[Dias e Horários do CURSO DE MÉDIUNS]])-LEN(SUBSTITUTE(TabCadastro[[#This Row],[Dias e Horários do CURSO DE MÉDIUNS]],"h",""))</f>
        <v>0</v>
      </c>
      <c r="EL249" s="1">
        <f>LEN(TabCadastro[[#This Row],[Dias e Horários - FALANDO AO CORAÇÃO]])-LEN(SUBSTITUTE(TabCadastro[[#This Row],[Dias e Horários - FALANDO AO CORAÇÃO]],"h",""))</f>
        <v>0</v>
      </c>
      <c r="EM249" s="1">
        <f>LEN(TabCadastro[[#This Row],[Dias e Horários - PROJETO ANDRÉ LUIZ]])-LEN(SUBSTITUTE(TabCadastro[[#This Row],[Dias e Horários - PROJETO ANDRÉ LUIZ]],"h",""))</f>
        <v>1</v>
      </c>
      <c r="EN249" s="1">
        <f>LEN(TabCadastro[[#This Row],[Dias e Horários - PROJETO PAULO DE TARSO]])-LEN(SUBSTITUTE(TabCadastro[[#This Row],[Dias e Horários - PROJETO PAULO DE TARSO]],"h",""))</f>
        <v>0</v>
      </c>
    </row>
    <row r="250" spans="1:144" x14ac:dyDescent="0.3">
      <c r="A250" s="2">
        <v>44242.655500972221</v>
      </c>
      <c r="B250" s="19" t="s">
        <v>5113</v>
      </c>
      <c r="C250" s="3" t="s">
        <v>5491</v>
      </c>
      <c r="D250" s="3" t="s">
        <v>5492</v>
      </c>
      <c r="E250" s="3" t="s">
        <v>5223</v>
      </c>
      <c r="F250" s="3" t="s">
        <v>5230</v>
      </c>
      <c r="G250" s="4" t="s">
        <v>5493</v>
      </c>
      <c r="H250" s="5" t="s">
        <v>5494</v>
      </c>
      <c r="I250" s="3" t="s">
        <v>642</v>
      </c>
      <c r="J250" s="3" t="s">
        <v>152</v>
      </c>
      <c r="K250" s="3" t="s">
        <v>5495</v>
      </c>
      <c r="L250" s="3" t="s">
        <v>5228</v>
      </c>
      <c r="M250" s="13">
        <v>43299</v>
      </c>
      <c r="N250" s="3" t="s">
        <v>5223</v>
      </c>
      <c r="O250" s="5" t="s">
        <v>5229</v>
      </c>
      <c r="P250" s="5" t="s">
        <v>5230</v>
      </c>
      <c r="Q250" s="4" t="s">
        <v>5496</v>
      </c>
      <c r="R250" s="4" t="s">
        <v>5497</v>
      </c>
      <c r="S250" s="3" t="s">
        <v>158</v>
      </c>
      <c r="T250" s="3" t="s">
        <v>158</v>
      </c>
      <c r="U250" s="3" t="s">
        <v>159</v>
      </c>
      <c r="V250" s="3" t="s">
        <v>159</v>
      </c>
      <c r="W250" s="3" t="s">
        <v>158</v>
      </c>
      <c r="X250" s="3" t="s">
        <v>159</v>
      </c>
      <c r="Y250" s="3" t="s">
        <v>158</v>
      </c>
      <c r="Z250" s="4" t="s">
        <v>5498</v>
      </c>
      <c r="AA250" t="s">
        <v>5499</v>
      </c>
      <c r="AB250" t="s">
        <v>5500</v>
      </c>
      <c r="AC250" t="s">
        <v>5501</v>
      </c>
      <c r="AD250" s="4" t="s">
        <v>161</v>
      </c>
      <c r="AE250" s="4" t="s">
        <v>158</v>
      </c>
      <c r="AF250" s="4" t="s">
        <v>5502</v>
      </c>
      <c r="AG250" s="3" t="s">
        <v>161</v>
      </c>
      <c r="AH250" s="3" t="s">
        <v>161</v>
      </c>
      <c r="AI250" s="3" t="s">
        <v>2167</v>
      </c>
      <c r="AJ250" s="3" t="s">
        <v>2167</v>
      </c>
      <c r="AK250" s="3" t="s">
        <v>3008</v>
      </c>
      <c r="AL250" s="3" t="s">
        <v>161</v>
      </c>
      <c r="AM250" s="3" t="s">
        <v>161</v>
      </c>
      <c r="AN250" s="5">
        <v>30</v>
      </c>
      <c r="AO250" s="5">
        <v>40</v>
      </c>
      <c r="AP250" s="5">
        <v>6</v>
      </c>
      <c r="AQ250" s="5">
        <v>7</v>
      </c>
      <c r="AR250" s="5" t="s">
        <v>161</v>
      </c>
      <c r="AS250" s="5">
        <v>0</v>
      </c>
      <c r="AT250" s="5" t="s">
        <v>5503</v>
      </c>
      <c r="AU250" s="5" t="s">
        <v>309</v>
      </c>
      <c r="AV250" s="5">
        <v>46</v>
      </c>
      <c r="AW250" s="5">
        <v>23</v>
      </c>
      <c r="AX250" s="5">
        <v>6</v>
      </c>
      <c r="AY250" s="5">
        <v>2</v>
      </c>
      <c r="AZ250" s="5" t="s">
        <v>161</v>
      </c>
      <c r="BA250" s="5">
        <v>0</v>
      </c>
      <c r="BB250" s="5">
        <v>0</v>
      </c>
      <c r="BC250" s="5">
        <v>0</v>
      </c>
      <c r="BD250" s="5">
        <v>0</v>
      </c>
      <c r="BE250" s="5" t="s">
        <v>5504</v>
      </c>
      <c r="BF250" s="5">
        <v>55</v>
      </c>
      <c r="BG250" s="5">
        <v>12</v>
      </c>
      <c r="BH250" s="5">
        <v>18</v>
      </c>
      <c r="BI250" s="5">
        <v>4</v>
      </c>
      <c r="BJ250" s="5">
        <v>4</v>
      </c>
      <c r="BK250" s="5">
        <v>4</v>
      </c>
      <c r="BL250" s="5">
        <v>4</v>
      </c>
      <c r="BM250" s="5">
        <v>1</v>
      </c>
      <c r="BN250" s="5">
        <v>11</v>
      </c>
      <c r="BO250" s="5">
        <v>0</v>
      </c>
      <c r="BP250" s="5">
        <v>0</v>
      </c>
      <c r="BQ250" s="5" t="s">
        <v>158</v>
      </c>
      <c r="BR250" s="5" t="s">
        <v>308</v>
      </c>
      <c r="BS250" s="5">
        <v>3</v>
      </c>
      <c r="BT250" s="5">
        <v>2</v>
      </c>
      <c r="BU250" s="5">
        <v>2</v>
      </c>
      <c r="BV250" s="5" t="s">
        <v>165</v>
      </c>
      <c r="BW250" s="5" t="s">
        <v>308</v>
      </c>
      <c r="BX250" s="5">
        <v>11</v>
      </c>
      <c r="BY250" s="5">
        <v>9</v>
      </c>
      <c r="BZ250" s="5">
        <v>3</v>
      </c>
      <c r="CA250" s="5">
        <v>3</v>
      </c>
      <c r="CB250" s="5">
        <v>0</v>
      </c>
      <c r="CC250" s="5">
        <v>0</v>
      </c>
      <c r="CD250" s="5" t="s">
        <v>161</v>
      </c>
      <c r="CE250" s="5" t="s">
        <v>161</v>
      </c>
      <c r="CF250" s="5" t="s">
        <v>161</v>
      </c>
      <c r="CG250" s="5" t="s">
        <v>158</v>
      </c>
      <c r="CH250" s="5" t="s">
        <v>158</v>
      </c>
      <c r="CI250" s="5">
        <v>0</v>
      </c>
      <c r="CJ250" s="5">
        <v>0</v>
      </c>
      <c r="CK250" s="5" t="s">
        <v>158</v>
      </c>
      <c r="CL250" s="5" t="s">
        <v>158</v>
      </c>
      <c r="CM250" s="5">
        <v>0</v>
      </c>
      <c r="CN250" s="5">
        <v>0</v>
      </c>
      <c r="CO250" s="5" t="s">
        <v>167</v>
      </c>
      <c r="CP250" s="4"/>
      <c r="CQ250" s="5" t="s">
        <v>347</v>
      </c>
      <c r="CS250" s="5" t="s">
        <v>169</v>
      </c>
      <c r="CT250" s="5" t="s">
        <v>158</v>
      </c>
      <c r="CU250" s="5" t="s">
        <v>5246</v>
      </c>
      <c r="CX250" s="5" t="s">
        <v>5246</v>
      </c>
      <c r="CY250" s="4" t="s">
        <v>2592</v>
      </c>
      <c r="CZ250" s="5" t="s">
        <v>171</v>
      </c>
      <c r="DA250" s="5" t="s">
        <v>230</v>
      </c>
      <c r="DB250" s="4" t="s">
        <v>5505</v>
      </c>
      <c r="DD250" t="s">
        <v>5506</v>
      </c>
      <c r="DE250" s="14" t="s">
        <v>176</v>
      </c>
      <c r="DF250" s="4">
        <v>253</v>
      </c>
      <c r="DG250" s="15" t="s">
        <v>177</v>
      </c>
      <c r="DH250" s="15" t="s">
        <v>178</v>
      </c>
      <c r="DI250" s="4" t="e">
        <v>#REF!</v>
      </c>
      <c r="DJ250" s="4" t="e">
        <v>#REF!</v>
      </c>
      <c r="DK250" s="4" t="e">
        <v>#REF!</v>
      </c>
      <c r="DL250" s="4" t="e">
        <v>#REF!</v>
      </c>
      <c r="DM250" s="4" t="e">
        <v>#REF!</v>
      </c>
      <c r="DN250" s="4" t="e">
        <v>#REF!</v>
      </c>
      <c r="DO250" s="4" t="e">
        <v>#REF!</v>
      </c>
      <c r="DP250" s="4" t="s">
        <v>5507</v>
      </c>
      <c r="DQ250" s="4" t="s">
        <v>178</v>
      </c>
      <c r="DR250" s="16">
        <v>0.25</v>
      </c>
      <c r="DS250" s="17">
        <v>44237</v>
      </c>
      <c r="DU250" s="1" t="s">
        <v>178</v>
      </c>
      <c r="DV250" s="1" t="str">
        <f>TabCadastro[[#This Row],[Cidade]]&amp;" - "&amp;TabCadastro[[#This Row],[UF]]</f>
        <v>São Paulo - SP</v>
      </c>
      <c r="DW250" s="18" t="str">
        <f>TabCadastro[[#This Row],[Nome completo do responsável]]&amp;" / "&amp;TabCadastro[[#This Row],[Endereço de e-mail2]]&amp;" / "&amp;TabCadastro[[#This Row],[Telefone]]</f>
        <v>Maria Do Carmo Bibancos / secretariamanchester@gmail.com / (11) 98482-5777</v>
      </c>
      <c r="DX250" s="18" t="str">
        <f>TabCadastro[[#This Row],[Nome do Presidente]]&amp;" / "&amp;TabCadastro[[#This Row],[Email do Presidente]]&amp;" / "&amp;TabCadastro[[#This Row],[Telefone do Presidente]]</f>
        <v>Maria Do Carmo Bibancos / mbibancos@gmail.com / (11) 98482-5777</v>
      </c>
      <c r="DY250" s="18" t="e">
        <f>VLOOKUP(TabCadastro[[#This Row],[Regional]],#REF!,2,FALSE)</f>
        <v>#REF!</v>
      </c>
      <c r="DZ250" s="1" t="e">
        <f>IF(TabCadastro[[#This Row],[Regional]]=#REF!,TabCadastro[[#This Row],[Conc_Cidade_UF]],"")</f>
        <v>#REF!</v>
      </c>
      <c r="EA250" s="18" t="str">
        <f>TabCadastro[[#This Row],[Endereço]]&amp;" - "&amp;TabCadastro[[#This Row],[Bairro]]&amp;" - "&amp;"CEP "&amp;TabCadastro[[#This Row],[CEP]]</f>
        <v>Rua Dentista Barreto,978 - Vl. Carrão - CEP 03420-000</v>
      </c>
      <c r="EB250" s="1" t="e">
        <f>IF(TabCadastro[[#This Row],[Regional]]=#REF!,TabCadastro[[#This Row],[Ordem (manual)]],"")</f>
        <v>#REF!</v>
      </c>
      <c r="EC250" s="1" t="e">
        <f>IF(TabCadastro[[#This Row],[Regional_Selec]]="","",_xlfn.RANK.EQ(TabCadastro[[#This Row],[Regional_Selec]],TabCadastro[Regional_Selec],1))</f>
        <v>#REF!</v>
      </c>
      <c r="ED250" s="1" t="str">
        <f>TabCadastro[[#This Row],[Domingo]]&amp;TabCadastro[[#This Row],[Segunda]]&amp;TabCadastro[[#This Row],[Terça]]&amp;TabCadastro[[#This Row],[Quarta]]&amp;TabCadastro[[#This Row],[Quinta]]&amp;TabCadastro[[#This Row],[Sexta]]&amp;TabCadastro[[#This Row],[Sábado]]</f>
        <v>--19h1519h1514h15--</v>
      </c>
      <c r="EE250" s="1">
        <f>LEN(TabCadastro[[#This Row],[Conc_AE]])-LEN(SUBSTITUTE(TabCadastro[[#This Row],[Conc_AE]],"h",""))</f>
        <v>3</v>
      </c>
      <c r="EF250" s="1">
        <f>LEN(TabCadastro[[#This Row],[Dias e Horários do CURSO BÁSICO]])-LEN(SUBSTITUTE(TabCadastro[[#This Row],[Dias e Horários do CURSO BÁSICO]],"h",""))</f>
        <v>0</v>
      </c>
      <c r="EG250" s="1">
        <f>LEN(TabCadastro[[#This Row],[Dias e Horários da EAE]])-LEN(SUBSTITUTE(TabCadastro[[#This Row],[Dias e Horários da EAE]],"h",""))</f>
        <v>2</v>
      </c>
      <c r="EH250" s="1">
        <f>LEN(TabCadastro[[#This Row],[Dias e Horários EVANGELIZAÇÃO INFANTIL]])-LEN(SUBSTITUTE(TabCadastro[[#This Row],[Dias e Horários EVANGELIZAÇÃO INFANTIL]],"h",""))</f>
        <v>3</v>
      </c>
      <c r="EI250" s="1">
        <f>LEN(TabCadastro[[#This Row],[Dias e Horários PRÉ-MOCIDADE]])-LEN(SUBSTITUTE(TabCadastro[[#This Row],[Dias e Horários PRÉ-MOCIDADE]],"h",""))</f>
        <v>1</v>
      </c>
      <c r="EJ250" s="1">
        <f>LEN(TabCadastro[[#This Row],[Dias e Horários MOCIDADE]])-LEN(SUBSTITUTE(TabCadastro[[#This Row],[Dias e Horários MOCIDADE]],"h",""))</f>
        <v>1</v>
      </c>
      <c r="EK250" s="1">
        <f>LEN(TabCadastro[[#This Row],[Dias e Horários do CURSO DE MÉDIUNS]])-LEN(SUBSTITUTE(TabCadastro[[#This Row],[Dias e Horários do CURSO DE MÉDIUNS]],"h",""))</f>
        <v>0</v>
      </c>
      <c r="EL250" s="1">
        <f>LEN(TabCadastro[[#This Row],[Dias e Horários - FALANDO AO CORAÇÃO]])-LEN(SUBSTITUTE(TabCadastro[[#This Row],[Dias e Horários - FALANDO AO CORAÇÃO]],"h",""))</f>
        <v>0</v>
      </c>
      <c r="EM250" s="1">
        <f>LEN(TabCadastro[[#This Row],[Dias e Horários - PROJETO ANDRÉ LUIZ]])-LEN(SUBSTITUTE(TabCadastro[[#This Row],[Dias e Horários - PROJETO ANDRÉ LUIZ]],"h",""))</f>
        <v>0</v>
      </c>
      <c r="EN250" s="1">
        <f>LEN(TabCadastro[[#This Row],[Dias e Horários - PROJETO PAULO DE TARSO]])-LEN(SUBSTITUTE(TabCadastro[[#This Row],[Dias e Horários - PROJETO PAULO DE TARSO]],"h",""))</f>
        <v>0</v>
      </c>
    </row>
    <row r="251" spans="1:144" x14ac:dyDescent="0.3">
      <c r="A251" s="2">
        <v>44247.585248379633</v>
      </c>
      <c r="B251" s="19" t="s">
        <v>5113</v>
      </c>
      <c r="C251" s="3" t="s">
        <v>5508</v>
      </c>
      <c r="D251" s="3" t="s">
        <v>5509</v>
      </c>
      <c r="E251" s="3" t="s">
        <v>5446</v>
      </c>
      <c r="F251" s="3" t="s">
        <v>5447</v>
      </c>
      <c r="G251" s="4" t="s">
        <v>5510</v>
      </c>
      <c r="H251" s="5" t="s">
        <v>5511</v>
      </c>
      <c r="I251" s="3" t="s">
        <v>642</v>
      </c>
      <c r="J251" s="3" t="s">
        <v>152</v>
      </c>
      <c r="K251" s="3" t="s">
        <v>5512</v>
      </c>
      <c r="L251" s="3" t="s">
        <v>5513</v>
      </c>
      <c r="M251" s="13">
        <v>26927</v>
      </c>
      <c r="N251" s="3" t="s">
        <v>5446</v>
      </c>
      <c r="O251" s="5" t="s">
        <v>5452</v>
      </c>
      <c r="P251" s="5" t="s">
        <v>5447</v>
      </c>
      <c r="Q251" s="4" t="s">
        <v>5514</v>
      </c>
      <c r="R251" s="4" t="s">
        <v>5515</v>
      </c>
      <c r="S251" s="3" t="s">
        <v>158</v>
      </c>
      <c r="T251" s="3" t="s">
        <v>158</v>
      </c>
      <c r="U251" s="3" t="s">
        <v>158</v>
      </c>
      <c r="V251" s="3" t="s">
        <v>159</v>
      </c>
      <c r="W251" s="3" t="s">
        <v>159</v>
      </c>
      <c r="X251" s="3" t="s">
        <v>159</v>
      </c>
      <c r="Y251" s="3" t="s">
        <v>158</v>
      </c>
      <c r="Z251" s="4" t="s">
        <v>5516</v>
      </c>
      <c r="AA251" s="4" t="s">
        <v>161</v>
      </c>
      <c r="AB251" s="4" t="s">
        <v>5517</v>
      </c>
      <c r="AC251" s="4" t="s">
        <v>161</v>
      </c>
      <c r="AD251" s="4" t="s">
        <v>161</v>
      </c>
      <c r="AE251" s="4" t="s">
        <v>158</v>
      </c>
      <c r="AG251" s="3" t="s">
        <v>161</v>
      </c>
      <c r="AH251" s="3" t="s">
        <v>161</v>
      </c>
      <c r="AI251" s="3" t="s">
        <v>161</v>
      </c>
      <c r="AJ251" s="3" t="s">
        <v>161</v>
      </c>
      <c r="AK251" s="3" t="s">
        <v>162</v>
      </c>
      <c r="AL251" s="3" t="s">
        <v>161</v>
      </c>
      <c r="AM251" s="3" t="s">
        <v>161</v>
      </c>
      <c r="AN251" s="5">
        <v>15</v>
      </c>
      <c r="AO251" s="5">
        <v>15</v>
      </c>
      <c r="AP251" s="5">
        <v>4</v>
      </c>
      <c r="AQ251" s="5">
        <v>6</v>
      </c>
      <c r="AR251" s="5" t="s">
        <v>161</v>
      </c>
      <c r="AS251" s="5">
        <v>0</v>
      </c>
      <c r="AT251" s="5" t="s">
        <v>252</v>
      </c>
      <c r="AU251" s="5" t="s">
        <v>467</v>
      </c>
      <c r="AV251" s="5">
        <v>5</v>
      </c>
      <c r="AW251" s="5">
        <v>5</v>
      </c>
      <c r="AX251" s="5">
        <v>3</v>
      </c>
      <c r="AY251" s="5">
        <v>0</v>
      </c>
      <c r="AZ251" s="5" t="s">
        <v>161</v>
      </c>
      <c r="BA251" s="5">
        <v>0</v>
      </c>
      <c r="BB251" s="5">
        <v>0</v>
      </c>
      <c r="BC251" s="5">
        <v>0</v>
      </c>
      <c r="BD251" s="5">
        <v>0</v>
      </c>
      <c r="BE251" s="5" t="s">
        <v>164</v>
      </c>
      <c r="BF251" s="5">
        <v>12</v>
      </c>
      <c r="BG251" s="5">
        <v>5</v>
      </c>
      <c r="BH251" s="5">
        <v>6</v>
      </c>
      <c r="BI251" s="5">
        <v>2</v>
      </c>
      <c r="BJ251" s="5">
        <v>1</v>
      </c>
      <c r="BK251" s="5">
        <v>1</v>
      </c>
      <c r="BL251" s="5">
        <v>1</v>
      </c>
      <c r="BM251" s="5">
        <v>1</v>
      </c>
      <c r="BN251" s="5">
        <v>0</v>
      </c>
      <c r="BO251" s="5">
        <v>6</v>
      </c>
      <c r="BP251" s="5">
        <v>6</v>
      </c>
      <c r="BQ251" s="5" t="s">
        <v>158</v>
      </c>
      <c r="BR251" s="5" t="s">
        <v>378</v>
      </c>
      <c r="BS251" s="5">
        <v>8</v>
      </c>
      <c r="BT251" s="5">
        <v>1</v>
      </c>
      <c r="BU251" s="5">
        <v>0</v>
      </c>
      <c r="BV251" s="5" t="s">
        <v>344</v>
      </c>
      <c r="BW251" s="5" t="s">
        <v>161</v>
      </c>
      <c r="BX251" s="5">
        <v>0</v>
      </c>
      <c r="BY251" s="5">
        <v>0</v>
      </c>
      <c r="BZ251" s="5">
        <v>0</v>
      </c>
      <c r="CA251" s="5">
        <v>0</v>
      </c>
      <c r="CB251" s="5">
        <v>0</v>
      </c>
      <c r="CC251" s="5">
        <v>0</v>
      </c>
      <c r="CD251" s="5" t="s">
        <v>161</v>
      </c>
      <c r="CE251" s="5" t="s">
        <v>161</v>
      </c>
      <c r="CF251" s="5" t="s">
        <v>161</v>
      </c>
      <c r="CG251" s="5" t="s">
        <v>158</v>
      </c>
      <c r="CH251" s="5" t="s">
        <v>158</v>
      </c>
      <c r="CI251" s="5">
        <v>0</v>
      </c>
      <c r="CJ251" s="5">
        <v>0</v>
      </c>
      <c r="CK251" s="5" t="s">
        <v>158</v>
      </c>
      <c r="CL251" s="5" t="s">
        <v>158</v>
      </c>
      <c r="CM251" s="5">
        <v>0</v>
      </c>
      <c r="CN251" s="5">
        <v>0</v>
      </c>
      <c r="CO251" s="5" t="s">
        <v>167</v>
      </c>
      <c r="CQ251" s="5" t="s">
        <v>347</v>
      </c>
      <c r="CS251" s="5" t="s">
        <v>169</v>
      </c>
      <c r="CT251" s="5" t="s">
        <v>158</v>
      </c>
      <c r="CU251" s="5" t="s">
        <v>5246</v>
      </c>
      <c r="CX251" s="5" t="s">
        <v>5452</v>
      </c>
      <c r="CZ251" s="5" t="s">
        <v>229</v>
      </c>
      <c r="DA251" s="5" t="s">
        <v>230</v>
      </c>
      <c r="DB251" s="4" t="s">
        <v>5518</v>
      </c>
      <c r="DC251" s="4" t="s">
        <v>5519</v>
      </c>
      <c r="DD251" t="s">
        <v>5520</v>
      </c>
      <c r="DE251" s="14" t="s">
        <v>176</v>
      </c>
      <c r="DF251" s="4">
        <v>255</v>
      </c>
      <c r="DG251" s="15" t="s">
        <v>177</v>
      </c>
      <c r="DH251" s="15" t="s">
        <v>178</v>
      </c>
      <c r="DI251" s="4" t="e">
        <v>#REF!</v>
      </c>
      <c r="DJ251" s="4" t="e">
        <v>#REF!</v>
      </c>
      <c r="DK251" s="4" t="e">
        <v>#REF!</v>
      </c>
      <c r="DL251" s="4" t="e">
        <v>#REF!</v>
      </c>
      <c r="DM251" s="4" t="e">
        <v>#REF!</v>
      </c>
      <c r="DN251" s="4" t="e">
        <v>#REF!</v>
      </c>
      <c r="DO251" s="4" t="e">
        <v>#REF!</v>
      </c>
      <c r="DP251" s="4" t="s">
        <v>5521</v>
      </c>
      <c r="DQ251" s="4" t="s">
        <v>178</v>
      </c>
      <c r="DR251" s="16">
        <v>0</v>
      </c>
      <c r="DS251" s="17">
        <v>44237</v>
      </c>
      <c r="DU251" s="1" t="s">
        <v>178</v>
      </c>
      <c r="DV251" s="1" t="str">
        <f>TabCadastro[[#This Row],[Cidade]]&amp;" - "&amp;TabCadastro[[#This Row],[UF]]</f>
        <v>São Paulo - SP</v>
      </c>
      <c r="DW251" s="18" t="str">
        <f>TabCadastro[[#This Row],[Nome completo do responsável]]&amp;" / "&amp;TabCadastro[[#This Row],[Endereço de e-mail2]]&amp;" / "&amp;TabCadastro[[#This Row],[Telefone]]</f>
        <v>Leandro Machado Costa / lcostamc@gmail.com / (11) 97257-4219</v>
      </c>
      <c r="DX251" s="18" t="str">
        <f>TabCadastro[[#This Row],[Nome do Presidente]]&amp;" / "&amp;TabCadastro[[#This Row],[Email do Presidente]]&amp;" / "&amp;TabCadastro[[#This Row],[Telefone do Presidente]]</f>
        <v>Leandro Machado Costa / lcostamc@gmail.com / (11) 97257-4219</v>
      </c>
      <c r="DY251" s="18" t="e">
        <f>VLOOKUP(TabCadastro[[#This Row],[Regional]],#REF!,2,FALSE)</f>
        <v>#REF!</v>
      </c>
      <c r="DZ251" s="1" t="e">
        <f>IF(TabCadastro[[#This Row],[Regional]]=#REF!,TabCadastro[[#This Row],[Conc_Cidade_UF]],"")</f>
        <v>#REF!</v>
      </c>
      <c r="EA251" s="18" t="str">
        <f>TabCadastro[[#This Row],[Endereço]]&amp;" - "&amp;TabCadastro[[#This Row],[Bairro]]&amp;" - "&amp;"CEP "&amp;TabCadastro[[#This Row],[CEP]]</f>
        <v>Rua Iriri Mirim, 169 - Jd. Sta. Terezinha - CEP 03572-180</v>
      </c>
      <c r="EB251" s="1" t="e">
        <f>IF(TabCadastro[[#This Row],[Regional]]=#REF!,TabCadastro[[#This Row],[Ordem (manual)]],"")</f>
        <v>#REF!</v>
      </c>
      <c r="EC251" s="1" t="e">
        <f>IF(TabCadastro[[#This Row],[Regional_Selec]]="","",_xlfn.RANK.EQ(TabCadastro[[#This Row],[Regional_Selec]],TabCadastro[Regional_Selec],1))</f>
        <v>#REF!</v>
      </c>
      <c r="ED251" s="1" t="str">
        <f>TabCadastro[[#This Row],[Domingo]]&amp;TabCadastro[[#This Row],[Segunda]]&amp;TabCadastro[[#This Row],[Terça]]&amp;TabCadastro[[#This Row],[Quarta]]&amp;TabCadastro[[#This Row],[Quinta]]&amp;TabCadastro[[#This Row],[Sexta]]&amp;TabCadastro[[#This Row],[Sábado]]</f>
        <v>----19h30--</v>
      </c>
      <c r="EE251" s="1">
        <f>LEN(TabCadastro[[#This Row],[Conc_AE]])-LEN(SUBSTITUTE(TabCadastro[[#This Row],[Conc_AE]],"h",""))</f>
        <v>1</v>
      </c>
      <c r="EF251" s="1">
        <f>LEN(TabCadastro[[#This Row],[Dias e Horários do CURSO BÁSICO]])-LEN(SUBSTITUTE(TabCadastro[[#This Row],[Dias e Horários do CURSO BÁSICO]],"h",""))</f>
        <v>0</v>
      </c>
      <c r="EG251" s="1">
        <f>LEN(TabCadastro[[#This Row],[Dias e Horários da EAE]])-LEN(SUBSTITUTE(TabCadastro[[#This Row],[Dias e Horários da EAE]],"h",""))</f>
        <v>1</v>
      </c>
      <c r="EH251" s="1">
        <f>LEN(TabCadastro[[#This Row],[Dias e Horários EVANGELIZAÇÃO INFANTIL]])-LEN(SUBSTITUTE(TabCadastro[[#This Row],[Dias e Horários EVANGELIZAÇÃO INFANTIL]],"h",""))</f>
        <v>1</v>
      </c>
      <c r="EI251" s="1">
        <f>LEN(TabCadastro[[#This Row],[Dias e Horários PRÉ-MOCIDADE]])-LEN(SUBSTITUTE(TabCadastro[[#This Row],[Dias e Horários PRÉ-MOCIDADE]],"h",""))</f>
        <v>1</v>
      </c>
      <c r="EJ251" s="1">
        <f>LEN(TabCadastro[[#This Row],[Dias e Horários MOCIDADE]])-LEN(SUBSTITUTE(TabCadastro[[#This Row],[Dias e Horários MOCIDADE]],"h",""))</f>
        <v>0</v>
      </c>
      <c r="EK251" s="1">
        <f>LEN(TabCadastro[[#This Row],[Dias e Horários do CURSO DE MÉDIUNS]])-LEN(SUBSTITUTE(TabCadastro[[#This Row],[Dias e Horários do CURSO DE MÉDIUNS]],"h",""))</f>
        <v>0</v>
      </c>
      <c r="EL251" s="1">
        <f>LEN(TabCadastro[[#This Row],[Dias e Horários - FALANDO AO CORAÇÃO]])-LEN(SUBSTITUTE(TabCadastro[[#This Row],[Dias e Horários - FALANDO AO CORAÇÃO]],"h",""))</f>
        <v>0</v>
      </c>
      <c r="EM251" s="1">
        <f>LEN(TabCadastro[[#This Row],[Dias e Horários - PROJETO ANDRÉ LUIZ]])-LEN(SUBSTITUTE(TabCadastro[[#This Row],[Dias e Horários - PROJETO ANDRÉ LUIZ]],"h",""))</f>
        <v>0</v>
      </c>
      <c r="EN251" s="1">
        <f>LEN(TabCadastro[[#This Row],[Dias e Horários - PROJETO PAULO DE TARSO]])-LEN(SUBSTITUTE(TabCadastro[[#This Row],[Dias e Horários - PROJETO PAULO DE TARSO]],"h",""))</f>
        <v>0</v>
      </c>
    </row>
    <row r="252" spans="1:144" x14ac:dyDescent="0.3">
      <c r="A252" s="2">
        <v>44194.723593888892</v>
      </c>
      <c r="B252" s="19" t="s">
        <v>5113</v>
      </c>
      <c r="C252" s="3" t="s">
        <v>1629</v>
      </c>
      <c r="D252" s="3" t="s">
        <v>5522</v>
      </c>
      <c r="E252" s="3" t="s">
        <v>5523</v>
      </c>
      <c r="F252" s="3" t="s">
        <v>5524</v>
      </c>
      <c r="G252" s="4" t="s">
        <v>5525</v>
      </c>
      <c r="H252" s="5" t="s">
        <v>5526</v>
      </c>
      <c r="I252" s="3" t="s">
        <v>5527</v>
      </c>
      <c r="J252" s="3" t="s">
        <v>152</v>
      </c>
      <c r="K252" s="3" t="s">
        <v>5528</v>
      </c>
      <c r="L252" s="3" t="s">
        <v>5529</v>
      </c>
      <c r="M252" s="24">
        <v>42333</v>
      </c>
      <c r="N252" s="3" t="s">
        <v>5530</v>
      </c>
      <c r="O252" s="5" t="s">
        <v>5531</v>
      </c>
      <c r="P252" s="5" t="s">
        <v>5532</v>
      </c>
      <c r="Q252" s="4" t="s">
        <v>5533</v>
      </c>
      <c r="R252" s="4" t="s">
        <v>5523</v>
      </c>
      <c r="S252" s="3" t="s">
        <v>158</v>
      </c>
      <c r="T252" s="3" t="s">
        <v>158</v>
      </c>
      <c r="U252" s="3" t="s">
        <v>158</v>
      </c>
      <c r="V252" s="3" t="s">
        <v>159</v>
      </c>
      <c r="W252" s="3" t="s">
        <v>159</v>
      </c>
      <c r="X252" s="3" t="s">
        <v>159</v>
      </c>
      <c r="Y252" s="3" t="s">
        <v>159</v>
      </c>
      <c r="Z252" s="4" t="s">
        <v>5534</v>
      </c>
      <c r="AA252" s="4" t="s">
        <v>161</v>
      </c>
      <c r="AB252" t="s">
        <v>5535</v>
      </c>
      <c r="AC252" s="4" t="s">
        <v>5536</v>
      </c>
      <c r="AD252" s="4" t="s">
        <v>161</v>
      </c>
      <c r="AE252" s="4" t="s">
        <v>158</v>
      </c>
      <c r="AF252" s="4" t="s">
        <v>5537</v>
      </c>
      <c r="AG252" s="3" t="s">
        <v>161</v>
      </c>
      <c r="AH252" s="3" t="s">
        <v>161</v>
      </c>
      <c r="AI252" s="3" t="s">
        <v>161</v>
      </c>
      <c r="AJ252" s="3" t="s">
        <v>162</v>
      </c>
      <c r="AK252" s="3" t="s">
        <v>161</v>
      </c>
      <c r="AL252" s="3" t="s">
        <v>161</v>
      </c>
      <c r="AM252" s="3" t="s">
        <v>161</v>
      </c>
      <c r="AN252" s="5">
        <v>250</v>
      </c>
      <c r="AO252" s="5">
        <v>8</v>
      </c>
      <c r="AP252" s="5">
        <v>6</v>
      </c>
      <c r="AQ252" s="5">
        <v>4</v>
      </c>
      <c r="AR252" s="5" t="s">
        <v>161</v>
      </c>
      <c r="AS252" s="5">
        <v>0</v>
      </c>
      <c r="AT252" s="5" t="s">
        <v>225</v>
      </c>
      <c r="AU252" s="5" t="s">
        <v>1336</v>
      </c>
      <c r="AV252" s="5">
        <v>15</v>
      </c>
      <c r="AW252" s="5">
        <v>3</v>
      </c>
      <c r="AX252" s="5">
        <v>1</v>
      </c>
      <c r="AY252" s="5">
        <v>1</v>
      </c>
      <c r="AZ252" s="5" t="s">
        <v>555</v>
      </c>
      <c r="BA252" s="5">
        <v>10</v>
      </c>
      <c r="BB252" s="5">
        <v>2</v>
      </c>
      <c r="BC252" s="5">
        <v>1</v>
      </c>
      <c r="BD252" s="5">
        <v>1</v>
      </c>
      <c r="BE252" s="5" t="s">
        <v>166</v>
      </c>
      <c r="BF252" s="5">
        <v>6</v>
      </c>
      <c r="BG252" s="5">
        <v>0</v>
      </c>
      <c r="BH252" s="5">
        <v>2</v>
      </c>
      <c r="BI252" s="5">
        <v>0</v>
      </c>
      <c r="BJ252" s="5">
        <v>1</v>
      </c>
      <c r="BK252" s="5">
        <v>1</v>
      </c>
      <c r="BL252" s="5">
        <v>0</v>
      </c>
      <c r="BM252" s="5">
        <v>0</v>
      </c>
      <c r="BN252" s="5">
        <v>0</v>
      </c>
      <c r="BO252" s="5">
        <v>1</v>
      </c>
      <c r="BP252" s="5">
        <v>2</v>
      </c>
      <c r="BQ252" s="5" t="s">
        <v>158</v>
      </c>
      <c r="BR252" s="5" t="s">
        <v>161</v>
      </c>
      <c r="BS252" s="5">
        <v>0</v>
      </c>
      <c r="BT252" s="5">
        <v>0</v>
      </c>
      <c r="BU252" s="5">
        <v>0</v>
      </c>
      <c r="BV252" s="5" t="s">
        <v>344</v>
      </c>
      <c r="BW252" s="5" t="s">
        <v>924</v>
      </c>
      <c r="BX252" s="5">
        <v>3</v>
      </c>
      <c r="BY252" s="5">
        <v>2</v>
      </c>
      <c r="BZ252" s="5">
        <v>0</v>
      </c>
      <c r="CA252" s="5">
        <v>1</v>
      </c>
      <c r="CB252" s="5">
        <v>1</v>
      </c>
      <c r="CC252" s="5">
        <v>1</v>
      </c>
      <c r="CD252" s="5" t="s">
        <v>161</v>
      </c>
      <c r="CE252" s="5" t="s">
        <v>161</v>
      </c>
      <c r="CF252" s="5" t="s">
        <v>161</v>
      </c>
      <c r="CG252" s="5" t="s">
        <v>158</v>
      </c>
      <c r="CH252" s="5" t="s">
        <v>158</v>
      </c>
      <c r="CI252" s="5">
        <v>0</v>
      </c>
      <c r="CJ252" s="5">
        <v>0</v>
      </c>
      <c r="CK252" s="5" t="s">
        <v>158</v>
      </c>
      <c r="CL252" s="5" t="s">
        <v>158</v>
      </c>
      <c r="CM252" s="5">
        <v>0</v>
      </c>
      <c r="CN252" s="5">
        <v>0</v>
      </c>
      <c r="CO252" s="5" t="s">
        <v>199</v>
      </c>
      <c r="CQ252" s="5" t="s">
        <v>347</v>
      </c>
      <c r="CR252" s="4" t="s">
        <v>5538</v>
      </c>
      <c r="CS252" s="5" t="s">
        <v>169</v>
      </c>
      <c r="CT252" s="5" t="s">
        <v>159</v>
      </c>
      <c r="CU252" s="5" t="s">
        <v>5537</v>
      </c>
      <c r="CX252" s="5" t="s">
        <v>5537</v>
      </c>
      <c r="CY252" s="4" t="s">
        <v>472</v>
      </c>
      <c r="CZ252" s="5" t="s">
        <v>171</v>
      </c>
      <c r="DA252" s="5" t="s">
        <v>230</v>
      </c>
      <c r="DB252" s="4" t="s">
        <v>5539</v>
      </c>
      <c r="DC252" s="4" t="s">
        <v>5540</v>
      </c>
      <c r="DD252" t="s">
        <v>5541</v>
      </c>
      <c r="DE252" s="14" t="s">
        <v>176</v>
      </c>
      <c r="DF252" s="4">
        <v>256</v>
      </c>
      <c r="DG252" s="15" t="s">
        <v>177</v>
      </c>
      <c r="DH252" s="15" t="s">
        <v>178</v>
      </c>
      <c r="DI252" s="4" t="e">
        <v>#REF!</v>
      </c>
      <c r="DJ252" s="4" t="e">
        <v>#REF!</v>
      </c>
      <c r="DK252" s="4" t="e">
        <v>#REF!</v>
      </c>
      <c r="DL252" s="4" t="e">
        <v>#REF!</v>
      </c>
      <c r="DM252" s="4" t="e">
        <v>#REF!</v>
      </c>
      <c r="DN252" s="4" t="e">
        <v>#REF!</v>
      </c>
      <c r="DO252" s="4" t="e">
        <v>#REF!</v>
      </c>
      <c r="DP252" s="4" t="s">
        <v>5542</v>
      </c>
      <c r="DQ252" s="4" t="s">
        <v>178</v>
      </c>
      <c r="DR252" s="16">
        <v>0.5</v>
      </c>
      <c r="DS252" s="17">
        <v>44237</v>
      </c>
      <c r="DU252" s="1" t="s">
        <v>178</v>
      </c>
      <c r="DV252" s="1" t="str">
        <f>TabCadastro[[#This Row],[Cidade]]&amp;" - "&amp;TabCadastro[[#This Row],[UF]]</f>
        <v>Mogi das Cruzes - SP</v>
      </c>
      <c r="DW252" s="18" t="str">
        <f>TabCadastro[[#This Row],[Nome completo do responsável]]&amp;" / "&amp;TabCadastro[[#This Row],[Endereço de e-mail2]]&amp;" / "&amp;TabCadastro[[#This Row],[Telefone]]</f>
        <v>Ariane Torres Perez / femn.mogi@gmail.com / (11) 97387-8546</v>
      </c>
      <c r="DX252" s="18" t="str">
        <f>TabCadastro[[#This Row],[Nome do Presidente]]&amp;" / "&amp;TabCadastro[[#This Row],[Email do Presidente]]&amp;" / "&amp;TabCadastro[[#This Row],[Telefone do Presidente]]</f>
        <v>Aparecida Ferreira De Souza / cidasuzano@hotmail.com / (11) 96785-3962</v>
      </c>
      <c r="DY252" s="18" t="e">
        <f>VLOOKUP(TabCadastro[[#This Row],[Regional]],#REF!,2,FALSE)</f>
        <v>#REF!</v>
      </c>
      <c r="DZ252" s="1" t="e">
        <f>IF(TabCadastro[[#This Row],[Regional]]=#REF!,TabCadastro[[#This Row],[Conc_Cidade_UF]],"")</f>
        <v>#REF!</v>
      </c>
      <c r="EA252" s="18" t="str">
        <f>TabCadastro[[#This Row],[Endereço]]&amp;" - "&amp;TabCadastro[[#This Row],[Bairro]]&amp;" - "&amp;"CEP "&amp;TabCadastro[[#This Row],[CEP]]</f>
        <v>Av. Antonio Nascimento Costa, 345 - Vl. Oliveira - CEP 08790-220</v>
      </c>
      <c r="EB252" s="1" t="e">
        <f>IF(TabCadastro[[#This Row],[Regional]]=#REF!,TabCadastro[[#This Row],[Ordem (manual)]],"")</f>
        <v>#REF!</v>
      </c>
      <c r="EC252" s="1" t="e">
        <f>IF(TabCadastro[[#This Row],[Regional_Selec]]="","",_xlfn.RANK.EQ(TabCadastro[[#This Row],[Regional_Selec]],TabCadastro[Regional_Selec],1))</f>
        <v>#REF!</v>
      </c>
      <c r="ED252" s="1" t="str">
        <f>TabCadastro[[#This Row],[Domingo]]&amp;TabCadastro[[#This Row],[Segunda]]&amp;TabCadastro[[#This Row],[Terça]]&amp;TabCadastro[[#This Row],[Quarta]]&amp;TabCadastro[[#This Row],[Quinta]]&amp;TabCadastro[[#This Row],[Sexta]]&amp;TabCadastro[[#This Row],[Sábado]]</f>
        <v>---19h30---</v>
      </c>
      <c r="EE252" s="1">
        <f>LEN(TabCadastro[[#This Row],[Conc_AE]])-LEN(SUBSTITUTE(TabCadastro[[#This Row],[Conc_AE]],"h",""))</f>
        <v>1</v>
      </c>
      <c r="EF252" s="1">
        <f>LEN(TabCadastro[[#This Row],[Dias e Horários do CURSO BÁSICO]])-LEN(SUBSTITUTE(TabCadastro[[#This Row],[Dias e Horários do CURSO BÁSICO]],"h",""))</f>
        <v>0</v>
      </c>
      <c r="EG252" s="1">
        <f>LEN(TabCadastro[[#This Row],[Dias e Horários da EAE]])-LEN(SUBSTITUTE(TabCadastro[[#This Row],[Dias e Horários da EAE]],"h",""))</f>
        <v>1</v>
      </c>
      <c r="EH252" s="1">
        <f>LEN(TabCadastro[[#This Row],[Dias e Horários EVANGELIZAÇÃO INFANTIL]])-LEN(SUBSTITUTE(TabCadastro[[#This Row],[Dias e Horários EVANGELIZAÇÃO INFANTIL]],"h",""))</f>
        <v>1</v>
      </c>
      <c r="EI252" s="1">
        <f>LEN(TabCadastro[[#This Row],[Dias e Horários PRÉ-MOCIDADE]])-LEN(SUBSTITUTE(TabCadastro[[#This Row],[Dias e Horários PRÉ-MOCIDADE]],"h",""))</f>
        <v>0</v>
      </c>
      <c r="EJ252" s="1">
        <f>LEN(TabCadastro[[#This Row],[Dias e Horários MOCIDADE]])-LEN(SUBSTITUTE(TabCadastro[[#This Row],[Dias e Horários MOCIDADE]],"h",""))</f>
        <v>1</v>
      </c>
      <c r="EK252" s="1">
        <f>LEN(TabCadastro[[#This Row],[Dias e Horários do CURSO DE MÉDIUNS]])-LEN(SUBSTITUTE(TabCadastro[[#This Row],[Dias e Horários do CURSO DE MÉDIUNS]],"h",""))</f>
        <v>1</v>
      </c>
      <c r="EL252" s="1">
        <f>LEN(TabCadastro[[#This Row],[Dias e Horários - FALANDO AO CORAÇÃO]])-LEN(SUBSTITUTE(TabCadastro[[#This Row],[Dias e Horários - FALANDO AO CORAÇÃO]],"h",""))</f>
        <v>0</v>
      </c>
      <c r="EM252" s="1">
        <f>LEN(TabCadastro[[#This Row],[Dias e Horários - PROJETO ANDRÉ LUIZ]])-LEN(SUBSTITUTE(TabCadastro[[#This Row],[Dias e Horários - PROJETO ANDRÉ LUIZ]],"h",""))</f>
        <v>0</v>
      </c>
      <c r="EN252" s="1">
        <f>LEN(TabCadastro[[#This Row],[Dias e Horários - PROJETO PAULO DE TARSO]])-LEN(SUBSTITUTE(TabCadastro[[#This Row],[Dias e Horários - PROJETO PAULO DE TARSO]],"h",""))</f>
        <v>0</v>
      </c>
    </row>
    <row r="253" spans="1:144" x14ac:dyDescent="0.3">
      <c r="A253" s="2">
        <v>44225.526894363429</v>
      </c>
      <c r="B253" s="19" t="s">
        <v>5113</v>
      </c>
      <c r="C253" s="3" t="s">
        <v>5543</v>
      </c>
      <c r="D253" s="3" t="s">
        <v>5544</v>
      </c>
      <c r="E253" s="3" t="s">
        <v>5545</v>
      </c>
      <c r="F253" s="3" t="s">
        <v>5546</v>
      </c>
      <c r="G253" s="4" t="s">
        <v>5547</v>
      </c>
      <c r="H253" s="5" t="s">
        <v>5140</v>
      </c>
      <c r="I253" s="3" t="s">
        <v>642</v>
      </c>
      <c r="J253" s="3" t="s">
        <v>152</v>
      </c>
      <c r="K253" s="3" t="s">
        <v>5548</v>
      </c>
      <c r="L253" s="3" t="s">
        <v>5549</v>
      </c>
      <c r="M253" s="13">
        <v>37325</v>
      </c>
      <c r="N253" s="3" t="s">
        <v>5545</v>
      </c>
      <c r="O253" s="5" t="s">
        <v>5550</v>
      </c>
      <c r="P253" s="5" t="s">
        <v>5546</v>
      </c>
      <c r="Q253" s="4" t="s">
        <v>5551</v>
      </c>
      <c r="R253" s="4" t="s">
        <v>5552</v>
      </c>
      <c r="S253" s="3" t="s">
        <v>158</v>
      </c>
      <c r="T253" s="3" t="s">
        <v>158</v>
      </c>
      <c r="U253" s="3" t="s">
        <v>158</v>
      </c>
      <c r="V253" s="3" t="s">
        <v>159</v>
      </c>
      <c r="W253" s="3" t="s">
        <v>158</v>
      </c>
      <c r="X253" s="3" t="s">
        <v>159</v>
      </c>
      <c r="Y253" s="3" t="s">
        <v>158</v>
      </c>
      <c r="Z253" s="4" t="s">
        <v>5482</v>
      </c>
      <c r="AA253" s="4" t="s">
        <v>161</v>
      </c>
      <c r="AB253" s="4" t="s">
        <v>161</v>
      </c>
      <c r="AC253" s="4" t="s">
        <v>161</v>
      </c>
      <c r="AD253" s="4" t="s">
        <v>161</v>
      </c>
      <c r="AE253" s="4" t="s">
        <v>158</v>
      </c>
      <c r="AF253" s="4" t="s">
        <v>5553</v>
      </c>
      <c r="AG253" s="3" t="s">
        <v>161</v>
      </c>
      <c r="AH253" s="3" t="s">
        <v>161</v>
      </c>
      <c r="AI253" s="3" t="s">
        <v>161</v>
      </c>
      <c r="AJ253" s="3" t="s">
        <v>161</v>
      </c>
      <c r="AK253" s="3" t="s">
        <v>2167</v>
      </c>
      <c r="AL253" s="3" t="s">
        <v>161</v>
      </c>
      <c r="AM253" s="3" t="s">
        <v>654</v>
      </c>
      <c r="AN253" s="5">
        <v>0</v>
      </c>
      <c r="AO253" s="5">
        <v>0</v>
      </c>
      <c r="AP253" s="5">
        <v>5</v>
      </c>
      <c r="AQ253" s="5">
        <v>5</v>
      </c>
      <c r="AR253" s="5" t="s">
        <v>161</v>
      </c>
      <c r="AS253" s="5">
        <v>0</v>
      </c>
      <c r="AT253" s="5" t="s">
        <v>161</v>
      </c>
      <c r="AU253" s="5" t="s">
        <v>163</v>
      </c>
      <c r="AV253" s="5">
        <v>0</v>
      </c>
      <c r="AW253" s="5">
        <v>0</v>
      </c>
      <c r="AX253" s="5">
        <v>3</v>
      </c>
      <c r="AY253" s="5">
        <v>0</v>
      </c>
      <c r="AZ253" s="5" t="s">
        <v>161</v>
      </c>
      <c r="BA253" s="5">
        <v>0</v>
      </c>
      <c r="BB253" s="5">
        <v>4</v>
      </c>
      <c r="BC253" s="5">
        <v>1</v>
      </c>
      <c r="BD253" s="5">
        <v>0</v>
      </c>
      <c r="BE253" s="5" t="s">
        <v>378</v>
      </c>
      <c r="BF253" s="5">
        <v>0</v>
      </c>
      <c r="BG253" s="5">
        <v>0</v>
      </c>
      <c r="BH253" s="5">
        <v>5</v>
      </c>
      <c r="BI253" s="5">
        <v>1</v>
      </c>
      <c r="BJ253" s="5">
        <v>1</v>
      </c>
      <c r="BK253" s="5">
        <v>1</v>
      </c>
      <c r="BL253" s="5">
        <v>1</v>
      </c>
      <c r="BM253" s="5">
        <v>0</v>
      </c>
      <c r="BN253" s="5">
        <v>0</v>
      </c>
      <c r="BO253" s="5">
        <v>0</v>
      </c>
      <c r="BP253" s="5">
        <v>5</v>
      </c>
      <c r="BQ253" s="5" t="s">
        <v>158</v>
      </c>
      <c r="BR253" s="5" t="s">
        <v>378</v>
      </c>
      <c r="BS253" s="5">
        <v>0</v>
      </c>
      <c r="BT253" s="5">
        <v>1</v>
      </c>
      <c r="BU253" s="5">
        <v>0</v>
      </c>
      <c r="BV253" s="5" t="s">
        <v>165</v>
      </c>
      <c r="BW253" s="5" t="s">
        <v>378</v>
      </c>
      <c r="BX253" s="5">
        <v>0</v>
      </c>
      <c r="BY253" s="5">
        <v>0</v>
      </c>
      <c r="BZ253" s="5">
        <v>2</v>
      </c>
      <c r="CA253" s="5">
        <v>0</v>
      </c>
      <c r="CB253" s="5">
        <v>0</v>
      </c>
      <c r="CC253" s="5">
        <v>19</v>
      </c>
      <c r="CD253" s="5" t="s">
        <v>161</v>
      </c>
      <c r="CE253" s="5" t="s">
        <v>424</v>
      </c>
      <c r="CF253" s="5" t="s">
        <v>161</v>
      </c>
      <c r="CG253" s="5" t="s">
        <v>158</v>
      </c>
      <c r="CH253" s="5" t="s">
        <v>159</v>
      </c>
      <c r="CI253" s="5">
        <v>0</v>
      </c>
      <c r="CJ253" s="5">
        <v>0</v>
      </c>
      <c r="CK253" s="5" t="s">
        <v>159</v>
      </c>
      <c r="CL253" s="5" t="s">
        <v>159</v>
      </c>
      <c r="CM253" s="5">
        <v>0</v>
      </c>
      <c r="CN253" s="5">
        <v>0</v>
      </c>
      <c r="CO253" s="5" t="s">
        <v>199</v>
      </c>
      <c r="CQ253" s="5" t="s">
        <v>347</v>
      </c>
      <c r="CS253" s="5" t="s">
        <v>169</v>
      </c>
      <c r="CT253" s="5" t="s">
        <v>159</v>
      </c>
      <c r="CU253" s="5" t="s">
        <v>5550</v>
      </c>
      <c r="CX253" s="5" t="s">
        <v>5550</v>
      </c>
      <c r="CZ253" s="5" t="s">
        <v>229</v>
      </c>
      <c r="DA253" s="5" t="s">
        <v>172</v>
      </c>
      <c r="DD253" t="s">
        <v>5554</v>
      </c>
      <c r="DE253" s="14" t="s">
        <v>176</v>
      </c>
      <c r="DF253" s="4">
        <v>257</v>
      </c>
      <c r="DG253" s="15" t="s">
        <v>177</v>
      </c>
      <c r="DH253" s="15" t="s">
        <v>354</v>
      </c>
      <c r="DI253" s="4" t="e">
        <v>#REF!</v>
      </c>
      <c r="DJ253" s="4" t="e">
        <v>#REF!</v>
      </c>
      <c r="DK253" s="4" t="e">
        <v>#REF!</v>
      </c>
      <c r="DL253" s="4" t="e">
        <v>#REF!</v>
      </c>
      <c r="DM253" s="4" t="e">
        <v>#REF!</v>
      </c>
      <c r="DN253" s="4" t="e">
        <v>#REF!</v>
      </c>
      <c r="DO253" s="4" t="e">
        <v>#REF!</v>
      </c>
      <c r="DP253" s="4" t="s">
        <v>5555</v>
      </c>
      <c r="DQ253" s="4" t="s">
        <v>354</v>
      </c>
      <c r="DR253" s="16">
        <v>0.75</v>
      </c>
      <c r="DS253" s="17">
        <v>44237</v>
      </c>
      <c r="DT253" s="1" t="s">
        <v>356</v>
      </c>
      <c r="DU253" s="1" t="s">
        <v>354</v>
      </c>
      <c r="DV253" s="1" t="str">
        <f>TabCadastro[[#This Row],[Cidade]]&amp;" - "&amp;TabCadastro[[#This Row],[UF]]</f>
        <v>São Paulo - SP</v>
      </c>
      <c r="DW253" s="18" t="str">
        <f>TabCadastro[[#This Row],[Nome completo do responsável]]&amp;" / "&amp;TabCadastro[[#This Row],[Endereço de e-mail2]]&amp;" / "&amp;TabCadastro[[#This Row],[Telefone]]</f>
        <v>Antonio Carlos Dos Santos Azevedo / acsasete@hotmail.com / (11) 96611-8912</v>
      </c>
      <c r="DX253" s="18" t="str">
        <f>TabCadastro[[#This Row],[Nome do Presidente]]&amp;" / "&amp;TabCadastro[[#This Row],[Email do Presidente]]&amp;" / "&amp;TabCadastro[[#This Row],[Telefone do Presidente]]</f>
        <v>Antonio Carlos Dos Santos Azevedo / acsasete@hotmail.com / (11) 96611-8912</v>
      </c>
      <c r="DY253" s="18" t="e">
        <f>VLOOKUP(TabCadastro[[#This Row],[Regional]],#REF!,2,FALSE)</f>
        <v>#REF!</v>
      </c>
      <c r="DZ253" s="1" t="e">
        <f>IF(TabCadastro[[#This Row],[Regional]]=#REF!,TabCadastro[[#This Row],[Conc_Cidade_UF]],"")</f>
        <v>#REF!</v>
      </c>
      <c r="EA253" s="18" t="str">
        <f>TabCadastro[[#This Row],[Endereço]]&amp;" - "&amp;TabCadastro[[#This Row],[Bairro]]&amp;" - "&amp;"CEP "&amp;TabCadastro[[#This Row],[CEP]]</f>
        <v>Rua Antônio Previato, 1450 - São Mateus - CEP 03958-010</v>
      </c>
      <c r="EB253" s="1" t="e">
        <f>IF(TabCadastro[[#This Row],[Regional]]=#REF!,TabCadastro[[#This Row],[Ordem (manual)]],"")</f>
        <v>#REF!</v>
      </c>
      <c r="EC253" s="1" t="e">
        <f>IF(TabCadastro[[#This Row],[Regional_Selec]]="","",_xlfn.RANK.EQ(TabCadastro[[#This Row],[Regional_Selec]],TabCadastro[Regional_Selec],1))</f>
        <v>#REF!</v>
      </c>
      <c r="ED253" s="1" t="str">
        <f>TabCadastro[[#This Row],[Domingo]]&amp;TabCadastro[[#This Row],[Segunda]]&amp;TabCadastro[[#This Row],[Terça]]&amp;TabCadastro[[#This Row],[Quarta]]&amp;TabCadastro[[#This Row],[Quinta]]&amp;TabCadastro[[#This Row],[Sexta]]&amp;TabCadastro[[#This Row],[Sábado]]</f>
        <v>----19h15-14h</v>
      </c>
      <c r="EE253" s="1">
        <f>LEN(TabCadastro[[#This Row],[Conc_AE]])-LEN(SUBSTITUTE(TabCadastro[[#This Row],[Conc_AE]],"h",""))</f>
        <v>2</v>
      </c>
      <c r="EF253" s="1">
        <f>LEN(TabCadastro[[#This Row],[Dias e Horários do CURSO BÁSICO]])-LEN(SUBSTITUTE(TabCadastro[[#This Row],[Dias e Horários do CURSO BÁSICO]],"h",""))</f>
        <v>0</v>
      </c>
      <c r="EG253" s="1">
        <f>LEN(TabCadastro[[#This Row],[Dias e Horários da EAE]])-LEN(SUBSTITUTE(TabCadastro[[#This Row],[Dias e Horários da EAE]],"h",""))</f>
        <v>0</v>
      </c>
      <c r="EH253" s="1">
        <f>LEN(TabCadastro[[#This Row],[Dias e Horários EVANGELIZAÇÃO INFANTIL]])-LEN(SUBSTITUTE(TabCadastro[[#This Row],[Dias e Horários EVANGELIZAÇÃO INFANTIL]],"h",""))</f>
        <v>1</v>
      </c>
      <c r="EI253" s="1">
        <f>LEN(TabCadastro[[#This Row],[Dias e Horários PRÉ-MOCIDADE]])-LEN(SUBSTITUTE(TabCadastro[[#This Row],[Dias e Horários PRÉ-MOCIDADE]],"h",""))</f>
        <v>1</v>
      </c>
      <c r="EJ253" s="1">
        <f>LEN(TabCadastro[[#This Row],[Dias e Horários MOCIDADE]])-LEN(SUBSTITUTE(TabCadastro[[#This Row],[Dias e Horários MOCIDADE]],"h",""))</f>
        <v>1</v>
      </c>
      <c r="EK253" s="1">
        <f>LEN(TabCadastro[[#This Row],[Dias e Horários do CURSO DE MÉDIUNS]])-LEN(SUBSTITUTE(TabCadastro[[#This Row],[Dias e Horários do CURSO DE MÉDIUNS]],"h",""))</f>
        <v>0</v>
      </c>
      <c r="EL253" s="1">
        <f>LEN(TabCadastro[[#This Row],[Dias e Horários - FALANDO AO CORAÇÃO]])-LEN(SUBSTITUTE(TabCadastro[[#This Row],[Dias e Horários - FALANDO AO CORAÇÃO]],"h",""))</f>
        <v>0</v>
      </c>
      <c r="EM253" s="1">
        <f>LEN(TabCadastro[[#This Row],[Dias e Horários - PROJETO ANDRÉ LUIZ]])-LEN(SUBSTITUTE(TabCadastro[[#This Row],[Dias e Horários - PROJETO ANDRÉ LUIZ]],"h",""))</f>
        <v>1</v>
      </c>
      <c r="EN253" s="1">
        <f>LEN(TabCadastro[[#This Row],[Dias e Horários - PROJETO PAULO DE TARSO]])-LEN(SUBSTITUTE(TabCadastro[[#This Row],[Dias e Horários - PROJETO PAULO DE TARSO]],"h",""))</f>
        <v>0</v>
      </c>
    </row>
    <row r="254" spans="1:144" x14ac:dyDescent="0.3">
      <c r="A254" s="2">
        <v>44186.648762245371</v>
      </c>
      <c r="B254" s="19" t="s">
        <v>5113</v>
      </c>
      <c r="C254" s="3" t="s">
        <v>5556</v>
      </c>
      <c r="D254" s="3" t="s">
        <v>5557</v>
      </c>
      <c r="E254" s="3" t="s">
        <v>5558</v>
      </c>
      <c r="F254" s="3" t="s">
        <v>5559</v>
      </c>
      <c r="G254" s="4" t="s">
        <v>5560</v>
      </c>
      <c r="H254" s="5" t="s">
        <v>5561</v>
      </c>
      <c r="I254" s="3" t="s">
        <v>642</v>
      </c>
      <c r="J254" s="3" t="s">
        <v>152</v>
      </c>
      <c r="K254" s="3" t="s">
        <v>5562</v>
      </c>
      <c r="L254" s="3" t="s">
        <v>5563</v>
      </c>
      <c r="M254" s="13">
        <v>32635</v>
      </c>
      <c r="N254" s="3" t="s">
        <v>5564</v>
      </c>
      <c r="O254" s="5" t="s">
        <v>5565</v>
      </c>
      <c r="P254" s="5" t="s">
        <v>5566</v>
      </c>
      <c r="Q254" s="4" t="s">
        <v>5567</v>
      </c>
      <c r="S254" s="3" t="s">
        <v>158</v>
      </c>
      <c r="T254" s="3" t="s">
        <v>158</v>
      </c>
      <c r="U254" s="3" t="s">
        <v>158</v>
      </c>
      <c r="V254" s="3" t="s">
        <v>159</v>
      </c>
      <c r="W254" s="3" t="s">
        <v>159</v>
      </c>
      <c r="X254" s="3" t="s">
        <v>159</v>
      </c>
      <c r="Y254" s="3" t="s">
        <v>158</v>
      </c>
      <c r="Z254" s="4" t="s">
        <v>5568</v>
      </c>
      <c r="AA254" s="4" t="s">
        <v>161</v>
      </c>
      <c r="AB254" s="4" t="s">
        <v>5569</v>
      </c>
      <c r="AC254" s="4" t="s">
        <v>161</v>
      </c>
      <c r="AD254" s="4" t="s">
        <v>161</v>
      </c>
      <c r="AE254" s="4" t="s">
        <v>159</v>
      </c>
      <c r="AG254" s="3" t="s">
        <v>161</v>
      </c>
      <c r="AH254" s="3" t="s">
        <v>161</v>
      </c>
      <c r="AI254" s="3" t="s">
        <v>162</v>
      </c>
      <c r="AJ254" s="3" t="s">
        <v>161</v>
      </c>
      <c r="AK254" s="3" t="s">
        <v>161</v>
      </c>
      <c r="AL254" s="3" t="s">
        <v>161</v>
      </c>
      <c r="AM254" s="3" t="s">
        <v>161</v>
      </c>
      <c r="AN254" s="5">
        <v>20</v>
      </c>
      <c r="AO254" s="21">
        <v>8</v>
      </c>
      <c r="AP254" s="5">
        <v>16</v>
      </c>
      <c r="AQ254" s="5">
        <v>32</v>
      </c>
      <c r="AR254" s="5" t="s">
        <v>161</v>
      </c>
      <c r="AS254" s="5">
        <v>0</v>
      </c>
      <c r="AT254" s="5" t="s">
        <v>5570</v>
      </c>
      <c r="AU254" s="5" t="s">
        <v>5571</v>
      </c>
      <c r="AV254" s="5">
        <v>40</v>
      </c>
      <c r="AW254" s="5">
        <v>9</v>
      </c>
      <c r="AX254" s="5">
        <v>9</v>
      </c>
      <c r="AY254" s="5">
        <v>3</v>
      </c>
      <c r="AZ254" s="5" t="s">
        <v>161</v>
      </c>
      <c r="BA254" s="5">
        <v>0</v>
      </c>
      <c r="BB254" s="5">
        <v>5</v>
      </c>
      <c r="BC254" s="5">
        <v>3</v>
      </c>
      <c r="BD254" s="5">
        <v>1</v>
      </c>
      <c r="BE254" s="5" t="s">
        <v>161</v>
      </c>
      <c r="BF254" s="5">
        <v>0</v>
      </c>
      <c r="BG254" s="5">
        <v>0</v>
      </c>
      <c r="BH254" s="5">
        <v>7</v>
      </c>
      <c r="BI254" s="5">
        <v>2</v>
      </c>
      <c r="BJ254" s="5">
        <v>2</v>
      </c>
      <c r="BK254" s="5">
        <v>1</v>
      </c>
      <c r="BL254" s="5">
        <v>2</v>
      </c>
      <c r="BM254" s="5">
        <v>2</v>
      </c>
      <c r="BN254" s="5">
        <v>0</v>
      </c>
      <c r="BO254" s="5">
        <v>0</v>
      </c>
      <c r="BP254" s="5">
        <v>0</v>
      </c>
      <c r="BQ254" s="5" t="s">
        <v>163</v>
      </c>
      <c r="BR254" s="5" t="s">
        <v>161</v>
      </c>
      <c r="BS254" s="5">
        <v>0</v>
      </c>
      <c r="BT254" s="5">
        <v>6</v>
      </c>
      <c r="BU254" s="5">
        <v>4</v>
      </c>
      <c r="BV254" s="5" t="s">
        <v>5572</v>
      </c>
      <c r="BW254" s="5" t="s">
        <v>161</v>
      </c>
      <c r="BX254" s="5">
        <v>0</v>
      </c>
      <c r="BY254" s="5">
        <v>0</v>
      </c>
      <c r="BZ254" s="5">
        <v>5</v>
      </c>
      <c r="CA254" s="5">
        <v>5</v>
      </c>
      <c r="CB254" s="5">
        <v>0</v>
      </c>
      <c r="CC254" s="5">
        <v>83</v>
      </c>
      <c r="CD254" s="5" t="s">
        <v>161</v>
      </c>
      <c r="CE254" s="5" t="s">
        <v>161</v>
      </c>
      <c r="CF254" s="5" t="s">
        <v>161</v>
      </c>
      <c r="CG254" s="5" t="s">
        <v>158</v>
      </c>
      <c r="CH254" s="5" t="s">
        <v>158</v>
      </c>
      <c r="CI254" s="5">
        <v>0</v>
      </c>
      <c r="CJ254" s="5">
        <v>0</v>
      </c>
      <c r="CK254" s="5" t="s">
        <v>159</v>
      </c>
      <c r="CL254" s="5" t="s">
        <v>158</v>
      </c>
      <c r="CM254" s="5">
        <v>0</v>
      </c>
      <c r="CN254" s="5">
        <v>0</v>
      </c>
      <c r="CO254" s="5" t="s">
        <v>167</v>
      </c>
      <c r="CQ254" s="5" t="s">
        <v>347</v>
      </c>
      <c r="CS254" s="5" t="s">
        <v>169</v>
      </c>
      <c r="CT254" s="5" t="s">
        <v>158</v>
      </c>
      <c r="CU254" s="5" t="s">
        <v>5573</v>
      </c>
      <c r="CX254" s="5" t="s">
        <v>5573</v>
      </c>
      <c r="CY254" s="4" t="s">
        <v>5574</v>
      </c>
      <c r="CZ254" s="5" t="s">
        <v>171</v>
      </c>
      <c r="DA254" s="5" t="s">
        <v>172</v>
      </c>
      <c r="DB254" s="4" t="s">
        <v>5575</v>
      </c>
      <c r="DC254" s="4" t="s">
        <v>5576</v>
      </c>
      <c r="DD254" t="s">
        <v>5577</v>
      </c>
      <c r="DE254" s="14" t="s">
        <v>176</v>
      </c>
      <c r="DF254" s="4">
        <v>258</v>
      </c>
      <c r="DG254" s="15" t="s">
        <v>177</v>
      </c>
      <c r="DH254" s="15" t="s">
        <v>178</v>
      </c>
      <c r="DI254" s="4" t="e">
        <v>#REF!</v>
      </c>
      <c r="DJ254" s="4" t="e">
        <v>#REF!</v>
      </c>
      <c r="DK254" s="4" t="e">
        <v>#REF!</v>
      </c>
      <c r="DL254" s="4" t="e">
        <v>#REF!</v>
      </c>
      <c r="DM254" s="4" t="e">
        <v>#REF!</v>
      </c>
      <c r="DN254" s="4" t="e">
        <v>#REF!</v>
      </c>
      <c r="DO254" s="4" t="e">
        <v>#REF!</v>
      </c>
      <c r="DP254" s="4" t="s">
        <v>5578</v>
      </c>
      <c r="DQ254" s="4" t="s">
        <v>178</v>
      </c>
      <c r="DR254" s="16">
        <v>0</v>
      </c>
      <c r="DS254" s="17">
        <v>44237</v>
      </c>
      <c r="DU254" s="1" t="s">
        <v>178</v>
      </c>
      <c r="DV254" s="1" t="str">
        <f>TabCadastro[[#This Row],[Cidade]]&amp;" - "&amp;TabCadastro[[#This Row],[UF]]</f>
        <v>São Paulo - SP</v>
      </c>
      <c r="DW254" s="18" t="str">
        <f>TabCadastro[[#This Row],[Nome completo do responsável]]&amp;" / "&amp;TabCadastro[[#This Row],[Endereço de e-mail2]]&amp;" / "&amp;TabCadastro[[#This Row],[Telefone]]</f>
        <v>Claudia Maria Valencia Hirano / ceaevlnhocune@gmail.com / (11) 98311-2818</v>
      </c>
      <c r="DX254" s="18" t="str">
        <f>TabCadastro[[#This Row],[Nome do Presidente]]&amp;" / "&amp;TabCadastro[[#This Row],[Email do Presidente]]&amp;" / "&amp;TabCadastro[[#This Row],[Telefone do Presidente]]</f>
        <v>Tiago Torres Galindo / tiagotorresgalindo@gmail.com / (11) 96192-6838</v>
      </c>
      <c r="DY254" s="18" t="e">
        <f>VLOOKUP(TabCadastro[[#This Row],[Regional]],#REF!,2,FALSE)</f>
        <v>#REF!</v>
      </c>
      <c r="DZ254" s="1" t="e">
        <f>IF(TabCadastro[[#This Row],[Regional]]=#REF!,TabCadastro[[#This Row],[Conc_Cidade_UF]],"")</f>
        <v>#REF!</v>
      </c>
      <c r="EA254" s="18" t="str">
        <f>TabCadastro[[#This Row],[Endereço]]&amp;" - "&amp;TabCadastro[[#This Row],[Bairro]]&amp;" - "&amp;"CEP "&amp;TabCadastro[[#This Row],[CEP]]</f>
        <v>Rua Diviana, 18 - Jd. Santo Antônio - CEP 03563-310</v>
      </c>
      <c r="EB254" s="1" t="e">
        <f>IF(TabCadastro[[#This Row],[Regional]]=#REF!,TabCadastro[[#This Row],[Ordem (manual)]],"")</f>
        <v>#REF!</v>
      </c>
      <c r="EC254" s="1" t="e">
        <f>IF(TabCadastro[[#This Row],[Regional_Selec]]="","",_xlfn.RANK.EQ(TabCadastro[[#This Row],[Regional_Selec]],TabCadastro[Regional_Selec],1))</f>
        <v>#REF!</v>
      </c>
      <c r="ED254" s="1" t="str">
        <f>TabCadastro[[#This Row],[Domingo]]&amp;TabCadastro[[#This Row],[Segunda]]&amp;TabCadastro[[#This Row],[Terça]]&amp;TabCadastro[[#This Row],[Quarta]]&amp;TabCadastro[[#This Row],[Quinta]]&amp;TabCadastro[[#This Row],[Sexta]]&amp;TabCadastro[[#This Row],[Sábado]]</f>
        <v>--19h30----</v>
      </c>
      <c r="EE254" s="1">
        <f>LEN(TabCadastro[[#This Row],[Conc_AE]])-LEN(SUBSTITUTE(TabCadastro[[#This Row],[Conc_AE]],"h",""))</f>
        <v>1</v>
      </c>
      <c r="EF254" s="1">
        <f>LEN(TabCadastro[[#This Row],[Dias e Horários do CURSO BÁSICO]])-LEN(SUBSTITUTE(TabCadastro[[#This Row],[Dias e Horários do CURSO BÁSICO]],"h",""))</f>
        <v>0</v>
      </c>
      <c r="EG254" s="1">
        <f>LEN(TabCadastro[[#This Row],[Dias e Horários da EAE]])-LEN(SUBSTITUTE(TabCadastro[[#This Row],[Dias e Horários da EAE]],"h",""))</f>
        <v>2</v>
      </c>
      <c r="EH254" s="1">
        <f>LEN(TabCadastro[[#This Row],[Dias e Horários EVANGELIZAÇÃO INFANTIL]])-LEN(SUBSTITUTE(TabCadastro[[#This Row],[Dias e Horários EVANGELIZAÇÃO INFANTIL]],"h",""))</f>
        <v>0</v>
      </c>
      <c r="EI254" s="1">
        <f>LEN(TabCadastro[[#This Row],[Dias e Horários PRÉ-MOCIDADE]])-LEN(SUBSTITUTE(TabCadastro[[#This Row],[Dias e Horários PRÉ-MOCIDADE]],"h",""))</f>
        <v>0</v>
      </c>
      <c r="EJ254" s="1">
        <f>LEN(TabCadastro[[#This Row],[Dias e Horários MOCIDADE]])-LEN(SUBSTITUTE(TabCadastro[[#This Row],[Dias e Horários MOCIDADE]],"h",""))</f>
        <v>0</v>
      </c>
      <c r="EK254" s="1">
        <f>LEN(TabCadastro[[#This Row],[Dias e Horários do CURSO DE MÉDIUNS]])-LEN(SUBSTITUTE(TabCadastro[[#This Row],[Dias e Horários do CURSO DE MÉDIUNS]],"h",""))</f>
        <v>0</v>
      </c>
      <c r="EL254" s="1">
        <f>LEN(TabCadastro[[#This Row],[Dias e Horários - FALANDO AO CORAÇÃO]])-LEN(SUBSTITUTE(TabCadastro[[#This Row],[Dias e Horários - FALANDO AO CORAÇÃO]],"h",""))</f>
        <v>0</v>
      </c>
      <c r="EM254" s="1">
        <f>LEN(TabCadastro[[#This Row],[Dias e Horários - PROJETO ANDRÉ LUIZ]])-LEN(SUBSTITUTE(TabCadastro[[#This Row],[Dias e Horários - PROJETO ANDRÉ LUIZ]],"h",""))</f>
        <v>0</v>
      </c>
      <c r="EN254" s="1">
        <f>LEN(TabCadastro[[#This Row],[Dias e Horários - PROJETO PAULO DE TARSO]])-LEN(SUBSTITUTE(TabCadastro[[#This Row],[Dias e Horários - PROJETO PAULO DE TARSO]],"h",""))</f>
        <v>0</v>
      </c>
    </row>
    <row r="255" spans="1:144" x14ac:dyDescent="0.3">
      <c r="A255" s="2">
        <v>44231.824790046296</v>
      </c>
      <c r="B255" s="19" t="s">
        <v>5113</v>
      </c>
      <c r="C255" s="3" t="s">
        <v>5579</v>
      </c>
      <c r="D255" s="3" t="s">
        <v>5580</v>
      </c>
      <c r="E255" s="3" t="s">
        <v>5581</v>
      </c>
      <c r="F255" s="3" t="s">
        <v>5582</v>
      </c>
      <c r="G255" s="4" t="s">
        <v>5583</v>
      </c>
      <c r="H255" s="5" t="s">
        <v>5584</v>
      </c>
      <c r="I255" s="3" t="s">
        <v>5585</v>
      </c>
      <c r="J255" s="3" t="s">
        <v>152</v>
      </c>
      <c r="K255" s="3" t="s">
        <v>5586</v>
      </c>
      <c r="L255" s="3" t="s">
        <v>5587</v>
      </c>
      <c r="M255" s="13">
        <v>41108</v>
      </c>
      <c r="N255" s="3" t="s">
        <v>5588</v>
      </c>
      <c r="O255" s="5" t="s">
        <v>5589</v>
      </c>
      <c r="P255" s="5" t="s">
        <v>5590</v>
      </c>
      <c r="Q255" s="4" t="s">
        <v>5591</v>
      </c>
      <c r="R255" s="4" t="s">
        <v>5592</v>
      </c>
      <c r="S255" s="3" t="s">
        <v>158</v>
      </c>
      <c r="T255" s="3" t="s">
        <v>158</v>
      </c>
      <c r="U255" s="3" t="s">
        <v>158</v>
      </c>
      <c r="V255" s="3" t="s">
        <v>159</v>
      </c>
      <c r="W255" s="3" t="s">
        <v>159</v>
      </c>
      <c r="X255" s="3" t="s">
        <v>159</v>
      </c>
      <c r="Y255" s="3" t="s">
        <v>158</v>
      </c>
      <c r="Z255" s="4" t="s">
        <v>5593</v>
      </c>
      <c r="AA255" s="4" t="s">
        <v>161</v>
      </c>
      <c r="AB255" s="4" t="s">
        <v>5594</v>
      </c>
      <c r="AC255" s="4" t="s">
        <v>161</v>
      </c>
      <c r="AD255" s="4" t="s">
        <v>5595</v>
      </c>
      <c r="AE255" s="4" t="s">
        <v>158</v>
      </c>
      <c r="AF255" s="4" t="s">
        <v>5596</v>
      </c>
      <c r="AG255" s="3" t="s">
        <v>161</v>
      </c>
      <c r="AH255" s="3" t="s">
        <v>161</v>
      </c>
      <c r="AI255" s="3" t="s">
        <v>161</v>
      </c>
      <c r="AJ255" s="3" t="s">
        <v>162</v>
      </c>
      <c r="AK255" s="3" t="s">
        <v>161</v>
      </c>
      <c r="AL255" s="3" t="s">
        <v>161</v>
      </c>
      <c r="AM255" s="3" t="s">
        <v>1202</v>
      </c>
      <c r="AN255" s="5">
        <v>40</v>
      </c>
      <c r="AO255" s="5">
        <v>12</v>
      </c>
      <c r="AP255" s="5">
        <v>5</v>
      </c>
      <c r="AQ255" s="5">
        <v>2</v>
      </c>
      <c r="AR255" s="5" t="s">
        <v>161</v>
      </c>
      <c r="AS255" s="5">
        <v>0</v>
      </c>
      <c r="AT255" s="5" t="s">
        <v>5597</v>
      </c>
      <c r="AU255" s="5" t="s">
        <v>399</v>
      </c>
      <c r="AV255" s="5">
        <v>15</v>
      </c>
      <c r="AW255" s="5">
        <v>4</v>
      </c>
      <c r="AX255" s="5">
        <v>2</v>
      </c>
      <c r="AY255" s="5">
        <v>2</v>
      </c>
      <c r="AZ255" s="5" t="s">
        <v>161</v>
      </c>
      <c r="BA255" s="5">
        <v>0</v>
      </c>
      <c r="BB255" s="5">
        <v>0</v>
      </c>
      <c r="BC255" s="5">
        <v>0</v>
      </c>
      <c r="BD255" s="5">
        <v>0</v>
      </c>
      <c r="BE255" s="5" t="s">
        <v>161</v>
      </c>
      <c r="BF255" s="5">
        <v>0</v>
      </c>
      <c r="BG255" s="5">
        <v>0</v>
      </c>
      <c r="BH255" s="5">
        <v>0</v>
      </c>
      <c r="BI255" s="5">
        <v>0</v>
      </c>
      <c r="BJ255" s="5">
        <v>0</v>
      </c>
      <c r="BK255" s="5">
        <v>0</v>
      </c>
      <c r="BL255" s="5">
        <v>0</v>
      </c>
      <c r="BM255" s="5">
        <v>0</v>
      </c>
      <c r="BN255" s="5">
        <v>0</v>
      </c>
      <c r="BO255" s="5">
        <v>0</v>
      </c>
      <c r="BP255" s="5">
        <v>0</v>
      </c>
      <c r="BQ255" s="5" t="s">
        <v>163</v>
      </c>
      <c r="BR255" s="5" t="s">
        <v>161</v>
      </c>
      <c r="BS255" s="5">
        <v>0</v>
      </c>
      <c r="BT255" s="5">
        <v>0</v>
      </c>
      <c r="BU255" s="5">
        <v>0</v>
      </c>
      <c r="BV255" s="5" t="s">
        <v>163</v>
      </c>
      <c r="BW255" s="5" t="s">
        <v>161</v>
      </c>
      <c r="BX255" s="5">
        <v>0</v>
      </c>
      <c r="BY255" s="5">
        <v>0</v>
      </c>
      <c r="BZ255" s="5">
        <v>0</v>
      </c>
      <c r="CA255" s="5">
        <v>0</v>
      </c>
      <c r="CB255" s="5">
        <v>4</v>
      </c>
      <c r="CC255" s="5">
        <v>4</v>
      </c>
      <c r="CD255" s="5" t="s">
        <v>161</v>
      </c>
      <c r="CE255" s="5" t="s">
        <v>161</v>
      </c>
      <c r="CF255" s="5" t="s">
        <v>161</v>
      </c>
      <c r="CG255" s="5" t="s">
        <v>159</v>
      </c>
      <c r="CH255" s="5" t="s">
        <v>158</v>
      </c>
      <c r="CI255" s="5">
        <v>0</v>
      </c>
      <c r="CJ255" s="5">
        <v>0</v>
      </c>
      <c r="CK255" s="5" t="s">
        <v>159</v>
      </c>
      <c r="CL255" s="5" t="s">
        <v>158</v>
      </c>
      <c r="CM255" s="5">
        <v>0</v>
      </c>
      <c r="CN255" s="5">
        <v>0</v>
      </c>
      <c r="CO255" s="5" t="s">
        <v>167</v>
      </c>
      <c r="CP255" s="4" t="s">
        <v>5598</v>
      </c>
      <c r="CQ255" s="5" t="s">
        <v>168</v>
      </c>
      <c r="CR255" s="4" t="s">
        <v>5599</v>
      </c>
      <c r="CS255" s="5" t="s">
        <v>169</v>
      </c>
      <c r="CT255" s="5" t="s">
        <v>159</v>
      </c>
      <c r="CU255" s="5" t="s">
        <v>5600</v>
      </c>
      <c r="CV255" s="4" t="s">
        <v>5601</v>
      </c>
      <c r="CX255" s="5" t="s">
        <v>5589</v>
      </c>
      <c r="CY255" s="4" t="s">
        <v>1302</v>
      </c>
      <c r="CZ255" s="5" t="s">
        <v>171</v>
      </c>
      <c r="DA255" s="5" t="s">
        <v>230</v>
      </c>
      <c r="DB255" s="4" t="s">
        <v>5602</v>
      </c>
      <c r="DC255" s="4" t="s">
        <v>5603</v>
      </c>
      <c r="DD255" t="s">
        <v>5604</v>
      </c>
      <c r="DE255" s="14" t="s">
        <v>176</v>
      </c>
      <c r="DF255" s="4">
        <v>259</v>
      </c>
      <c r="DG255" s="15" t="s">
        <v>177</v>
      </c>
      <c r="DH255" s="15" t="s">
        <v>178</v>
      </c>
      <c r="DI255" s="4" t="e">
        <v>#REF!</v>
      </c>
      <c r="DJ255" s="4" t="e">
        <v>#REF!</v>
      </c>
      <c r="DK255" s="4" t="e">
        <v>#REF!</v>
      </c>
      <c r="DL255" s="4" t="e">
        <v>#REF!</v>
      </c>
      <c r="DM255" s="4" t="e">
        <v>#REF!</v>
      </c>
      <c r="DN255" s="4" t="e">
        <v>#REF!</v>
      </c>
      <c r="DO255" s="4" t="e">
        <v>#REF!</v>
      </c>
      <c r="DP255" s="4" t="s">
        <v>5605</v>
      </c>
      <c r="DQ255" s="4" t="s">
        <v>178</v>
      </c>
      <c r="DR255" s="16">
        <v>0.5</v>
      </c>
      <c r="DS255" s="17">
        <v>44237</v>
      </c>
      <c r="DU255" s="1" t="s">
        <v>178</v>
      </c>
      <c r="DV255" s="1" t="str">
        <f>TabCadastro[[#This Row],[Cidade]]&amp;" - "&amp;TabCadastro[[#This Row],[UF]]</f>
        <v>Itaquaquecetuba - SP</v>
      </c>
      <c r="DW255" s="18" t="str">
        <f>TabCadastro[[#This Row],[Nome completo do responsável]]&amp;" / "&amp;TabCadastro[[#This Row],[Endereço de e-mail2]]&amp;" / "&amp;TabCadastro[[#This Row],[Telefone]]</f>
        <v>Adilson José De Oliveira / betoambiental@hotmail.com / (11) 96670-8035</v>
      </c>
      <c r="DX255" s="18" t="str">
        <f>TabCadastro[[#This Row],[Nome do Presidente]]&amp;" / "&amp;TabCadastro[[#This Row],[Email do Presidente]]&amp;" / "&amp;TabCadastro[[#This Row],[Telefone do Presidente]]</f>
        <v>Adalberto Bergamasco Michelone / betoambiental@hotmail.com / (11) 99691-1950</v>
      </c>
      <c r="DY255" s="18" t="e">
        <f>VLOOKUP(TabCadastro[[#This Row],[Regional]],#REF!,2,FALSE)</f>
        <v>#REF!</v>
      </c>
      <c r="DZ255" s="1" t="e">
        <f>IF(TabCadastro[[#This Row],[Regional]]=#REF!,TabCadastro[[#This Row],[Conc_Cidade_UF]],"")</f>
        <v>#REF!</v>
      </c>
      <c r="EA255" s="18" t="str">
        <f>TabCadastro[[#This Row],[Endereço]]&amp;" - "&amp;TabCadastro[[#This Row],[Bairro]]&amp;" - "&amp;"CEP "&amp;TabCadastro[[#This Row],[CEP]]</f>
        <v>Rua Antônio Da Silva Costa, 95 - Jd. Gonçalves - CEP 08573-480</v>
      </c>
      <c r="EB255" s="1" t="e">
        <f>IF(TabCadastro[[#This Row],[Regional]]=#REF!,TabCadastro[[#This Row],[Ordem (manual)]],"")</f>
        <v>#REF!</v>
      </c>
      <c r="EC255" s="1" t="e">
        <f>IF(TabCadastro[[#This Row],[Regional_Selec]]="","",_xlfn.RANK.EQ(TabCadastro[[#This Row],[Regional_Selec]],TabCadastro[Regional_Selec],1))</f>
        <v>#REF!</v>
      </c>
      <c r="ED255" s="1" t="str">
        <f>TabCadastro[[#This Row],[Domingo]]&amp;TabCadastro[[#This Row],[Segunda]]&amp;TabCadastro[[#This Row],[Terça]]&amp;TabCadastro[[#This Row],[Quarta]]&amp;TabCadastro[[#This Row],[Quinta]]&amp;TabCadastro[[#This Row],[Sexta]]&amp;TabCadastro[[#This Row],[Sábado]]</f>
        <v>---19h30--17h30</v>
      </c>
      <c r="EE255" s="1">
        <f>LEN(TabCadastro[[#This Row],[Conc_AE]])-LEN(SUBSTITUTE(TabCadastro[[#This Row],[Conc_AE]],"h",""))</f>
        <v>2</v>
      </c>
      <c r="EF255" s="1">
        <f>LEN(TabCadastro[[#This Row],[Dias e Horários do CURSO BÁSICO]])-LEN(SUBSTITUTE(TabCadastro[[#This Row],[Dias e Horários do CURSO BÁSICO]],"h",""))</f>
        <v>0</v>
      </c>
      <c r="EG255" s="1">
        <f>LEN(TabCadastro[[#This Row],[Dias e Horários da EAE]])-LEN(SUBSTITUTE(TabCadastro[[#This Row],[Dias e Horários da EAE]],"h",""))</f>
        <v>2</v>
      </c>
      <c r="EH255" s="1">
        <f>LEN(TabCadastro[[#This Row],[Dias e Horários EVANGELIZAÇÃO INFANTIL]])-LEN(SUBSTITUTE(TabCadastro[[#This Row],[Dias e Horários EVANGELIZAÇÃO INFANTIL]],"h",""))</f>
        <v>0</v>
      </c>
      <c r="EI255" s="1">
        <f>LEN(TabCadastro[[#This Row],[Dias e Horários PRÉ-MOCIDADE]])-LEN(SUBSTITUTE(TabCadastro[[#This Row],[Dias e Horários PRÉ-MOCIDADE]],"h",""))</f>
        <v>0</v>
      </c>
      <c r="EJ255" s="1">
        <f>LEN(TabCadastro[[#This Row],[Dias e Horários MOCIDADE]])-LEN(SUBSTITUTE(TabCadastro[[#This Row],[Dias e Horários MOCIDADE]],"h",""))</f>
        <v>0</v>
      </c>
      <c r="EK255" s="1">
        <f>LEN(TabCadastro[[#This Row],[Dias e Horários do CURSO DE MÉDIUNS]])-LEN(SUBSTITUTE(TabCadastro[[#This Row],[Dias e Horários do CURSO DE MÉDIUNS]],"h",""))</f>
        <v>0</v>
      </c>
      <c r="EL255" s="1">
        <f>LEN(TabCadastro[[#This Row],[Dias e Horários - FALANDO AO CORAÇÃO]])-LEN(SUBSTITUTE(TabCadastro[[#This Row],[Dias e Horários - FALANDO AO CORAÇÃO]],"h",""))</f>
        <v>0</v>
      </c>
      <c r="EM255" s="1">
        <f>LEN(TabCadastro[[#This Row],[Dias e Horários - PROJETO ANDRÉ LUIZ]])-LEN(SUBSTITUTE(TabCadastro[[#This Row],[Dias e Horários - PROJETO ANDRÉ LUIZ]],"h",""))</f>
        <v>0</v>
      </c>
      <c r="EN255" s="1">
        <f>LEN(TabCadastro[[#This Row],[Dias e Horários - PROJETO PAULO DE TARSO]])-LEN(SUBSTITUTE(TabCadastro[[#This Row],[Dias e Horários - PROJETO PAULO DE TARSO]],"h",""))</f>
        <v>0</v>
      </c>
    </row>
    <row r="256" spans="1:144" x14ac:dyDescent="0.3">
      <c r="A256" s="2">
        <v>44209.49320118055</v>
      </c>
      <c r="B256" s="19" t="s">
        <v>5113</v>
      </c>
      <c r="C256" s="3" t="s">
        <v>5606</v>
      </c>
      <c r="D256" s="3" t="s">
        <v>5607</v>
      </c>
      <c r="E256" s="3" t="s">
        <v>5608</v>
      </c>
      <c r="F256" s="3" t="s">
        <v>5609</v>
      </c>
      <c r="G256" s="4" t="s">
        <v>5610</v>
      </c>
      <c r="H256" s="5" t="s">
        <v>5611</v>
      </c>
      <c r="I256" s="3" t="s">
        <v>642</v>
      </c>
      <c r="J256" s="3" t="s">
        <v>152</v>
      </c>
      <c r="K256" s="3" t="s">
        <v>5612</v>
      </c>
      <c r="L256" s="3" t="s">
        <v>5613</v>
      </c>
      <c r="M256" s="24">
        <v>36479</v>
      </c>
      <c r="N256" s="3" t="s">
        <v>5608</v>
      </c>
      <c r="O256" s="5" t="s">
        <v>5614</v>
      </c>
      <c r="P256" s="5" t="s">
        <v>5609</v>
      </c>
      <c r="Q256" s="4" t="s">
        <v>5615</v>
      </c>
      <c r="S256" s="3" t="s">
        <v>158</v>
      </c>
      <c r="T256" s="3" t="s">
        <v>158</v>
      </c>
      <c r="U256" s="3" t="s">
        <v>159</v>
      </c>
      <c r="V256" s="3" t="s">
        <v>159</v>
      </c>
      <c r="W256" s="3" t="s">
        <v>159</v>
      </c>
      <c r="X256" s="3" t="s">
        <v>159</v>
      </c>
      <c r="Y256" s="3" t="s">
        <v>159</v>
      </c>
      <c r="Z256" s="4" t="s">
        <v>5616</v>
      </c>
      <c r="AA256" s="4" t="s">
        <v>161</v>
      </c>
      <c r="AB256" s="4" t="s">
        <v>161</v>
      </c>
      <c r="AC256" s="4" t="s">
        <v>161</v>
      </c>
      <c r="AD256" s="4" t="s">
        <v>161</v>
      </c>
      <c r="AE256" s="4" t="s">
        <v>159</v>
      </c>
      <c r="AG256" s="3" t="s">
        <v>278</v>
      </c>
      <c r="AH256" s="3" t="s">
        <v>2167</v>
      </c>
      <c r="AI256" s="3" t="s">
        <v>2167</v>
      </c>
      <c r="AJ256" s="3" t="s">
        <v>161</v>
      </c>
      <c r="AK256" s="3" t="s">
        <v>162</v>
      </c>
      <c r="AL256" s="3" t="s">
        <v>161</v>
      </c>
      <c r="AM256" s="3" t="s">
        <v>161</v>
      </c>
      <c r="AN256" s="5">
        <v>30</v>
      </c>
      <c r="AO256" s="5">
        <v>39</v>
      </c>
      <c r="AP256" s="5">
        <v>6</v>
      </c>
      <c r="AQ256" s="5">
        <v>8</v>
      </c>
      <c r="AR256" s="5" t="s">
        <v>5617</v>
      </c>
      <c r="AS256" s="5">
        <v>20</v>
      </c>
      <c r="AT256" s="5" t="s">
        <v>5617</v>
      </c>
      <c r="AU256" s="5" t="s">
        <v>467</v>
      </c>
      <c r="AV256" s="5">
        <v>18</v>
      </c>
      <c r="AW256" s="5">
        <v>0</v>
      </c>
      <c r="AX256" s="5">
        <v>0</v>
      </c>
      <c r="AY256" s="5">
        <v>0</v>
      </c>
      <c r="AZ256" s="5" t="s">
        <v>161</v>
      </c>
      <c r="BA256" s="5">
        <v>0</v>
      </c>
      <c r="BB256" s="5">
        <v>0</v>
      </c>
      <c r="BC256" s="5">
        <v>0</v>
      </c>
      <c r="BD256" s="5">
        <v>2</v>
      </c>
      <c r="BE256" s="5" t="s">
        <v>197</v>
      </c>
      <c r="BF256" s="5">
        <v>20</v>
      </c>
      <c r="BG256" s="5">
        <v>5</v>
      </c>
      <c r="BH256" s="5">
        <v>4</v>
      </c>
      <c r="BI256" s="5">
        <v>0</v>
      </c>
      <c r="BJ256" s="5">
        <v>0</v>
      </c>
      <c r="BK256" s="5">
        <v>0</v>
      </c>
      <c r="BL256" s="5">
        <v>0</v>
      </c>
      <c r="BM256" s="5">
        <v>0</v>
      </c>
      <c r="BN256" s="5">
        <v>0</v>
      </c>
      <c r="BO256" s="5">
        <v>0</v>
      </c>
      <c r="BP256" s="5">
        <v>0</v>
      </c>
      <c r="BQ256" s="5" t="s">
        <v>163</v>
      </c>
      <c r="BR256" s="5" t="s">
        <v>197</v>
      </c>
      <c r="BS256" s="5">
        <v>15</v>
      </c>
      <c r="BT256" s="21">
        <v>2</v>
      </c>
      <c r="BU256" s="5">
        <v>0</v>
      </c>
      <c r="BV256" s="5" t="s">
        <v>165</v>
      </c>
      <c r="BW256" s="5" t="s">
        <v>161</v>
      </c>
      <c r="BX256" s="5">
        <v>0</v>
      </c>
      <c r="BY256" s="5">
        <v>0</v>
      </c>
      <c r="BZ256" s="5">
        <v>0</v>
      </c>
      <c r="CA256" s="5">
        <v>0</v>
      </c>
      <c r="CB256" s="5">
        <v>0</v>
      </c>
      <c r="CC256" s="5">
        <v>0</v>
      </c>
      <c r="CD256" s="5" t="s">
        <v>161</v>
      </c>
      <c r="CE256" s="5" t="s">
        <v>161</v>
      </c>
      <c r="CF256" s="5" t="s">
        <v>161</v>
      </c>
      <c r="CG256" s="5" t="s">
        <v>158</v>
      </c>
      <c r="CH256" s="5" t="s">
        <v>159</v>
      </c>
      <c r="CI256" s="5">
        <v>0</v>
      </c>
      <c r="CJ256" s="5">
        <v>0</v>
      </c>
      <c r="CK256" s="5" t="s">
        <v>158</v>
      </c>
      <c r="CL256" s="5" t="s">
        <v>159</v>
      </c>
      <c r="CM256" s="5">
        <v>0</v>
      </c>
      <c r="CN256" s="5">
        <v>0</v>
      </c>
      <c r="CO256" s="5" t="s">
        <v>199</v>
      </c>
      <c r="CQ256" s="5" t="s">
        <v>347</v>
      </c>
      <c r="CS256" s="5" t="s">
        <v>169</v>
      </c>
      <c r="CT256" s="5" t="s">
        <v>158</v>
      </c>
      <c r="CU256" s="5" t="s">
        <v>5614</v>
      </c>
      <c r="CX256" s="5" t="s">
        <v>5614</v>
      </c>
      <c r="CY256" s="4" t="s">
        <v>5618</v>
      </c>
      <c r="CZ256" s="5" t="s">
        <v>171</v>
      </c>
      <c r="DA256" s="5" t="s">
        <v>172</v>
      </c>
      <c r="DB256" s="4" t="s">
        <v>5619</v>
      </c>
      <c r="DC256" s="4" t="s">
        <v>5620</v>
      </c>
      <c r="DD256" t="s">
        <v>5621</v>
      </c>
      <c r="DE256" s="14" t="s">
        <v>176</v>
      </c>
      <c r="DF256" s="4">
        <v>260</v>
      </c>
      <c r="DG256" s="15" t="s">
        <v>177</v>
      </c>
      <c r="DH256" s="15" t="s">
        <v>178</v>
      </c>
      <c r="DI256" s="4" t="e">
        <v>#REF!</v>
      </c>
      <c r="DJ256" s="4" t="e">
        <v>#REF!</v>
      </c>
      <c r="DK256" s="4" t="e">
        <v>#REF!</v>
      </c>
      <c r="DL256" s="4" t="e">
        <v>#REF!</v>
      </c>
      <c r="DM256" s="4" t="e">
        <v>#REF!</v>
      </c>
      <c r="DN256" s="4" t="e">
        <v>#REF!</v>
      </c>
      <c r="DO256" s="4" t="e">
        <v>#REF!</v>
      </c>
      <c r="DP256" s="4" t="s">
        <v>5622</v>
      </c>
      <c r="DQ256" s="4" t="s">
        <v>354</v>
      </c>
      <c r="DR256" s="16">
        <v>0.75</v>
      </c>
      <c r="DS256" s="17">
        <v>44237</v>
      </c>
      <c r="DT256" s="1" t="s">
        <v>356</v>
      </c>
      <c r="DU256" s="1" t="s">
        <v>354</v>
      </c>
      <c r="DV256" s="1" t="str">
        <f>TabCadastro[[#This Row],[Cidade]]&amp;" - "&amp;TabCadastro[[#This Row],[UF]]</f>
        <v>São Paulo - SP</v>
      </c>
      <c r="DW256" s="18" t="str">
        <f>TabCadastro[[#This Row],[Nome completo do responsável]]&amp;" / "&amp;TabCadastro[[#This Row],[Endereço de e-mail2]]&amp;" / "&amp;TabCadastro[[#This Row],[Telefone]]</f>
        <v>Narcizo Jose Aranda Grandizoli / narcizoaranda@bol.com.br / (11) 99131-4511</v>
      </c>
      <c r="DX256" s="18" t="str">
        <f>TabCadastro[[#This Row],[Nome do Presidente]]&amp;" / "&amp;TabCadastro[[#This Row],[Email do Presidente]]&amp;" / "&amp;TabCadastro[[#This Row],[Telefone do Presidente]]</f>
        <v>Narcizo Jose Aranda Grandizoli / narcizoaranda@bol.com.br / (11) 99131-4511</v>
      </c>
      <c r="DY256" s="18" t="e">
        <f>VLOOKUP(TabCadastro[[#This Row],[Regional]],#REF!,2,FALSE)</f>
        <v>#REF!</v>
      </c>
      <c r="DZ256" s="1" t="e">
        <f>IF(TabCadastro[[#This Row],[Regional]]=#REF!,TabCadastro[[#This Row],[Conc_Cidade_UF]],"")</f>
        <v>#REF!</v>
      </c>
      <c r="EA256" s="18" t="str">
        <f>TabCadastro[[#This Row],[Endereço]]&amp;" - "&amp;TabCadastro[[#This Row],[Bairro]]&amp;" - "&amp;"CEP "&amp;TabCadastro[[#This Row],[CEP]]</f>
        <v>Rua Aparecida De São Manuel, 122 - Vl. Nova York - CEP 03480-010</v>
      </c>
      <c r="EB256" s="1" t="e">
        <f>IF(TabCadastro[[#This Row],[Regional]]=#REF!,TabCadastro[[#This Row],[Ordem (manual)]],"")</f>
        <v>#REF!</v>
      </c>
      <c r="EC256" s="1" t="e">
        <f>IF(TabCadastro[[#This Row],[Regional_Selec]]="","",_xlfn.RANK.EQ(TabCadastro[[#This Row],[Regional_Selec]],TabCadastro[Regional_Selec],1))</f>
        <v>#REF!</v>
      </c>
      <c r="ED256" s="1" t="str">
        <f>TabCadastro[[#This Row],[Domingo]]&amp;TabCadastro[[#This Row],[Segunda]]&amp;TabCadastro[[#This Row],[Terça]]&amp;TabCadastro[[#This Row],[Quarta]]&amp;TabCadastro[[#This Row],[Quinta]]&amp;TabCadastro[[#This Row],[Sexta]]&amp;TabCadastro[[#This Row],[Sábado]]</f>
        <v>9h3019h1519h15-19h30--</v>
      </c>
      <c r="EE256" s="1">
        <f>LEN(TabCadastro[[#This Row],[Conc_AE]])-LEN(SUBSTITUTE(TabCadastro[[#This Row],[Conc_AE]],"h",""))</f>
        <v>4</v>
      </c>
      <c r="EF256" s="1">
        <f>LEN(TabCadastro[[#This Row],[Dias e Horários do CURSO BÁSICO]])-LEN(SUBSTITUTE(TabCadastro[[#This Row],[Dias e Horários do CURSO BÁSICO]],"h",""))</f>
        <v>1</v>
      </c>
      <c r="EG256" s="1">
        <f>LEN(TabCadastro[[#This Row],[Dias e Horários da EAE]])-LEN(SUBSTITUTE(TabCadastro[[#This Row],[Dias e Horários da EAE]],"h",""))</f>
        <v>1</v>
      </c>
      <c r="EH256" s="1">
        <f>LEN(TabCadastro[[#This Row],[Dias e Horários EVANGELIZAÇÃO INFANTIL]])-LEN(SUBSTITUTE(TabCadastro[[#This Row],[Dias e Horários EVANGELIZAÇÃO INFANTIL]],"h",""))</f>
        <v>1</v>
      </c>
      <c r="EI256" s="1">
        <f>LEN(TabCadastro[[#This Row],[Dias e Horários PRÉ-MOCIDADE]])-LEN(SUBSTITUTE(TabCadastro[[#This Row],[Dias e Horários PRÉ-MOCIDADE]],"h",""))</f>
        <v>1</v>
      </c>
      <c r="EJ256" s="1">
        <f>LEN(TabCadastro[[#This Row],[Dias e Horários MOCIDADE]])-LEN(SUBSTITUTE(TabCadastro[[#This Row],[Dias e Horários MOCIDADE]],"h",""))</f>
        <v>0</v>
      </c>
      <c r="EK256" s="1">
        <f>LEN(TabCadastro[[#This Row],[Dias e Horários do CURSO DE MÉDIUNS]])-LEN(SUBSTITUTE(TabCadastro[[#This Row],[Dias e Horários do CURSO DE MÉDIUNS]],"h",""))</f>
        <v>0</v>
      </c>
      <c r="EL256" s="1">
        <f>LEN(TabCadastro[[#This Row],[Dias e Horários - FALANDO AO CORAÇÃO]])-LEN(SUBSTITUTE(TabCadastro[[#This Row],[Dias e Horários - FALANDO AO CORAÇÃO]],"h",""))</f>
        <v>0</v>
      </c>
      <c r="EM256" s="1">
        <f>LEN(TabCadastro[[#This Row],[Dias e Horários - PROJETO ANDRÉ LUIZ]])-LEN(SUBSTITUTE(TabCadastro[[#This Row],[Dias e Horários - PROJETO ANDRÉ LUIZ]],"h",""))</f>
        <v>0</v>
      </c>
      <c r="EN256" s="1">
        <f>LEN(TabCadastro[[#This Row],[Dias e Horários - PROJETO PAULO DE TARSO]])-LEN(SUBSTITUTE(TabCadastro[[#This Row],[Dias e Horários - PROJETO PAULO DE TARSO]],"h",""))</f>
        <v>0</v>
      </c>
    </row>
    <row r="257" spans="1:144" x14ac:dyDescent="0.3">
      <c r="A257" s="2">
        <v>44245.450737268518</v>
      </c>
      <c r="B257" s="19" t="s">
        <v>5623</v>
      </c>
      <c r="C257" s="3" t="s">
        <v>5624</v>
      </c>
      <c r="D257" s="3" t="s">
        <v>5625</v>
      </c>
      <c r="E257" s="3" t="s">
        <v>5626</v>
      </c>
      <c r="F257" s="3" t="s">
        <v>5627</v>
      </c>
      <c r="G257" s="4" t="s">
        <v>5628</v>
      </c>
      <c r="H257" s="5" t="s">
        <v>5629</v>
      </c>
      <c r="I257" s="3" t="s">
        <v>642</v>
      </c>
      <c r="J257" s="3" t="s">
        <v>152</v>
      </c>
      <c r="K257" s="3" t="s">
        <v>5630</v>
      </c>
      <c r="L257" s="3" t="s">
        <v>5631</v>
      </c>
      <c r="M257" s="13">
        <v>32770</v>
      </c>
      <c r="N257" s="3" t="s">
        <v>5626</v>
      </c>
      <c r="O257" s="5" t="s">
        <v>5632</v>
      </c>
      <c r="P257" s="5" t="s">
        <v>5627</v>
      </c>
      <c r="Q257" s="4" t="s">
        <v>5633</v>
      </c>
      <c r="R257" s="4" t="s">
        <v>5634</v>
      </c>
      <c r="S257" s="3" t="s">
        <v>158</v>
      </c>
      <c r="T257" s="3" t="s">
        <v>158</v>
      </c>
      <c r="U257" s="3" t="s">
        <v>158</v>
      </c>
      <c r="V257" s="3" t="s">
        <v>159</v>
      </c>
      <c r="W257" s="3" t="s">
        <v>158</v>
      </c>
      <c r="X257" s="3" t="s">
        <v>159</v>
      </c>
      <c r="Y257" s="3" t="s">
        <v>158</v>
      </c>
      <c r="Z257" s="4" t="s">
        <v>5635</v>
      </c>
      <c r="AA257" t="s">
        <v>5636</v>
      </c>
      <c r="AB257" s="4" t="s">
        <v>5637</v>
      </c>
      <c r="AC257" s="4" t="s">
        <v>5638</v>
      </c>
      <c r="AD257" s="4" t="s">
        <v>161</v>
      </c>
      <c r="AE257" s="4" t="s">
        <v>158</v>
      </c>
      <c r="AF257" s="4" t="s">
        <v>5639</v>
      </c>
      <c r="AG257" s="3" t="s">
        <v>1380</v>
      </c>
      <c r="AH257" s="3" t="s">
        <v>161</v>
      </c>
      <c r="AI257" s="3" t="s">
        <v>422</v>
      </c>
      <c r="AJ257" s="3" t="s">
        <v>422</v>
      </c>
      <c r="AK257" s="3" t="s">
        <v>161</v>
      </c>
      <c r="AL257" s="3" t="s">
        <v>161</v>
      </c>
      <c r="AM257" s="3" t="s">
        <v>398</v>
      </c>
      <c r="AN257" s="5">
        <v>40</v>
      </c>
      <c r="AO257" s="5">
        <v>10</v>
      </c>
      <c r="AP257" s="5">
        <v>15</v>
      </c>
      <c r="AQ257" s="5">
        <v>15</v>
      </c>
      <c r="AR257" s="5" t="s">
        <v>161</v>
      </c>
      <c r="AS257" s="5">
        <v>0</v>
      </c>
      <c r="AT257" s="5" t="s">
        <v>5640</v>
      </c>
      <c r="AU257" s="5" t="s">
        <v>4380</v>
      </c>
      <c r="AV257" s="5">
        <v>35</v>
      </c>
      <c r="AW257" s="5">
        <v>5</v>
      </c>
      <c r="AX257" s="5">
        <v>4</v>
      </c>
      <c r="AY257" s="5">
        <v>2</v>
      </c>
      <c r="AZ257" s="5" t="s">
        <v>225</v>
      </c>
      <c r="BA257" s="5">
        <v>15</v>
      </c>
      <c r="BB257" s="5">
        <v>4</v>
      </c>
      <c r="BC257" s="5">
        <v>2</v>
      </c>
      <c r="BD257" s="5">
        <v>1</v>
      </c>
      <c r="BE257" s="5" t="s">
        <v>470</v>
      </c>
      <c r="BF257" s="5">
        <v>8</v>
      </c>
      <c r="BG257" s="5">
        <v>6</v>
      </c>
      <c r="BH257" s="5">
        <v>6</v>
      </c>
      <c r="BI257" s="5">
        <v>2</v>
      </c>
      <c r="BJ257" s="5">
        <v>2</v>
      </c>
      <c r="BK257" s="5">
        <v>2</v>
      </c>
      <c r="BL257" s="5">
        <v>0</v>
      </c>
      <c r="BM257" s="5">
        <v>2</v>
      </c>
      <c r="BN257" s="5">
        <v>0</v>
      </c>
      <c r="BO257" s="5">
        <v>8</v>
      </c>
      <c r="BP257" s="5">
        <v>8</v>
      </c>
      <c r="BQ257" s="5" t="s">
        <v>159</v>
      </c>
      <c r="BR257" s="5" t="s">
        <v>161</v>
      </c>
      <c r="BS257" s="5">
        <v>0</v>
      </c>
      <c r="BT257" s="5">
        <v>0</v>
      </c>
      <c r="BU257" s="5">
        <v>0</v>
      </c>
      <c r="BV257" s="5" t="s">
        <v>165</v>
      </c>
      <c r="BW257" s="5" t="s">
        <v>470</v>
      </c>
      <c r="BX257" s="5">
        <v>4</v>
      </c>
      <c r="BY257" s="5">
        <v>2</v>
      </c>
      <c r="BZ257" s="5">
        <v>1</v>
      </c>
      <c r="CA257" s="5">
        <v>1</v>
      </c>
      <c r="CB257" s="5">
        <v>0</v>
      </c>
      <c r="CC257" s="5">
        <v>35</v>
      </c>
      <c r="CD257" s="5" t="s">
        <v>161</v>
      </c>
      <c r="CE257" s="5" t="s">
        <v>161</v>
      </c>
      <c r="CF257" s="5" t="s">
        <v>161</v>
      </c>
      <c r="CG257" s="5" t="s">
        <v>158</v>
      </c>
      <c r="CH257" s="5" t="s">
        <v>158</v>
      </c>
      <c r="CI257" s="5">
        <v>0</v>
      </c>
      <c r="CJ257" s="5">
        <v>0</v>
      </c>
      <c r="CK257" s="5" t="s">
        <v>159</v>
      </c>
      <c r="CL257" s="5" t="s">
        <v>158</v>
      </c>
      <c r="CM257" s="5">
        <v>0</v>
      </c>
      <c r="CN257" s="5">
        <v>0</v>
      </c>
      <c r="CO257" s="5" t="s">
        <v>199</v>
      </c>
      <c r="CQ257" s="5" t="s">
        <v>168</v>
      </c>
      <c r="CR257" s="4" t="s">
        <v>5641</v>
      </c>
      <c r="CS257" s="5" t="s">
        <v>169</v>
      </c>
      <c r="CT257" s="5" t="s">
        <v>159</v>
      </c>
      <c r="CU257" s="5" t="s">
        <v>5632</v>
      </c>
      <c r="CX257" s="5" t="s">
        <v>5632</v>
      </c>
      <c r="CY257" s="4" t="s">
        <v>5642</v>
      </c>
      <c r="CZ257" s="5" t="s">
        <v>171</v>
      </c>
      <c r="DA257" s="5" t="s">
        <v>230</v>
      </c>
      <c r="DB257" s="4" t="s">
        <v>5643</v>
      </c>
      <c r="DC257" s="4" t="s">
        <v>5644</v>
      </c>
      <c r="DD257" t="s">
        <v>5645</v>
      </c>
      <c r="DE257" s="14" t="s">
        <v>176</v>
      </c>
      <c r="DF257" s="4">
        <v>261</v>
      </c>
      <c r="DG257" s="15" t="s">
        <v>177</v>
      </c>
      <c r="DH257" s="15" t="s">
        <v>354</v>
      </c>
      <c r="DI257" s="4" t="e">
        <v>#REF!</v>
      </c>
      <c r="DJ257" s="4" t="e">
        <v>#REF!</v>
      </c>
      <c r="DK257" s="4" t="e">
        <v>#REF!</v>
      </c>
      <c r="DL257" s="4" t="e">
        <v>#REF!</v>
      </c>
      <c r="DM257" s="4" t="e">
        <v>#REF!</v>
      </c>
      <c r="DN257" s="4" t="e">
        <v>#REF!</v>
      </c>
      <c r="DO257" s="4" t="e">
        <v>#REF!</v>
      </c>
      <c r="DP257" s="4" t="s">
        <v>5646</v>
      </c>
      <c r="DQ257" s="4" t="s">
        <v>354</v>
      </c>
      <c r="DR257" s="16">
        <v>1</v>
      </c>
      <c r="DS257" s="17">
        <v>44255</v>
      </c>
      <c r="DT257" s="1" t="s">
        <v>2255</v>
      </c>
      <c r="DU257" s="1" t="s">
        <v>178</v>
      </c>
      <c r="DV257" s="1" t="str">
        <f>TabCadastro[[#This Row],[Cidade]]&amp;" - "&amp;TabCadastro[[#This Row],[UF]]</f>
        <v>São Paulo - SP</v>
      </c>
      <c r="DW257" s="18" t="str">
        <f>TabCadastro[[#This Row],[Nome completo do responsável]]&amp;" / "&amp;TabCadastro[[#This Row],[Endereço de e-mail2]]&amp;" / "&amp;TabCadastro[[#This Row],[Telefone]]</f>
        <v>Silvia Helena Campos Cabral E Silva / silviah_cabral@hotmail.com / (11) 97672-7417</v>
      </c>
      <c r="DX257" s="18" t="str">
        <f>TabCadastro[[#This Row],[Nome do Presidente]]&amp;" / "&amp;TabCadastro[[#This Row],[Email do Presidente]]&amp;" / "&amp;TabCadastro[[#This Row],[Telefone do Presidente]]</f>
        <v>Silvia Helena Campos Cabral E Silva / silviah_cabral@hotmail.com / (11) 97672-7417</v>
      </c>
      <c r="DY257" s="18" t="e">
        <f>VLOOKUP(TabCadastro[[#This Row],[Regional]],#REF!,2,FALSE)</f>
        <v>#REF!</v>
      </c>
      <c r="DZ257" s="1" t="e">
        <f>IF(TabCadastro[[#This Row],[Regional]]=#REF!,TabCadastro[[#This Row],[Conc_Cidade_UF]],"")</f>
        <v>#REF!</v>
      </c>
      <c r="EA257" s="18" t="str">
        <f>TabCadastro[[#This Row],[Endereço]]&amp;" - "&amp;TabCadastro[[#This Row],[Bairro]]&amp;" - "&amp;"CEP "&amp;TabCadastro[[#This Row],[CEP]]</f>
        <v>Av. Deputado Emilio Carlos, 2214 - Vl. Santa Maria - CEP 02720 200</v>
      </c>
      <c r="EB257" s="1" t="e">
        <f>IF(TabCadastro[[#This Row],[Regional]]=#REF!,TabCadastro[[#This Row],[Ordem (manual)]],"")</f>
        <v>#REF!</v>
      </c>
      <c r="EC257" s="1" t="e">
        <f>IF(TabCadastro[[#This Row],[Regional_Selec]]="","",_xlfn.RANK.EQ(TabCadastro[[#This Row],[Regional_Selec]],TabCadastro[Regional_Selec],1))</f>
        <v>#REF!</v>
      </c>
      <c r="ED257" s="1" t="str">
        <f>TabCadastro[[#This Row],[Domingo]]&amp;TabCadastro[[#This Row],[Segunda]]&amp;TabCadastro[[#This Row],[Terça]]&amp;TabCadastro[[#This Row],[Quarta]]&amp;TabCadastro[[#This Row],[Quinta]]&amp;TabCadastro[[#This Row],[Sexta]]&amp;TabCadastro[[#This Row],[Sábado]]</f>
        <v>9h-19h19h--15h</v>
      </c>
      <c r="EE257" s="1">
        <f>LEN(TabCadastro[[#This Row],[Conc_AE]])-LEN(SUBSTITUTE(TabCadastro[[#This Row],[Conc_AE]],"h",""))</f>
        <v>4</v>
      </c>
      <c r="EF257" s="1">
        <f>LEN(TabCadastro[[#This Row],[Dias e Horários do CURSO BÁSICO]])-LEN(SUBSTITUTE(TabCadastro[[#This Row],[Dias e Horários do CURSO BÁSICO]],"h",""))</f>
        <v>0</v>
      </c>
      <c r="EG257" s="1">
        <f>LEN(TabCadastro[[#This Row],[Dias e Horários da EAE]])-LEN(SUBSTITUTE(TabCadastro[[#This Row],[Dias e Horários da EAE]],"h",""))</f>
        <v>1</v>
      </c>
      <c r="EH257" s="1">
        <f>LEN(TabCadastro[[#This Row],[Dias e Horários EVANGELIZAÇÃO INFANTIL]])-LEN(SUBSTITUTE(TabCadastro[[#This Row],[Dias e Horários EVANGELIZAÇÃO INFANTIL]],"h",""))</f>
        <v>1</v>
      </c>
      <c r="EI257" s="1">
        <f>LEN(TabCadastro[[#This Row],[Dias e Horários PRÉ-MOCIDADE]])-LEN(SUBSTITUTE(TabCadastro[[#This Row],[Dias e Horários PRÉ-MOCIDADE]],"h",""))</f>
        <v>0</v>
      </c>
      <c r="EJ257" s="1">
        <f>LEN(TabCadastro[[#This Row],[Dias e Horários MOCIDADE]])-LEN(SUBSTITUTE(TabCadastro[[#This Row],[Dias e Horários MOCIDADE]],"h",""))</f>
        <v>1</v>
      </c>
      <c r="EK257" s="1">
        <f>LEN(TabCadastro[[#This Row],[Dias e Horários do CURSO DE MÉDIUNS]])-LEN(SUBSTITUTE(TabCadastro[[#This Row],[Dias e Horários do CURSO DE MÉDIUNS]],"h",""))</f>
        <v>1</v>
      </c>
      <c r="EL257" s="1">
        <f>LEN(TabCadastro[[#This Row],[Dias e Horários - FALANDO AO CORAÇÃO]])-LEN(SUBSTITUTE(TabCadastro[[#This Row],[Dias e Horários - FALANDO AO CORAÇÃO]],"h",""))</f>
        <v>0</v>
      </c>
      <c r="EM257" s="1">
        <f>LEN(TabCadastro[[#This Row],[Dias e Horários - PROJETO ANDRÉ LUIZ]])-LEN(SUBSTITUTE(TabCadastro[[#This Row],[Dias e Horários - PROJETO ANDRÉ LUIZ]],"h",""))</f>
        <v>0</v>
      </c>
      <c r="EN257" s="1">
        <f>LEN(TabCadastro[[#This Row],[Dias e Horários - PROJETO PAULO DE TARSO]])-LEN(SUBSTITUTE(TabCadastro[[#This Row],[Dias e Horários - PROJETO PAULO DE TARSO]],"h",""))</f>
        <v>0</v>
      </c>
    </row>
    <row r="258" spans="1:144" x14ac:dyDescent="0.3">
      <c r="A258" s="2">
        <v>44223.618973935183</v>
      </c>
      <c r="B258" s="19" t="s">
        <v>5623</v>
      </c>
      <c r="C258" s="3" t="s">
        <v>5647</v>
      </c>
      <c r="D258" s="3" t="s">
        <v>5648</v>
      </c>
      <c r="E258" s="3" t="s">
        <v>5649</v>
      </c>
      <c r="F258" s="3" t="s">
        <v>5650</v>
      </c>
      <c r="G258" s="4" t="s">
        <v>5651</v>
      </c>
      <c r="H258" s="5" t="s">
        <v>5652</v>
      </c>
      <c r="I258" s="3" t="s">
        <v>5653</v>
      </c>
      <c r="J258" s="3" t="s">
        <v>152</v>
      </c>
      <c r="K258" s="3" t="s">
        <v>5654</v>
      </c>
      <c r="L258" s="3" t="s">
        <v>5655</v>
      </c>
      <c r="M258" s="13">
        <v>26769</v>
      </c>
      <c r="N258" s="3" t="s">
        <v>5649</v>
      </c>
      <c r="O258" s="5" t="s">
        <v>5656</v>
      </c>
      <c r="P258" s="5" t="s">
        <v>5650</v>
      </c>
      <c r="Q258" s="4" t="s">
        <v>5657</v>
      </c>
      <c r="S258" s="3" t="s">
        <v>158</v>
      </c>
      <c r="T258" s="3" t="s">
        <v>158</v>
      </c>
      <c r="U258" s="3" t="s">
        <v>159</v>
      </c>
      <c r="V258" s="3" t="s">
        <v>159</v>
      </c>
      <c r="W258" s="3" t="s">
        <v>158</v>
      </c>
      <c r="X258" s="3" t="s">
        <v>159</v>
      </c>
      <c r="Y258" s="3" t="s">
        <v>158</v>
      </c>
      <c r="Z258" s="4" t="s">
        <v>5658</v>
      </c>
      <c r="AA258" t="s">
        <v>5659</v>
      </c>
      <c r="AB258" s="4" t="s">
        <v>5660</v>
      </c>
      <c r="AC258" s="4" t="s">
        <v>5660</v>
      </c>
      <c r="AE258" s="4" t="s">
        <v>158</v>
      </c>
      <c r="AF258" s="4" t="s">
        <v>5661</v>
      </c>
      <c r="AG258" s="23" t="s">
        <v>161</v>
      </c>
      <c r="AH258" s="23" t="s">
        <v>161</v>
      </c>
      <c r="AI258" s="26" t="s">
        <v>221</v>
      </c>
      <c r="AJ258" s="23" t="s">
        <v>161</v>
      </c>
      <c r="AK258" s="23" t="s">
        <v>161</v>
      </c>
      <c r="AL258" s="26" t="s">
        <v>221</v>
      </c>
      <c r="AM258" s="26" t="s">
        <v>1380</v>
      </c>
      <c r="AN258" s="5">
        <v>0</v>
      </c>
      <c r="AO258" s="20">
        <v>0</v>
      </c>
      <c r="AP258" s="20">
        <v>0</v>
      </c>
      <c r="AQ258" s="20">
        <v>0</v>
      </c>
      <c r="AR258" s="20" t="s">
        <v>161</v>
      </c>
      <c r="AS258" s="20">
        <v>0</v>
      </c>
      <c r="AT258" s="5" t="s">
        <v>798</v>
      </c>
      <c r="AU258" s="5" t="s">
        <v>2962</v>
      </c>
      <c r="AV258" s="5">
        <v>10</v>
      </c>
      <c r="AW258" s="20">
        <v>0</v>
      </c>
      <c r="AX258" s="21">
        <v>6</v>
      </c>
      <c r="AY258" s="21">
        <v>1</v>
      </c>
      <c r="AZ258" s="20" t="s">
        <v>161</v>
      </c>
      <c r="BA258" s="20">
        <v>0</v>
      </c>
      <c r="BB258" s="20">
        <v>0</v>
      </c>
      <c r="BC258" s="20">
        <v>0</v>
      </c>
      <c r="BD258" s="20">
        <v>0</v>
      </c>
      <c r="BE258" s="5" t="s">
        <v>345</v>
      </c>
      <c r="BF258" s="5">
        <v>0</v>
      </c>
      <c r="BG258" s="20">
        <v>0</v>
      </c>
      <c r="BH258" s="20">
        <v>0</v>
      </c>
      <c r="BI258" s="20">
        <v>0</v>
      </c>
      <c r="BJ258" s="20">
        <v>0</v>
      </c>
      <c r="BK258" s="20">
        <v>0</v>
      </c>
      <c r="BL258" s="20">
        <v>0</v>
      </c>
      <c r="BM258" s="20">
        <v>0</v>
      </c>
      <c r="BN258" s="20">
        <v>0</v>
      </c>
      <c r="BO258" s="20">
        <v>0</v>
      </c>
      <c r="BP258" s="20">
        <v>0</v>
      </c>
      <c r="BQ258" s="20" t="s">
        <v>163</v>
      </c>
      <c r="BR258" s="5" t="s">
        <v>197</v>
      </c>
      <c r="BS258" s="21">
        <v>6</v>
      </c>
      <c r="BT258" s="21">
        <v>2</v>
      </c>
      <c r="BU258" s="21">
        <v>2</v>
      </c>
      <c r="BV258" s="5" t="s">
        <v>253</v>
      </c>
      <c r="BW258" s="5" t="s">
        <v>197</v>
      </c>
      <c r="BX258" s="21">
        <v>3</v>
      </c>
      <c r="BY258" s="20">
        <v>0</v>
      </c>
      <c r="BZ258" s="21">
        <v>2</v>
      </c>
      <c r="CA258" s="21">
        <v>1</v>
      </c>
      <c r="CB258" s="5">
        <v>0</v>
      </c>
      <c r="CC258" s="5">
        <v>30</v>
      </c>
      <c r="CD258" s="20" t="s">
        <v>161</v>
      </c>
      <c r="CE258" s="20" t="s">
        <v>161</v>
      </c>
      <c r="CF258" s="20" t="s">
        <v>161</v>
      </c>
      <c r="CG258" s="5" t="s">
        <v>158</v>
      </c>
      <c r="CH258" s="5" t="s">
        <v>158</v>
      </c>
      <c r="CI258" s="5">
        <v>10</v>
      </c>
      <c r="CJ258" s="21">
        <v>5</v>
      </c>
      <c r="CK258" s="5" t="s">
        <v>159</v>
      </c>
      <c r="CL258" s="5" t="s">
        <v>158</v>
      </c>
      <c r="CM258" s="20">
        <v>0</v>
      </c>
      <c r="CN258" s="20">
        <v>0</v>
      </c>
      <c r="CO258" s="5" t="s">
        <v>167</v>
      </c>
      <c r="CQ258" s="5" t="s">
        <v>581</v>
      </c>
      <c r="CR258" s="4" t="s">
        <v>5662</v>
      </c>
      <c r="CS258" s="5" t="s">
        <v>169</v>
      </c>
      <c r="CT258" s="5" t="s">
        <v>346</v>
      </c>
      <c r="CU258" s="20" t="s">
        <v>416</v>
      </c>
      <c r="CX258" s="5" t="s">
        <v>5661</v>
      </c>
      <c r="CY258" s="4" t="s">
        <v>691</v>
      </c>
      <c r="CZ258" s="5" t="s">
        <v>171</v>
      </c>
      <c r="DA258" s="5" t="s">
        <v>172</v>
      </c>
      <c r="DB258" s="4" t="s">
        <v>5663</v>
      </c>
      <c r="DC258" s="4" t="s">
        <v>5664</v>
      </c>
      <c r="DD258" t="s">
        <v>5665</v>
      </c>
      <c r="DE258" s="14" t="s">
        <v>176</v>
      </c>
      <c r="DF258" s="4">
        <v>262</v>
      </c>
      <c r="DG258" s="15" t="s">
        <v>177</v>
      </c>
      <c r="DH258" s="15" t="s">
        <v>354</v>
      </c>
      <c r="DI258" s="4" t="e">
        <v>#REF!</v>
      </c>
      <c r="DJ258" s="4" t="e">
        <v>#REF!</v>
      </c>
      <c r="DK258" s="4" t="e">
        <v>#REF!</v>
      </c>
      <c r="DL258" s="4" t="e">
        <v>#REF!</v>
      </c>
      <c r="DM258" s="4" t="e">
        <v>#REF!</v>
      </c>
      <c r="DN258" s="4" t="e">
        <v>#REF!</v>
      </c>
      <c r="DO258" s="4" t="e">
        <v>#REF!</v>
      </c>
      <c r="DP258" s="4" t="s">
        <v>5666</v>
      </c>
      <c r="DQ258" s="4" t="s">
        <v>354</v>
      </c>
      <c r="DR258" s="16">
        <v>1</v>
      </c>
      <c r="DS258" s="17">
        <v>44255</v>
      </c>
      <c r="DT258" s="1" t="s">
        <v>356</v>
      </c>
      <c r="DU258" s="1" t="s">
        <v>354</v>
      </c>
      <c r="DV258" s="1" t="str">
        <f>TabCadastro[[#This Row],[Cidade]]&amp;" - "&amp;TabCadastro[[#This Row],[UF]]</f>
        <v>Guarulhos - SP</v>
      </c>
      <c r="DW258" s="18" t="str">
        <f>TabCadastro[[#This Row],[Nome completo do responsável]]&amp;" / "&amp;TabCadastro[[#This Row],[Endereço de e-mail2]]&amp;" / "&amp;TabCadastro[[#This Row],[Telefone]]</f>
        <v>Ana Lucia Silva / nucleobatuira2@gmail.com / (11) 2412-2186</v>
      </c>
      <c r="DX258" s="18" t="str">
        <f>TabCadastro[[#This Row],[Nome do Presidente]]&amp;" / "&amp;TabCadastro[[#This Row],[Email do Presidente]]&amp;" / "&amp;TabCadastro[[#This Row],[Telefone do Presidente]]</f>
        <v>Ana Lucia Silva / anabatuira2@gmail.com / (11) 2412-2186</v>
      </c>
      <c r="DY258" s="18" t="e">
        <f>VLOOKUP(TabCadastro[[#This Row],[Regional]],#REF!,2,FALSE)</f>
        <v>#REF!</v>
      </c>
      <c r="DZ258" s="1" t="e">
        <f>IF(TabCadastro[[#This Row],[Regional]]=#REF!,TabCadastro[[#This Row],[Conc_Cidade_UF]],"")</f>
        <v>#REF!</v>
      </c>
      <c r="EA258" s="18" t="str">
        <f>TabCadastro[[#This Row],[Endereço]]&amp;" - "&amp;TabCadastro[[#This Row],[Bairro]]&amp;" - "&amp;"CEP "&amp;TabCadastro[[#This Row],[CEP]]</f>
        <v>Rua Segundo-Tenente Renato Ometi - Cumbica - CEP 07181-010</v>
      </c>
      <c r="EB258" s="1" t="e">
        <f>IF(TabCadastro[[#This Row],[Regional]]=#REF!,TabCadastro[[#This Row],[Ordem (manual)]],"")</f>
        <v>#REF!</v>
      </c>
      <c r="EC258" s="1" t="e">
        <f>IF(TabCadastro[[#This Row],[Regional_Selec]]="","",_xlfn.RANK.EQ(TabCadastro[[#This Row],[Regional_Selec]],TabCadastro[Regional_Selec],1))</f>
        <v>#REF!</v>
      </c>
      <c r="ED258" s="1" t="str">
        <f>TabCadastro[[#This Row],[Domingo]]&amp;TabCadastro[[#This Row],[Segunda]]&amp;TabCadastro[[#This Row],[Terça]]&amp;TabCadastro[[#This Row],[Quarta]]&amp;TabCadastro[[#This Row],[Quinta]]&amp;TabCadastro[[#This Row],[Sexta]]&amp;TabCadastro[[#This Row],[Sábado]]</f>
        <v>--20h--20h9h</v>
      </c>
      <c r="EE258" s="1">
        <f>LEN(TabCadastro[[#This Row],[Conc_AE]])-LEN(SUBSTITUTE(TabCadastro[[#This Row],[Conc_AE]],"h",""))</f>
        <v>3</v>
      </c>
      <c r="EF258" s="1">
        <f>LEN(TabCadastro[[#This Row],[Dias e Horários do CURSO BÁSICO]])-LEN(SUBSTITUTE(TabCadastro[[#This Row],[Dias e Horários do CURSO BÁSICO]],"h",""))</f>
        <v>0</v>
      </c>
      <c r="EG258" s="1">
        <f>LEN(TabCadastro[[#This Row],[Dias e Horários da EAE]])-LEN(SUBSTITUTE(TabCadastro[[#This Row],[Dias e Horários da EAE]],"h",""))</f>
        <v>1</v>
      </c>
      <c r="EH258" s="1">
        <f>LEN(TabCadastro[[#This Row],[Dias e Horários EVANGELIZAÇÃO INFANTIL]])-LEN(SUBSTITUTE(TabCadastro[[#This Row],[Dias e Horários EVANGELIZAÇÃO INFANTIL]],"h",""))</f>
        <v>1</v>
      </c>
      <c r="EI258" s="1">
        <f>LEN(TabCadastro[[#This Row],[Dias e Horários PRÉ-MOCIDADE]])-LEN(SUBSTITUTE(TabCadastro[[#This Row],[Dias e Horários PRÉ-MOCIDADE]],"h",""))</f>
        <v>1</v>
      </c>
      <c r="EJ258" s="1">
        <f>LEN(TabCadastro[[#This Row],[Dias e Horários MOCIDADE]])-LEN(SUBSTITUTE(TabCadastro[[#This Row],[Dias e Horários MOCIDADE]],"h",""))</f>
        <v>1</v>
      </c>
      <c r="EK258" s="1">
        <f>LEN(TabCadastro[[#This Row],[Dias e Horários do CURSO DE MÉDIUNS]])-LEN(SUBSTITUTE(TabCadastro[[#This Row],[Dias e Horários do CURSO DE MÉDIUNS]],"h",""))</f>
        <v>0</v>
      </c>
      <c r="EL258" s="1">
        <f>LEN(TabCadastro[[#This Row],[Dias e Horários - FALANDO AO CORAÇÃO]])-LEN(SUBSTITUTE(TabCadastro[[#This Row],[Dias e Horários - FALANDO AO CORAÇÃO]],"h",""))</f>
        <v>0</v>
      </c>
      <c r="EM258" s="1">
        <f>LEN(TabCadastro[[#This Row],[Dias e Horários - PROJETO ANDRÉ LUIZ]])-LEN(SUBSTITUTE(TabCadastro[[#This Row],[Dias e Horários - PROJETO ANDRÉ LUIZ]],"h",""))</f>
        <v>0</v>
      </c>
      <c r="EN258" s="1">
        <f>LEN(TabCadastro[[#This Row],[Dias e Horários - PROJETO PAULO DE TARSO]])-LEN(SUBSTITUTE(TabCadastro[[#This Row],[Dias e Horários - PROJETO PAULO DE TARSO]],"h",""))</f>
        <v>0</v>
      </c>
    </row>
    <row r="259" spans="1:144" x14ac:dyDescent="0.3">
      <c r="A259" s="2">
        <v>44243.766400995373</v>
      </c>
      <c r="B259" s="19" t="s">
        <v>5623</v>
      </c>
      <c r="C259" s="3" t="s">
        <v>5667</v>
      </c>
      <c r="D259" s="3" t="s">
        <v>3831</v>
      </c>
      <c r="E259" s="3" t="s">
        <v>5668</v>
      </c>
      <c r="F259" s="3" t="s">
        <v>5669</v>
      </c>
      <c r="G259" s="4" t="s">
        <v>5670</v>
      </c>
      <c r="H259" s="5" t="s">
        <v>5671</v>
      </c>
      <c r="I259" s="3" t="s">
        <v>642</v>
      </c>
      <c r="J259" s="3" t="s">
        <v>152</v>
      </c>
      <c r="K259" s="3" t="s">
        <v>5672</v>
      </c>
      <c r="L259" s="3" t="s">
        <v>5673</v>
      </c>
      <c r="M259" s="13">
        <v>28698</v>
      </c>
      <c r="N259" s="3" t="s">
        <v>5668</v>
      </c>
      <c r="O259" s="5" t="s">
        <v>5674</v>
      </c>
      <c r="P259" s="5" t="s">
        <v>5669</v>
      </c>
      <c r="Q259" s="4" t="s">
        <v>5675</v>
      </c>
      <c r="R259" s="4" t="s">
        <v>5676</v>
      </c>
      <c r="S259" s="3" t="s">
        <v>159</v>
      </c>
      <c r="T259" s="3" t="s">
        <v>159</v>
      </c>
      <c r="U259" s="3" t="s">
        <v>158</v>
      </c>
      <c r="V259" s="3" t="s">
        <v>159</v>
      </c>
      <c r="W259" s="3" t="s">
        <v>159</v>
      </c>
      <c r="X259" s="3" t="s">
        <v>159</v>
      </c>
      <c r="Y259" s="3" t="s">
        <v>158</v>
      </c>
      <c r="Z259" s="4" t="s">
        <v>5677</v>
      </c>
      <c r="AA259" s="4" t="s">
        <v>161</v>
      </c>
      <c r="AB259" s="4" t="s">
        <v>5678</v>
      </c>
      <c r="AC259" s="4" t="s">
        <v>161</v>
      </c>
      <c r="AD259" s="4" t="s">
        <v>161</v>
      </c>
      <c r="AE259" s="4" t="s">
        <v>158</v>
      </c>
      <c r="AF259" s="4" t="s">
        <v>5679</v>
      </c>
      <c r="AG259" s="3" t="s">
        <v>161</v>
      </c>
      <c r="AH259" s="3" t="s">
        <v>3506</v>
      </c>
      <c r="AI259" s="3" t="s">
        <v>161</v>
      </c>
      <c r="AJ259" s="3" t="s">
        <v>161</v>
      </c>
      <c r="AK259" s="3" t="s">
        <v>161</v>
      </c>
      <c r="AL259" s="3" t="s">
        <v>161</v>
      </c>
      <c r="AM259" s="3" t="s">
        <v>161</v>
      </c>
      <c r="AN259" s="5">
        <v>25</v>
      </c>
      <c r="AO259" s="5">
        <v>23</v>
      </c>
      <c r="AP259" s="5">
        <v>7</v>
      </c>
      <c r="AQ259" s="5">
        <v>6</v>
      </c>
      <c r="AR259" s="5" t="s">
        <v>161</v>
      </c>
      <c r="AS259" s="5">
        <v>0</v>
      </c>
      <c r="AT259" s="5" t="s">
        <v>5680</v>
      </c>
      <c r="AU259" s="5" t="s">
        <v>2228</v>
      </c>
      <c r="AV259" s="5">
        <v>10</v>
      </c>
      <c r="AW259" s="5">
        <v>4</v>
      </c>
      <c r="AX259" s="5">
        <v>4</v>
      </c>
      <c r="AY259" s="5">
        <v>1</v>
      </c>
      <c r="AZ259" s="5" t="s">
        <v>161</v>
      </c>
      <c r="BA259" s="5">
        <v>0</v>
      </c>
      <c r="BB259" s="5">
        <v>2</v>
      </c>
      <c r="BC259" s="5">
        <v>1</v>
      </c>
      <c r="BD259" s="5">
        <v>0</v>
      </c>
      <c r="BE259" s="5" t="s">
        <v>5681</v>
      </c>
      <c r="BF259" s="5">
        <v>12</v>
      </c>
      <c r="BG259" s="5">
        <v>0</v>
      </c>
      <c r="BH259" s="5">
        <v>3</v>
      </c>
      <c r="BI259" s="5">
        <v>1</v>
      </c>
      <c r="BJ259" s="5">
        <v>1</v>
      </c>
      <c r="BK259" s="5">
        <v>1</v>
      </c>
      <c r="BL259" s="5">
        <v>1</v>
      </c>
      <c r="BM259" s="5">
        <v>0</v>
      </c>
      <c r="BN259" s="5">
        <v>0</v>
      </c>
      <c r="BO259" s="5">
        <v>3</v>
      </c>
      <c r="BP259" s="5">
        <v>2</v>
      </c>
      <c r="BQ259" s="5" t="s">
        <v>158</v>
      </c>
      <c r="BR259" s="5" t="s">
        <v>5682</v>
      </c>
      <c r="BS259" s="5">
        <v>2</v>
      </c>
      <c r="BT259" s="5">
        <v>1</v>
      </c>
      <c r="BU259" s="5">
        <v>1</v>
      </c>
      <c r="BV259" s="5" t="s">
        <v>165</v>
      </c>
      <c r="BW259" s="5" t="s">
        <v>161</v>
      </c>
      <c r="BX259" s="5">
        <v>0</v>
      </c>
      <c r="BY259" s="5">
        <v>0</v>
      </c>
      <c r="BZ259" s="5">
        <v>0</v>
      </c>
      <c r="CA259" s="5">
        <v>0</v>
      </c>
      <c r="CB259" s="5">
        <v>10</v>
      </c>
      <c r="CC259" s="5">
        <v>10</v>
      </c>
      <c r="CD259" s="5" t="s">
        <v>161</v>
      </c>
      <c r="CE259" s="5" t="s">
        <v>161</v>
      </c>
      <c r="CF259" s="5" t="s">
        <v>161</v>
      </c>
      <c r="CG259" s="5" t="s">
        <v>158</v>
      </c>
      <c r="CH259" s="5" t="s">
        <v>159</v>
      </c>
      <c r="CI259" s="5">
        <v>0</v>
      </c>
      <c r="CJ259" s="5">
        <v>0</v>
      </c>
      <c r="CK259" s="5" t="s">
        <v>158</v>
      </c>
      <c r="CL259" s="5" t="s">
        <v>158</v>
      </c>
      <c r="CM259" s="5">
        <v>0</v>
      </c>
      <c r="CN259" s="5">
        <v>0</v>
      </c>
      <c r="CO259" s="5" t="s">
        <v>167</v>
      </c>
      <c r="CP259" s="4" t="s">
        <v>5683</v>
      </c>
      <c r="CQ259" s="5" t="s">
        <v>168</v>
      </c>
      <c r="CR259" s="4" t="s">
        <v>5684</v>
      </c>
      <c r="CS259" s="5" t="s">
        <v>169</v>
      </c>
      <c r="CT259" s="5" t="s">
        <v>158</v>
      </c>
      <c r="CU259" s="5" t="s">
        <v>5674</v>
      </c>
      <c r="CV259" s="4" t="s">
        <v>5685</v>
      </c>
      <c r="CX259" s="5" t="s">
        <v>5686</v>
      </c>
      <c r="CY259" s="4" t="s">
        <v>5687</v>
      </c>
      <c r="CZ259" s="5" t="s">
        <v>171</v>
      </c>
      <c r="DA259" s="5" t="s">
        <v>230</v>
      </c>
      <c r="DB259" s="4" t="s">
        <v>5688</v>
      </c>
      <c r="DC259" s="4" t="s">
        <v>5689</v>
      </c>
      <c r="DD259" t="s">
        <v>5690</v>
      </c>
      <c r="DE259" s="14" t="s">
        <v>176</v>
      </c>
      <c r="DF259" s="4">
        <v>263</v>
      </c>
      <c r="DG259" s="15" t="s">
        <v>177</v>
      </c>
      <c r="DH259" s="15" t="s">
        <v>354</v>
      </c>
      <c r="DI259" s="4" t="e">
        <v>#REF!</v>
      </c>
      <c r="DJ259" s="4" t="e">
        <v>#REF!</v>
      </c>
      <c r="DK259" s="4" t="e">
        <v>#REF!</v>
      </c>
      <c r="DL259" s="4" t="e">
        <v>#REF!</v>
      </c>
      <c r="DM259" s="4" t="e">
        <v>#REF!</v>
      </c>
      <c r="DN259" s="4" t="e">
        <v>#REF!</v>
      </c>
      <c r="DO259" s="4" t="e">
        <v>#REF!</v>
      </c>
      <c r="DP259" s="4" t="s">
        <v>5691</v>
      </c>
      <c r="DQ259" s="4" t="s">
        <v>354</v>
      </c>
      <c r="DR259" s="16">
        <v>1</v>
      </c>
      <c r="DS259" s="17">
        <v>44255</v>
      </c>
      <c r="DT259" s="1" t="s">
        <v>356</v>
      </c>
      <c r="DU259" s="1" t="s">
        <v>354</v>
      </c>
      <c r="DV259" s="1" t="str">
        <f>TabCadastro[[#This Row],[Cidade]]&amp;" - "&amp;TabCadastro[[#This Row],[UF]]</f>
        <v>São Paulo - SP</v>
      </c>
      <c r="DW259" s="18" t="str">
        <f>TabCadastro[[#This Row],[Nome completo do responsável]]&amp;" / "&amp;TabCadastro[[#This Row],[Endereço de e-mail2]]&amp;" / "&amp;TabCadastro[[#This Row],[Telefone]]</f>
        <v>Neide Domingues / neide.modd@gmail.com / (11) 95629-4497</v>
      </c>
      <c r="DX259" s="18" t="str">
        <f>TabCadastro[[#This Row],[Nome do Presidente]]&amp;" / "&amp;TabCadastro[[#This Row],[Email do Presidente]]&amp;" / "&amp;TabCadastro[[#This Row],[Telefone do Presidente]]</f>
        <v>Neide Domingues / neide.modd@hotmail.com / (11) 95629-4497</v>
      </c>
      <c r="DY259" s="18" t="e">
        <f>VLOOKUP(TabCadastro[[#This Row],[Regional]],#REF!,2,FALSE)</f>
        <v>#REF!</v>
      </c>
      <c r="DZ259" s="1" t="e">
        <f>IF(TabCadastro[[#This Row],[Regional]]=#REF!,TabCadastro[[#This Row],[Conc_Cidade_UF]],"")</f>
        <v>#REF!</v>
      </c>
      <c r="EA259" s="18" t="str">
        <f>TabCadastro[[#This Row],[Endereço]]&amp;" - "&amp;TabCadastro[[#This Row],[Bairro]]&amp;" - "&amp;"CEP "&amp;TabCadastro[[#This Row],[CEP]]</f>
        <v>Rua Airão, 34 - V. Medeiros - CEP 02214-070</v>
      </c>
      <c r="EB259" s="1" t="e">
        <f>IF(TabCadastro[[#This Row],[Regional]]=#REF!,TabCadastro[[#This Row],[Ordem (manual)]],"")</f>
        <v>#REF!</v>
      </c>
      <c r="EC259" s="1" t="e">
        <f>IF(TabCadastro[[#This Row],[Regional_Selec]]="","",_xlfn.RANK.EQ(TabCadastro[[#This Row],[Regional_Selec]],TabCadastro[Regional_Selec],1))</f>
        <v>#REF!</v>
      </c>
      <c r="ED259" s="1" t="str">
        <f>TabCadastro[[#This Row],[Domingo]]&amp;TabCadastro[[#This Row],[Segunda]]&amp;TabCadastro[[#This Row],[Terça]]&amp;TabCadastro[[#This Row],[Quarta]]&amp;TabCadastro[[#This Row],[Quinta]]&amp;TabCadastro[[#This Row],[Sexta]]&amp;TabCadastro[[#This Row],[Sábado]]</f>
        <v>-19h40-----</v>
      </c>
      <c r="EE259" s="1">
        <f>LEN(TabCadastro[[#This Row],[Conc_AE]])-LEN(SUBSTITUTE(TabCadastro[[#This Row],[Conc_AE]],"h",""))</f>
        <v>1</v>
      </c>
      <c r="EF259" s="1">
        <f>LEN(TabCadastro[[#This Row],[Dias e Horários do CURSO BÁSICO]])-LEN(SUBSTITUTE(TabCadastro[[#This Row],[Dias e Horários do CURSO BÁSICO]],"h",""))</f>
        <v>0</v>
      </c>
      <c r="EG259" s="1">
        <f>LEN(TabCadastro[[#This Row],[Dias e Horários da EAE]])-LEN(SUBSTITUTE(TabCadastro[[#This Row],[Dias e Horários da EAE]],"h",""))</f>
        <v>2</v>
      </c>
      <c r="EH259" s="1">
        <f>LEN(TabCadastro[[#This Row],[Dias e Horários EVANGELIZAÇÃO INFANTIL]])-LEN(SUBSTITUTE(TabCadastro[[#This Row],[Dias e Horários EVANGELIZAÇÃO INFANTIL]],"h",""))</f>
        <v>1</v>
      </c>
      <c r="EI259" s="1">
        <f>LEN(TabCadastro[[#This Row],[Dias e Horários PRÉ-MOCIDADE]])-LEN(SUBSTITUTE(TabCadastro[[#This Row],[Dias e Horários PRÉ-MOCIDADE]],"h",""))</f>
        <v>1</v>
      </c>
      <c r="EJ259" s="1">
        <f>LEN(TabCadastro[[#This Row],[Dias e Horários MOCIDADE]])-LEN(SUBSTITUTE(TabCadastro[[#This Row],[Dias e Horários MOCIDADE]],"h",""))</f>
        <v>0</v>
      </c>
      <c r="EK259" s="1">
        <f>LEN(TabCadastro[[#This Row],[Dias e Horários do CURSO DE MÉDIUNS]])-LEN(SUBSTITUTE(TabCadastro[[#This Row],[Dias e Horários do CURSO DE MÉDIUNS]],"h",""))</f>
        <v>0</v>
      </c>
      <c r="EL259" s="1">
        <f>LEN(TabCadastro[[#This Row],[Dias e Horários - FALANDO AO CORAÇÃO]])-LEN(SUBSTITUTE(TabCadastro[[#This Row],[Dias e Horários - FALANDO AO CORAÇÃO]],"h",""))</f>
        <v>0</v>
      </c>
      <c r="EM259" s="1">
        <f>LEN(TabCadastro[[#This Row],[Dias e Horários - PROJETO ANDRÉ LUIZ]])-LEN(SUBSTITUTE(TabCadastro[[#This Row],[Dias e Horários - PROJETO ANDRÉ LUIZ]],"h",""))</f>
        <v>0</v>
      </c>
      <c r="EN259" s="1">
        <f>LEN(TabCadastro[[#This Row],[Dias e Horários - PROJETO PAULO DE TARSO]])-LEN(SUBSTITUTE(TabCadastro[[#This Row],[Dias e Horários - PROJETO PAULO DE TARSO]],"h",""))</f>
        <v>0</v>
      </c>
    </row>
    <row r="260" spans="1:144" x14ac:dyDescent="0.3">
      <c r="A260" s="2">
        <v>44224.657496412037</v>
      </c>
      <c r="B260" s="19" t="s">
        <v>5623</v>
      </c>
      <c r="C260" s="3" t="s">
        <v>5692</v>
      </c>
      <c r="D260" s="3" t="s">
        <v>5693</v>
      </c>
      <c r="E260" s="3" t="s">
        <v>5694</v>
      </c>
      <c r="F260" s="3" t="s">
        <v>5695</v>
      </c>
      <c r="G260" s="4" t="s">
        <v>5696</v>
      </c>
      <c r="H260" s="5" t="s">
        <v>5697</v>
      </c>
      <c r="I260" s="3" t="s">
        <v>642</v>
      </c>
      <c r="J260" s="3" t="s">
        <v>152</v>
      </c>
      <c r="K260" s="3" t="s">
        <v>5698</v>
      </c>
      <c r="L260" s="3" t="s">
        <v>5699</v>
      </c>
      <c r="M260" s="13">
        <v>33691</v>
      </c>
      <c r="N260" s="3" t="s">
        <v>5694</v>
      </c>
      <c r="O260" s="5" t="s">
        <v>5700</v>
      </c>
      <c r="P260" s="5" t="s">
        <v>5695</v>
      </c>
      <c r="Q260" s="4" t="s">
        <v>5701</v>
      </c>
      <c r="R260" s="4" t="s">
        <v>5702</v>
      </c>
      <c r="S260" s="3" t="s">
        <v>158</v>
      </c>
      <c r="T260" s="3" t="s">
        <v>158</v>
      </c>
      <c r="U260" s="3" t="s">
        <v>158</v>
      </c>
      <c r="V260" s="3" t="s">
        <v>159</v>
      </c>
      <c r="W260" s="3" t="s">
        <v>159</v>
      </c>
      <c r="X260" s="3" t="s">
        <v>159</v>
      </c>
      <c r="Y260" s="3" t="s">
        <v>158</v>
      </c>
      <c r="Z260" s="4" t="s">
        <v>5703</v>
      </c>
      <c r="AA260" s="4" t="s">
        <v>5704</v>
      </c>
      <c r="AB260" t="s">
        <v>5705</v>
      </c>
      <c r="AC260" t="s">
        <v>5706</v>
      </c>
      <c r="AD260" s="4" t="s">
        <v>161</v>
      </c>
      <c r="AE260" s="4" t="s">
        <v>158</v>
      </c>
      <c r="AF260" s="4" t="s">
        <v>5707</v>
      </c>
      <c r="AG260" s="3" t="s">
        <v>161</v>
      </c>
      <c r="AH260" s="3" t="s">
        <v>161</v>
      </c>
      <c r="AI260" s="3" t="s">
        <v>162</v>
      </c>
      <c r="AJ260" s="3" t="s">
        <v>161</v>
      </c>
      <c r="AK260" s="3" t="s">
        <v>161</v>
      </c>
      <c r="AL260" s="3" t="s">
        <v>161</v>
      </c>
      <c r="AM260" s="3" t="s">
        <v>278</v>
      </c>
      <c r="AN260" s="5">
        <v>27</v>
      </c>
      <c r="AO260" s="5">
        <v>17</v>
      </c>
      <c r="AP260" s="5">
        <v>12</v>
      </c>
      <c r="AQ260" s="5">
        <v>9</v>
      </c>
      <c r="AR260" s="5" t="s">
        <v>312</v>
      </c>
      <c r="AS260" s="5">
        <v>0</v>
      </c>
      <c r="AT260" s="5" t="s">
        <v>251</v>
      </c>
      <c r="AU260" s="5" t="s">
        <v>848</v>
      </c>
      <c r="AV260" s="5">
        <v>3</v>
      </c>
      <c r="AW260" s="5">
        <v>12</v>
      </c>
      <c r="AX260" s="5">
        <v>3</v>
      </c>
      <c r="AY260" s="5">
        <v>2</v>
      </c>
      <c r="AZ260" s="5" t="s">
        <v>923</v>
      </c>
      <c r="BA260" s="5">
        <v>4</v>
      </c>
      <c r="BB260" s="5">
        <v>12</v>
      </c>
      <c r="BC260" s="5">
        <v>1</v>
      </c>
      <c r="BD260" s="5">
        <v>1</v>
      </c>
      <c r="BE260" s="5" t="s">
        <v>164</v>
      </c>
      <c r="BF260" s="5">
        <v>4</v>
      </c>
      <c r="BG260" s="5">
        <v>4</v>
      </c>
      <c r="BH260" s="5">
        <v>2</v>
      </c>
      <c r="BI260" s="5">
        <v>0</v>
      </c>
      <c r="BJ260" s="5">
        <v>0</v>
      </c>
      <c r="BK260" s="5">
        <v>0</v>
      </c>
      <c r="BL260" s="5">
        <v>0</v>
      </c>
      <c r="BM260" s="5">
        <v>0</v>
      </c>
      <c r="BN260" s="5">
        <v>1</v>
      </c>
      <c r="BO260" s="5">
        <v>2</v>
      </c>
      <c r="BP260" s="5">
        <v>3</v>
      </c>
      <c r="BQ260" s="5" t="s">
        <v>158</v>
      </c>
      <c r="BR260" s="5" t="s">
        <v>378</v>
      </c>
      <c r="BS260" s="5">
        <v>0</v>
      </c>
      <c r="BT260" s="5">
        <v>0</v>
      </c>
      <c r="BU260" s="5">
        <v>1</v>
      </c>
      <c r="BV260" s="5" t="s">
        <v>165</v>
      </c>
      <c r="BW260" s="5" t="s">
        <v>378</v>
      </c>
      <c r="BX260" s="5">
        <v>2</v>
      </c>
      <c r="BY260" s="5">
        <v>6</v>
      </c>
      <c r="BZ260" s="5">
        <v>2</v>
      </c>
      <c r="CA260" s="5">
        <v>2</v>
      </c>
      <c r="CB260" s="5">
        <v>0</v>
      </c>
      <c r="CC260" s="5">
        <v>62</v>
      </c>
      <c r="CD260" s="5" t="s">
        <v>161</v>
      </c>
      <c r="CE260" s="5" t="s">
        <v>161</v>
      </c>
      <c r="CF260" s="5" t="s">
        <v>312</v>
      </c>
      <c r="CG260" s="5" t="s">
        <v>158</v>
      </c>
      <c r="CH260" s="5" t="s">
        <v>158</v>
      </c>
      <c r="CI260" s="5">
        <v>4</v>
      </c>
      <c r="CJ260" s="5">
        <v>2</v>
      </c>
      <c r="CK260" s="5" t="s">
        <v>158</v>
      </c>
      <c r="CL260" s="5" t="s">
        <v>159</v>
      </c>
      <c r="CM260" s="5">
        <v>0</v>
      </c>
      <c r="CN260" s="5">
        <v>0</v>
      </c>
      <c r="CO260" s="5" t="s">
        <v>167</v>
      </c>
      <c r="CQ260" s="5" t="s">
        <v>347</v>
      </c>
      <c r="CR260" s="4"/>
      <c r="CS260" s="5" t="s">
        <v>169</v>
      </c>
      <c r="CT260" s="5" t="s">
        <v>159</v>
      </c>
      <c r="CU260" s="5" t="s">
        <v>5708</v>
      </c>
      <c r="CX260" s="5" t="s">
        <v>5709</v>
      </c>
      <c r="CY260" s="4" t="s">
        <v>5007</v>
      </c>
      <c r="CZ260" s="5" t="s">
        <v>171</v>
      </c>
      <c r="DA260" s="5" t="s">
        <v>230</v>
      </c>
      <c r="DB260" s="4" t="s">
        <v>5710</v>
      </c>
      <c r="DC260" s="4" t="s">
        <v>5711</v>
      </c>
      <c r="DD260" t="s">
        <v>5712</v>
      </c>
      <c r="DE260" s="14" t="s">
        <v>176</v>
      </c>
      <c r="DF260" s="4">
        <v>264</v>
      </c>
      <c r="DG260" s="15" t="s">
        <v>177</v>
      </c>
      <c r="DH260" s="15" t="s">
        <v>354</v>
      </c>
      <c r="DI260" s="4" t="e">
        <v>#REF!</v>
      </c>
      <c r="DJ260" s="4" t="e">
        <v>#REF!</v>
      </c>
      <c r="DK260" s="4" t="e">
        <v>#REF!</v>
      </c>
      <c r="DL260" s="4" t="e">
        <v>#REF!</v>
      </c>
      <c r="DM260" s="4" t="e">
        <v>#REF!</v>
      </c>
      <c r="DN260" s="4" t="e">
        <v>#REF!</v>
      </c>
      <c r="DO260" s="4" t="e">
        <v>#REF!</v>
      </c>
      <c r="DP260" s="4" t="s">
        <v>5713</v>
      </c>
      <c r="DQ260" s="4" t="s">
        <v>354</v>
      </c>
      <c r="DR260" s="16">
        <v>1</v>
      </c>
      <c r="DS260" s="17">
        <v>44255</v>
      </c>
      <c r="DT260" s="1" t="s">
        <v>356</v>
      </c>
      <c r="DU260" s="1" t="s">
        <v>354</v>
      </c>
      <c r="DV260" s="1" t="str">
        <f>TabCadastro[[#This Row],[Cidade]]&amp;" - "&amp;TabCadastro[[#This Row],[UF]]</f>
        <v>São Paulo - SP</v>
      </c>
      <c r="DW260" s="18" t="str">
        <f>TabCadastro[[#This Row],[Nome completo do responsável]]&amp;" / "&amp;TabCadastro[[#This Row],[Endereço de e-mail2]]&amp;" / "&amp;TabCadastro[[#This Row],[Telefone]]</f>
        <v>Lourdes Maria Werner Pereira Koeppl / centrocaminhos@gmail.com / (11) 99167-0754</v>
      </c>
      <c r="DX260" s="18" t="str">
        <f>TabCadastro[[#This Row],[Nome do Presidente]]&amp;" / "&amp;TabCadastro[[#This Row],[Email do Presidente]]&amp;" / "&amp;TabCadastro[[#This Row],[Telefone do Presidente]]</f>
        <v>Lourdes Maria Werner Pereira Koeppl / lourdeswerner@yahoo.com.br / (11) 99167-0754</v>
      </c>
      <c r="DY260" s="18" t="e">
        <f>VLOOKUP(TabCadastro[[#This Row],[Regional]],#REF!,2,FALSE)</f>
        <v>#REF!</v>
      </c>
      <c r="DZ260" s="1" t="e">
        <f>IF(TabCadastro[[#This Row],[Regional]]=#REF!,TabCadastro[[#This Row],[Conc_Cidade_UF]],"")</f>
        <v>#REF!</v>
      </c>
      <c r="EA260" s="18" t="str">
        <f>TabCadastro[[#This Row],[Endereço]]&amp;" - "&amp;TabCadastro[[#This Row],[Bairro]]&amp;" - "&amp;"CEP "&amp;TabCadastro[[#This Row],[CEP]]</f>
        <v>Av. Engenheiro Botelho Egas, 269 - Água Fria - CEP 02416-020</v>
      </c>
      <c r="EB260" s="1" t="e">
        <f>IF(TabCadastro[[#This Row],[Regional]]=#REF!,TabCadastro[[#This Row],[Ordem (manual)]],"")</f>
        <v>#REF!</v>
      </c>
      <c r="EC260" s="1" t="e">
        <f>IF(TabCadastro[[#This Row],[Regional_Selec]]="","",_xlfn.RANK.EQ(TabCadastro[[#This Row],[Regional_Selec]],TabCadastro[Regional_Selec],1))</f>
        <v>#REF!</v>
      </c>
      <c r="ED260" s="1" t="str">
        <f>TabCadastro[[#This Row],[Domingo]]&amp;TabCadastro[[#This Row],[Segunda]]&amp;TabCadastro[[#This Row],[Terça]]&amp;TabCadastro[[#This Row],[Quarta]]&amp;TabCadastro[[#This Row],[Quinta]]&amp;TabCadastro[[#This Row],[Sexta]]&amp;TabCadastro[[#This Row],[Sábado]]</f>
        <v>--19h30---9h30</v>
      </c>
      <c r="EE260" s="1">
        <f>LEN(TabCadastro[[#This Row],[Conc_AE]])-LEN(SUBSTITUTE(TabCadastro[[#This Row],[Conc_AE]],"h",""))</f>
        <v>2</v>
      </c>
      <c r="EF260" s="1">
        <f>LEN(TabCadastro[[#This Row],[Dias e Horários do CURSO BÁSICO]])-LEN(SUBSTITUTE(TabCadastro[[#This Row],[Dias e Horários do CURSO BÁSICO]],"h",""))</f>
        <v>1</v>
      </c>
      <c r="EG260" s="1">
        <f>LEN(TabCadastro[[#This Row],[Dias e Horários da EAE]])-LEN(SUBSTITUTE(TabCadastro[[#This Row],[Dias e Horários da EAE]],"h",""))</f>
        <v>1</v>
      </c>
      <c r="EH260" s="1">
        <f>LEN(TabCadastro[[#This Row],[Dias e Horários EVANGELIZAÇÃO INFANTIL]])-LEN(SUBSTITUTE(TabCadastro[[#This Row],[Dias e Horários EVANGELIZAÇÃO INFANTIL]],"h",""))</f>
        <v>1</v>
      </c>
      <c r="EI260" s="1">
        <f>LEN(TabCadastro[[#This Row],[Dias e Horários PRÉ-MOCIDADE]])-LEN(SUBSTITUTE(TabCadastro[[#This Row],[Dias e Horários PRÉ-MOCIDADE]],"h",""))</f>
        <v>1</v>
      </c>
      <c r="EJ260" s="1">
        <f>LEN(TabCadastro[[#This Row],[Dias e Horários MOCIDADE]])-LEN(SUBSTITUTE(TabCadastro[[#This Row],[Dias e Horários MOCIDADE]],"h",""))</f>
        <v>1</v>
      </c>
      <c r="EK260" s="1">
        <f>LEN(TabCadastro[[#This Row],[Dias e Horários do CURSO DE MÉDIUNS]])-LEN(SUBSTITUTE(TabCadastro[[#This Row],[Dias e Horários do CURSO DE MÉDIUNS]],"h",""))</f>
        <v>1</v>
      </c>
      <c r="EL260" s="1">
        <f>LEN(TabCadastro[[#This Row],[Dias e Horários - FALANDO AO CORAÇÃO]])-LEN(SUBSTITUTE(TabCadastro[[#This Row],[Dias e Horários - FALANDO AO CORAÇÃO]],"h",""))</f>
        <v>0</v>
      </c>
      <c r="EM260" s="1">
        <f>LEN(TabCadastro[[#This Row],[Dias e Horários - PROJETO ANDRÉ LUIZ]])-LEN(SUBSTITUTE(TabCadastro[[#This Row],[Dias e Horários - PROJETO ANDRÉ LUIZ]],"h",""))</f>
        <v>0</v>
      </c>
      <c r="EN260" s="1">
        <f>LEN(TabCadastro[[#This Row],[Dias e Horários - PROJETO PAULO DE TARSO]])-LEN(SUBSTITUTE(TabCadastro[[#This Row],[Dias e Horários - PROJETO PAULO DE TARSO]],"h",""))</f>
        <v>1</v>
      </c>
    </row>
    <row r="261" spans="1:144" x14ac:dyDescent="0.3">
      <c r="A261" s="2">
        <v>44223.693091689813</v>
      </c>
      <c r="B261" s="19" t="s">
        <v>5623</v>
      </c>
      <c r="C261" s="3" t="s">
        <v>5714</v>
      </c>
      <c r="D261" s="3" t="s">
        <v>5715</v>
      </c>
      <c r="E261" s="3" t="s">
        <v>5716</v>
      </c>
      <c r="F261" s="3" t="s">
        <v>5717</v>
      </c>
      <c r="G261" s="4" t="s">
        <v>5718</v>
      </c>
      <c r="H261" s="5" t="s">
        <v>5719</v>
      </c>
      <c r="I261" s="3" t="s">
        <v>642</v>
      </c>
      <c r="J261" s="3" t="s">
        <v>152</v>
      </c>
      <c r="K261" s="3" t="s">
        <v>5720</v>
      </c>
      <c r="L261" s="3" t="s">
        <v>5721</v>
      </c>
      <c r="M261" s="13">
        <v>32144</v>
      </c>
      <c r="N261" s="3" t="s">
        <v>5722</v>
      </c>
      <c r="O261" s="5" t="s">
        <v>5723</v>
      </c>
      <c r="P261" s="5" t="s">
        <v>5717</v>
      </c>
      <c r="Q261" s="4" t="s">
        <v>274</v>
      </c>
      <c r="R261" s="4" t="s">
        <v>5724</v>
      </c>
      <c r="S261" s="3" t="s">
        <v>158</v>
      </c>
      <c r="T261" s="3" t="s">
        <v>158</v>
      </c>
      <c r="U261" s="3" t="s">
        <v>158</v>
      </c>
      <c r="V261" s="3" t="s">
        <v>159</v>
      </c>
      <c r="W261" s="3" t="s">
        <v>159</v>
      </c>
      <c r="X261" s="3" t="s">
        <v>159</v>
      </c>
      <c r="Y261" s="3" t="s">
        <v>159</v>
      </c>
      <c r="Z261" s="4" t="s">
        <v>5725</v>
      </c>
      <c r="AA261" s="4" t="s">
        <v>161</v>
      </c>
      <c r="AB261" s="4" t="s">
        <v>5726</v>
      </c>
      <c r="AC261" s="4" t="s">
        <v>161</v>
      </c>
      <c r="AD261" s="4" t="s">
        <v>161</v>
      </c>
      <c r="AE261" s="4" t="s">
        <v>159</v>
      </c>
      <c r="AG261" s="3" t="s">
        <v>1380</v>
      </c>
      <c r="AH261" s="3" t="s">
        <v>161</v>
      </c>
      <c r="AI261" s="3" t="s">
        <v>161</v>
      </c>
      <c r="AJ261" s="3" t="s">
        <v>221</v>
      </c>
      <c r="AK261" s="3" t="s">
        <v>161</v>
      </c>
      <c r="AL261" s="3" t="s">
        <v>161</v>
      </c>
      <c r="AM261" s="3" t="s">
        <v>161</v>
      </c>
      <c r="AN261" s="5">
        <v>15</v>
      </c>
      <c r="AO261" s="5">
        <v>8</v>
      </c>
      <c r="AP261" s="5">
        <v>10</v>
      </c>
      <c r="AQ261" s="5">
        <v>8</v>
      </c>
      <c r="AR261" s="5" t="s">
        <v>161</v>
      </c>
      <c r="AS261" s="5">
        <v>0</v>
      </c>
      <c r="AT261" s="5" t="s">
        <v>312</v>
      </c>
      <c r="AU261" s="5" t="s">
        <v>922</v>
      </c>
      <c r="AV261" s="5">
        <v>3</v>
      </c>
      <c r="AW261" s="5">
        <v>5</v>
      </c>
      <c r="AX261" s="5">
        <v>5</v>
      </c>
      <c r="AY261" s="5">
        <v>1</v>
      </c>
      <c r="AZ261" s="5" t="s">
        <v>161</v>
      </c>
      <c r="BA261" s="5">
        <v>0</v>
      </c>
      <c r="BB261" s="5">
        <v>0</v>
      </c>
      <c r="BC261" s="5">
        <v>0</v>
      </c>
      <c r="BD261" s="5">
        <v>0</v>
      </c>
      <c r="BE261" s="5" t="s">
        <v>164</v>
      </c>
      <c r="BF261" s="5">
        <v>25</v>
      </c>
      <c r="BG261" s="5">
        <v>0</v>
      </c>
      <c r="BH261" s="5">
        <v>5</v>
      </c>
      <c r="BI261" s="5">
        <v>0</v>
      </c>
      <c r="BJ261" s="5">
        <v>0</v>
      </c>
      <c r="BK261" s="5">
        <v>0</v>
      </c>
      <c r="BL261" s="5">
        <v>0</v>
      </c>
      <c r="BM261" s="5">
        <v>0</v>
      </c>
      <c r="BN261" s="5">
        <v>0</v>
      </c>
      <c r="BO261" s="5">
        <v>0</v>
      </c>
      <c r="BP261" s="5">
        <v>0</v>
      </c>
      <c r="BQ261" s="5" t="s">
        <v>158</v>
      </c>
      <c r="BR261" s="5" t="s">
        <v>164</v>
      </c>
      <c r="BS261" s="5">
        <v>5</v>
      </c>
      <c r="BT261" s="5">
        <v>1</v>
      </c>
      <c r="BU261" s="5">
        <v>1</v>
      </c>
      <c r="BV261" s="5" t="s">
        <v>165</v>
      </c>
      <c r="BW261" s="5" t="s">
        <v>161</v>
      </c>
      <c r="BX261" s="5">
        <v>0</v>
      </c>
      <c r="BY261" s="5">
        <v>0</v>
      </c>
      <c r="BZ261" s="5">
        <v>0</v>
      </c>
      <c r="CA261" s="5">
        <v>0</v>
      </c>
      <c r="CB261" s="5">
        <v>0</v>
      </c>
      <c r="CC261" s="5">
        <v>50</v>
      </c>
      <c r="CD261" s="5" t="s">
        <v>161</v>
      </c>
      <c r="CE261" s="5" t="s">
        <v>161</v>
      </c>
      <c r="CF261" s="5" t="s">
        <v>161</v>
      </c>
      <c r="CG261" s="5" t="s">
        <v>158</v>
      </c>
      <c r="CH261" s="5" t="s">
        <v>158</v>
      </c>
      <c r="CI261" s="5">
        <v>0</v>
      </c>
      <c r="CJ261" s="5">
        <v>0</v>
      </c>
      <c r="CK261" s="5" t="s">
        <v>159</v>
      </c>
      <c r="CL261" s="5" t="s">
        <v>158</v>
      </c>
      <c r="CM261" s="5">
        <v>0</v>
      </c>
      <c r="CN261" s="5">
        <v>0</v>
      </c>
      <c r="CO261" s="5" t="s">
        <v>167</v>
      </c>
      <c r="CP261" s="4" t="s">
        <v>5727</v>
      </c>
      <c r="CQ261" s="5" t="s">
        <v>168</v>
      </c>
      <c r="CR261" s="4" t="s">
        <v>5728</v>
      </c>
      <c r="CS261" s="5" t="s">
        <v>169</v>
      </c>
      <c r="CT261" s="5" t="s">
        <v>159</v>
      </c>
      <c r="CU261" s="5" t="s">
        <v>5729</v>
      </c>
      <c r="CV261" s="4" t="s">
        <v>5730</v>
      </c>
      <c r="CX261" s="5" t="s">
        <v>5729</v>
      </c>
      <c r="CY261" s="4" t="s">
        <v>5731</v>
      </c>
      <c r="CZ261" s="5" t="s">
        <v>171</v>
      </c>
      <c r="DA261" s="5" t="s">
        <v>172</v>
      </c>
      <c r="DB261" s="4" t="s">
        <v>5732</v>
      </c>
      <c r="DC261" s="4" t="s">
        <v>5733</v>
      </c>
      <c r="DD261" t="s">
        <v>5734</v>
      </c>
      <c r="DE261" s="14" t="s">
        <v>176</v>
      </c>
      <c r="DF261" s="4">
        <v>265</v>
      </c>
      <c r="DG261" s="15" t="s">
        <v>177</v>
      </c>
      <c r="DH261" s="15" t="s">
        <v>354</v>
      </c>
      <c r="DI261" s="4" t="e">
        <v>#REF!</v>
      </c>
      <c r="DJ261" s="4" t="e">
        <v>#REF!</v>
      </c>
      <c r="DK261" s="4" t="e">
        <v>#REF!</v>
      </c>
      <c r="DL261" s="4" t="e">
        <v>#REF!</v>
      </c>
      <c r="DM261" s="4" t="e">
        <v>#REF!</v>
      </c>
      <c r="DN261" s="4" t="e">
        <v>#REF!</v>
      </c>
      <c r="DO261" s="4" t="e">
        <v>#REF!</v>
      </c>
      <c r="DP261" s="4" t="s">
        <v>5735</v>
      </c>
      <c r="DQ261" s="4" t="s">
        <v>354</v>
      </c>
      <c r="DR261" s="16">
        <v>1</v>
      </c>
      <c r="DS261" s="17">
        <v>44255</v>
      </c>
      <c r="DT261" s="1" t="s">
        <v>356</v>
      </c>
      <c r="DU261" s="1" t="s">
        <v>354</v>
      </c>
      <c r="DV261" s="1" t="str">
        <f>TabCadastro[[#This Row],[Cidade]]&amp;" - "&amp;TabCadastro[[#This Row],[UF]]</f>
        <v>São Paulo - SP</v>
      </c>
      <c r="DW261" s="18" t="str">
        <f>TabCadastro[[#This Row],[Nome completo do responsável]]&amp;" / "&amp;TabCadastro[[#This Row],[Endereço de e-mail2]]&amp;" / "&amp;TabCadastro[[#This Row],[Telefone]]</f>
        <v>Carlos Alberto Moreira / svalgreen@hotmail.com / (11) 96766-7686</v>
      </c>
      <c r="DX261" s="18" t="str">
        <f>TabCadastro[[#This Row],[Nome do Presidente]]&amp;" / "&amp;TabCadastro[[#This Row],[Email do Presidente]]&amp;" / "&amp;TabCadastro[[#This Row],[Telefone do Presidente]]</f>
        <v>Carlos Roberto Moreira / camoreira483@gmail.com / (11) 96766-7686</v>
      </c>
      <c r="DY261" s="18" t="e">
        <f>VLOOKUP(TabCadastro[[#This Row],[Regional]],#REF!,2,FALSE)</f>
        <v>#REF!</v>
      </c>
      <c r="DZ261" s="1" t="e">
        <f>IF(TabCadastro[[#This Row],[Regional]]=#REF!,TabCadastro[[#This Row],[Conc_Cidade_UF]],"")</f>
        <v>#REF!</v>
      </c>
      <c r="EA261" s="18" t="str">
        <f>TabCadastro[[#This Row],[Endereço]]&amp;" - "&amp;TabCadastro[[#This Row],[Bairro]]&amp;" - "&amp;"CEP "&amp;TabCadastro[[#This Row],[CEP]]</f>
        <v>Rua Floriano De Godoi, 130 A - Jd. Brasil - CEP 02227-260</v>
      </c>
      <c r="EB261" s="1" t="e">
        <f>IF(TabCadastro[[#This Row],[Regional]]=#REF!,TabCadastro[[#This Row],[Ordem (manual)]],"")</f>
        <v>#REF!</v>
      </c>
      <c r="EC261" s="1" t="e">
        <f>IF(TabCadastro[[#This Row],[Regional_Selec]]="","",_xlfn.RANK.EQ(TabCadastro[[#This Row],[Regional_Selec]],TabCadastro[Regional_Selec],1))</f>
        <v>#REF!</v>
      </c>
      <c r="ED261" s="1" t="str">
        <f>TabCadastro[[#This Row],[Domingo]]&amp;TabCadastro[[#This Row],[Segunda]]&amp;TabCadastro[[#This Row],[Terça]]&amp;TabCadastro[[#This Row],[Quarta]]&amp;TabCadastro[[#This Row],[Quinta]]&amp;TabCadastro[[#This Row],[Sexta]]&amp;TabCadastro[[#This Row],[Sábado]]</f>
        <v>9h--20h---</v>
      </c>
      <c r="EE261" s="1">
        <f>LEN(TabCadastro[[#This Row],[Conc_AE]])-LEN(SUBSTITUTE(TabCadastro[[#This Row],[Conc_AE]],"h",""))</f>
        <v>2</v>
      </c>
      <c r="EF261" s="1">
        <f>LEN(TabCadastro[[#This Row],[Dias e Horários do CURSO BÁSICO]])-LEN(SUBSTITUTE(TabCadastro[[#This Row],[Dias e Horários do CURSO BÁSICO]],"h",""))</f>
        <v>0</v>
      </c>
      <c r="EG261" s="1">
        <f>LEN(TabCadastro[[#This Row],[Dias e Horários da EAE]])-LEN(SUBSTITUTE(TabCadastro[[#This Row],[Dias e Horários da EAE]],"h",""))</f>
        <v>1</v>
      </c>
      <c r="EH261" s="1">
        <f>LEN(TabCadastro[[#This Row],[Dias e Horários EVANGELIZAÇÃO INFANTIL]])-LEN(SUBSTITUTE(TabCadastro[[#This Row],[Dias e Horários EVANGELIZAÇÃO INFANTIL]],"h",""))</f>
        <v>1</v>
      </c>
      <c r="EI261" s="1">
        <f>LEN(TabCadastro[[#This Row],[Dias e Horários PRÉ-MOCIDADE]])-LEN(SUBSTITUTE(TabCadastro[[#This Row],[Dias e Horários PRÉ-MOCIDADE]],"h",""))</f>
        <v>1</v>
      </c>
      <c r="EJ261" s="1">
        <f>LEN(TabCadastro[[#This Row],[Dias e Horários MOCIDADE]])-LEN(SUBSTITUTE(TabCadastro[[#This Row],[Dias e Horários MOCIDADE]],"h",""))</f>
        <v>0</v>
      </c>
      <c r="EK261" s="1">
        <f>LEN(TabCadastro[[#This Row],[Dias e Horários do CURSO DE MÉDIUNS]])-LEN(SUBSTITUTE(TabCadastro[[#This Row],[Dias e Horários do CURSO DE MÉDIUNS]],"h",""))</f>
        <v>0</v>
      </c>
      <c r="EL261" s="1">
        <f>LEN(TabCadastro[[#This Row],[Dias e Horários - FALANDO AO CORAÇÃO]])-LEN(SUBSTITUTE(TabCadastro[[#This Row],[Dias e Horários - FALANDO AO CORAÇÃO]],"h",""))</f>
        <v>0</v>
      </c>
      <c r="EM261" s="1">
        <f>LEN(TabCadastro[[#This Row],[Dias e Horários - PROJETO ANDRÉ LUIZ]])-LEN(SUBSTITUTE(TabCadastro[[#This Row],[Dias e Horários - PROJETO ANDRÉ LUIZ]],"h",""))</f>
        <v>0</v>
      </c>
      <c r="EN261" s="1">
        <f>LEN(TabCadastro[[#This Row],[Dias e Horários - PROJETO PAULO DE TARSO]])-LEN(SUBSTITUTE(TabCadastro[[#This Row],[Dias e Horários - PROJETO PAULO DE TARSO]],"h",""))</f>
        <v>0</v>
      </c>
    </row>
    <row r="262" spans="1:144" x14ac:dyDescent="0.3">
      <c r="A262" s="2">
        <v>44222.719470555559</v>
      </c>
      <c r="B262" s="19" t="s">
        <v>5623</v>
      </c>
      <c r="C262" s="3" t="s">
        <v>5736</v>
      </c>
      <c r="D262" s="3" t="s">
        <v>5737</v>
      </c>
      <c r="E262" s="3" t="s">
        <v>5738</v>
      </c>
      <c r="F262" s="3" t="s">
        <v>5739</v>
      </c>
      <c r="G262" s="4" t="s">
        <v>5740</v>
      </c>
      <c r="H262" s="5" t="s">
        <v>5741</v>
      </c>
      <c r="I262" s="3" t="s">
        <v>5653</v>
      </c>
      <c r="J262" s="3" t="s">
        <v>152</v>
      </c>
      <c r="K262" s="3" t="s">
        <v>5742</v>
      </c>
      <c r="L262" s="3" t="s">
        <v>5743</v>
      </c>
      <c r="M262" s="24">
        <v>42289</v>
      </c>
      <c r="N262" s="3" t="s">
        <v>5744</v>
      </c>
      <c r="O262" s="5" t="s">
        <v>5745</v>
      </c>
      <c r="P262" s="5" t="s">
        <v>5746</v>
      </c>
      <c r="Q262" s="4" t="s">
        <v>4974</v>
      </c>
      <c r="R262" s="4" t="s">
        <v>5738</v>
      </c>
      <c r="S262" s="3" t="s">
        <v>158</v>
      </c>
      <c r="T262" s="3" t="s">
        <v>158</v>
      </c>
      <c r="U262" s="3" t="s">
        <v>158</v>
      </c>
      <c r="V262" s="3" t="s">
        <v>159</v>
      </c>
      <c r="W262" s="3" t="s">
        <v>159</v>
      </c>
      <c r="X262" s="3" t="s">
        <v>159</v>
      </c>
      <c r="Y262" s="3" t="s">
        <v>159</v>
      </c>
      <c r="Z262" s="4" t="s">
        <v>5747</v>
      </c>
      <c r="AA262" s="4" t="s">
        <v>161</v>
      </c>
      <c r="AB262" s="4" t="s">
        <v>161</v>
      </c>
      <c r="AC262" s="4" t="s">
        <v>161</v>
      </c>
      <c r="AD262" s="4" t="s">
        <v>161</v>
      </c>
      <c r="AE262" s="4" t="s">
        <v>158</v>
      </c>
      <c r="AG262" s="3" t="s">
        <v>161</v>
      </c>
      <c r="AH262" s="3" t="s">
        <v>161</v>
      </c>
      <c r="AI262" s="3" t="s">
        <v>161</v>
      </c>
      <c r="AJ262" s="3" t="s">
        <v>221</v>
      </c>
      <c r="AK262" s="3" t="s">
        <v>161</v>
      </c>
      <c r="AL262" s="3" t="s">
        <v>161</v>
      </c>
      <c r="AM262" s="3" t="s">
        <v>161</v>
      </c>
      <c r="AN262" s="5">
        <v>40</v>
      </c>
      <c r="AO262" s="5">
        <v>10</v>
      </c>
      <c r="AP262" s="5">
        <v>4</v>
      </c>
      <c r="AQ262" s="5">
        <v>5</v>
      </c>
      <c r="AR262" s="5" t="s">
        <v>161</v>
      </c>
      <c r="AS262" s="5">
        <v>0</v>
      </c>
      <c r="AT262" s="5" t="s">
        <v>826</v>
      </c>
      <c r="AU262" s="5" t="s">
        <v>399</v>
      </c>
      <c r="AV262" s="5">
        <v>8</v>
      </c>
      <c r="AW262" s="5">
        <v>4</v>
      </c>
      <c r="AX262" s="5">
        <v>4</v>
      </c>
      <c r="AY262" s="5">
        <v>2</v>
      </c>
      <c r="AZ262" s="5" t="s">
        <v>312</v>
      </c>
      <c r="BA262" s="5">
        <v>19</v>
      </c>
      <c r="BB262" s="5">
        <v>3</v>
      </c>
      <c r="BC262" s="5">
        <v>1</v>
      </c>
      <c r="BD262" s="5">
        <v>1</v>
      </c>
      <c r="BE262" s="5" t="s">
        <v>342</v>
      </c>
      <c r="BF262" s="5">
        <v>5</v>
      </c>
      <c r="BG262" s="5">
        <v>0</v>
      </c>
      <c r="BH262" s="5">
        <v>3</v>
      </c>
      <c r="BI262" s="5">
        <v>0</v>
      </c>
      <c r="BJ262" s="5">
        <v>0</v>
      </c>
      <c r="BK262" s="5">
        <v>1</v>
      </c>
      <c r="BL262" s="5">
        <v>1</v>
      </c>
      <c r="BM262" s="5">
        <v>0</v>
      </c>
      <c r="BN262" s="5">
        <v>0</v>
      </c>
      <c r="BO262" s="5">
        <v>0</v>
      </c>
      <c r="BP262" s="5">
        <v>2</v>
      </c>
      <c r="BQ262" s="5" t="s">
        <v>163</v>
      </c>
      <c r="BR262" s="5" t="s">
        <v>342</v>
      </c>
      <c r="BS262" s="5">
        <v>0</v>
      </c>
      <c r="BT262" s="5">
        <v>0</v>
      </c>
      <c r="BU262" s="5">
        <v>0</v>
      </c>
      <c r="BV262" s="5" t="s">
        <v>165</v>
      </c>
      <c r="BW262" s="5" t="s">
        <v>161</v>
      </c>
      <c r="BX262" s="5">
        <v>0</v>
      </c>
      <c r="BY262" s="5">
        <v>0</v>
      </c>
      <c r="BZ262" s="5">
        <v>0</v>
      </c>
      <c r="CA262" s="5">
        <v>0</v>
      </c>
      <c r="CB262" s="5">
        <v>2</v>
      </c>
      <c r="CC262" s="5">
        <v>8</v>
      </c>
      <c r="CD262" s="5" t="s">
        <v>161</v>
      </c>
      <c r="CE262" s="5" t="s">
        <v>161</v>
      </c>
      <c r="CF262" s="5" t="s">
        <v>161</v>
      </c>
      <c r="CG262" s="5" t="s">
        <v>158</v>
      </c>
      <c r="CH262" s="5" t="s">
        <v>159</v>
      </c>
      <c r="CI262" s="5">
        <v>0</v>
      </c>
      <c r="CJ262" s="5">
        <v>0</v>
      </c>
      <c r="CK262" s="5" t="s">
        <v>158</v>
      </c>
      <c r="CL262" s="5" t="s">
        <v>159</v>
      </c>
      <c r="CM262" s="5">
        <v>0</v>
      </c>
      <c r="CN262" s="5">
        <v>0</v>
      </c>
      <c r="CO262" s="5" t="s">
        <v>199</v>
      </c>
      <c r="CQ262" s="5" t="s">
        <v>347</v>
      </c>
      <c r="CR262" s="4" t="s">
        <v>5748</v>
      </c>
      <c r="CS262" s="5" t="s">
        <v>169</v>
      </c>
      <c r="CT262" s="5" t="s">
        <v>159</v>
      </c>
      <c r="CU262" s="5" t="s">
        <v>5749</v>
      </c>
      <c r="CX262" s="5" t="s">
        <v>5750</v>
      </c>
      <c r="CY262" s="4" t="s">
        <v>1406</v>
      </c>
      <c r="CZ262" s="5" t="s">
        <v>229</v>
      </c>
      <c r="DA262" s="5" t="s">
        <v>230</v>
      </c>
      <c r="DB262" s="4" t="s">
        <v>5751</v>
      </c>
      <c r="DC262" s="4" t="s">
        <v>5752</v>
      </c>
      <c r="DD262" t="s">
        <v>5753</v>
      </c>
      <c r="DE262" s="14" t="s">
        <v>176</v>
      </c>
      <c r="DF262" s="4">
        <v>266</v>
      </c>
      <c r="DG262" s="15" t="s">
        <v>177</v>
      </c>
      <c r="DH262" s="15" t="s">
        <v>178</v>
      </c>
      <c r="DI262" s="4" t="e">
        <v>#REF!</v>
      </c>
      <c r="DJ262" s="4" t="e">
        <v>#REF!</v>
      </c>
      <c r="DK262" s="4" t="e">
        <v>#REF!</v>
      </c>
      <c r="DL262" s="4" t="e">
        <v>#REF!</v>
      </c>
      <c r="DM262" s="4" t="e">
        <v>#REF!</v>
      </c>
      <c r="DN262" s="4" t="e">
        <v>#REF!</v>
      </c>
      <c r="DO262" s="4" t="e">
        <v>#REF!</v>
      </c>
      <c r="DP262" s="4" t="s">
        <v>5754</v>
      </c>
      <c r="DQ262" s="4" t="s">
        <v>354</v>
      </c>
      <c r="DR262" s="16">
        <v>1</v>
      </c>
      <c r="DS262" s="17">
        <v>44255</v>
      </c>
      <c r="DT262" s="1" t="s">
        <v>356</v>
      </c>
      <c r="DU262" s="1" t="s">
        <v>354</v>
      </c>
      <c r="DV262" s="1" t="str">
        <f>TabCadastro[[#This Row],[Cidade]]&amp;" - "&amp;TabCadastro[[#This Row],[UF]]</f>
        <v>Guarulhos - SP</v>
      </c>
      <c r="DW262" s="18" t="str">
        <f>TabCadastro[[#This Row],[Nome completo do responsável]]&amp;" / "&amp;TabCadastro[[#This Row],[Endereço de e-mail2]]&amp;" / "&amp;TabCadastro[[#This Row],[Telefone]]</f>
        <v>Fabiana Miguel / professorgeodaniel@gmail.com / (11) 99509-7794</v>
      </c>
      <c r="DX262" s="18" t="str">
        <f>TabCadastro[[#This Row],[Nome do Presidente]]&amp;" / "&amp;TabCadastro[[#This Row],[Email do Presidente]]&amp;" / "&amp;TabCadastro[[#This Row],[Telefone do Presidente]]</f>
        <v>Maiza Villa Vicente / maizavv@gmail.com / (11) 93026-6712</v>
      </c>
      <c r="DY262" s="18" t="e">
        <f>VLOOKUP(TabCadastro[[#This Row],[Regional]],#REF!,2,FALSE)</f>
        <v>#REF!</v>
      </c>
      <c r="DZ262" s="1" t="e">
        <f>IF(TabCadastro[[#This Row],[Regional]]=#REF!,TabCadastro[[#This Row],[Conc_Cidade_UF]],"")</f>
        <v>#REF!</v>
      </c>
      <c r="EA262" s="18" t="str">
        <f>TabCadastro[[#This Row],[Endereço]]&amp;" - "&amp;TabCadastro[[#This Row],[Bairro]]&amp;" - "&amp;"CEP "&amp;TabCadastro[[#This Row],[CEP]]</f>
        <v>Rua Guaraciaba, 232 - Jd. Barbosa - CEP 07111-020</v>
      </c>
      <c r="EB262" s="1" t="e">
        <f>IF(TabCadastro[[#This Row],[Regional]]=#REF!,TabCadastro[[#This Row],[Ordem (manual)]],"")</f>
        <v>#REF!</v>
      </c>
      <c r="EC262" s="1" t="e">
        <f>IF(TabCadastro[[#This Row],[Regional_Selec]]="","",_xlfn.RANK.EQ(TabCadastro[[#This Row],[Regional_Selec]],TabCadastro[Regional_Selec],1))</f>
        <v>#REF!</v>
      </c>
      <c r="ED262" s="1" t="str">
        <f>TabCadastro[[#This Row],[Domingo]]&amp;TabCadastro[[#This Row],[Segunda]]&amp;TabCadastro[[#This Row],[Terça]]&amp;TabCadastro[[#This Row],[Quarta]]&amp;TabCadastro[[#This Row],[Quinta]]&amp;TabCadastro[[#This Row],[Sexta]]&amp;TabCadastro[[#This Row],[Sábado]]</f>
        <v>---20h---</v>
      </c>
      <c r="EE262" s="1">
        <f>LEN(TabCadastro[[#This Row],[Conc_AE]])-LEN(SUBSTITUTE(TabCadastro[[#This Row],[Conc_AE]],"h",""))</f>
        <v>1</v>
      </c>
      <c r="EF262" s="1">
        <f>LEN(TabCadastro[[#This Row],[Dias e Horários do CURSO BÁSICO]])-LEN(SUBSTITUTE(TabCadastro[[#This Row],[Dias e Horários do CURSO BÁSICO]],"h",""))</f>
        <v>0</v>
      </c>
      <c r="EG262" s="1">
        <f>LEN(TabCadastro[[#This Row],[Dias e Horários da EAE]])-LEN(SUBSTITUTE(TabCadastro[[#This Row],[Dias e Horários da EAE]],"h",""))</f>
        <v>1</v>
      </c>
      <c r="EH262" s="1">
        <f>LEN(TabCadastro[[#This Row],[Dias e Horários EVANGELIZAÇÃO INFANTIL]])-LEN(SUBSTITUTE(TabCadastro[[#This Row],[Dias e Horários EVANGELIZAÇÃO INFANTIL]],"h",""))</f>
        <v>1</v>
      </c>
      <c r="EI262" s="1">
        <f>LEN(TabCadastro[[#This Row],[Dias e Horários PRÉ-MOCIDADE]])-LEN(SUBSTITUTE(TabCadastro[[#This Row],[Dias e Horários PRÉ-MOCIDADE]],"h",""))</f>
        <v>1</v>
      </c>
      <c r="EJ262" s="1">
        <f>LEN(TabCadastro[[#This Row],[Dias e Horários MOCIDADE]])-LEN(SUBSTITUTE(TabCadastro[[#This Row],[Dias e Horários MOCIDADE]],"h",""))</f>
        <v>0</v>
      </c>
      <c r="EK262" s="1">
        <f>LEN(TabCadastro[[#This Row],[Dias e Horários do CURSO DE MÉDIUNS]])-LEN(SUBSTITUTE(TabCadastro[[#This Row],[Dias e Horários do CURSO DE MÉDIUNS]],"h",""))</f>
        <v>1</v>
      </c>
      <c r="EL262" s="1">
        <f>LEN(TabCadastro[[#This Row],[Dias e Horários - FALANDO AO CORAÇÃO]])-LEN(SUBSTITUTE(TabCadastro[[#This Row],[Dias e Horários - FALANDO AO CORAÇÃO]],"h",""))</f>
        <v>0</v>
      </c>
      <c r="EM262" s="1">
        <f>LEN(TabCadastro[[#This Row],[Dias e Horários - PROJETO ANDRÉ LUIZ]])-LEN(SUBSTITUTE(TabCadastro[[#This Row],[Dias e Horários - PROJETO ANDRÉ LUIZ]],"h",""))</f>
        <v>0</v>
      </c>
      <c r="EN262" s="1">
        <f>LEN(TabCadastro[[#This Row],[Dias e Horários - PROJETO PAULO DE TARSO]])-LEN(SUBSTITUTE(TabCadastro[[#This Row],[Dias e Horários - PROJETO PAULO DE TARSO]],"h",""))</f>
        <v>0</v>
      </c>
    </row>
    <row r="263" spans="1:144" x14ac:dyDescent="0.3">
      <c r="A263" s="2">
        <v>44223.518627881946</v>
      </c>
      <c r="B263" s="19" t="s">
        <v>5623</v>
      </c>
      <c r="C263" s="3" t="s">
        <v>5755</v>
      </c>
      <c r="D263" s="3" t="s">
        <v>5756</v>
      </c>
      <c r="E263" s="3" t="s">
        <v>5757</v>
      </c>
      <c r="F263" s="3" t="s">
        <v>5758</v>
      </c>
      <c r="G263" s="4" t="s">
        <v>5759</v>
      </c>
      <c r="H263" s="5" t="s">
        <v>5760</v>
      </c>
      <c r="I263" s="3" t="s">
        <v>642</v>
      </c>
      <c r="J263" s="3" t="s">
        <v>152</v>
      </c>
      <c r="K263" s="3" t="s">
        <v>5761</v>
      </c>
      <c r="L263" s="3" t="s">
        <v>5762</v>
      </c>
      <c r="M263" s="13">
        <v>30108</v>
      </c>
      <c r="N263" s="3" t="s">
        <v>5757</v>
      </c>
      <c r="O263" s="5" t="s">
        <v>5763</v>
      </c>
      <c r="P263" s="5" t="s">
        <v>5758</v>
      </c>
      <c r="Q263" s="4" t="s">
        <v>5764</v>
      </c>
      <c r="R263" s="4" t="s">
        <v>5765</v>
      </c>
      <c r="S263" s="3" t="s">
        <v>158</v>
      </c>
      <c r="T263" s="3" t="s">
        <v>158</v>
      </c>
      <c r="U263" s="3" t="s">
        <v>158</v>
      </c>
      <c r="V263" s="3" t="s">
        <v>159</v>
      </c>
      <c r="W263" s="3" t="s">
        <v>159</v>
      </c>
      <c r="X263" s="3" t="s">
        <v>159</v>
      </c>
      <c r="Y263" s="3" t="s">
        <v>158</v>
      </c>
      <c r="Z263" s="4" t="s">
        <v>5766</v>
      </c>
      <c r="AA263" s="4" t="s">
        <v>161</v>
      </c>
      <c r="AB263" s="4" t="s">
        <v>161</v>
      </c>
      <c r="AC263" s="4" t="s">
        <v>161</v>
      </c>
      <c r="AD263" s="4" t="s">
        <v>161</v>
      </c>
      <c r="AE263" s="4" t="s">
        <v>159</v>
      </c>
      <c r="AG263" s="3" t="s">
        <v>161</v>
      </c>
      <c r="AH263" s="3" t="s">
        <v>161</v>
      </c>
      <c r="AI263" s="3" t="s">
        <v>161</v>
      </c>
      <c r="AJ263" s="3" t="s">
        <v>162</v>
      </c>
      <c r="AK263" s="3" t="s">
        <v>398</v>
      </c>
      <c r="AL263" s="3" t="s">
        <v>162</v>
      </c>
      <c r="AM263" s="3" t="s">
        <v>398</v>
      </c>
      <c r="AN263" s="5">
        <v>40</v>
      </c>
      <c r="AO263" s="5">
        <v>30</v>
      </c>
      <c r="AP263" s="5">
        <v>15</v>
      </c>
      <c r="AQ263" s="5">
        <v>10</v>
      </c>
      <c r="AR263" s="5" t="s">
        <v>312</v>
      </c>
      <c r="AS263" s="5">
        <v>10</v>
      </c>
      <c r="AT263" s="5" t="s">
        <v>312</v>
      </c>
      <c r="AU263" s="5" t="s">
        <v>340</v>
      </c>
      <c r="AV263" s="5">
        <v>6</v>
      </c>
      <c r="AW263" s="5">
        <v>12</v>
      </c>
      <c r="AX263" s="5">
        <v>4</v>
      </c>
      <c r="AY263" s="5">
        <v>1</v>
      </c>
      <c r="AZ263" s="5" t="s">
        <v>161</v>
      </c>
      <c r="BA263" s="5">
        <v>0</v>
      </c>
      <c r="BB263" s="5">
        <v>6</v>
      </c>
      <c r="BC263" s="5">
        <v>3</v>
      </c>
      <c r="BD263" s="5">
        <v>0</v>
      </c>
      <c r="BE263" s="5" t="s">
        <v>164</v>
      </c>
      <c r="BF263" s="5">
        <v>12</v>
      </c>
      <c r="BG263" s="5">
        <v>0</v>
      </c>
      <c r="BH263" s="5">
        <v>3</v>
      </c>
      <c r="BI263" s="5">
        <v>0</v>
      </c>
      <c r="BJ263" s="5">
        <v>0</v>
      </c>
      <c r="BK263" s="5">
        <v>0</v>
      </c>
      <c r="BL263" s="5">
        <v>0</v>
      </c>
      <c r="BM263" s="5">
        <v>0</v>
      </c>
      <c r="BN263" s="5">
        <v>0</v>
      </c>
      <c r="BO263" s="5">
        <v>0</v>
      </c>
      <c r="BP263" s="5">
        <v>2</v>
      </c>
      <c r="BQ263" s="5" t="s">
        <v>158</v>
      </c>
      <c r="BR263" s="5" t="s">
        <v>2590</v>
      </c>
      <c r="BS263" s="5">
        <v>0</v>
      </c>
      <c r="BT263" s="5">
        <v>1</v>
      </c>
      <c r="BU263" s="5">
        <v>0</v>
      </c>
      <c r="BV263" s="5" t="s">
        <v>253</v>
      </c>
      <c r="BW263" s="5" t="s">
        <v>161</v>
      </c>
      <c r="BX263" s="5">
        <v>0</v>
      </c>
      <c r="BY263" s="5">
        <v>3</v>
      </c>
      <c r="BZ263" s="5">
        <v>2</v>
      </c>
      <c r="CA263" s="5">
        <v>0</v>
      </c>
      <c r="CB263" s="5">
        <v>0</v>
      </c>
      <c r="CC263" s="5">
        <v>54</v>
      </c>
      <c r="CD263" s="5" t="s">
        <v>161</v>
      </c>
      <c r="CE263" s="5" t="s">
        <v>161</v>
      </c>
      <c r="CF263" s="5" t="s">
        <v>161</v>
      </c>
      <c r="CG263" s="5" t="s">
        <v>158</v>
      </c>
      <c r="CH263" s="5" t="s">
        <v>158</v>
      </c>
      <c r="CI263" s="5">
        <v>0</v>
      </c>
      <c r="CJ263" s="5">
        <v>0</v>
      </c>
      <c r="CK263" s="5" t="s">
        <v>158</v>
      </c>
      <c r="CL263" s="5" t="s">
        <v>158</v>
      </c>
      <c r="CM263" s="5">
        <v>0</v>
      </c>
      <c r="CN263" s="5">
        <v>0</v>
      </c>
      <c r="CO263" s="5" t="s">
        <v>167</v>
      </c>
      <c r="CQ263" s="5" t="s">
        <v>168</v>
      </c>
      <c r="CS263" s="5" t="s">
        <v>169</v>
      </c>
      <c r="CT263" s="5" t="s">
        <v>158</v>
      </c>
      <c r="CU263" s="5" t="s">
        <v>5767</v>
      </c>
      <c r="CX263" s="5" t="s">
        <v>5763</v>
      </c>
      <c r="CY263" s="4" t="s">
        <v>1049</v>
      </c>
      <c r="CZ263" s="5" t="s">
        <v>171</v>
      </c>
      <c r="DA263" s="5" t="s">
        <v>172</v>
      </c>
      <c r="DB263" s="4" t="s">
        <v>5768</v>
      </c>
      <c r="DC263" s="4" t="s">
        <v>5769</v>
      </c>
      <c r="DD263" t="s">
        <v>5770</v>
      </c>
      <c r="DE263" s="14" t="s">
        <v>176</v>
      </c>
      <c r="DF263" s="4">
        <v>267</v>
      </c>
      <c r="DG263" s="15" t="s">
        <v>177</v>
      </c>
      <c r="DH263" s="15" t="s">
        <v>354</v>
      </c>
      <c r="DI263" s="4" t="e">
        <v>#REF!</v>
      </c>
      <c r="DJ263" s="4" t="e">
        <v>#REF!</v>
      </c>
      <c r="DK263" s="4" t="e">
        <v>#REF!</v>
      </c>
      <c r="DL263" s="4" t="e">
        <v>#REF!</v>
      </c>
      <c r="DM263" s="4" t="e">
        <v>#REF!</v>
      </c>
      <c r="DN263" s="4" t="e">
        <v>#REF!</v>
      </c>
      <c r="DO263" s="4" t="e">
        <v>#REF!</v>
      </c>
      <c r="DP263" s="4" t="s">
        <v>5771</v>
      </c>
      <c r="DQ263" s="4" t="s">
        <v>354</v>
      </c>
      <c r="DR263" s="16">
        <v>1</v>
      </c>
      <c r="DS263" s="17">
        <v>44255</v>
      </c>
      <c r="DT263" s="1" t="s">
        <v>356</v>
      </c>
      <c r="DU263" s="1" t="s">
        <v>354</v>
      </c>
      <c r="DV263" s="1" t="str">
        <f>TabCadastro[[#This Row],[Cidade]]&amp;" - "&amp;TabCadastro[[#This Row],[UF]]</f>
        <v>São Paulo - SP</v>
      </c>
      <c r="DW263" s="18" t="str">
        <f>TabCadastro[[#This Row],[Nome completo do responsável]]&amp;" / "&amp;TabCadastro[[#This Row],[Endereço de e-mail2]]&amp;" / "&amp;TabCadastro[[#This Row],[Telefone]]</f>
        <v>Rute Aparecida Borges Luiz / rute.abl@gmail.com / (11) 99797-8841</v>
      </c>
      <c r="DX263" s="18" t="str">
        <f>TabCadastro[[#This Row],[Nome do Presidente]]&amp;" / "&amp;TabCadastro[[#This Row],[Email do Presidente]]&amp;" / "&amp;TabCadastro[[#This Row],[Telefone do Presidente]]</f>
        <v>Rute Aparecida Borges Luiz / rute.abl@gmail.com / (11) 99797-8841</v>
      </c>
      <c r="DY263" s="18" t="e">
        <f>VLOOKUP(TabCadastro[[#This Row],[Regional]],#REF!,2,FALSE)</f>
        <v>#REF!</v>
      </c>
      <c r="DZ263" s="1" t="e">
        <f>IF(TabCadastro[[#This Row],[Regional]]=#REF!,TabCadastro[[#This Row],[Conc_Cidade_UF]],"")</f>
        <v>#REF!</v>
      </c>
      <c r="EA263" s="18" t="str">
        <f>TabCadastro[[#This Row],[Endereço]]&amp;" - "&amp;TabCadastro[[#This Row],[Bairro]]&amp;" - "&amp;"CEP "&amp;TabCadastro[[#This Row],[CEP]]</f>
        <v>Rua Luis Trevigant, 53 - Casa Verde - CEP 02552-130</v>
      </c>
      <c r="EB263" s="1" t="e">
        <f>IF(TabCadastro[[#This Row],[Regional]]=#REF!,TabCadastro[[#This Row],[Ordem (manual)]],"")</f>
        <v>#REF!</v>
      </c>
      <c r="EC263" s="1" t="e">
        <f>IF(TabCadastro[[#This Row],[Regional_Selec]]="","",_xlfn.RANK.EQ(TabCadastro[[#This Row],[Regional_Selec]],TabCadastro[Regional_Selec],1))</f>
        <v>#REF!</v>
      </c>
      <c r="ED263" s="1" t="str">
        <f>TabCadastro[[#This Row],[Domingo]]&amp;TabCadastro[[#This Row],[Segunda]]&amp;TabCadastro[[#This Row],[Terça]]&amp;TabCadastro[[#This Row],[Quarta]]&amp;TabCadastro[[#This Row],[Quinta]]&amp;TabCadastro[[#This Row],[Sexta]]&amp;TabCadastro[[#This Row],[Sábado]]</f>
        <v>---19h3015h19h3015h</v>
      </c>
      <c r="EE263" s="1">
        <f>LEN(TabCadastro[[#This Row],[Conc_AE]])-LEN(SUBSTITUTE(TabCadastro[[#This Row],[Conc_AE]],"h",""))</f>
        <v>4</v>
      </c>
      <c r="EF263" s="1">
        <f>LEN(TabCadastro[[#This Row],[Dias e Horários do CURSO BÁSICO]])-LEN(SUBSTITUTE(TabCadastro[[#This Row],[Dias e Horários do CURSO BÁSICO]],"h",""))</f>
        <v>1</v>
      </c>
      <c r="EG263" s="1">
        <f>LEN(TabCadastro[[#This Row],[Dias e Horários da EAE]])-LEN(SUBSTITUTE(TabCadastro[[#This Row],[Dias e Horários da EAE]],"h",""))</f>
        <v>1</v>
      </c>
      <c r="EH263" s="1">
        <f>LEN(TabCadastro[[#This Row],[Dias e Horários EVANGELIZAÇÃO INFANTIL]])-LEN(SUBSTITUTE(TabCadastro[[#This Row],[Dias e Horários EVANGELIZAÇÃO INFANTIL]],"h",""))</f>
        <v>1</v>
      </c>
      <c r="EI263" s="1">
        <f>LEN(TabCadastro[[#This Row],[Dias e Horários PRÉ-MOCIDADE]])-LEN(SUBSTITUTE(TabCadastro[[#This Row],[Dias e Horários PRÉ-MOCIDADE]],"h",""))</f>
        <v>1</v>
      </c>
      <c r="EJ263" s="1">
        <f>LEN(TabCadastro[[#This Row],[Dias e Horários MOCIDADE]])-LEN(SUBSTITUTE(TabCadastro[[#This Row],[Dias e Horários MOCIDADE]],"h",""))</f>
        <v>0</v>
      </c>
      <c r="EK263" s="1">
        <f>LEN(TabCadastro[[#This Row],[Dias e Horários do CURSO DE MÉDIUNS]])-LEN(SUBSTITUTE(TabCadastro[[#This Row],[Dias e Horários do CURSO DE MÉDIUNS]],"h",""))</f>
        <v>0</v>
      </c>
      <c r="EL263" s="1">
        <f>LEN(TabCadastro[[#This Row],[Dias e Horários - FALANDO AO CORAÇÃO]])-LEN(SUBSTITUTE(TabCadastro[[#This Row],[Dias e Horários - FALANDO AO CORAÇÃO]],"h",""))</f>
        <v>0</v>
      </c>
      <c r="EM263" s="1">
        <f>LEN(TabCadastro[[#This Row],[Dias e Horários - PROJETO ANDRÉ LUIZ]])-LEN(SUBSTITUTE(TabCadastro[[#This Row],[Dias e Horários - PROJETO ANDRÉ LUIZ]],"h",""))</f>
        <v>0</v>
      </c>
      <c r="EN263" s="1">
        <f>LEN(TabCadastro[[#This Row],[Dias e Horários - PROJETO PAULO DE TARSO]])-LEN(SUBSTITUTE(TabCadastro[[#This Row],[Dias e Horários - PROJETO PAULO DE TARSO]],"h",""))</f>
        <v>0</v>
      </c>
    </row>
    <row r="264" spans="1:144" x14ac:dyDescent="0.3">
      <c r="A264" s="2">
        <v>44221.889809583328</v>
      </c>
      <c r="B264" s="3" t="s">
        <v>5623</v>
      </c>
      <c r="C264" s="3" t="s">
        <v>5772</v>
      </c>
      <c r="D264" s="3" t="s">
        <v>5773</v>
      </c>
      <c r="E264" s="3" t="s">
        <v>5774</v>
      </c>
      <c r="F264" s="3" t="s">
        <v>5775</v>
      </c>
      <c r="G264" s="4" t="s">
        <v>5776</v>
      </c>
      <c r="H264" s="5" t="s">
        <v>5777</v>
      </c>
      <c r="I264" s="3" t="s">
        <v>642</v>
      </c>
      <c r="J264" s="3" t="s">
        <v>152</v>
      </c>
      <c r="K264" s="3" t="s">
        <v>5778</v>
      </c>
      <c r="L264" s="3" t="s">
        <v>5779</v>
      </c>
      <c r="M264" s="13">
        <v>30828</v>
      </c>
      <c r="N264" s="3" t="s">
        <v>5774</v>
      </c>
      <c r="O264" s="5" t="s">
        <v>5780</v>
      </c>
      <c r="P264" s="5" t="s">
        <v>5781</v>
      </c>
      <c r="Q264" s="4" t="s">
        <v>5782</v>
      </c>
      <c r="R264" s="4" t="s">
        <v>5783</v>
      </c>
      <c r="S264" s="3" t="s">
        <v>158</v>
      </c>
      <c r="T264" s="3" t="s">
        <v>158</v>
      </c>
      <c r="U264" s="3" t="s">
        <v>159</v>
      </c>
      <c r="V264" s="3" t="s">
        <v>159</v>
      </c>
      <c r="W264" s="3" t="s">
        <v>159</v>
      </c>
      <c r="X264" s="3" t="s">
        <v>159</v>
      </c>
      <c r="Y264" s="3" t="s">
        <v>158</v>
      </c>
      <c r="Z264" s="4" t="s">
        <v>5784</v>
      </c>
      <c r="AA264" t="s">
        <v>5785</v>
      </c>
      <c r="AB264" s="4" t="s">
        <v>5786</v>
      </c>
      <c r="AC264" s="4" t="s">
        <v>5787</v>
      </c>
      <c r="AD264" s="4" t="s">
        <v>161</v>
      </c>
      <c r="AE264" s="4" t="s">
        <v>158</v>
      </c>
      <c r="AF264" s="4" t="s">
        <v>5788</v>
      </c>
      <c r="AG264" s="3" t="s">
        <v>161</v>
      </c>
      <c r="AH264" s="3" t="s">
        <v>2850</v>
      </c>
      <c r="AI264" s="3" t="s">
        <v>161</v>
      </c>
      <c r="AJ264" s="3" t="s">
        <v>162</v>
      </c>
      <c r="AK264" s="3" t="s">
        <v>161</v>
      </c>
      <c r="AL264" s="3" t="s">
        <v>161</v>
      </c>
      <c r="AM264" s="3" t="s">
        <v>161</v>
      </c>
      <c r="AN264" s="5">
        <v>35</v>
      </c>
      <c r="AO264" s="5">
        <v>74</v>
      </c>
      <c r="AP264" s="5">
        <v>17</v>
      </c>
      <c r="AQ264" s="5">
        <v>24</v>
      </c>
      <c r="AR264" s="5" t="s">
        <v>161</v>
      </c>
      <c r="AS264" s="5">
        <v>0</v>
      </c>
      <c r="AT264" s="5" t="s">
        <v>5789</v>
      </c>
      <c r="AU264" s="5" t="s">
        <v>340</v>
      </c>
      <c r="AV264" s="5">
        <v>39</v>
      </c>
      <c r="AW264" s="5">
        <v>25</v>
      </c>
      <c r="AX264" s="5">
        <v>7</v>
      </c>
      <c r="AY264" s="5">
        <v>3</v>
      </c>
      <c r="AZ264" s="5" t="s">
        <v>1577</v>
      </c>
      <c r="BA264" s="5">
        <v>10</v>
      </c>
      <c r="BB264" s="5">
        <v>5</v>
      </c>
      <c r="BC264" s="5">
        <v>3</v>
      </c>
      <c r="BD264" s="5">
        <v>1</v>
      </c>
      <c r="BE264" s="5" t="s">
        <v>378</v>
      </c>
      <c r="BF264" s="5">
        <v>32</v>
      </c>
      <c r="BG264" s="5">
        <v>30</v>
      </c>
      <c r="BH264" s="5">
        <v>7</v>
      </c>
      <c r="BI264" s="5">
        <v>0</v>
      </c>
      <c r="BJ264" s="5">
        <v>0</v>
      </c>
      <c r="BK264" s="5">
        <v>0</v>
      </c>
      <c r="BL264" s="5">
        <v>0</v>
      </c>
      <c r="BM264" s="5">
        <v>0</v>
      </c>
      <c r="BN264" s="5">
        <v>0</v>
      </c>
      <c r="BO264" s="5">
        <v>7</v>
      </c>
      <c r="BP264" s="5">
        <v>4</v>
      </c>
      <c r="BQ264" s="5" t="s">
        <v>158</v>
      </c>
      <c r="BR264" s="5" t="s">
        <v>378</v>
      </c>
      <c r="BS264" s="21">
        <v>4</v>
      </c>
      <c r="BT264" s="5">
        <v>2</v>
      </c>
      <c r="BU264" s="5">
        <v>0</v>
      </c>
      <c r="BV264" s="5" t="s">
        <v>165</v>
      </c>
      <c r="BW264" s="5" t="s">
        <v>224</v>
      </c>
      <c r="BX264" s="21">
        <v>9</v>
      </c>
      <c r="BY264" s="5">
        <v>6</v>
      </c>
      <c r="BZ264" s="5">
        <v>2</v>
      </c>
      <c r="CA264" s="5">
        <v>2</v>
      </c>
      <c r="CB264" s="5">
        <v>0</v>
      </c>
      <c r="CC264" s="5">
        <v>68</v>
      </c>
      <c r="CD264" s="5" t="s">
        <v>161</v>
      </c>
      <c r="CE264" s="5" t="s">
        <v>1714</v>
      </c>
      <c r="CF264" s="5" t="s">
        <v>161</v>
      </c>
      <c r="CG264" s="5" t="s">
        <v>158</v>
      </c>
      <c r="CH264" s="5" t="s">
        <v>158</v>
      </c>
      <c r="CI264" s="5">
        <v>0</v>
      </c>
      <c r="CJ264" s="5">
        <v>0</v>
      </c>
      <c r="CK264" s="5" t="s">
        <v>158</v>
      </c>
      <c r="CL264" s="5" t="s">
        <v>158</v>
      </c>
      <c r="CM264" s="5">
        <v>0</v>
      </c>
      <c r="CN264" s="5">
        <v>0</v>
      </c>
      <c r="CO264" s="5" t="s">
        <v>199</v>
      </c>
      <c r="CP264" s="4" t="s">
        <v>161</v>
      </c>
      <c r="CQ264" s="5" t="s">
        <v>347</v>
      </c>
      <c r="CR264" s="4" t="s">
        <v>5790</v>
      </c>
      <c r="CS264" s="5" t="s">
        <v>169</v>
      </c>
      <c r="CT264" s="5" t="s">
        <v>159</v>
      </c>
      <c r="CU264" s="5" t="s">
        <v>5780</v>
      </c>
      <c r="CX264" s="5" t="s">
        <v>5780</v>
      </c>
      <c r="CY264" s="4" t="s">
        <v>5791</v>
      </c>
      <c r="CZ264" s="5" t="s">
        <v>171</v>
      </c>
      <c r="DA264" s="5" t="s">
        <v>230</v>
      </c>
      <c r="DB264" s="4" t="s">
        <v>5792</v>
      </c>
      <c r="DC264" s="4" t="s">
        <v>5793</v>
      </c>
      <c r="DD264" t="s">
        <v>5794</v>
      </c>
      <c r="DE264" s="14" t="s">
        <v>176</v>
      </c>
      <c r="DF264" s="4">
        <v>268</v>
      </c>
      <c r="DG264" s="15" t="s">
        <v>177</v>
      </c>
      <c r="DH264" s="15" t="s">
        <v>354</v>
      </c>
      <c r="DI264" s="4" t="e">
        <v>#REF!</v>
      </c>
      <c r="DJ264" s="4" t="e">
        <v>#REF!</v>
      </c>
      <c r="DK264" s="4" t="e">
        <v>#REF!</v>
      </c>
      <c r="DL264" s="4" t="e">
        <v>#REF!</v>
      </c>
      <c r="DM264" s="4" t="e">
        <v>#REF!</v>
      </c>
      <c r="DN264" s="4" t="e">
        <v>#REF!</v>
      </c>
      <c r="DO264" s="4" t="e">
        <v>#REF!</v>
      </c>
      <c r="DP264" s="4" t="s">
        <v>5795</v>
      </c>
      <c r="DQ264" s="4" t="s">
        <v>354</v>
      </c>
      <c r="DR264" s="16">
        <v>1</v>
      </c>
      <c r="DS264" s="17">
        <v>44255</v>
      </c>
      <c r="DT264" s="1" t="s">
        <v>356</v>
      </c>
      <c r="DU264" s="1" t="s">
        <v>354</v>
      </c>
      <c r="DV264" s="1" t="str">
        <f>TabCadastro[[#This Row],[Cidade]]&amp;" - "&amp;TabCadastro[[#This Row],[UF]]</f>
        <v>São Paulo - SP</v>
      </c>
      <c r="DW264" s="18" t="str">
        <f>TabCadastro[[#This Row],[Nome completo do responsável]]&amp;" / "&amp;TabCadastro[[#This Row],[Endereço de e-mail2]]&amp;" / "&amp;TabCadastro[[#This Row],[Telefone]]</f>
        <v>Maria José Gomes Waetge / mary.jo@hotmail.com / (11) 99422-7893</v>
      </c>
      <c r="DX264" s="18" t="str">
        <f>TabCadastro[[#This Row],[Nome do Presidente]]&amp;" / "&amp;TabCadastro[[#This Row],[Email do Presidente]]&amp;" / "&amp;TabCadastro[[#This Row],[Telefone do Presidente]]</f>
        <v>Maria José Gomes Waetge / mary.jo@hotmail.com / (11) 2645-6408 / (11) 99422-7893</v>
      </c>
      <c r="DY264" s="18" t="e">
        <f>VLOOKUP(TabCadastro[[#This Row],[Regional]],#REF!,2,FALSE)</f>
        <v>#REF!</v>
      </c>
      <c r="DZ264" s="1" t="e">
        <f>IF(TabCadastro[[#This Row],[Regional]]=#REF!,TabCadastro[[#This Row],[Conc_Cidade_UF]],"")</f>
        <v>#REF!</v>
      </c>
      <c r="EA264" s="18" t="str">
        <f>TabCadastro[[#This Row],[Endereço]]&amp;" - "&amp;TabCadastro[[#This Row],[Bairro]]&amp;" - "&amp;"CEP "&amp;TabCadastro[[#This Row],[CEP]]</f>
        <v>Av. Do Guacá, 1353 - Mandaqui - CEP 02435-001</v>
      </c>
      <c r="EB264" s="1" t="e">
        <f>IF(TabCadastro[[#This Row],[Regional]]=#REF!,TabCadastro[[#This Row],[Ordem (manual)]],"")</f>
        <v>#REF!</v>
      </c>
      <c r="EC264" s="1" t="e">
        <f>IF(TabCadastro[[#This Row],[Regional_Selec]]="","",_xlfn.RANK.EQ(TabCadastro[[#This Row],[Regional_Selec]],TabCadastro[Regional_Selec],1))</f>
        <v>#REF!</v>
      </c>
      <c r="ED264" s="1" t="str">
        <f>TabCadastro[[#This Row],[Domingo]]&amp;TabCadastro[[#This Row],[Segunda]]&amp;TabCadastro[[#This Row],[Terça]]&amp;TabCadastro[[#This Row],[Quarta]]&amp;TabCadastro[[#This Row],[Quinta]]&amp;TabCadastro[[#This Row],[Sexta]]&amp;TabCadastro[[#This Row],[Sábado]]</f>
        <v>-14h30 / 19h30-19h30---</v>
      </c>
      <c r="EE264" s="1">
        <f>LEN(TabCadastro[[#This Row],[Conc_AE]])-LEN(SUBSTITUTE(TabCadastro[[#This Row],[Conc_AE]],"h",""))</f>
        <v>3</v>
      </c>
      <c r="EF264" s="1">
        <f>LEN(TabCadastro[[#This Row],[Dias e Horários do CURSO BÁSICO]])-LEN(SUBSTITUTE(TabCadastro[[#This Row],[Dias e Horários do CURSO BÁSICO]],"h",""))</f>
        <v>0</v>
      </c>
      <c r="EG264" s="1">
        <f>LEN(TabCadastro[[#This Row],[Dias e Horários da EAE]])-LEN(SUBSTITUTE(TabCadastro[[#This Row],[Dias e Horários da EAE]],"h",""))</f>
        <v>3</v>
      </c>
      <c r="EH264" s="1">
        <f>LEN(TabCadastro[[#This Row],[Dias e Horários EVANGELIZAÇÃO INFANTIL]])-LEN(SUBSTITUTE(TabCadastro[[#This Row],[Dias e Horários EVANGELIZAÇÃO INFANTIL]],"h",""))</f>
        <v>1</v>
      </c>
      <c r="EI264" s="1">
        <f>LEN(TabCadastro[[#This Row],[Dias e Horários PRÉ-MOCIDADE]])-LEN(SUBSTITUTE(TabCadastro[[#This Row],[Dias e Horários PRÉ-MOCIDADE]],"h",""))</f>
        <v>1</v>
      </c>
      <c r="EJ264" s="1">
        <f>LEN(TabCadastro[[#This Row],[Dias e Horários MOCIDADE]])-LEN(SUBSTITUTE(TabCadastro[[#This Row],[Dias e Horários MOCIDADE]],"h",""))</f>
        <v>1</v>
      </c>
      <c r="EK264" s="1">
        <f>LEN(TabCadastro[[#This Row],[Dias e Horários do CURSO DE MÉDIUNS]])-LEN(SUBSTITUTE(TabCadastro[[#This Row],[Dias e Horários do CURSO DE MÉDIUNS]],"h",""))</f>
        <v>1</v>
      </c>
      <c r="EL264" s="1">
        <f>LEN(TabCadastro[[#This Row],[Dias e Horários - FALANDO AO CORAÇÃO]])-LEN(SUBSTITUTE(TabCadastro[[#This Row],[Dias e Horários - FALANDO AO CORAÇÃO]],"h",""))</f>
        <v>0</v>
      </c>
      <c r="EM264" s="1">
        <f>LEN(TabCadastro[[#This Row],[Dias e Horários - PROJETO ANDRÉ LUIZ]])-LEN(SUBSTITUTE(TabCadastro[[#This Row],[Dias e Horários - PROJETO ANDRÉ LUIZ]],"h",""))</f>
        <v>1</v>
      </c>
      <c r="EN264" s="1">
        <f>LEN(TabCadastro[[#This Row],[Dias e Horários - PROJETO PAULO DE TARSO]])-LEN(SUBSTITUTE(TabCadastro[[#This Row],[Dias e Horários - PROJETO PAULO DE TARSO]],"h",""))</f>
        <v>0</v>
      </c>
    </row>
    <row r="265" spans="1:144" x14ac:dyDescent="0.3">
      <c r="A265" s="2">
        <v>44223.514194328702</v>
      </c>
      <c r="B265" s="19" t="s">
        <v>5623</v>
      </c>
      <c r="C265" s="3" t="s">
        <v>5796</v>
      </c>
      <c r="D265" s="3" t="s">
        <v>3020</v>
      </c>
      <c r="E265" s="3" t="s">
        <v>5797</v>
      </c>
      <c r="F265" s="3" t="s">
        <v>5798</v>
      </c>
      <c r="G265" s="4" t="s">
        <v>5799</v>
      </c>
      <c r="H265" s="5" t="s">
        <v>5800</v>
      </c>
      <c r="I265" s="3" t="s">
        <v>5653</v>
      </c>
      <c r="J265" s="3" t="s">
        <v>152</v>
      </c>
      <c r="K265" s="3" t="s">
        <v>5801</v>
      </c>
      <c r="L265" s="3" t="s">
        <v>5802</v>
      </c>
      <c r="M265" s="13">
        <v>36790</v>
      </c>
      <c r="N265" s="3" t="s">
        <v>5803</v>
      </c>
      <c r="O265" s="5" t="s">
        <v>5804</v>
      </c>
      <c r="P265" s="5" t="s">
        <v>5805</v>
      </c>
      <c r="Q265" s="4" t="s">
        <v>5806</v>
      </c>
      <c r="R265" s="4" t="s">
        <v>5807</v>
      </c>
      <c r="S265" s="3" t="s">
        <v>158</v>
      </c>
      <c r="T265" s="3" t="s">
        <v>158</v>
      </c>
      <c r="U265" s="3" t="s">
        <v>158</v>
      </c>
      <c r="V265" s="3" t="s">
        <v>159</v>
      </c>
      <c r="W265" s="3" t="s">
        <v>158</v>
      </c>
      <c r="X265" s="3" t="s">
        <v>158</v>
      </c>
      <c r="Y265" s="3" t="s">
        <v>158</v>
      </c>
      <c r="Z265" s="4" t="s">
        <v>5808</v>
      </c>
      <c r="AA265" s="4" t="s">
        <v>161</v>
      </c>
      <c r="AB265" s="4" t="s">
        <v>5809</v>
      </c>
      <c r="AC265" s="4" t="s">
        <v>161</v>
      </c>
      <c r="AD265" s="4" t="s">
        <v>161</v>
      </c>
      <c r="AE265" s="4" t="s">
        <v>158</v>
      </c>
      <c r="AF265" s="4" t="s">
        <v>5810</v>
      </c>
      <c r="AG265" s="3" t="s">
        <v>549</v>
      </c>
      <c r="AH265" s="3" t="s">
        <v>161</v>
      </c>
      <c r="AI265" s="3" t="s">
        <v>221</v>
      </c>
      <c r="AJ265" s="3" t="s">
        <v>161</v>
      </c>
      <c r="AK265" s="3" t="s">
        <v>161</v>
      </c>
      <c r="AL265" s="3" t="s">
        <v>161</v>
      </c>
      <c r="AM265" s="3" t="s">
        <v>161</v>
      </c>
      <c r="AN265" s="5">
        <v>63</v>
      </c>
      <c r="AO265" s="5">
        <v>48</v>
      </c>
      <c r="AP265" s="5">
        <v>16</v>
      </c>
      <c r="AQ265" s="5">
        <v>10</v>
      </c>
      <c r="AR265" s="5" t="s">
        <v>161</v>
      </c>
      <c r="AS265" s="5">
        <v>0</v>
      </c>
      <c r="AT265" s="5" t="s">
        <v>225</v>
      </c>
      <c r="AU265" s="5" t="s">
        <v>3138</v>
      </c>
      <c r="AV265" s="5">
        <v>30</v>
      </c>
      <c r="AW265" s="5">
        <v>9</v>
      </c>
      <c r="AX265" s="5">
        <v>8</v>
      </c>
      <c r="AY265" s="5">
        <v>0</v>
      </c>
      <c r="AZ265" s="5" t="s">
        <v>251</v>
      </c>
      <c r="BA265" s="5">
        <v>23</v>
      </c>
      <c r="BB265" s="5">
        <v>3</v>
      </c>
      <c r="BC265" s="5">
        <v>3</v>
      </c>
      <c r="BD265" s="5">
        <v>3</v>
      </c>
      <c r="BE265" s="5" t="s">
        <v>164</v>
      </c>
      <c r="BF265" s="5">
        <v>30</v>
      </c>
      <c r="BG265" s="5">
        <v>12</v>
      </c>
      <c r="BH265" s="5">
        <v>6</v>
      </c>
      <c r="BI265" s="5">
        <v>0</v>
      </c>
      <c r="BJ265" s="5">
        <v>0</v>
      </c>
      <c r="BK265" s="5">
        <v>0</v>
      </c>
      <c r="BL265" s="5">
        <v>0</v>
      </c>
      <c r="BM265" s="5">
        <v>0</v>
      </c>
      <c r="BN265" s="5">
        <v>0</v>
      </c>
      <c r="BO265" s="5">
        <v>0</v>
      </c>
      <c r="BP265" s="5">
        <v>0</v>
      </c>
      <c r="BQ265" s="5" t="s">
        <v>163</v>
      </c>
      <c r="BR265" s="5" t="s">
        <v>164</v>
      </c>
      <c r="BS265" s="5">
        <v>10</v>
      </c>
      <c r="BT265" s="5">
        <v>4</v>
      </c>
      <c r="BU265" s="5">
        <v>2</v>
      </c>
      <c r="BV265" s="5" t="s">
        <v>344</v>
      </c>
      <c r="BW265" s="5" t="s">
        <v>5004</v>
      </c>
      <c r="BX265" s="5">
        <v>11</v>
      </c>
      <c r="BY265" s="5">
        <v>8</v>
      </c>
      <c r="BZ265" s="5">
        <v>4</v>
      </c>
      <c r="CA265" s="5">
        <v>2</v>
      </c>
      <c r="CB265" s="5">
        <v>0</v>
      </c>
      <c r="CC265" s="5">
        <v>0</v>
      </c>
      <c r="CD265" s="5" t="s">
        <v>161</v>
      </c>
      <c r="CE265" s="5" t="s">
        <v>161</v>
      </c>
      <c r="CF265" s="5" t="s">
        <v>161</v>
      </c>
      <c r="CG265" s="5" t="s">
        <v>158</v>
      </c>
      <c r="CH265" s="5" t="s">
        <v>158</v>
      </c>
      <c r="CI265" s="5">
        <v>0</v>
      </c>
      <c r="CJ265" s="5">
        <v>0</v>
      </c>
      <c r="CK265" s="5" t="s">
        <v>158</v>
      </c>
      <c r="CL265" s="5" t="s">
        <v>158</v>
      </c>
      <c r="CM265" s="5">
        <v>0</v>
      </c>
      <c r="CN265" s="5">
        <v>0</v>
      </c>
      <c r="CO265" s="5" t="s">
        <v>167</v>
      </c>
      <c r="CQ265" s="5" t="s">
        <v>168</v>
      </c>
      <c r="CS265" s="5" t="s">
        <v>169</v>
      </c>
      <c r="CT265" s="5" t="s">
        <v>159</v>
      </c>
      <c r="CU265" s="5" t="s">
        <v>5811</v>
      </c>
      <c r="CX265" s="5" t="s">
        <v>5811</v>
      </c>
      <c r="CY265" s="4" t="s">
        <v>561</v>
      </c>
      <c r="CZ265" s="5" t="s">
        <v>171</v>
      </c>
      <c r="DA265" s="5" t="s">
        <v>230</v>
      </c>
      <c r="DB265" s="4" t="s">
        <v>5812</v>
      </c>
      <c r="DC265" s="4" t="s">
        <v>5813</v>
      </c>
      <c r="DD265" t="s">
        <v>5814</v>
      </c>
      <c r="DE265" s="14" t="s">
        <v>176</v>
      </c>
      <c r="DF265" s="4">
        <v>269</v>
      </c>
      <c r="DG265" s="15" t="s">
        <v>177</v>
      </c>
      <c r="DH265" s="15" t="s">
        <v>354</v>
      </c>
      <c r="DI265" s="4" t="e">
        <v>#REF!</v>
      </c>
      <c r="DJ265" s="4" t="e">
        <v>#REF!</v>
      </c>
      <c r="DK265" s="4" t="e">
        <v>#REF!</v>
      </c>
      <c r="DL265" s="4" t="e">
        <v>#REF!</v>
      </c>
      <c r="DM265" s="4" t="e">
        <v>#REF!</v>
      </c>
      <c r="DN265" s="4" t="e">
        <v>#REF!</v>
      </c>
      <c r="DO265" s="4" t="e">
        <v>#REF!</v>
      </c>
      <c r="DP265" s="4" t="s">
        <v>5815</v>
      </c>
      <c r="DQ265" s="4" t="s">
        <v>354</v>
      </c>
      <c r="DR265" s="16">
        <v>1</v>
      </c>
      <c r="DS265" s="17">
        <v>44255</v>
      </c>
      <c r="DT265" s="1" t="s">
        <v>356</v>
      </c>
      <c r="DU265" s="1" t="s">
        <v>354</v>
      </c>
      <c r="DV265" s="1" t="str">
        <f>TabCadastro[[#This Row],[Cidade]]&amp;" - "&amp;TabCadastro[[#This Row],[UF]]</f>
        <v>Guarulhos - SP</v>
      </c>
      <c r="DW265" s="18" t="str">
        <f>TabCadastro[[#This Row],[Nome completo do responsável]]&amp;" / "&amp;TabCadastro[[#This Row],[Endereço de e-mail2]]&amp;" / "&amp;TabCadastro[[#This Row],[Telefone]]</f>
        <v>Débora Paizani / paizanidebora@gmail.com / (11) 97392-2681 / (11) 99528-5759</v>
      </c>
      <c r="DX265" s="18" t="str">
        <f>TabCadastro[[#This Row],[Nome do Presidente]]&amp;" / "&amp;TabCadastro[[#This Row],[Email do Presidente]]&amp;" / "&amp;TabCadastro[[#This Row],[Telefone do Presidente]]</f>
        <v>Eugênio Soares / eugeniosoares@terra com br / (11) 97357-3968</v>
      </c>
      <c r="DY265" s="18" t="e">
        <f>VLOOKUP(TabCadastro[[#This Row],[Regional]],#REF!,2,FALSE)</f>
        <v>#REF!</v>
      </c>
      <c r="DZ265" s="1" t="e">
        <f>IF(TabCadastro[[#This Row],[Regional]]=#REF!,TabCadastro[[#This Row],[Conc_Cidade_UF]],"")</f>
        <v>#REF!</v>
      </c>
      <c r="EA265" s="18" t="str">
        <f>TabCadastro[[#This Row],[Endereço]]&amp;" - "&amp;TabCadastro[[#This Row],[Bairro]]&amp;" - "&amp;"CEP "&amp;TabCadastro[[#This Row],[CEP]]</f>
        <v>Rua Profº Vasco Queiroz Guimarães, 67 - Jd. Bom Clima - CEP 07122-220</v>
      </c>
      <c r="EB265" s="1" t="e">
        <f>IF(TabCadastro[[#This Row],[Regional]]=#REF!,TabCadastro[[#This Row],[Ordem (manual)]],"")</f>
        <v>#REF!</v>
      </c>
      <c r="EC265" s="1" t="e">
        <f>IF(TabCadastro[[#This Row],[Regional_Selec]]="","",_xlfn.RANK.EQ(TabCadastro[[#This Row],[Regional_Selec]],TabCadastro[Regional_Selec],1))</f>
        <v>#REF!</v>
      </c>
      <c r="ED265" s="1" t="str">
        <f>TabCadastro[[#This Row],[Domingo]]&amp;TabCadastro[[#This Row],[Segunda]]&amp;TabCadastro[[#This Row],[Terça]]&amp;TabCadastro[[#This Row],[Quarta]]&amp;TabCadastro[[#This Row],[Quinta]]&amp;TabCadastro[[#This Row],[Sexta]]&amp;TabCadastro[[#This Row],[Sábado]]</f>
        <v>8h30-20h----</v>
      </c>
      <c r="EE265" s="1">
        <f>LEN(TabCadastro[[#This Row],[Conc_AE]])-LEN(SUBSTITUTE(TabCadastro[[#This Row],[Conc_AE]],"h",""))</f>
        <v>2</v>
      </c>
      <c r="EF265" s="1">
        <f>LEN(TabCadastro[[#This Row],[Dias e Horários do CURSO BÁSICO]])-LEN(SUBSTITUTE(TabCadastro[[#This Row],[Dias e Horários do CURSO BÁSICO]],"h",""))</f>
        <v>0</v>
      </c>
      <c r="EG265" s="1">
        <f>LEN(TabCadastro[[#This Row],[Dias e Horários da EAE]])-LEN(SUBSTITUTE(TabCadastro[[#This Row],[Dias e Horários da EAE]],"h",""))</f>
        <v>1</v>
      </c>
      <c r="EH265" s="1">
        <f>LEN(TabCadastro[[#This Row],[Dias e Horários EVANGELIZAÇÃO INFANTIL]])-LEN(SUBSTITUTE(TabCadastro[[#This Row],[Dias e Horários EVANGELIZAÇÃO INFANTIL]],"h",""))</f>
        <v>1</v>
      </c>
      <c r="EI265" s="1">
        <f>LEN(TabCadastro[[#This Row],[Dias e Horários PRÉ-MOCIDADE]])-LEN(SUBSTITUTE(TabCadastro[[#This Row],[Dias e Horários PRÉ-MOCIDADE]],"h",""))</f>
        <v>1</v>
      </c>
      <c r="EJ265" s="1">
        <f>LEN(TabCadastro[[#This Row],[Dias e Horários MOCIDADE]])-LEN(SUBSTITUTE(TabCadastro[[#This Row],[Dias e Horários MOCIDADE]],"h",""))</f>
        <v>1</v>
      </c>
      <c r="EK265" s="1">
        <f>LEN(TabCadastro[[#This Row],[Dias e Horários do CURSO DE MÉDIUNS]])-LEN(SUBSTITUTE(TabCadastro[[#This Row],[Dias e Horários do CURSO DE MÉDIUNS]],"h",""))</f>
        <v>1</v>
      </c>
      <c r="EL265" s="1">
        <f>LEN(TabCadastro[[#This Row],[Dias e Horários - FALANDO AO CORAÇÃO]])-LEN(SUBSTITUTE(TabCadastro[[#This Row],[Dias e Horários - FALANDO AO CORAÇÃO]],"h",""))</f>
        <v>0</v>
      </c>
      <c r="EM265" s="1">
        <f>LEN(TabCadastro[[#This Row],[Dias e Horários - PROJETO ANDRÉ LUIZ]])-LEN(SUBSTITUTE(TabCadastro[[#This Row],[Dias e Horários - PROJETO ANDRÉ LUIZ]],"h",""))</f>
        <v>0</v>
      </c>
      <c r="EN265" s="1">
        <f>LEN(TabCadastro[[#This Row],[Dias e Horários - PROJETO PAULO DE TARSO]])-LEN(SUBSTITUTE(TabCadastro[[#This Row],[Dias e Horários - PROJETO PAULO DE TARSO]],"h",""))</f>
        <v>0</v>
      </c>
    </row>
    <row r="266" spans="1:144" x14ac:dyDescent="0.3">
      <c r="A266" s="2">
        <v>44225.484980543981</v>
      </c>
      <c r="B266" s="19" t="s">
        <v>5623</v>
      </c>
      <c r="C266" s="3" t="s">
        <v>5816</v>
      </c>
      <c r="D266" s="3" t="s">
        <v>5817</v>
      </c>
      <c r="E266" s="3" t="s">
        <v>5818</v>
      </c>
      <c r="F266" s="3" t="s">
        <v>5819</v>
      </c>
      <c r="G266" s="4" t="s">
        <v>5820</v>
      </c>
      <c r="H266" s="5" t="s">
        <v>5821</v>
      </c>
      <c r="I266" s="3" t="s">
        <v>642</v>
      </c>
      <c r="J266" s="3" t="s">
        <v>152</v>
      </c>
      <c r="K266" s="3" t="s">
        <v>5822</v>
      </c>
      <c r="L266" s="3" t="s">
        <v>5823</v>
      </c>
      <c r="M266" s="13">
        <v>33806</v>
      </c>
      <c r="N266" s="3" t="s">
        <v>5824</v>
      </c>
      <c r="O266" s="5" t="s">
        <v>5825</v>
      </c>
      <c r="P266" s="5" t="s">
        <v>5819</v>
      </c>
      <c r="Q266" s="4" t="s">
        <v>5826</v>
      </c>
      <c r="R266" s="4" t="s">
        <v>5818</v>
      </c>
      <c r="S266" s="3" t="s">
        <v>158</v>
      </c>
      <c r="T266" s="3" t="s">
        <v>159</v>
      </c>
      <c r="U266" s="3" t="s">
        <v>158</v>
      </c>
      <c r="V266" s="3" t="s">
        <v>159</v>
      </c>
      <c r="W266" s="3" t="s">
        <v>158</v>
      </c>
      <c r="X266" s="3" t="s">
        <v>159</v>
      </c>
      <c r="Y266" s="3" t="s">
        <v>158</v>
      </c>
      <c r="Z266" s="4" t="s">
        <v>5827</v>
      </c>
      <c r="AA266" s="4" t="s">
        <v>5828</v>
      </c>
      <c r="AB266" s="4" t="s">
        <v>161</v>
      </c>
      <c r="AC266" s="4" t="s">
        <v>161</v>
      </c>
      <c r="AD266" s="4" t="s">
        <v>161</v>
      </c>
      <c r="AE266" s="4" t="s">
        <v>158</v>
      </c>
      <c r="AF266" s="4" t="s">
        <v>5829</v>
      </c>
      <c r="AG266" s="3" t="s">
        <v>161</v>
      </c>
      <c r="AH266" s="3" t="s">
        <v>161</v>
      </c>
      <c r="AI266" s="3" t="s">
        <v>161</v>
      </c>
      <c r="AJ266" s="3" t="s">
        <v>221</v>
      </c>
      <c r="AK266" s="3" t="s">
        <v>161</v>
      </c>
      <c r="AL266" s="3" t="s">
        <v>161</v>
      </c>
      <c r="AM266" s="3" t="s">
        <v>161</v>
      </c>
      <c r="AN266" s="5">
        <v>10</v>
      </c>
      <c r="AO266" s="5">
        <v>15</v>
      </c>
      <c r="AP266" s="5">
        <v>5</v>
      </c>
      <c r="AQ266" s="5">
        <v>4</v>
      </c>
      <c r="AR266" s="5" t="s">
        <v>161</v>
      </c>
      <c r="AS266" s="5">
        <v>0</v>
      </c>
      <c r="AT266" s="5" t="s">
        <v>5830</v>
      </c>
      <c r="AU266" s="5" t="s">
        <v>4380</v>
      </c>
      <c r="AV266" s="5">
        <v>5</v>
      </c>
      <c r="AW266" s="5">
        <v>4</v>
      </c>
      <c r="AX266" s="5">
        <v>2</v>
      </c>
      <c r="AY266" s="5">
        <v>1</v>
      </c>
      <c r="AZ266" s="5" t="s">
        <v>4956</v>
      </c>
      <c r="BA266" s="5">
        <v>8</v>
      </c>
      <c r="BB266" s="5">
        <v>2</v>
      </c>
      <c r="BC266" s="5">
        <v>1</v>
      </c>
      <c r="BD266" s="5">
        <v>1</v>
      </c>
      <c r="BE266" s="5" t="s">
        <v>161</v>
      </c>
      <c r="BF266" s="5">
        <v>0</v>
      </c>
      <c r="BG266" s="5">
        <v>0</v>
      </c>
      <c r="BH266" s="5">
        <v>0</v>
      </c>
      <c r="BI266" s="5">
        <v>0</v>
      </c>
      <c r="BJ266" s="5">
        <v>0</v>
      </c>
      <c r="BK266" s="5">
        <v>0</v>
      </c>
      <c r="BL266" s="5">
        <v>0</v>
      </c>
      <c r="BM266" s="5">
        <v>0</v>
      </c>
      <c r="BN266" s="5">
        <v>0</v>
      </c>
      <c r="BO266" s="5">
        <v>1</v>
      </c>
      <c r="BP266" s="5">
        <v>0</v>
      </c>
      <c r="BQ266" s="5" t="s">
        <v>163</v>
      </c>
      <c r="BR266" s="5" t="s">
        <v>161</v>
      </c>
      <c r="BS266" s="5">
        <v>0</v>
      </c>
      <c r="BT266" s="5">
        <v>0</v>
      </c>
      <c r="BU266" s="5">
        <v>0</v>
      </c>
      <c r="BV266" s="5" t="s">
        <v>253</v>
      </c>
      <c r="BW266" s="5" t="s">
        <v>1600</v>
      </c>
      <c r="BX266" s="5">
        <v>4</v>
      </c>
      <c r="BY266" s="5">
        <v>0</v>
      </c>
      <c r="BZ266" s="5">
        <v>1</v>
      </c>
      <c r="CA266" s="5">
        <v>1</v>
      </c>
      <c r="CB266" s="5">
        <v>0</v>
      </c>
      <c r="CC266" s="5">
        <v>58</v>
      </c>
      <c r="CD266" s="5" t="s">
        <v>161</v>
      </c>
      <c r="CE266" s="5" t="s">
        <v>161</v>
      </c>
      <c r="CF266" s="5" t="s">
        <v>161</v>
      </c>
      <c r="CG266" s="5" t="s">
        <v>158</v>
      </c>
      <c r="CH266" s="5" t="s">
        <v>158</v>
      </c>
      <c r="CI266" s="21">
        <v>8</v>
      </c>
      <c r="CJ266" s="5">
        <v>1</v>
      </c>
      <c r="CK266" s="5" t="s">
        <v>158</v>
      </c>
      <c r="CL266" s="5" t="s">
        <v>158</v>
      </c>
      <c r="CM266" s="5">
        <v>0</v>
      </c>
      <c r="CN266" s="5">
        <v>0</v>
      </c>
      <c r="CO266" s="5" t="s">
        <v>167</v>
      </c>
      <c r="CQ266" s="5" t="s">
        <v>347</v>
      </c>
      <c r="CS266" s="5" t="s">
        <v>169</v>
      </c>
      <c r="CT266" s="5" t="s">
        <v>159</v>
      </c>
      <c r="CU266" s="5" t="s">
        <v>5825</v>
      </c>
      <c r="CX266" s="5" t="s">
        <v>5825</v>
      </c>
      <c r="CY266" s="4" t="s">
        <v>5831</v>
      </c>
      <c r="CZ266" s="5" t="s">
        <v>171</v>
      </c>
      <c r="DA266" s="5" t="s">
        <v>230</v>
      </c>
      <c r="DB266" s="4" t="s">
        <v>5832</v>
      </c>
      <c r="DC266" s="4" t="s">
        <v>5833</v>
      </c>
      <c r="DD266" t="s">
        <v>5834</v>
      </c>
      <c r="DE266" s="14" t="s">
        <v>176</v>
      </c>
      <c r="DF266" s="4">
        <v>270</v>
      </c>
      <c r="DG266" s="15" t="s">
        <v>177</v>
      </c>
      <c r="DH266" s="15" t="s">
        <v>354</v>
      </c>
      <c r="DI266" s="4" t="e">
        <v>#REF!</v>
      </c>
      <c r="DJ266" s="4" t="e">
        <v>#REF!</v>
      </c>
      <c r="DK266" s="4" t="e">
        <v>#REF!</v>
      </c>
      <c r="DL266" s="4" t="e">
        <v>#REF!</v>
      </c>
      <c r="DM266" s="4" t="e">
        <v>#REF!</v>
      </c>
      <c r="DN266" s="4" t="e">
        <v>#REF!</v>
      </c>
      <c r="DO266" s="4" t="e">
        <v>#REF!</v>
      </c>
      <c r="DP266" s="4" t="s">
        <v>5835</v>
      </c>
      <c r="DQ266" s="4" t="s">
        <v>354</v>
      </c>
      <c r="DR266" s="16">
        <v>1</v>
      </c>
      <c r="DS266" s="17">
        <v>44255</v>
      </c>
      <c r="DT266" s="1" t="s">
        <v>356</v>
      </c>
      <c r="DU266" s="1" t="s">
        <v>354</v>
      </c>
      <c r="DV266" s="1" t="str">
        <f>TabCadastro[[#This Row],[Cidade]]&amp;" - "&amp;TabCadastro[[#This Row],[UF]]</f>
        <v>São Paulo - SP</v>
      </c>
      <c r="DW266" s="18" t="str">
        <f>TabCadastro[[#This Row],[Nome completo do responsável]]&amp;" / "&amp;TabCadastro[[#This Row],[Endereço de e-mail2]]&amp;" / "&amp;TabCadastro[[#This Row],[Telefone]]</f>
        <v>Clotilde Lima De Camargo / clotildina@gmail.com / (11) 94039-8075</v>
      </c>
      <c r="DX266" s="18" t="str">
        <f>TabCadastro[[#This Row],[Nome do Presidente]]&amp;" / "&amp;TabCadastro[[#This Row],[Email do Presidente]]&amp;" / "&amp;TabCadastro[[#This Row],[Telefone do Presidente]]</f>
        <v>Clotilde Lima De Cmargo / clotildina@gmail.com / (11) 94039-8075</v>
      </c>
      <c r="DY266" s="18" t="e">
        <f>VLOOKUP(TabCadastro[[#This Row],[Regional]],#REF!,2,FALSE)</f>
        <v>#REF!</v>
      </c>
      <c r="DZ266" s="1" t="e">
        <f>IF(TabCadastro[[#This Row],[Regional]]=#REF!,TabCadastro[[#This Row],[Conc_Cidade_UF]],"")</f>
        <v>#REF!</v>
      </c>
      <c r="EA266" s="18" t="str">
        <f>TabCadastro[[#This Row],[Endereço]]&amp;" - "&amp;TabCadastro[[#This Row],[Bairro]]&amp;" - "&amp;"CEP "&amp;TabCadastro[[#This Row],[CEP]]</f>
        <v>Rua Imbiras, 491 - Vl. Nova Mazzei - CEP 02316-100</v>
      </c>
      <c r="EB266" s="1" t="e">
        <f>IF(TabCadastro[[#This Row],[Regional]]=#REF!,TabCadastro[[#This Row],[Ordem (manual)]],"")</f>
        <v>#REF!</v>
      </c>
      <c r="EC266" s="1" t="e">
        <f>IF(TabCadastro[[#This Row],[Regional_Selec]]="","",_xlfn.RANK.EQ(TabCadastro[[#This Row],[Regional_Selec]],TabCadastro[Regional_Selec],1))</f>
        <v>#REF!</v>
      </c>
      <c r="ED266" s="1" t="str">
        <f>TabCadastro[[#This Row],[Domingo]]&amp;TabCadastro[[#This Row],[Segunda]]&amp;TabCadastro[[#This Row],[Terça]]&amp;TabCadastro[[#This Row],[Quarta]]&amp;TabCadastro[[#This Row],[Quinta]]&amp;TabCadastro[[#This Row],[Sexta]]&amp;TabCadastro[[#This Row],[Sábado]]</f>
        <v>---20h---</v>
      </c>
      <c r="EE266" s="1">
        <f>LEN(TabCadastro[[#This Row],[Conc_AE]])-LEN(SUBSTITUTE(TabCadastro[[#This Row],[Conc_AE]],"h",""))</f>
        <v>1</v>
      </c>
      <c r="EF266" s="1">
        <f>LEN(TabCadastro[[#This Row],[Dias e Horários do CURSO BÁSICO]])-LEN(SUBSTITUTE(TabCadastro[[#This Row],[Dias e Horários do CURSO BÁSICO]],"h",""))</f>
        <v>0</v>
      </c>
      <c r="EG266" s="1">
        <f>LEN(TabCadastro[[#This Row],[Dias e Horários da EAE]])-LEN(SUBSTITUTE(TabCadastro[[#This Row],[Dias e Horários da EAE]],"h",""))</f>
        <v>1</v>
      </c>
      <c r="EH266" s="1">
        <f>LEN(TabCadastro[[#This Row],[Dias e Horários EVANGELIZAÇÃO INFANTIL]])-LEN(SUBSTITUTE(TabCadastro[[#This Row],[Dias e Horários EVANGELIZAÇÃO INFANTIL]],"h",""))</f>
        <v>0</v>
      </c>
      <c r="EI266" s="1">
        <f>LEN(TabCadastro[[#This Row],[Dias e Horários PRÉ-MOCIDADE]])-LEN(SUBSTITUTE(TabCadastro[[#This Row],[Dias e Horários PRÉ-MOCIDADE]],"h",""))</f>
        <v>0</v>
      </c>
      <c r="EJ266" s="1">
        <f>LEN(TabCadastro[[#This Row],[Dias e Horários MOCIDADE]])-LEN(SUBSTITUTE(TabCadastro[[#This Row],[Dias e Horários MOCIDADE]],"h",""))</f>
        <v>1</v>
      </c>
      <c r="EK266" s="1">
        <f>LEN(TabCadastro[[#This Row],[Dias e Horários do CURSO DE MÉDIUNS]])-LEN(SUBSTITUTE(TabCadastro[[#This Row],[Dias e Horários do CURSO DE MÉDIUNS]],"h",""))</f>
        <v>1</v>
      </c>
      <c r="EL266" s="1">
        <f>LEN(TabCadastro[[#This Row],[Dias e Horários - FALANDO AO CORAÇÃO]])-LEN(SUBSTITUTE(TabCadastro[[#This Row],[Dias e Horários - FALANDO AO CORAÇÃO]],"h",""))</f>
        <v>0</v>
      </c>
      <c r="EM266" s="1">
        <f>LEN(TabCadastro[[#This Row],[Dias e Horários - PROJETO ANDRÉ LUIZ]])-LEN(SUBSTITUTE(TabCadastro[[#This Row],[Dias e Horários - PROJETO ANDRÉ LUIZ]],"h",""))</f>
        <v>0</v>
      </c>
      <c r="EN266" s="1">
        <f>LEN(TabCadastro[[#This Row],[Dias e Horários - PROJETO PAULO DE TARSO]])-LEN(SUBSTITUTE(TabCadastro[[#This Row],[Dias e Horários - PROJETO PAULO DE TARSO]],"h",""))</f>
        <v>0</v>
      </c>
    </row>
    <row r="267" spans="1:144" x14ac:dyDescent="0.3">
      <c r="A267" s="2">
        <v>44222.670123634263</v>
      </c>
      <c r="B267" s="19" t="s">
        <v>5623</v>
      </c>
      <c r="C267" s="3" t="s">
        <v>5836</v>
      </c>
      <c r="D267" s="3" t="s">
        <v>5837</v>
      </c>
      <c r="E267" s="3" t="s">
        <v>5838</v>
      </c>
      <c r="F267" s="3" t="s">
        <v>5839</v>
      </c>
      <c r="G267" s="4" t="s">
        <v>5840</v>
      </c>
      <c r="H267" s="5" t="s">
        <v>5841</v>
      </c>
      <c r="I267" s="3" t="s">
        <v>5653</v>
      </c>
      <c r="J267" s="3" t="s">
        <v>152</v>
      </c>
      <c r="K267" s="3" t="s">
        <v>5842</v>
      </c>
      <c r="L267" s="3" t="s">
        <v>5843</v>
      </c>
      <c r="M267" s="13">
        <v>40959</v>
      </c>
      <c r="N267" s="3" t="s">
        <v>5838</v>
      </c>
      <c r="O267" s="5" t="s">
        <v>5750</v>
      </c>
      <c r="P267" s="5" t="s">
        <v>5839</v>
      </c>
      <c r="Q267" s="4" t="s">
        <v>5844</v>
      </c>
      <c r="R267" s="4" t="s">
        <v>5845</v>
      </c>
      <c r="S267" s="3" t="s">
        <v>159</v>
      </c>
      <c r="T267" s="3" t="s">
        <v>158</v>
      </c>
      <c r="U267" s="3" t="s">
        <v>158</v>
      </c>
      <c r="V267" s="3" t="s">
        <v>159</v>
      </c>
      <c r="W267" s="3" t="s">
        <v>159</v>
      </c>
      <c r="X267" s="3" t="s">
        <v>159</v>
      </c>
      <c r="Y267" s="3" t="s">
        <v>158</v>
      </c>
      <c r="Z267" s="4" t="s">
        <v>5846</v>
      </c>
      <c r="AA267" s="4" t="s">
        <v>161</v>
      </c>
      <c r="AB267" s="4" t="s">
        <v>5847</v>
      </c>
      <c r="AC267" s="4" t="s">
        <v>161</v>
      </c>
      <c r="AD267" s="4" t="s">
        <v>161</v>
      </c>
      <c r="AE267" s="4" t="s">
        <v>158</v>
      </c>
      <c r="AF267" s="4" t="s">
        <v>5848</v>
      </c>
      <c r="AG267" s="3" t="s">
        <v>161</v>
      </c>
      <c r="AH267" s="3" t="s">
        <v>221</v>
      </c>
      <c r="AI267" s="3" t="s">
        <v>161</v>
      </c>
      <c r="AJ267" s="3" t="s">
        <v>161</v>
      </c>
      <c r="AK267" s="3" t="s">
        <v>161</v>
      </c>
      <c r="AL267" s="3" t="s">
        <v>161</v>
      </c>
      <c r="AM267" s="3" t="s">
        <v>161</v>
      </c>
      <c r="AN267" s="5">
        <v>30</v>
      </c>
      <c r="AO267" s="5">
        <v>25</v>
      </c>
      <c r="AP267" s="5">
        <v>8</v>
      </c>
      <c r="AQ267" s="5">
        <v>4</v>
      </c>
      <c r="AR267" s="5" t="s">
        <v>161</v>
      </c>
      <c r="AS267" s="5">
        <v>0</v>
      </c>
      <c r="AT267" s="5" t="s">
        <v>312</v>
      </c>
      <c r="AU267" s="5" t="s">
        <v>656</v>
      </c>
      <c r="AV267" s="5">
        <v>3</v>
      </c>
      <c r="AW267" s="5">
        <v>5</v>
      </c>
      <c r="AX267" s="5">
        <v>3</v>
      </c>
      <c r="AY267" s="5">
        <v>1</v>
      </c>
      <c r="AZ267" s="5" t="s">
        <v>161</v>
      </c>
      <c r="BA267" s="5">
        <v>0</v>
      </c>
      <c r="BB267" s="5">
        <v>3</v>
      </c>
      <c r="BC267" s="5">
        <v>0</v>
      </c>
      <c r="BD267" s="5">
        <v>0</v>
      </c>
      <c r="BE267" s="5" t="s">
        <v>164</v>
      </c>
      <c r="BF267" s="5">
        <v>14</v>
      </c>
      <c r="BG267" s="5">
        <v>5</v>
      </c>
      <c r="BH267" s="5">
        <v>4</v>
      </c>
      <c r="BI267" s="5">
        <v>1</v>
      </c>
      <c r="BJ267" s="5">
        <v>1</v>
      </c>
      <c r="BK267" s="5">
        <v>1</v>
      </c>
      <c r="BL267" s="5">
        <v>1</v>
      </c>
      <c r="BM267" s="5">
        <v>1</v>
      </c>
      <c r="BN267" s="5">
        <v>0</v>
      </c>
      <c r="BO267" s="5">
        <v>1</v>
      </c>
      <c r="BP267" s="5">
        <v>2</v>
      </c>
      <c r="BQ267" s="5" t="s">
        <v>158</v>
      </c>
      <c r="BR267" s="5" t="s">
        <v>164</v>
      </c>
      <c r="BS267" s="5">
        <v>5</v>
      </c>
      <c r="BT267" s="5">
        <v>1</v>
      </c>
      <c r="BU267" s="5">
        <v>1</v>
      </c>
      <c r="BV267" s="5" t="s">
        <v>165</v>
      </c>
      <c r="BW267" s="5" t="s">
        <v>161</v>
      </c>
      <c r="BX267" s="5">
        <v>0</v>
      </c>
      <c r="BY267" s="5">
        <v>0</v>
      </c>
      <c r="BZ267" s="5">
        <v>0</v>
      </c>
      <c r="CA267" s="5">
        <v>0</v>
      </c>
      <c r="CB267" s="5">
        <v>0</v>
      </c>
      <c r="CC267" s="5">
        <v>0</v>
      </c>
      <c r="CD267" s="5" t="s">
        <v>161</v>
      </c>
      <c r="CE267" s="5" t="s">
        <v>161</v>
      </c>
      <c r="CF267" s="5" t="s">
        <v>161</v>
      </c>
      <c r="CG267" s="5" t="s">
        <v>158</v>
      </c>
      <c r="CH267" s="5" t="s">
        <v>158</v>
      </c>
      <c r="CI267" s="5">
        <v>0</v>
      </c>
      <c r="CJ267" s="5">
        <v>0</v>
      </c>
      <c r="CK267" s="5" t="s">
        <v>158</v>
      </c>
      <c r="CL267" s="5" t="s">
        <v>158</v>
      </c>
      <c r="CM267" s="5">
        <v>0</v>
      </c>
      <c r="CN267" s="5">
        <v>0</v>
      </c>
      <c r="CO267" s="5" t="s">
        <v>199</v>
      </c>
      <c r="CQ267" s="5" t="s">
        <v>168</v>
      </c>
      <c r="CS267" s="5" t="s">
        <v>169</v>
      </c>
      <c r="CT267" s="5" t="s">
        <v>159</v>
      </c>
      <c r="CU267" s="5" t="s">
        <v>5849</v>
      </c>
      <c r="CX267" s="5" t="s">
        <v>5750</v>
      </c>
      <c r="CY267" s="4" t="s">
        <v>472</v>
      </c>
      <c r="CZ267" s="5" t="s">
        <v>229</v>
      </c>
      <c r="DA267" s="5" t="s">
        <v>230</v>
      </c>
      <c r="DB267" s="4" t="s">
        <v>5850</v>
      </c>
      <c r="DC267" s="4" t="s">
        <v>5851</v>
      </c>
      <c r="DD267" t="s">
        <v>5852</v>
      </c>
      <c r="DE267" s="14" t="s">
        <v>176</v>
      </c>
      <c r="DF267" s="4">
        <v>271</v>
      </c>
      <c r="DG267" s="15" t="s">
        <v>177</v>
      </c>
      <c r="DH267" s="15" t="s">
        <v>178</v>
      </c>
      <c r="DI267" s="4" t="e">
        <v>#REF!</v>
      </c>
      <c r="DJ267" s="4" t="e">
        <v>#REF!</v>
      </c>
      <c r="DK267" s="4" t="e">
        <v>#REF!</v>
      </c>
      <c r="DL267" s="4" t="e">
        <v>#REF!</v>
      </c>
      <c r="DM267" s="4" t="e">
        <v>#REF!</v>
      </c>
      <c r="DN267" s="4" t="e">
        <v>#REF!</v>
      </c>
      <c r="DO267" s="4" t="e">
        <v>#REF!</v>
      </c>
      <c r="DP267" s="4" t="s">
        <v>5853</v>
      </c>
      <c r="DQ267" s="4" t="s">
        <v>354</v>
      </c>
      <c r="DR267" s="16">
        <v>1</v>
      </c>
      <c r="DS267" s="17">
        <v>44255</v>
      </c>
      <c r="DT267" s="1" t="s">
        <v>356</v>
      </c>
      <c r="DU267" s="1" t="s">
        <v>354</v>
      </c>
      <c r="DV267" s="1" t="str">
        <f>TabCadastro[[#This Row],[Cidade]]&amp;" - "&amp;TabCadastro[[#This Row],[UF]]</f>
        <v>Guarulhos - SP</v>
      </c>
      <c r="DW267" s="18" t="str">
        <f>TabCadastro[[#This Row],[Nome completo do responsável]]&amp;" / "&amp;TabCadastro[[#This Row],[Endereço de e-mail2]]&amp;" / "&amp;TabCadastro[[#This Row],[Telefone]]</f>
        <v>Daniel Anastácio Félix / professorgeodaniel@gmail.com / (11) 99772-1822</v>
      </c>
      <c r="DX267" s="18" t="str">
        <f>TabCadastro[[#This Row],[Nome do Presidente]]&amp;" / "&amp;TabCadastro[[#This Row],[Email do Presidente]]&amp;" / "&amp;TabCadastro[[#This Row],[Telefone do Presidente]]</f>
        <v>Daniel Anastácio Félix / professorgeodaniel@gmail.com / (11) 99772-1822</v>
      </c>
      <c r="DY267" s="18" t="e">
        <f>VLOOKUP(TabCadastro[[#This Row],[Regional]],#REF!,2,FALSE)</f>
        <v>#REF!</v>
      </c>
      <c r="DZ267" s="1" t="e">
        <f>IF(TabCadastro[[#This Row],[Regional]]=#REF!,TabCadastro[[#This Row],[Conc_Cidade_UF]],"")</f>
        <v>#REF!</v>
      </c>
      <c r="EA267" s="18" t="str">
        <f>TabCadastro[[#This Row],[Endereço]]&amp;" - "&amp;TabCadastro[[#This Row],[Bairro]]&amp;" - "&amp;"CEP "&amp;TabCadastro[[#This Row],[CEP]]</f>
        <v>Rua Pouso Alto, 70 - Taboão - CEP 07140-240</v>
      </c>
      <c r="EB267" s="1" t="e">
        <f>IF(TabCadastro[[#This Row],[Regional]]=#REF!,TabCadastro[[#This Row],[Ordem (manual)]],"")</f>
        <v>#REF!</v>
      </c>
      <c r="EC267" s="1" t="e">
        <f>IF(TabCadastro[[#This Row],[Regional_Selec]]="","",_xlfn.RANK.EQ(TabCadastro[[#This Row],[Regional_Selec]],TabCadastro[Regional_Selec],1))</f>
        <v>#REF!</v>
      </c>
      <c r="ED267" s="1" t="str">
        <f>TabCadastro[[#This Row],[Domingo]]&amp;TabCadastro[[#This Row],[Segunda]]&amp;TabCadastro[[#This Row],[Terça]]&amp;TabCadastro[[#This Row],[Quarta]]&amp;TabCadastro[[#This Row],[Quinta]]&amp;TabCadastro[[#This Row],[Sexta]]&amp;TabCadastro[[#This Row],[Sábado]]</f>
        <v>-20h-----</v>
      </c>
      <c r="EE267" s="1">
        <f>LEN(TabCadastro[[#This Row],[Conc_AE]])-LEN(SUBSTITUTE(TabCadastro[[#This Row],[Conc_AE]],"h",""))</f>
        <v>1</v>
      </c>
      <c r="EF267" s="1">
        <f>LEN(TabCadastro[[#This Row],[Dias e Horários do CURSO BÁSICO]])-LEN(SUBSTITUTE(TabCadastro[[#This Row],[Dias e Horários do CURSO BÁSICO]],"h",""))</f>
        <v>0</v>
      </c>
      <c r="EG267" s="1">
        <f>LEN(TabCadastro[[#This Row],[Dias e Horários da EAE]])-LEN(SUBSTITUTE(TabCadastro[[#This Row],[Dias e Horários da EAE]],"h",""))</f>
        <v>1</v>
      </c>
      <c r="EH267" s="1">
        <f>LEN(TabCadastro[[#This Row],[Dias e Horários EVANGELIZAÇÃO INFANTIL]])-LEN(SUBSTITUTE(TabCadastro[[#This Row],[Dias e Horários EVANGELIZAÇÃO INFANTIL]],"h",""))</f>
        <v>1</v>
      </c>
      <c r="EI267" s="1">
        <f>LEN(TabCadastro[[#This Row],[Dias e Horários PRÉ-MOCIDADE]])-LEN(SUBSTITUTE(TabCadastro[[#This Row],[Dias e Horários PRÉ-MOCIDADE]],"h",""))</f>
        <v>1</v>
      </c>
      <c r="EJ267" s="1">
        <f>LEN(TabCadastro[[#This Row],[Dias e Horários MOCIDADE]])-LEN(SUBSTITUTE(TabCadastro[[#This Row],[Dias e Horários MOCIDADE]],"h",""))</f>
        <v>0</v>
      </c>
      <c r="EK267" s="1">
        <f>LEN(TabCadastro[[#This Row],[Dias e Horários do CURSO DE MÉDIUNS]])-LEN(SUBSTITUTE(TabCadastro[[#This Row],[Dias e Horários do CURSO DE MÉDIUNS]],"h",""))</f>
        <v>0</v>
      </c>
      <c r="EL267" s="1">
        <f>LEN(TabCadastro[[#This Row],[Dias e Horários - FALANDO AO CORAÇÃO]])-LEN(SUBSTITUTE(TabCadastro[[#This Row],[Dias e Horários - FALANDO AO CORAÇÃO]],"h",""))</f>
        <v>0</v>
      </c>
      <c r="EM267" s="1">
        <f>LEN(TabCadastro[[#This Row],[Dias e Horários - PROJETO ANDRÉ LUIZ]])-LEN(SUBSTITUTE(TabCadastro[[#This Row],[Dias e Horários - PROJETO ANDRÉ LUIZ]],"h",""))</f>
        <v>0</v>
      </c>
      <c r="EN267" s="1">
        <f>LEN(TabCadastro[[#This Row],[Dias e Horários - PROJETO PAULO DE TARSO]])-LEN(SUBSTITUTE(TabCadastro[[#This Row],[Dias e Horários - PROJETO PAULO DE TARSO]],"h",""))</f>
        <v>0</v>
      </c>
    </row>
    <row r="268" spans="1:144" x14ac:dyDescent="0.3">
      <c r="A268" s="2">
        <v>44177.652801956021</v>
      </c>
      <c r="B268" s="19" t="s">
        <v>5623</v>
      </c>
      <c r="C268" s="3" t="s">
        <v>2332</v>
      </c>
      <c r="D268" s="3" t="s">
        <v>2333</v>
      </c>
      <c r="E268" s="3" t="s">
        <v>5854</v>
      </c>
      <c r="F268" s="3" t="s">
        <v>5855</v>
      </c>
      <c r="G268" s="4" t="s">
        <v>5856</v>
      </c>
      <c r="H268" s="5" t="s">
        <v>5857</v>
      </c>
      <c r="I268" s="3" t="s">
        <v>642</v>
      </c>
      <c r="J268" s="3" t="s">
        <v>152</v>
      </c>
      <c r="K268" s="3" t="s">
        <v>5858</v>
      </c>
      <c r="L268" s="3" t="s">
        <v>5859</v>
      </c>
      <c r="M268" s="13">
        <v>27588</v>
      </c>
      <c r="N268" s="3" t="s">
        <v>5854</v>
      </c>
      <c r="O268" s="5" t="s">
        <v>5860</v>
      </c>
      <c r="P268" s="5" t="s">
        <v>5861</v>
      </c>
      <c r="Q268" s="4" t="s">
        <v>5782</v>
      </c>
      <c r="R268" s="4" t="s">
        <v>5862</v>
      </c>
      <c r="S268" s="3" t="s">
        <v>159</v>
      </c>
      <c r="T268" s="3" t="s">
        <v>159</v>
      </c>
      <c r="U268" s="3" t="s">
        <v>158</v>
      </c>
      <c r="V268" s="3" t="s">
        <v>159</v>
      </c>
      <c r="W268" s="3" t="s">
        <v>158</v>
      </c>
      <c r="X268" s="3" t="s">
        <v>159</v>
      </c>
      <c r="Y268" s="3" t="s">
        <v>159</v>
      </c>
      <c r="Z268" s="4" t="s">
        <v>5863</v>
      </c>
      <c r="AA268" s="4" t="s">
        <v>161</v>
      </c>
      <c r="AB268" s="4" t="s">
        <v>161</v>
      </c>
      <c r="AC268" s="4" t="s">
        <v>161</v>
      </c>
      <c r="AD268" s="4" t="s">
        <v>161</v>
      </c>
      <c r="AE268" s="4" t="s">
        <v>158</v>
      </c>
      <c r="AF268" s="4" t="s">
        <v>5864</v>
      </c>
      <c r="AG268" s="3" t="s">
        <v>5239</v>
      </c>
      <c r="AH268" s="3" t="s">
        <v>161</v>
      </c>
      <c r="AI268" s="3" t="s">
        <v>161</v>
      </c>
      <c r="AJ268" s="3" t="s">
        <v>161</v>
      </c>
      <c r="AK268" s="3" t="s">
        <v>161</v>
      </c>
      <c r="AL268" s="3" t="s">
        <v>161</v>
      </c>
      <c r="AM268" s="3" t="s">
        <v>2589</v>
      </c>
      <c r="AN268" s="5">
        <v>18</v>
      </c>
      <c r="AO268" s="5">
        <v>14</v>
      </c>
      <c r="AP268" s="5">
        <v>4</v>
      </c>
      <c r="AQ268" s="5">
        <v>1</v>
      </c>
      <c r="AR268" s="5" t="s">
        <v>161</v>
      </c>
      <c r="AS268" s="5">
        <v>0</v>
      </c>
      <c r="AT268" s="5" t="s">
        <v>161</v>
      </c>
      <c r="AU268" s="5" t="s">
        <v>163</v>
      </c>
      <c r="AV268" s="5">
        <v>0</v>
      </c>
      <c r="AW268" s="5">
        <v>1</v>
      </c>
      <c r="AX268" s="5">
        <v>1</v>
      </c>
      <c r="AY268" s="5">
        <v>0</v>
      </c>
      <c r="AZ268" s="5" t="s">
        <v>161</v>
      </c>
      <c r="BA268" s="5">
        <v>0</v>
      </c>
      <c r="BB268" s="5">
        <v>0</v>
      </c>
      <c r="BC268" s="5">
        <v>0</v>
      </c>
      <c r="BD268" s="5">
        <v>0</v>
      </c>
      <c r="BE268" s="5" t="s">
        <v>224</v>
      </c>
      <c r="BF268" s="5">
        <v>70</v>
      </c>
      <c r="BG268" s="5">
        <v>0</v>
      </c>
      <c r="BH268" s="5">
        <v>4</v>
      </c>
      <c r="BI268" s="5">
        <v>1</v>
      </c>
      <c r="BJ268" s="5">
        <v>1</v>
      </c>
      <c r="BK268" s="5">
        <v>1</v>
      </c>
      <c r="BL268" s="5">
        <v>1</v>
      </c>
      <c r="BM268" s="5">
        <v>0</v>
      </c>
      <c r="BN268" s="5">
        <v>2</v>
      </c>
      <c r="BO268" s="5">
        <v>0</v>
      </c>
      <c r="BP268" s="5">
        <v>3</v>
      </c>
      <c r="BQ268" s="5" t="s">
        <v>163</v>
      </c>
      <c r="BR268" s="5" t="s">
        <v>224</v>
      </c>
      <c r="BS268" s="5">
        <v>6</v>
      </c>
      <c r="BT268" s="5">
        <v>1</v>
      </c>
      <c r="BU268" s="5">
        <v>0</v>
      </c>
      <c r="BV268" s="5" t="s">
        <v>163</v>
      </c>
      <c r="BW268" s="5" t="s">
        <v>224</v>
      </c>
      <c r="BX268" s="5">
        <v>0</v>
      </c>
      <c r="BY268" s="5">
        <v>0</v>
      </c>
      <c r="BZ268" s="5">
        <v>0</v>
      </c>
      <c r="CA268" s="5">
        <v>0</v>
      </c>
      <c r="CB268" s="5">
        <v>0</v>
      </c>
      <c r="CC268" s="5">
        <v>0</v>
      </c>
      <c r="CD268" s="5" t="s">
        <v>161</v>
      </c>
      <c r="CE268" s="5" t="s">
        <v>161</v>
      </c>
      <c r="CF268" s="5" t="s">
        <v>161</v>
      </c>
      <c r="CG268" s="5" t="s">
        <v>159</v>
      </c>
      <c r="CH268" s="5" t="s">
        <v>158</v>
      </c>
      <c r="CI268" s="5">
        <v>0</v>
      </c>
      <c r="CJ268" s="5">
        <v>0</v>
      </c>
      <c r="CK268" s="5" t="s">
        <v>159</v>
      </c>
      <c r="CL268" s="5" t="s">
        <v>158</v>
      </c>
      <c r="CM268" s="5">
        <v>0</v>
      </c>
      <c r="CN268" s="5">
        <v>0</v>
      </c>
      <c r="CO268" s="5" t="s">
        <v>167</v>
      </c>
      <c r="CQ268" s="5" t="s">
        <v>347</v>
      </c>
      <c r="CS268" s="5" t="s">
        <v>169</v>
      </c>
      <c r="CT268" s="5" t="s">
        <v>158</v>
      </c>
      <c r="CU268" s="5" t="s">
        <v>5860</v>
      </c>
      <c r="CX268" s="20" t="s">
        <v>416</v>
      </c>
      <c r="CY268" s="1" t="s">
        <v>163</v>
      </c>
      <c r="CZ268" s="20" t="s">
        <v>163</v>
      </c>
      <c r="DA268" s="20" t="s">
        <v>163</v>
      </c>
      <c r="DD268" t="s">
        <v>5865</v>
      </c>
      <c r="DE268" s="14" t="s">
        <v>2350</v>
      </c>
      <c r="DF268" s="4">
        <v>272</v>
      </c>
      <c r="DG268" s="15" t="s">
        <v>177</v>
      </c>
      <c r="DH268" s="15" t="s">
        <v>178</v>
      </c>
      <c r="DI268" s="4" t="e">
        <v>#REF!</v>
      </c>
      <c r="DJ268" s="4" t="e">
        <v>#REF!</v>
      </c>
      <c r="DK268" s="4" t="e">
        <v>#REF!</v>
      </c>
      <c r="DL268" s="4" t="e">
        <v>#REF!</v>
      </c>
      <c r="DM268" s="4" t="e">
        <v>#REF!</v>
      </c>
      <c r="DN268" s="4" t="e">
        <v>#REF!</v>
      </c>
      <c r="DO268" s="4" t="e">
        <v>#REF!</v>
      </c>
      <c r="DP268" s="4" t="s">
        <v>5866</v>
      </c>
      <c r="DQ268" s="4" t="s">
        <v>178</v>
      </c>
      <c r="DR268" s="16">
        <v>1</v>
      </c>
      <c r="DS268" s="17">
        <v>44255</v>
      </c>
      <c r="DU268" s="1" t="s">
        <v>178</v>
      </c>
      <c r="DV268" s="1" t="str">
        <f>TabCadastro[[#This Row],[Cidade]]&amp;" - "&amp;TabCadastro[[#This Row],[UF]]</f>
        <v>São Paulo - SP</v>
      </c>
      <c r="DW268" s="18" t="str">
        <f>TabCadastro[[#This Row],[Nome completo do responsável]]&amp;" / "&amp;TabCadastro[[#This Row],[Endereço de e-mail2]]&amp;" / "&amp;TabCadastro[[#This Row],[Telefone]]</f>
        <v>Lourival Cardoso Farias / (sem email) / (11) 2241-7847 / (11) 2201-2722</v>
      </c>
      <c r="DX268" s="18" t="str">
        <f>TabCadastro[[#This Row],[Nome do Presidente]]&amp;" / "&amp;TabCadastro[[#This Row],[Email do Presidente]]&amp;" / "&amp;TabCadastro[[#This Row],[Telefone do Presidente]]</f>
        <v>Lourival Cardoso Farias / fariaslourival@ig.com.br / (11) 2201-2722 / (11) 99693-9825</v>
      </c>
      <c r="DY268" s="18" t="e">
        <f>VLOOKUP(TabCadastro[[#This Row],[Regional]],#REF!,2,FALSE)</f>
        <v>#REF!</v>
      </c>
      <c r="DZ268" s="1" t="e">
        <f>IF(TabCadastro[[#This Row],[Regional]]=#REF!,TabCadastro[[#This Row],[Conc_Cidade_UF]],"")</f>
        <v>#REF!</v>
      </c>
      <c r="EA268" s="18" t="str">
        <f>TabCadastro[[#This Row],[Endereço]]&amp;" - "&amp;TabCadastro[[#This Row],[Bairro]]&amp;" - "&amp;"CEP "&amp;TabCadastro[[#This Row],[CEP]]</f>
        <v>Rua General Jeronimo Furtado, 286 - Jaçanã - CEP 02237-000</v>
      </c>
      <c r="EB268" s="1" t="e">
        <f>IF(TabCadastro[[#This Row],[Regional]]=#REF!,TabCadastro[[#This Row],[Ordem (manual)]],"")</f>
        <v>#REF!</v>
      </c>
      <c r="EC268" s="1" t="e">
        <f>IF(TabCadastro[[#This Row],[Regional_Selec]]="","",_xlfn.RANK.EQ(TabCadastro[[#This Row],[Regional_Selec]],TabCadastro[Regional_Selec],1))</f>
        <v>#REF!</v>
      </c>
      <c r="ED268" s="1" t="str">
        <f>TabCadastro[[#This Row],[Domingo]]&amp;TabCadastro[[#This Row],[Segunda]]&amp;TabCadastro[[#This Row],[Terça]]&amp;TabCadastro[[#This Row],[Quarta]]&amp;TabCadastro[[#This Row],[Quinta]]&amp;TabCadastro[[#This Row],[Sexta]]&amp;TabCadastro[[#This Row],[Sábado]]</f>
        <v>9h15-----16h30</v>
      </c>
      <c r="EE268" s="1">
        <f>LEN(TabCadastro[[#This Row],[Conc_AE]])-LEN(SUBSTITUTE(TabCadastro[[#This Row],[Conc_AE]],"h",""))</f>
        <v>2</v>
      </c>
      <c r="EF268" s="1">
        <f>LEN(TabCadastro[[#This Row],[Dias e Horários do CURSO BÁSICO]])-LEN(SUBSTITUTE(TabCadastro[[#This Row],[Dias e Horários do CURSO BÁSICO]],"h",""))</f>
        <v>0</v>
      </c>
      <c r="EG268" s="1">
        <f>LEN(TabCadastro[[#This Row],[Dias e Horários da EAE]])-LEN(SUBSTITUTE(TabCadastro[[#This Row],[Dias e Horários da EAE]],"h",""))</f>
        <v>0</v>
      </c>
      <c r="EH268" s="1">
        <f>LEN(TabCadastro[[#This Row],[Dias e Horários EVANGELIZAÇÃO INFANTIL]])-LEN(SUBSTITUTE(TabCadastro[[#This Row],[Dias e Horários EVANGELIZAÇÃO INFANTIL]],"h",""))</f>
        <v>1</v>
      </c>
      <c r="EI268" s="1">
        <f>LEN(TabCadastro[[#This Row],[Dias e Horários PRÉ-MOCIDADE]])-LEN(SUBSTITUTE(TabCadastro[[#This Row],[Dias e Horários PRÉ-MOCIDADE]],"h",""))</f>
        <v>1</v>
      </c>
      <c r="EJ268" s="1">
        <f>LEN(TabCadastro[[#This Row],[Dias e Horários MOCIDADE]])-LEN(SUBSTITUTE(TabCadastro[[#This Row],[Dias e Horários MOCIDADE]],"h",""))</f>
        <v>1</v>
      </c>
      <c r="EK268" s="1">
        <f>LEN(TabCadastro[[#This Row],[Dias e Horários do CURSO DE MÉDIUNS]])-LEN(SUBSTITUTE(TabCadastro[[#This Row],[Dias e Horários do CURSO DE MÉDIUNS]],"h",""))</f>
        <v>0</v>
      </c>
      <c r="EL268" s="1">
        <f>LEN(TabCadastro[[#This Row],[Dias e Horários - FALANDO AO CORAÇÃO]])-LEN(SUBSTITUTE(TabCadastro[[#This Row],[Dias e Horários - FALANDO AO CORAÇÃO]],"h",""))</f>
        <v>0</v>
      </c>
      <c r="EM268" s="1">
        <f>LEN(TabCadastro[[#This Row],[Dias e Horários - PROJETO ANDRÉ LUIZ]])-LEN(SUBSTITUTE(TabCadastro[[#This Row],[Dias e Horários - PROJETO ANDRÉ LUIZ]],"h",""))</f>
        <v>0</v>
      </c>
      <c r="EN268" s="1">
        <f>LEN(TabCadastro[[#This Row],[Dias e Horários - PROJETO PAULO DE TARSO]])-LEN(SUBSTITUTE(TabCadastro[[#This Row],[Dias e Horários - PROJETO PAULO DE TARSO]],"h",""))</f>
        <v>0</v>
      </c>
    </row>
    <row r="269" spans="1:144" x14ac:dyDescent="0.3">
      <c r="A269" s="2">
        <v>44244.957126782407</v>
      </c>
      <c r="B269" s="19" t="s">
        <v>5623</v>
      </c>
      <c r="C269" s="3" t="s">
        <v>5867</v>
      </c>
      <c r="D269" s="3" t="s">
        <v>5868</v>
      </c>
      <c r="E269" s="3" t="s">
        <v>5869</v>
      </c>
      <c r="F269" s="3" t="s">
        <v>5870</v>
      </c>
      <c r="G269" s="4" t="s">
        <v>5871</v>
      </c>
      <c r="H269" s="5" t="s">
        <v>5872</v>
      </c>
      <c r="I269" s="3" t="s">
        <v>642</v>
      </c>
      <c r="J269" s="3" t="s">
        <v>152</v>
      </c>
      <c r="K269" s="3" t="s">
        <v>5873</v>
      </c>
      <c r="L269" s="3" t="s">
        <v>5874</v>
      </c>
      <c r="M269" s="13">
        <v>39421</v>
      </c>
      <c r="N269" s="3" t="s">
        <v>5869</v>
      </c>
      <c r="O269" s="5" t="s">
        <v>5875</v>
      </c>
      <c r="P269" s="5" t="s">
        <v>5876</v>
      </c>
      <c r="Q269" s="4" t="s">
        <v>163</v>
      </c>
      <c r="R269" s="4" t="s">
        <v>5877</v>
      </c>
      <c r="S269" s="3" t="s">
        <v>158</v>
      </c>
      <c r="T269" s="3" t="s">
        <v>158</v>
      </c>
      <c r="U269" s="3" t="s">
        <v>158</v>
      </c>
      <c r="V269" s="3" t="s">
        <v>159</v>
      </c>
      <c r="W269" s="3" t="s">
        <v>159</v>
      </c>
      <c r="X269" s="3" t="s">
        <v>159</v>
      </c>
      <c r="Y269" s="3" t="s">
        <v>159</v>
      </c>
      <c r="Z269" s="4" t="s">
        <v>5878</v>
      </c>
      <c r="AA269" s="4" t="s">
        <v>161</v>
      </c>
      <c r="AB269" s="4" t="s">
        <v>161</v>
      </c>
      <c r="AC269" s="4" t="s">
        <v>161</v>
      </c>
      <c r="AD269" s="4" t="s">
        <v>161</v>
      </c>
      <c r="AE269" s="4" t="s">
        <v>158</v>
      </c>
      <c r="AF269" s="4" t="s">
        <v>5879</v>
      </c>
      <c r="AG269" s="3" t="s">
        <v>161</v>
      </c>
      <c r="AH269" s="3" t="s">
        <v>161</v>
      </c>
      <c r="AI269" s="3" t="s">
        <v>162</v>
      </c>
      <c r="AJ269" s="3" t="s">
        <v>161</v>
      </c>
      <c r="AK269" s="3" t="s">
        <v>161</v>
      </c>
      <c r="AL269" s="3" t="s">
        <v>161</v>
      </c>
      <c r="AM269" s="3" t="s">
        <v>161</v>
      </c>
      <c r="AN269" s="5">
        <v>0</v>
      </c>
      <c r="AO269" s="5">
        <v>5</v>
      </c>
      <c r="AP269" s="5">
        <v>5</v>
      </c>
      <c r="AQ269" s="5">
        <v>3</v>
      </c>
      <c r="AR269" s="5" t="s">
        <v>161</v>
      </c>
      <c r="AS269" s="5">
        <v>0</v>
      </c>
      <c r="AT269" s="5" t="s">
        <v>555</v>
      </c>
      <c r="AU269" s="5" t="s">
        <v>163</v>
      </c>
      <c r="AV269" s="5">
        <v>0</v>
      </c>
      <c r="AW269" s="5">
        <v>2</v>
      </c>
      <c r="AX269" s="5">
        <v>1</v>
      </c>
      <c r="AY269" s="5">
        <v>1</v>
      </c>
      <c r="AZ269" s="5" t="s">
        <v>161</v>
      </c>
      <c r="BA269" s="5">
        <v>0</v>
      </c>
      <c r="BB269" s="5">
        <v>0</v>
      </c>
      <c r="BC269" s="5">
        <v>0</v>
      </c>
      <c r="BD269" s="5">
        <v>0</v>
      </c>
      <c r="BE269" s="5" t="s">
        <v>161</v>
      </c>
      <c r="BF269" s="5">
        <v>0</v>
      </c>
      <c r="BG269" s="5">
        <v>0</v>
      </c>
      <c r="BH269" s="5">
        <v>0</v>
      </c>
      <c r="BI269" s="5">
        <v>0</v>
      </c>
      <c r="BJ269" s="5">
        <v>0</v>
      </c>
      <c r="BK269" s="5">
        <v>0</v>
      </c>
      <c r="BL269" s="5">
        <v>0</v>
      </c>
      <c r="BM269" s="5">
        <v>0</v>
      </c>
      <c r="BN269" s="5">
        <v>0</v>
      </c>
      <c r="BO269" s="5">
        <v>0</v>
      </c>
      <c r="BP269" s="5">
        <v>0</v>
      </c>
      <c r="BQ269" s="5" t="s">
        <v>163</v>
      </c>
      <c r="BR269" s="5" t="s">
        <v>161</v>
      </c>
      <c r="BS269" s="5">
        <v>0</v>
      </c>
      <c r="BT269" s="5">
        <v>0</v>
      </c>
      <c r="BU269" s="5">
        <v>0</v>
      </c>
      <c r="BV269" s="5" t="s">
        <v>163</v>
      </c>
      <c r="BW269" s="5" t="s">
        <v>161</v>
      </c>
      <c r="BX269" s="5">
        <v>0</v>
      </c>
      <c r="BY269" s="5">
        <v>0</v>
      </c>
      <c r="BZ269" s="5">
        <v>0</v>
      </c>
      <c r="CA269" s="5">
        <v>0</v>
      </c>
      <c r="CB269" s="5">
        <v>0</v>
      </c>
      <c r="CC269" s="5">
        <v>4</v>
      </c>
      <c r="CD269" s="5" t="s">
        <v>161</v>
      </c>
      <c r="CE269" s="5" t="s">
        <v>161</v>
      </c>
      <c r="CF269" s="5" t="s">
        <v>161</v>
      </c>
      <c r="CG269" s="5" t="s">
        <v>158</v>
      </c>
      <c r="CH269" s="5" t="s">
        <v>159</v>
      </c>
      <c r="CI269" s="5">
        <v>0</v>
      </c>
      <c r="CJ269" s="5">
        <v>0</v>
      </c>
      <c r="CK269" s="5" t="s">
        <v>159</v>
      </c>
      <c r="CL269" s="5" t="s">
        <v>159</v>
      </c>
      <c r="CM269" s="5">
        <v>0</v>
      </c>
      <c r="CN269" s="5">
        <v>0</v>
      </c>
      <c r="CO269" s="5" t="s">
        <v>199</v>
      </c>
      <c r="CQ269" s="5" t="s">
        <v>168</v>
      </c>
      <c r="CR269" s="4" t="s">
        <v>5880</v>
      </c>
      <c r="CS269" s="5" t="s">
        <v>169</v>
      </c>
      <c r="CT269" s="5" t="s">
        <v>159</v>
      </c>
      <c r="CU269" s="20" t="s">
        <v>416</v>
      </c>
      <c r="CX269" s="5" t="s">
        <v>5875</v>
      </c>
      <c r="CY269" s="4" t="s">
        <v>4039</v>
      </c>
      <c r="CZ269" s="5" t="s">
        <v>229</v>
      </c>
      <c r="DA269" s="5" t="s">
        <v>172</v>
      </c>
      <c r="DB269" s="4" t="s">
        <v>5881</v>
      </c>
      <c r="DC269" s="4" t="s">
        <v>5882</v>
      </c>
      <c r="DD269" t="s">
        <v>5883</v>
      </c>
      <c r="DE269" s="14" t="s">
        <v>176</v>
      </c>
      <c r="DF269" s="4">
        <v>273</v>
      </c>
      <c r="DG269" s="15" t="s">
        <v>177</v>
      </c>
      <c r="DH269" s="15" t="s">
        <v>178</v>
      </c>
      <c r="DI269" s="4" t="e">
        <v>#REF!</v>
      </c>
      <c r="DJ269" s="4" t="e">
        <v>#REF!</v>
      </c>
      <c r="DK269" s="4" t="e">
        <v>#REF!</v>
      </c>
      <c r="DL269" s="4" t="e">
        <v>#REF!</v>
      </c>
      <c r="DM269" s="4" t="e">
        <v>#REF!</v>
      </c>
      <c r="DN269" s="4" t="e">
        <v>#REF!</v>
      </c>
      <c r="DO269" s="4" t="e">
        <v>#REF!</v>
      </c>
      <c r="DP269" s="4" t="s">
        <v>5884</v>
      </c>
      <c r="DQ269" s="4" t="s">
        <v>178</v>
      </c>
      <c r="DR269" s="16">
        <v>1</v>
      </c>
      <c r="DS269" s="17">
        <v>44255</v>
      </c>
      <c r="DU269" s="1" t="s">
        <v>178</v>
      </c>
      <c r="DV269" s="1" t="str">
        <f>TabCadastro[[#This Row],[Cidade]]&amp;" - "&amp;TabCadastro[[#This Row],[UF]]</f>
        <v>São Paulo - SP</v>
      </c>
      <c r="DW269" s="18" t="str">
        <f>TabCadastro[[#This Row],[Nome completo do responsável]]&amp;" / "&amp;TabCadastro[[#This Row],[Endereço de e-mail2]]&amp;" / "&amp;TabCadastro[[#This Row],[Telefone]]</f>
        <v>Karl Marx Pacheco Da Silva / karlmarxpps@hotmail.com / (11) 96913-4017</v>
      </c>
      <c r="DX269" s="18" t="str">
        <f>TabCadastro[[#This Row],[Nome do Presidente]]&amp;" / "&amp;TabCadastro[[#This Row],[Email do Presidente]]&amp;" / "&amp;TabCadastro[[#This Row],[Telefone do Presidente]]</f>
        <v>Karl Marx Pacheco Da Silva / karlmarxpps@hotmail.com / (11) 96913-4017 / (11) 99379-3654</v>
      </c>
      <c r="DY269" s="18" t="e">
        <f>VLOOKUP(TabCadastro[[#This Row],[Regional]],#REF!,2,FALSE)</f>
        <v>#REF!</v>
      </c>
      <c r="DZ269" s="1" t="e">
        <f>IF(TabCadastro[[#This Row],[Regional]]=#REF!,TabCadastro[[#This Row],[Conc_Cidade_UF]],"")</f>
        <v>#REF!</v>
      </c>
      <c r="EA269" s="18" t="str">
        <f>TabCadastro[[#This Row],[Endereço]]&amp;" - "&amp;TabCadastro[[#This Row],[Bairro]]&amp;" - "&amp;"CEP "&amp;TabCadastro[[#This Row],[CEP]]</f>
        <v>Av. Das Cerejeiras, 377 - Jd. Japão - CEP 02124-000</v>
      </c>
      <c r="EB269" s="1" t="e">
        <f>IF(TabCadastro[[#This Row],[Regional]]=#REF!,TabCadastro[[#This Row],[Ordem (manual)]],"")</f>
        <v>#REF!</v>
      </c>
      <c r="EC269" s="1" t="e">
        <f>IF(TabCadastro[[#This Row],[Regional_Selec]]="","",_xlfn.RANK.EQ(TabCadastro[[#This Row],[Regional_Selec]],TabCadastro[Regional_Selec],1))</f>
        <v>#REF!</v>
      </c>
      <c r="ED269" s="1" t="str">
        <f>TabCadastro[[#This Row],[Domingo]]&amp;TabCadastro[[#This Row],[Segunda]]&amp;TabCadastro[[#This Row],[Terça]]&amp;TabCadastro[[#This Row],[Quarta]]&amp;TabCadastro[[#This Row],[Quinta]]&amp;TabCadastro[[#This Row],[Sexta]]&amp;TabCadastro[[#This Row],[Sábado]]</f>
        <v>--19h30----</v>
      </c>
      <c r="EE269" s="1">
        <f>LEN(TabCadastro[[#This Row],[Conc_AE]])-LEN(SUBSTITUTE(TabCadastro[[#This Row],[Conc_AE]],"h",""))</f>
        <v>1</v>
      </c>
      <c r="EF269" s="1">
        <f>LEN(TabCadastro[[#This Row],[Dias e Horários do CURSO BÁSICO]])-LEN(SUBSTITUTE(TabCadastro[[#This Row],[Dias e Horários do CURSO BÁSICO]],"h",""))</f>
        <v>0</v>
      </c>
      <c r="EG269" s="1">
        <f>LEN(TabCadastro[[#This Row],[Dias e Horários da EAE]])-LEN(SUBSTITUTE(TabCadastro[[#This Row],[Dias e Horários da EAE]],"h",""))</f>
        <v>1</v>
      </c>
      <c r="EH269" s="1">
        <f>LEN(TabCadastro[[#This Row],[Dias e Horários EVANGELIZAÇÃO INFANTIL]])-LEN(SUBSTITUTE(TabCadastro[[#This Row],[Dias e Horários EVANGELIZAÇÃO INFANTIL]],"h",""))</f>
        <v>0</v>
      </c>
      <c r="EI269" s="1">
        <f>LEN(TabCadastro[[#This Row],[Dias e Horários PRÉ-MOCIDADE]])-LEN(SUBSTITUTE(TabCadastro[[#This Row],[Dias e Horários PRÉ-MOCIDADE]],"h",""))</f>
        <v>0</v>
      </c>
      <c r="EJ269" s="1">
        <f>LEN(TabCadastro[[#This Row],[Dias e Horários MOCIDADE]])-LEN(SUBSTITUTE(TabCadastro[[#This Row],[Dias e Horários MOCIDADE]],"h",""))</f>
        <v>0</v>
      </c>
      <c r="EK269" s="1">
        <f>LEN(TabCadastro[[#This Row],[Dias e Horários do CURSO DE MÉDIUNS]])-LEN(SUBSTITUTE(TabCadastro[[#This Row],[Dias e Horários do CURSO DE MÉDIUNS]],"h",""))</f>
        <v>0</v>
      </c>
      <c r="EL269" s="1">
        <f>LEN(TabCadastro[[#This Row],[Dias e Horários - FALANDO AO CORAÇÃO]])-LEN(SUBSTITUTE(TabCadastro[[#This Row],[Dias e Horários - FALANDO AO CORAÇÃO]],"h",""))</f>
        <v>0</v>
      </c>
      <c r="EM269" s="1">
        <f>LEN(TabCadastro[[#This Row],[Dias e Horários - PROJETO ANDRÉ LUIZ]])-LEN(SUBSTITUTE(TabCadastro[[#This Row],[Dias e Horários - PROJETO ANDRÉ LUIZ]],"h",""))</f>
        <v>0</v>
      </c>
      <c r="EN269" s="1">
        <f>LEN(TabCadastro[[#This Row],[Dias e Horários - PROJETO PAULO DE TARSO]])-LEN(SUBSTITUTE(TabCadastro[[#This Row],[Dias e Horários - PROJETO PAULO DE TARSO]],"h",""))</f>
        <v>0</v>
      </c>
    </row>
    <row r="270" spans="1:144" x14ac:dyDescent="0.3">
      <c r="A270" s="2">
        <v>44224.691042569444</v>
      </c>
      <c r="B270" s="19" t="s">
        <v>5623</v>
      </c>
      <c r="C270" s="3" t="s">
        <v>5885</v>
      </c>
      <c r="D270" s="3" t="s">
        <v>5886</v>
      </c>
      <c r="E270" s="3" t="s">
        <v>5887</v>
      </c>
      <c r="F270" s="3" t="s">
        <v>5888</v>
      </c>
      <c r="G270" s="4" t="s">
        <v>5889</v>
      </c>
      <c r="H270" s="5" t="s">
        <v>5890</v>
      </c>
      <c r="I270" s="3" t="s">
        <v>642</v>
      </c>
      <c r="J270" s="3" t="s">
        <v>152</v>
      </c>
      <c r="K270" s="3" t="s">
        <v>5891</v>
      </c>
      <c r="L270" s="3" t="s">
        <v>5892</v>
      </c>
      <c r="M270" s="13">
        <v>38450</v>
      </c>
      <c r="N270" s="3" t="s">
        <v>5893</v>
      </c>
      <c r="O270" s="5" t="s">
        <v>5894</v>
      </c>
      <c r="P270" s="5" t="s">
        <v>5895</v>
      </c>
      <c r="Q270" s="4" t="s">
        <v>5896</v>
      </c>
      <c r="R270" s="4" t="s">
        <v>5897</v>
      </c>
      <c r="S270" s="3" t="s">
        <v>159</v>
      </c>
      <c r="T270" s="3" t="s">
        <v>158</v>
      </c>
      <c r="U270" s="3" t="s">
        <v>159</v>
      </c>
      <c r="V270" s="3" t="s">
        <v>159</v>
      </c>
      <c r="W270" s="3" t="s">
        <v>159</v>
      </c>
      <c r="X270" s="3" t="s">
        <v>159</v>
      </c>
      <c r="Y270" s="3" t="s">
        <v>159</v>
      </c>
      <c r="Z270" s="4" t="s">
        <v>5898</v>
      </c>
      <c r="AA270" s="4" t="s">
        <v>161</v>
      </c>
      <c r="AB270" s="4" t="s">
        <v>5886</v>
      </c>
      <c r="AC270" s="4" t="s">
        <v>5899</v>
      </c>
      <c r="AD270" s="4" t="s">
        <v>161</v>
      </c>
      <c r="AE270" s="4" t="s">
        <v>158</v>
      </c>
      <c r="AF270" s="4" t="s">
        <v>5900</v>
      </c>
      <c r="AG270" s="3" t="s">
        <v>278</v>
      </c>
      <c r="AH270" s="3" t="s">
        <v>161</v>
      </c>
      <c r="AI270" s="3" t="s">
        <v>161</v>
      </c>
      <c r="AJ270" s="3" t="s">
        <v>161</v>
      </c>
      <c r="AK270" s="3" t="s">
        <v>162</v>
      </c>
      <c r="AL270" s="3" t="s">
        <v>161</v>
      </c>
      <c r="AM270" s="3" t="s">
        <v>161</v>
      </c>
      <c r="AN270" s="5">
        <v>0</v>
      </c>
      <c r="AO270" s="5">
        <v>11</v>
      </c>
      <c r="AP270" s="5">
        <v>8</v>
      </c>
      <c r="AQ270" s="5">
        <v>7</v>
      </c>
      <c r="AR270" s="5" t="s">
        <v>161</v>
      </c>
      <c r="AS270" s="5">
        <v>0</v>
      </c>
      <c r="AT270" s="5" t="s">
        <v>161</v>
      </c>
      <c r="AU270" s="5" t="s">
        <v>163</v>
      </c>
      <c r="AV270" s="20">
        <v>0</v>
      </c>
      <c r="AW270" s="5">
        <v>7</v>
      </c>
      <c r="AX270" s="5">
        <v>2</v>
      </c>
      <c r="AY270" s="5">
        <v>0</v>
      </c>
      <c r="AZ270" s="5" t="s">
        <v>161</v>
      </c>
      <c r="BA270" s="5">
        <v>0</v>
      </c>
      <c r="BB270" s="5">
        <v>0</v>
      </c>
      <c r="BC270" s="5">
        <v>0</v>
      </c>
      <c r="BD270" s="5">
        <v>0</v>
      </c>
      <c r="BE270" s="5" t="s">
        <v>442</v>
      </c>
      <c r="BF270" s="5">
        <v>7</v>
      </c>
      <c r="BG270" s="5">
        <v>6</v>
      </c>
      <c r="BH270" s="5">
        <v>4</v>
      </c>
      <c r="BI270" s="5">
        <v>1</v>
      </c>
      <c r="BJ270" s="5">
        <v>0</v>
      </c>
      <c r="BK270" s="5">
        <v>0</v>
      </c>
      <c r="BL270" s="5">
        <v>1</v>
      </c>
      <c r="BM270" s="5">
        <v>4</v>
      </c>
      <c r="BN270" s="5">
        <v>4</v>
      </c>
      <c r="BO270" s="5">
        <v>3</v>
      </c>
      <c r="BP270" s="5">
        <v>4</v>
      </c>
      <c r="BQ270" s="5" t="s">
        <v>158</v>
      </c>
      <c r="BR270" s="5" t="s">
        <v>442</v>
      </c>
      <c r="BS270" s="5">
        <v>2</v>
      </c>
      <c r="BT270" s="5">
        <v>1</v>
      </c>
      <c r="BU270" s="5">
        <v>1</v>
      </c>
      <c r="BV270" s="5" t="s">
        <v>253</v>
      </c>
      <c r="BW270" s="5" t="s">
        <v>2590</v>
      </c>
      <c r="BX270" s="5">
        <v>4</v>
      </c>
      <c r="BY270" s="5">
        <v>4</v>
      </c>
      <c r="BZ270" s="5">
        <v>2</v>
      </c>
      <c r="CA270" s="5">
        <v>2</v>
      </c>
      <c r="CB270" s="5">
        <v>0</v>
      </c>
      <c r="CC270" s="5">
        <v>17</v>
      </c>
      <c r="CD270" s="5" t="s">
        <v>161</v>
      </c>
      <c r="CE270" s="5" t="s">
        <v>161</v>
      </c>
      <c r="CF270" s="5" t="s">
        <v>161</v>
      </c>
      <c r="CG270" s="5" t="s">
        <v>159</v>
      </c>
      <c r="CH270" s="5" t="s">
        <v>158</v>
      </c>
      <c r="CI270" s="5">
        <v>0</v>
      </c>
      <c r="CJ270" s="5">
        <v>0</v>
      </c>
      <c r="CK270" s="5" t="s">
        <v>159</v>
      </c>
      <c r="CL270" s="5" t="s">
        <v>158</v>
      </c>
      <c r="CM270" s="5">
        <v>0</v>
      </c>
      <c r="CN270" s="5">
        <v>0</v>
      </c>
      <c r="CO270" s="5" t="s">
        <v>199</v>
      </c>
      <c r="CQ270" s="5" t="s">
        <v>347</v>
      </c>
      <c r="CR270" s="4" t="s">
        <v>5901</v>
      </c>
      <c r="CS270" s="5" t="s">
        <v>169</v>
      </c>
      <c r="CT270" s="5" t="s">
        <v>159</v>
      </c>
      <c r="CU270" s="5" t="s">
        <v>5902</v>
      </c>
      <c r="CX270" s="5" t="s">
        <v>5902</v>
      </c>
      <c r="CY270" s="4" t="s">
        <v>3091</v>
      </c>
      <c r="CZ270" s="5" t="s">
        <v>171</v>
      </c>
      <c r="DA270" s="5" t="s">
        <v>172</v>
      </c>
      <c r="DB270" s="4" t="s">
        <v>5903</v>
      </c>
      <c r="DC270" s="4" t="s">
        <v>5904</v>
      </c>
      <c r="DD270" t="s">
        <v>5905</v>
      </c>
      <c r="DE270" s="14" t="s">
        <v>176</v>
      </c>
      <c r="DF270" s="4">
        <v>274</v>
      </c>
      <c r="DG270" s="15" t="s">
        <v>177</v>
      </c>
      <c r="DH270" s="15" t="s">
        <v>178</v>
      </c>
      <c r="DI270" s="4" t="e">
        <v>#REF!</v>
      </c>
      <c r="DJ270" s="4" t="e">
        <v>#REF!</v>
      </c>
      <c r="DK270" s="4" t="e">
        <v>#REF!</v>
      </c>
      <c r="DL270" s="4" t="e">
        <v>#REF!</v>
      </c>
      <c r="DM270" s="4" t="e">
        <v>#REF!</v>
      </c>
      <c r="DN270" s="4" t="e">
        <v>#REF!</v>
      </c>
      <c r="DO270" s="4" t="e">
        <v>#REF!</v>
      </c>
      <c r="DP270" s="4" t="s">
        <v>5906</v>
      </c>
      <c r="DQ270" s="4" t="s">
        <v>178</v>
      </c>
      <c r="DR270" s="16">
        <v>1</v>
      </c>
      <c r="DS270" s="17">
        <v>44255</v>
      </c>
      <c r="DU270" s="1" t="s">
        <v>178</v>
      </c>
      <c r="DV270" s="1" t="str">
        <f>TabCadastro[[#This Row],[Cidade]]&amp;" - "&amp;TabCadastro[[#This Row],[UF]]</f>
        <v>São Paulo - SP</v>
      </c>
      <c r="DW270" s="18" t="str">
        <f>TabCadastro[[#This Row],[Nome completo do responsável]]&amp;" / "&amp;TabCadastro[[#This Row],[Endereço de e-mail2]]&amp;" / "&amp;TabCadastro[[#This Row],[Telefone]]</f>
        <v>Wilma Mendes Feitosa / naefraternidadeemmanuel@hotmail.com / (11) 98447-1332</v>
      </c>
      <c r="DX270" s="18" t="str">
        <f>TabCadastro[[#This Row],[Nome do Presidente]]&amp;" / "&amp;TabCadastro[[#This Row],[Email do Presidente]]&amp;" / "&amp;TabCadastro[[#This Row],[Telefone do Presidente]]</f>
        <v>Luzia Cecília Marçal De Santana / luzia_santana65@hotmail.com / (11) 96226-1716</v>
      </c>
      <c r="DY270" s="18" t="e">
        <f>VLOOKUP(TabCadastro[[#This Row],[Regional]],#REF!,2,FALSE)</f>
        <v>#REF!</v>
      </c>
      <c r="DZ270" s="1" t="e">
        <f>IF(TabCadastro[[#This Row],[Regional]]=#REF!,TabCadastro[[#This Row],[Conc_Cidade_UF]],"")</f>
        <v>#REF!</v>
      </c>
      <c r="EA270" s="18" t="str">
        <f>TabCadastro[[#This Row],[Endereço]]&amp;" - "&amp;TabCadastro[[#This Row],[Bairro]]&amp;" - "&amp;"CEP "&amp;TabCadastro[[#This Row],[CEP]]</f>
        <v>Rua Duplo Céu,139 - Vl. Nova Cachoeirinha - CEP 02610-110</v>
      </c>
      <c r="EB270" s="1" t="e">
        <f>IF(TabCadastro[[#This Row],[Regional]]=#REF!,TabCadastro[[#This Row],[Ordem (manual)]],"")</f>
        <v>#REF!</v>
      </c>
      <c r="EC270" s="1" t="e">
        <f>IF(TabCadastro[[#This Row],[Regional_Selec]]="","",_xlfn.RANK.EQ(TabCadastro[[#This Row],[Regional_Selec]],TabCadastro[Regional_Selec],1))</f>
        <v>#REF!</v>
      </c>
      <c r="ED270" s="1" t="str">
        <f>TabCadastro[[#This Row],[Domingo]]&amp;TabCadastro[[#This Row],[Segunda]]&amp;TabCadastro[[#This Row],[Terça]]&amp;TabCadastro[[#This Row],[Quarta]]&amp;TabCadastro[[#This Row],[Quinta]]&amp;TabCadastro[[#This Row],[Sexta]]&amp;TabCadastro[[#This Row],[Sábado]]</f>
        <v>9h30---19h30--</v>
      </c>
      <c r="EE270" s="1">
        <f>LEN(TabCadastro[[#This Row],[Conc_AE]])-LEN(SUBSTITUTE(TabCadastro[[#This Row],[Conc_AE]],"h",""))</f>
        <v>2</v>
      </c>
      <c r="EF270" s="1">
        <f>LEN(TabCadastro[[#This Row],[Dias e Horários do CURSO BÁSICO]])-LEN(SUBSTITUTE(TabCadastro[[#This Row],[Dias e Horários do CURSO BÁSICO]],"h",""))</f>
        <v>0</v>
      </c>
      <c r="EG270" s="1">
        <f>LEN(TabCadastro[[#This Row],[Dias e Horários da EAE]])-LEN(SUBSTITUTE(TabCadastro[[#This Row],[Dias e Horários da EAE]],"h",""))</f>
        <v>0</v>
      </c>
      <c r="EH270" s="1">
        <f>LEN(TabCadastro[[#This Row],[Dias e Horários EVANGELIZAÇÃO INFANTIL]])-LEN(SUBSTITUTE(TabCadastro[[#This Row],[Dias e Horários EVANGELIZAÇÃO INFANTIL]],"h",""))</f>
        <v>1</v>
      </c>
      <c r="EI270" s="1">
        <f>LEN(TabCadastro[[#This Row],[Dias e Horários PRÉ-MOCIDADE]])-LEN(SUBSTITUTE(TabCadastro[[#This Row],[Dias e Horários PRÉ-MOCIDADE]],"h",""))</f>
        <v>1</v>
      </c>
      <c r="EJ270" s="1">
        <f>LEN(TabCadastro[[#This Row],[Dias e Horários MOCIDADE]])-LEN(SUBSTITUTE(TabCadastro[[#This Row],[Dias e Horários MOCIDADE]],"h",""))</f>
        <v>1</v>
      </c>
      <c r="EK270" s="1">
        <f>LEN(TabCadastro[[#This Row],[Dias e Horários do CURSO DE MÉDIUNS]])-LEN(SUBSTITUTE(TabCadastro[[#This Row],[Dias e Horários do CURSO DE MÉDIUNS]],"h",""))</f>
        <v>0</v>
      </c>
      <c r="EL270" s="1">
        <f>LEN(TabCadastro[[#This Row],[Dias e Horários - FALANDO AO CORAÇÃO]])-LEN(SUBSTITUTE(TabCadastro[[#This Row],[Dias e Horários - FALANDO AO CORAÇÃO]],"h",""))</f>
        <v>0</v>
      </c>
      <c r="EM270" s="1">
        <f>LEN(TabCadastro[[#This Row],[Dias e Horários - PROJETO ANDRÉ LUIZ]])-LEN(SUBSTITUTE(TabCadastro[[#This Row],[Dias e Horários - PROJETO ANDRÉ LUIZ]],"h",""))</f>
        <v>0</v>
      </c>
      <c r="EN270" s="1">
        <f>LEN(TabCadastro[[#This Row],[Dias e Horários - PROJETO PAULO DE TARSO]])-LEN(SUBSTITUTE(TabCadastro[[#This Row],[Dias e Horários - PROJETO PAULO DE TARSO]],"h",""))</f>
        <v>0</v>
      </c>
    </row>
    <row r="271" spans="1:144" x14ac:dyDescent="0.3">
      <c r="A271" s="2">
        <v>44210.676478530091</v>
      </c>
      <c r="B271" s="19" t="s">
        <v>5623</v>
      </c>
      <c r="C271" s="3" t="s">
        <v>5907</v>
      </c>
      <c r="D271" s="3" t="s">
        <v>5908</v>
      </c>
      <c r="E271" s="3" t="s">
        <v>5909</v>
      </c>
      <c r="F271" s="3" t="s">
        <v>5910</v>
      </c>
      <c r="G271" s="4" t="s">
        <v>5911</v>
      </c>
      <c r="H271" s="5" t="s">
        <v>5912</v>
      </c>
      <c r="I271" s="3" t="s">
        <v>5913</v>
      </c>
      <c r="J271" s="3" t="s">
        <v>152</v>
      </c>
      <c r="K271" s="3" t="s">
        <v>5914</v>
      </c>
      <c r="L271" s="3" t="s">
        <v>5915</v>
      </c>
      <c r="M271" s="13">
        <v>38248</v>
      </c>
      <c r="N271" s="3" t="s">
        <v>5909</v>
      </c>
      <c r="O271" s="5" t="s">
        <v>5916</v>
      </c>
      <c r="P271" s="5" t="s">
        <v>5910</v>
      </c>
      <c r="Q271" s="4" t="s">
        <v>5917</v>
      </c>
      <c r="R271" s="4" t="s">
        <v>5918</v>
      </c>
      <c r="S271" s="3" t="s">
        <v>158</v>
      </c>
      <c r="T271" s="3" t="s">
        <v>158</v>
      </c>
      <c r="U271" s="3" t="s">
        <v>158</v>
      </c>
      <c r="V271" s="3" t="s">
        <v>159</v>
      </c>
      <c r="W271" s="3" t="s">
        <v>158</v>
      </c>
      <c r="X271" s="3" t="s">
        <v>159</v>
      </c>
      <c r="Y271" s="3" t="s">
        <v>158</v>
      </c>
      <c r="Z271" s="4" t="s">
        <v>5919</v>
      </c>
      <c r="AA271" s="4" t="s">
        <v>161</v>
      </c>
      <c r="AB271" s="4" t="s">
        <v>5920</v>
      </c>
      <c r="AC271" s="4" t="s">
        <v>161</v>
      </c>
      <c r="AD271" s="4" t="s">
        <v>161</v>
      </c>
      <c r="AE271" s="4" t="s">
        <v>158</v>
      </c>
      <c r="AF271" s="4" t="s">
        <v>5921</v>
      </c>
      <c r="AG271" s="3" t="s">
        <v>161</v>
      </c>
      <c r="AH271" s="3" t="s">
        <v>161</v>
      </c>
      <c r="AI271" s="3" t="s">
        <v>221</v>
      </c>
      <c r="AJ271" s="3" t="s">
        <v>161</v>
      </c>
      <c r="AK271" s="3" t="s">
        <v>398</v>
      </c>
      <c r="AL271" s="3" t="s">
        <v>161</v>
      </c>
      <c r="AM271" s="3" t="s">
        <v>161</v>
      </c>
      <c r="AN271" s="5">
        <v>10</v>
      </c>
      <c r="AO271" s="5">
        <v>15</v>
      </c>
      <c r="AP271" s="5">
        <v>11</v>
      </c>
      <c r="AQ271" s="5">
        <v>3</v>
      </c>
      <c r="AR271" s="5" t="s">
        <v>161</v>
      </c>
      <c r="AS271" s="5">
        <v>0</v>
      </c>
      <c r="AT271" s="5" t="s">
        <v>166</v>
      </c>
      <c r="AU271" s="5" t="s">
        <v>467</v>
      </c>
      <c r="AV271" s="5">
        <v>6</v>
      </c>
      <c r="AW271" s="5">
        <v>6</v>
      </c>
      <c r="AX271" s="5">
        <v>5</v>
      </c>
      <c r="AY271" s="5">
        <v>2</v>
      </c>
      <c r="AZ271" s="5" t="s">
        <v>312</v>
      </c>
      <c r="BA271" s="5">
        <v>6</v>
      </c>
      <c r="BB271" s="5">
        <v>6</v>
      </c>
      <c r="BC271" s="5">
        <v>2</v>
      </c>
      <c r="BD271" s="5">
        <v>2</v>
      </c>
      <c r="BE271" s="5" t="s">
        <v>5244</v>
      </c>
      <c r="BF271" s="5">
        <v>3</v>
      </c>
      <c r="BG271" s="5">
        <v>0</v>
      </c>
      <c r="BH271" s="5">
        <v>4</v>
      </c>
      <c r="BI271" s="5">
        <v>0</v>
      </c>
      <c r="BJ271" s="5">
        <v>0</v>
      </c>
      <c r="BK271" s="5">
        <v>0</v>
      </c>
      <c r="BL271" s="5">
        <v>0</v>
      </c>
      <c r="BM271" s="5">
        <v>0</v>
      </c>
      <c r="BN271" s="5">
        <v>0</v>
      </c>
      <c r="BO271" s="5">
        <v>0</v>
      </c>
      <c r="BP271" s="5">
        <v>0</v>
      </c>
      <c r="BQ271" s="5" t="s">
        <v>163</v>
      </c>
      <c r="BR271" s="5" t="s">
        <v>161</v>
      </c>
      <c r="BS271" s="5">
        <v>0</v>
      </c>
      <c r="BT271" s="5">
        <v>3</v>
      </c>
      <c r="BU271" s="5">
        <v>0</v>
      </c>
      <c r="BV271" s="5" t="s">
        <v>165</v>
      </c>
      <c r="BW271" s="5" t="s">
        <v>161</v>
      </c>
      <c r="BX271" s="5">
        <v>0</v>
      </c>
      <c r="BY271" s="5">
        <v>0</v>
      </c>
      <c r="BZ271" s="5">
        <v>0</v>
      </c>
      <c r="CA271" s="5">
        <v>0</v>
      </c>
      <c r="CB271" s="5">
        <v>0</v>
      </c>
      <c r="CC271" s="5">
        <v>8</v>
      </c>
      <c r="CD271" s="5" t="s">
        <v>161</v>
      </c>
      <c r="CE271" s="5" t="s">
        <v>161</v>
      </c>
      <c r="CF271" s="5" t="s">
        <v>161</v>
      </c>
      <c r="CG271" s="5" t="s">
        <v>158</v>
      </c>
      <c r="CH271" s="5" t="s">
        <v>158</v>
      </c>
      <c r="CI271" s="5">
        <v>0</v>
      </c>
      <c r="CJ271" s="5">
        <v>0</v>
      </c>
      <c r="CK271" s="5" t="s">
        <v>158</v>
      </c>
      <c r="CL271" s="5" t="s">
        <v>158</v>
      </c>
      <c r="CM271" s="5">
        <v>0</v>
      </c>
      <c r="CN271" s="5">
        <v>0</v>
      </c>
      <c r="CO271" s="5" t="s">
        <v>167</v>
      </c>
      <c r="CP271" s="4" t="s">
        <v>5922</v>
      </c>
      <c r="CQ271" s="5" t="s">
        <v>168</v>
      </c>
      <c r="CR271" s="4" t="s">
        <v>5923</v>
      </c>
      <c r="CS271" s="5" t="s">
        <v>169</v>
      </c>
      <c r="CT271" s="5" t="s">
        <v>159</v>
      </c>
      <c r="CU271" s="5" t="s">
        <v>5924</v>
      </c>
      <c r="CV271" s="4" t="s">
        <v>5925</v>
      </c>
      <c r="CX271" s="5" t="s">
        <v>5916</v>
      </c>
      <c r="CY271" s="4" t="s">
        <v>1406</v>
      </c>
      <c r="CZ271" s="5" t="s">
        <v>171</v>
      </c>
      <c r="DA271" s="5" t="s">
        <v>172</v>
      </c>
      <c r="DB271" s="4" t="s">
        <v>5926</v>
      </c>
      <c r="DC271" s="4" t="s">
        <v>5927</v>
      </c>
      <c r="DD271" t="s">
        <v>5928</v>
      </c>
      <c r="DE271" s="14" t="s">
        <v>176</v>
      </c>
      <c r="DF271" s="4">
        <v>275</v>
      </c>
      <c r="DG271" s="15" t="s">
        <v>177</v>
      </c>
      <c r="DH271" s="15" t="s">
        <v>178</v>
      </c>
      <c r="DI271" s="4" t="e">
        <v>#REF!</v>
      </c>
      <c r="DJ271" s="4" t="e">
        <v>#REF!</v>
      </c>
      <c r="DK271" s="4" t="e">
        <v>#REF!</v>
      </c>
      <c r="DL271" s="4" t="e">
        <v>#REF!</v>
      </c>
      <c r="DM271" s="4" t="e">
        <v>#REF!</v>
      </c>
      <c r="DN271" s="4" t="e">
        <v>#REF!</v>
      </c>
      <c r="DO271" s="4" t="e">
        <v>#REF!</v>
      </c>
      <c r="DP271" s="4" t="s">
        <v>5929</v>
      </c>
      <c r="DQ271" s="4" t="s">
        <v>178</v>
      </c>
      <c r="DR271" s="16">
        <v>1</v>
      </c>
      <c r="DS271" s="17">
        <v>44255</v>
      </c>
      <c r="DU271" s="1" t="s">
        <v>178</v>
      </c>
      <c r="DV271" s="1" t="str">
        <f>TabCadastro[[#This Row],[Cidade]]&amp;" - "&amp;TabCadastro[[#This Row],[UF]]</f>
        <v>Atibaia - SP</v>
      </c>
      <c r="DW271" s="18" t="str">
        <f>TabCadastro[[#This Row],[Nome completo do responsável]]&amp;" / "&amp;TabCadastro[[#This Row],[Endereço de e-mail2]]&amp;" / "&amp;TabCadastro[[#This Row],[Telefone]]</f>
        <v>Marcia Regina Gothard / mr.gothard@uol.com.br / (11) 99612-9239</v>
      </c>
      <c r="DX271" s="18" t="str">
        <f>TabCadastro[[#This Row],[Nome do Presidente]]&amp;" / "&amp;TabCadastro[[#This Row],[Email do Presidente]]&amp;" / "&amp;TabCadastro[[#This Row],[Telefone do Presidente]]</f>
        <v>Marcia Regina Gothard / mr.gothard@uol.com.br / (11) 99612-9239</v>
      </c>
      <c r="DY271" s="18" t="e">
        <f>VLOOKUP(TabCadastro[[#This Row],[Regional]],#REF!,2,FALSE)</f>
        <v>#REF!</v>
      </c>
      <c r="DZ271" s="1" t="e">
        <f>IF(TabCadastro[[#This Row],[Regional]]=#REF!,TabCadastro[[#This Row],[Conc_Cidade_UF]],"")</f>
        <v>#REF!</v>
      </c>
      <c r="EA271" s="18" t="str">
        <f>TabCadastro[[#This Row],[Endereço]]&amp;" - "&amp;TabCadastro[[#This Row],[Bairro]]&amp;" - "&amp;"CEP "&amp;TabCadastro[[#This Row],[CEP]]</f>
        <v>Rua Tokio, 332 - Jd. Imperial - CEP 12950-230</v>
      </c>
      <c r="EB271" s="1" t="e">
        <f>IF(TabCadastro[[#This Row],[Regional]]=#REF!,TabCadastro[[#This Row],[Ordem (manual)]],"")</f>
        <v>#REF!</v>
      </c>
      <c r="EC271" s="1" t="e">
        <f>IF(TabCadastro[[#This Row],[Regional_Selec]]="","",_xlfn.RANK.EQ(TabCadastro[[#This Row],[Regional_Selec]],TabCadastro[Regional_Selec],1))</f>
        <v>#REF!</v>
      </c>
      <c r="ED271" s="1" t="str">
        <f>TabCadastro[[#This Row],[Domingo]]&amp;TabCadastro[[#This Row],[Segunda]]&amp;TabCadastro[[#This Row],[Terça]]&amp;TabCadastro[[#This Row],[Quarta]]&amp;TabCadastro[[#This Row],[Quinta]]&amp;TabCadastro[[#This Row],[Sexta]]&amp;TabCadastro[[#This Row],[Sábado]]</f>
        <v>--20h-15h--</v>
      </c>
      <c r="EE271" s="1">
        <f>LEN(TabCadastro[[#This Row],[Conc_AE]])-LEN(SUBSTITUTE(TabCadastro[[#This Row],[Conc_AE]],"h",""))</f>
        <v>2</v>
      </c>
      <c r="EF271" s="1">
        <f>LEN(TabCadastro[[#This Row],[Dias e Horários do CURSO BÁSICO]])-LEN(SUBSTITUTE(TabCadastro[[#This Row],[Dias e Horários do CURSO BÁSICO]],"h",""))</f>
        <v>0</v>
      </c>
      <c r="EG271" s="1">
        <f>LEN(TabCadastro[[#This Row],[Dias e Horários da EAE]])-LEN(SUBSTITUTE(TabCadastro[[#This Row],[Dias e Horários da EAE]],"h",""))</f>
        <v>1</v>
      </c>
      <c r="EH271" s="1">
        <f>LEN(TabCadastro[[#This Row],[Dias e Horários EVANGELIZAÇÃO INFANTIL]])-LEN(SUBSTITUTE(TabCadastro[[#This Row],[Dias e Horários EVANGELIZAÇÃO INFANTIL]],"h",""))</f>
        <v>1</v>
      </c>
      <c r="EI271" s="1">
        <f>LEN(TabCadastro[[#This Row],[Dias e Horários PRÉ-MOCIDADE]])-LEN(SUBSTITUTE(TabCadastro[[#This Row],[Dias e Horários PRÉ-MOCIDADE]],"h",""))</f>
        <v>0</v>
      </c>
      <c r="EJ271" s="1">
        <f>LEN(TabCadastro[[#This Row],[Dias e Horários MOCIDADE]])-LEN(SUBSTITUTE(TabCadastro[[#This Row],[Dias e Horários MOCIDADE]],"h",""))</f>
        <v>0</v>
      </c>
      <c r="EK271" s="1">
        <f>LEN(TabCadastro[[#This Row],[Dias e Horários do CURSO DE MÉDIUNS]])-LEN(SUBSTITUTE(TabCadastro[[#This Row],[Dias e Horários do CURSO DE MÉDIUNS]],"h",""))</f>
        <v>1</v>
      </c>
      <c r="EL271" s="1">
        <f>LEN(TabCadastro[[#This Row],[Dias e Horários - FALANDO AO CORAÇÃO]])-LEN(SUBSTITUTE(TabCadastro[[#This Row],[Dias e Horários - FALANDO AO CORAÇÃO]],"h",""))</f>
        <v>0</v>
      </c>
      <c r="EM271" s="1">
        <f>LEN(TabCadastro[[#This Row],[Dias e Horários - PROJETO ANDRÉ LUIZ]])-LEN(SUBSTITUTE(TabCadastro[[#This Row],[Dias e Horários - PROJETO ANDRÉ LUIZ]],"h",""))</f>
        <v>0</v>
      </c>
      <c r="EN271" s="1">
        <f>LEN(TabCadastro[[#This Row],[Dias e Horários - PROJETO PAULO DE TARSO]])-LEN(SUBSTITUTE(TabCadastro[[#This Row],[Dias e Horários - PROJETO PAULO DE TARSO]],"h",""))</f>
        <v>0</v>
      </c>
    </row>
    <row r="272" spans="1:144" x14ac:dyDescent="0.3">
      <c r="A272" s="2">
        <v>44187.827999976857</v>
      </c>
      <c r="B272" s="19" t="s">
        <v>5623</v>
      </c>
      <c r="C272" s="3" t="s">
        <v>5930</v>
      </c>
      <c r="D272" s="3" t="s">
        <v>5931</v>
      </c>
      <c r="E272" s="3" t="s">
        <v>5932</v>
      </c>
      <c r="F272" s="3" t="s">
        <v>5933</v>
      </c>
      <c r="G272" s="4" t="s">
        <v>5934</v>
      </c>
      <c r="H272" s="5" t="s">
        <v>5935</v>
      </c>
      <c r="I272" s="3" t="s">
        <v>642</v>
      </c>
      <c r="J272" s="3" t="s">
        <v>152</v>
      </c>
      <c r="K272" s="3" t="s">
        <v>5936</v>
      </c>
      <c r="L272" s="3" t="s">
        <v>5937</v>
      </c>
      <c r="M272" s="13">
        <v>35711</v>
      </c>
      <c r="N272" s="3" t="s">
        <v>5932</v>
      </c>
      <c r="O272" s="5" t="s">
        <v>5938</v>
      </c>
      <c r="P272" s="5" t="s">
        <v>5933</v>
      </c>
      <c r="Q272" s="4" t="s">
        <v>1810</v>
      </c>
      <c r="R272" s="4" t="s">
        <v>5939</v>
      </c>
      <c r="S272" s="3" t="s">
        <v>159</v>
      </c>
      <c r="T272" s="3" t="s">
        <v>158</v>
      </c>
      <c r="U272" s="3" t="s">
        <v>158</v>
      </c>
      <c r="V272" s="3" t="s">
        <v>159</v>
      </c>
      <c r="W272" s="3" t="s">
        <v>158</v>
      </c>
      <c r="X272" s="3" t="s">
        <v>159</v>
      </c>
      <c r="Y272" s="3" t="s">
        <v>158</v>
      </c>
      <c r="Z272" s="4" t="s">
        <v>5940</v>
      </c>
      <c r="AA272" t="s">
        <v>5941</v>
      </c>
      <c r="AB272" s="4" t="s">
        <v>5942</v>
      </c>
      <c r="AC272" s="4" t="s">
        <v>5942</v>
      </c>
      <c r="AD272" s="4" t="s">
        <v>5942</v>
      </c>
      <c r="AE272" s="4" t="s">
        <v>158</v>
      </c>
      <c r="AF272" s="4" t="s">
        <v>5943</v>
      </c>
      <c r="AG272" s="3" t="s">
        <v>278</v>
      </c>
      <c r="AH272" s="3" t="s">
        <v>162</v>
      </c>
      <c r="AI272" s="3" t="s">
        <v>161</v>
      </c>
      <c r="AJ272" s="3" t="s">
        <v>161</v>
      </c>
      <c r="AK272" s="3" t="s">
        <v>161</v>
      </c>
      <c r="AL272" s="3" t="s">
        <v>161</v>
      </c>
      <c r="AM272" s="3" t="s">
        <v>1735</v>
      </c>
      <c r="AN272" s="5">
        <v>114</v>
      </c>
      <c r="AO272" s="5">
        <v>29</v>
      </c>
      <c r="AP272" s="5">
        <v>14</v>
      </c>
      <c r="AQ272" s="5">
        <v>12</v>
      </c>
      <c r="AR272" s="5" t="s">
        <v>161</v>
      </c>
      <c r="AS272" s="5">
        <v>0</v>
      </c>
      <c r="AT272" s="5" t="s">
        <v>5944</v>
      </c>
      <c r="AU272" s="5" t="s">
        <v>601</v>
      </c>
      <c r="AV272" s="5">
        <v>25</v>
      </c>
      <c r="AW272" s="5">
        <v>14</v>
      </c>
      <c r="AX272" s="5">
        <v>7</v>
      </c>
      <c r="AY272" s="5">
        <v>3</v>
      </c>
      <c r="AZ272" s="5" t="s">
        <v>251</v>
      </c>
      <c r="BA272" s="5">
        <v>16</v>
      </c>
      <c r="BB272" s="5">
        <v>5</v>
      </c>
      <c r="BC272" s="5">
        <v>1</v>
      </c>
      <c r="BD272" s="5">
        <v>1</v>
      </c>
      <c r="BE272" s="5" t="s">
        <v>342</v>
      </c>
      <c r="BF272" s="5">
        <v>17</v>
      </c>
      <c r="BG272" s="5">
        <v>3</v>
      </c>
      <c r="BH272" s="5">
        <v>4</v>
      </c>
      <c r="BI272" s="5">
        <v>0</v>
      </c>
      <c r="BJ272" s="5">
        <v>2</v>
      </c>
      <c r="BK272" s="5">
        <v>2</v>
      </c>
      <c r="BL272" s="5">
        <v>0</v>
      </c>
      <c r="BM272" s="5">
        <v>0</v>
      </c>
      <c r="BN272" s="5">
        <v>0</v>
      </c>
      <c r="BO272" s="5">
        <v>0</v>
      </c>
      <c r="BP272" s="5">
        <v>3</v>
      </c>
      <c r="BQ272" s="5" t="s">
        <v>158</v>
      </c>
      <c r="BR272" s="5" t="s">
        <v>161</v>
      </c>
      <c r="BS272" s="5">
        <v>0</v>
      </c>
      <c r="BT272" s="5">
        <v>0</v>
      </c>
      <c r="BU272" s="5">
        <v>0</v>
      </c>
      <c r="BV272" s="5" t="s">
        <v>344</v>
      </c>
      <c r="BW272" s="5" t="s">
        <v>224</v>
      </c>
      <c r="BX272" s="5">
        <v>6</v>
      </c>
      <c r="BY272" s="5">
        <v>4</v>
      </c>
      <c r="BZ272" s="5">
        <v>2</v>
      </c>
      <c r="CA272" s="5">
        <v>0</v>
      </c>
      <c r="CB272" s="5">
        <v>0</v>
      </c>
      <c r="CC272" s="5">
        <v>24</v>
      </c>
      <c r="CD272" s="5" t="s">
        <v>161</v>
      </c>
      <c r="CE272" s="5" t="s">
        <v>251</v>
      </c>
      <c r="CF272" s="5" t="s">
        <v>161</v>
      </c>
      <c r="CG272" s="5" t="s">
        <v>158</v>
      </c>
      <c r="CH272" s="5" t="s">
        <v>159</v>
      </c>
      <c r="CI272" s="5">
        <v>8</v>
      </c>
      <c r="CJ272" s="5">
        <v>2</v>
      </c>
      <c r="CK272" s="5" t="s">
        <v>158</v>
      </c>
      <c r="CL272" s="5" t="s">
        <v>158</v>
      </c>
      <c r="CM272" s="5">
        <v>0</v>
      </c>
      <c r="CN272" s="5">
        <v>0</v>
      </c>
      <c r="CO272" s="5" t="s">
        <v>167</v>
      </c>
      <c r="CQ272" s="5" t="s">
        <v>168</v>
      </c>
      <c r="CS272" s="5" t="s">
        <v>169</v>
      </c>
      <c r="CT272" s="5" t="s">
        <v>158</v>
      </c>
      <c r="CU272" s="5" t="s">
        <v>5945</v>
      </c>
      <c r="CX272" s="5" t="s">
        <v>5945</v>
      </c>
      <c r="CY272" s="4" t="s">
        <v>4223</v>
      </c>
      <c r="CZ272" s="5" t="s">
        <v>171</v>
      </c>
      <c r="DA272" s="5" t="s">
        <v>928</v>
      </c>
      <c r="DB272" s="4" t="s">
        <v>5946</v>
      </c>
      <c r="DC272" s="4" t="s">
        <v>5947</v>
      </c>
      <c r="DD272" t="s">
        <v>5948</v>
      </c>
      <c r="DE272" s="14" t="s">
        <v>176</v>
      </c>
      <c r="DF272" s="4">
        <v>276</v>
      </c>
      <c r="DG272" s="15" t="s">
        <v>177</v>
      </c>
      <c r="DH272" s="15" t="s">
        <v>354</v>
      </c>
      <c r="DI272" s="4" t="e">
        <v>#REF!</v>
      </c>
      <c r="DJ272" s="4" t="e">
        <v>#REF!</v>
      </c>
      <c r="DK272" s="4" t="e">
        <v>#REF!</v>
      </c>
      <c r="DL272" s="4" t="e">
        <v>#REF!</v>
      </c>
      <c r="DM272" s="4" t="e">
        <v>#REF!</v>
      </c>
      <c r="DN272" s="4" t="e">
        <v>#REF!</v>
      </c>
      <c r="DO272" s="4" t="e">
        <v>#REF!</v>
      </c>
      <c r="DP272" s="4" t="s">
        <v>5949</v>
      </c>
      <c r="DQ272" s="4" t="s">
        <v>354</v>
      </c>
      <c r="DR272" s="16">
        <v>1</v>
      </c>
      <c r="DS272" s="17">
        <v>44255</v>
      </c>
      <c r="DT272" s="1" t="s">
        <v>356</v>
      </c>
      <c r="DU272" s="1" t="s">
        <v>354</v>
      </c>
      <c r="DV272" s="1" t="str">
        <f>TabCadastro[[#This Row],[Cidade]]&amp;" - "&amp;TabCadastro[[#This Row],[UF]]</f>
        <v>São Paulo - SP</v>
      </c>
      <c r="DW272" s="18" t="str">
        <f>TabCadastro[[#This Row],[Nome completo do responsável]]&amp;" / "&amp;TabCadastro[[#This Row],[Endereço de e-mail2]]&amp;" / "&amp;TabCadastro[[#This Row],[Telefone]]</f>
        <v>Catarina Nogueira De Santa Bárbara / hovsanakrikor@gmail.com / (11) 98443-1336</v>
      </c>
      <c r="DX272" s="18" t="str">
        <f>TabCadastro[[#This Row],[Nome do Presidente]]&amp;" / "&amp;TabCadastro[[#This Row],[Email do Presidente]]&amp;" / "&amp;TabCadastro[[#This Row],[Telefone do Presidente]]</f>
        <v>Catarina Nogueira De Santa Bárbara / catarina@guidini.com.br / (11) 98443-1336</v>
      </c>
      <c r="DY272" s="18" t="e">
        <f>VLOOKUP(TabCadastro[[#This Row],[Regional]],#REF!,2,FALSE)</f>
        <v>#REF!</v>
      </c>
      <c r="DZ272" s="1" t="e">
        <f>IF(TabCadastro[[#This Row],[Regional]]=#REF!,TabCadastro[[#This Row],[Conc_Cidade_UF]],"")</f>
        <v>#REF!</v>
      </c>
      <c r="EA272" s="18" t="str">
        <f>TabCadastro[[#This Row],[Endereço]]&amp;" - "&amp;TabCadastro[[#This Row],[Bairro]]&amp;" - "&amp;"CEP "&amp;TabCadastro[[#This Row],[CEP]]</f>
        <v>Av. Leôncio De Magalhães, 1264 - Jd. São Paulo - CEP 02042-011</v>
      </c>
      <c r="EB272" s="1" t="e">
        <f>IF(TabCadastro[[#This Row],[Regional]]=#REF!,TabCadastro[[#This Row],[Ordem (manual)]],"")</f>
        <v>#REF!</v>
      </c>
      <c r="EC272" s="1" t="e">
        <f>IF(TabCadastro[[#This Row],[Regional_Selec]]="","",_xlfn.RANK.EQ(TabCadastro[[#This Row],[Regional_Selec]],TabCadastro[Regional_Selec],1))</f>
        <v>#REF!</v>
      </c>
      <c r="ED272" s="1" t="str">
        <f>TabCadastro[[#This Row],[Domingo]]&amp;TabCadastro[[#This Row],[Segunda]]&amp;TabCadastro[[#This Row],[Terça]]&amp;TabCadastro[[#This Row],[Quarta]]&amp;TabCadastro[[#This Row],[Quinta]]&amp;TabCadastro[[#This Row],[Sexta]]&amp;TabCadastro[[#This Row],[Sábado]]</f>
        <v>9h3019h30----8h</v>
      </c>
      <c r="EE272" s="1">
        <f>LEN(TabCadastro[[#This Row],[Conc_AE]])-LEN(SUBSTITUTE(TabCadastro[[#This Row],[Conc_AE]],"h",""))</f>
        <v>3</v>
      </c>
      <c r="EF272" s="1">
        <f>LEN(TabCadastro[[#This Row],[Dias e Horários do CURSO BÁSICO]])-LEN(SUBSTITUTE(TabCadastro[[#This Row],[Dias e Horários do CURSO BÁSICO]],"h",""))</f>
        <v>0</v>
      </c>
      <c r="EG272" s="1">
        <f>LEN(TabCadastro[[#This Row],[Dias e Horários da EAE]])-LEN(SUBSTITUTE(TabCadastro[[#This Row],[Dias e Horários da EAE]],"h",""))</f>
        <v>2</v>
      </c>
      <c r="EH272" s="1">
        <f>LEN(TabCadastro[[#This Row],[Dias e Horários EVANGELIZAÇÃO INFANTIL]])-LEN(SUBSTITUTE(TabCadastro[[#This Row],[Dias e Horários EVANGELIZAÇÃO INFANTIL]],"h",""))</f>
        <v>1</v>
      </c>
      <c r="EI272" s="1">
        <f>LEN(TabCadastro[[#This Row],[Dias e Horários PRÉ-MOCIDADE]])-LEN(SUBSTITUTE(TabCadastro[[#This Row],[Dias e Horários PRÉ-MOCIDADE]],"h",""))</f>
        <v>0</v>
      </c>
      <c r="EJ272" s="1">
        <f>LEN(TabCadastro[[#This Row],[Dias e Horários MOCIDADE]])-LEN(SUBSTITUTE(TabCadastro[[#This Row],[Dias e Horários MOCIDADE]],"h",""))</f>
        <v>1</v>
      </c>
      <c r="EK272" s="1">
        <f>LEN(TabCadastro[[#This Row],[Dias e Horários do CURSO DE MÉDIUNS]])-LEN(SUBSTITUTE(TabCadastro[[#This Row],[Dias e Horários do CURSO DE MÉDIUNS]],"h",""))</f>
        <v>1</v>
      </c>
      <c r="EL272" s="1">
        <f>LEN(TabCadastro[[#This Row],[Dias e Horários - FALANDO AO CORAÇÃO]])-LEN(SUBSTITUTE(TabCadastro[[#This Row],[Dias e Horários - FALANDO AO CORAÇÃO]],"h",""))</f>
        <v>0</v>
      </c>
      <c r="EM272" s="1">
        <f>LEN(TabCadastro[[#This Row],[Dias e Horários - PROJETO ANDRÉ LUIZ]])-LEN(SUBSTITUTE(TabCadastro[[#This Row],[Dias e Horários - PROJETO ANDRÉ LUIZ]],"h",""))</f>
        <v>1</v>
      </c>
      <c r="EN272" s="1">
        <f>LEN(TabCadastro[[#This Row],[Dias e Horários - PROJETO PAULO DE TARSO]])-LEN(SUBSTITUTE(TabCadastro[[#This Row],[Dias e Horários - PROJETO PAULO DE TARSO]],"h",""))</f>
        <v>0</v>
      </c>
    </row>
    <row r="273" spans="1:144" x14ac:dyDescent="0.3">
      <c r="A273" s="2">
        <v>44223.569044374999</v>
      </c>
      <c r="B273" s="19" t="s">
        <v>5623</v>
      </c>
      <c r="C273" s="3" t="s">
        <v>5950</v>
      </c>
      <c r="D273" s="3" t="s">
        <v>5951</v>
      </c>
      <c r="E273" s="3" t="s">
        <v>5952</v>
      </c>
      <c r="F273" s="3" t="s">
        <v>5953</v>
      </c>
      <c r="G273" s="4" t="s">
        <v>5954</v>
      </c>
      <c r="H273" s="5" t="s">
        <v>5955</v>
      </c>
      <c r="I273" s="3" t="s">
        <v>5653</v>
      </c>
      <c r="J273" s="3" t="s">
        <v>152</v>
      </c>
      <c r="K273" s="26" t="s">
        <v>5956</v>
      </c>
      <c r="L273" s="3" t="s">
        <v>790</v>
      </c>
      <c r="M273" s="13">
        <v>40328</v>
      </c>
      <c r="N273" s="3" t="s">
        <v>5957</v>
      </c>
      <c r="O273" s="5" t="s">
        <v>5958</v>
      </c>
      <c r="P273" s="5" t="s">
        <v>5953</v>
      </c>
      <c r="Q273" s="4" t="s">
        <v>274</v>
      </c>
      <c r="S273" s="3" t="s">
        <v>159</v>
      </c>
      <c r="T273" s="3" t="s">
        <v>158</v>
      </c>
      <c r="U273" s="3" t="s">
        <v>158</v>
      </c>
      <c r="V273" s="3" t="s">
        <v>159</v>
      </c>
      <c r="W273" s="3" t="s">
        <v>159</v>
      </c>
      <c r="X273" s="3" t="s">
        <v>159</v>
      </c>
      <c r="Y273" s="3" t="s">
        <v>159</v>
      </c>
      <c r="Z273" s="4" t="s">
        <v>5959</v>
      </c>
      <c r="AA273" s="4" t="s">
        <v>161</v>
      </c>
      <c r="AB273" s="4" t="s">
        <v>161</v>
      </c>
      <c r="AC273" s="4" t="s">
        <v>161</v>
      </c>
      <c r="AD273" s="4" t="s">
        <v>161</v>
      </c>
      <c r="AE273" s="4" t="s">
        <v>158</v>
      </c>
      <c r="AF273" s="4" t="s">
        <v>5958</v>
      </c>
      <c r="AG273" s="3" t="s">
        <v>161</v>
      </c>
      <c r="AH273" s="3" t="s">
        <v>161</v>
      </c>
      <c r="AI273" s="3" t="s">
        <v>221</v>
      </c>
      <c r="AJ273" s="3" t="s">
        <v>161</v>
      </c>
      <c r="AK273" s="3" t="s">
        <v>161</v>
      </c>
      <c r="AL273" s="3" t="s">
        <v>161</v>
      </c>
      <c r="AM273" s="3" t="s">
        <v>161</v>
      </c>
      <c r="AN273" s="5">
        <v>25</v>
      </c>
      <c r="AO273" s="5">
        <v>21</v>
      </c>
      <c r="AP273" s="5">
        <v>4</v>
      </c>
      <c r="AQ273" s="5">
        <v>8</v>
      </c>
      <c r="AR273" s="5" t="s">
        <v>161</v>
      </c>
      <c r="AS273" s="5">
        <v>0</v>
      </c>
      <c r="AT273" s="5" t="s">
        <v>5960</v>
      </c>
      <c r="AU273" s="5" t="s">
        <v>250</v>
      </c>
      <c r="AV273" s="5">
        <v>13</v>
      </c>
      <c r="AW273" s="5">
        <v>0</v>
      </c>
      <c r="AX273" s="5">
        <v>3</v>
      </c>
      <c r="AY273" s="5">
        <v>2</v>
      </c>
      <c r="AZ273" s="5" t="s">
        <v>225</v>
      </c>
      <c r="BA273" s="5">
        <v>10</v>
      </c>
      <c r="BB273" s="5">
        <v>0</v>
      </c>
      <c r="BC273" s="5">
        <v>2</v>
      </c>
      <c r="BD273" s="5">
        <v>1</v>
      </c>
      <c r="BE273" s="5" t="s">
        <v>164</v>
      </c>
      <c r="BF273" s="5">
        <v>1</v>
      </c>
      <c r="BG273" s="5">
        <v>0</v>
      </c>
      <c r="BH273" s="5">
        <v>1</v>
      </c>
      <c r="BI273" s="5">
        <v>0</v>
      </c>
      <c r="BJ273" s="5">
        <v>0</v>
      </c>
      <c r="BK273" s="5">
        <v>0</v>
      </c>
      <c r="BL273" s="5">
        <v>0</v>
      </c>
      <c r="BM273" s="5">
        <v>0</v>
      </c>
      <c r="BN273" s="5">
        <v>0</v>
      </c>
      <c r="BO273" s="5">
        <v>1</v>
      </c>
      <c r="BP273" s="5">
        <v>1</v>
      </c>
      <c r="BQ273" s="5" t="s">
        <v>158</v>
      </c>
      <c r="BR273" s="5" t="s">
        <v>469</v>
      </c>
      <c r="BS273" s="5">
        <v>5</v>
      </c>
      <c r="BT273" s="5">
        <v>2</v>
      </c>
      <c r="BU273" s="5">
        <v>2</v>
      </c>
      <c r="BV273" s="5" t="s">
        <v>253</v>
      </c>
      <c r="BW273" s="5" t="s">
        <v>161</v>
      </c>
      <c r="BX273" s="5">
        <v>0</v>
      </c>
      <c r="BY273" s="5">
        <v>0</v>
      </c>
      <c r="BZ273" s="5">
        <v>0</v>
      </c>
      <c r="CA273" s="5">
        <v>0</v>
      </c>
      <c r="CB273" s="5">
        <v>0</v>
      </c>
      <c r="CC273" s="5">
        <v>2</v>
      </c>
      <c r="CD273" s="5" t="s">
        <v>161</v>
      </c>
      <c r="CE273" s="5" t="s">
        <v>161</v>
      </c>
      <c r="CF273" s="5" t="s">
        <v>161</v>
      </c>
      <c r="CG273" s="5" t="s">
        <v>158</v>
      </c>
      <c r="CH273" s="5" t="s">
        <v>158</v>
      </c>
      <c r="CI273" s="5">
        <v>0</v>
      </c>
      <c r="CJ273" s="5">
        <v>0</v>
      </c>
      <c r="CK273" s="5" t="s">
        <v>158</v>
      </c>
      <c r="CL273" s="5" t="s">
        <v>158</v>
      </c>
      <c r="CM273" s="5">
        <v>0</v>
      </c>
      <c r="CN273" s="5">
        <v>0</v>
      </c>
      <c r="CO273" s="5" t="s">
        <v>167</v>
      </c>
      <c r="CQ273" s="5" t="s">
        <v>168</v>
      </c>
      <c r="CS273" s="5" t="s">
        <v>169</v>
      </c>
      <c r="CT273" s="5" t="s">
        <v>159</v>
      </c>
      <c r="CU273" s="5" t="s">
        <v>5958</v>
      </c>
      <c r="CX273" s="5" t="s">
        <v>5958</v>
      </c>
      <c r="CY273" s="4" t="s">
        <v>663</v>
      </c>
      <c r="CZ273" s="5" t="s">
        <v>171</v>
      </c>
      <c r="DA273" s="5" t="s">
        <v>172</v>
      </c>
      <c r="DB273" s="4" t="s">
        <v>5961</v>
      </c>
      <c r="DC273" s="4" t="s">
        <v>5962</v>
      </c>
      <c r="DD273" t="s">
        <v>5963</v>
      </c>
      <c r="DE273" s="14" t="s">
        <v>176</v>
      </c>
      <c r="DF273" s="4">
        <v>277</v>
      </c>
      <c r="DG273" s="15" t="s">
        <v>177</v>
      </c>
      <c r="DH273" s="15" t="s">
        <v>178</v>
      </c>
      <c r="DI273" s="4" t="e">
        <v>#REF!</v>
      </c>
      <c r="DJ273" s="4" t="e">
        <v>#REF!</v>
      </c>
      <c r="DK273" s="4" t="e">
        <v>#REF!</v>
      </c>
      <c r="DL273" s="4" t="e">
        <v>#REF!</v>
      </c>
      <c r="DM273" s="4" t="e">
        <v>#REF!</v>
      </c>
      <c r="DN273" s="4" t="e">
        <v>#REF!</v>
      </c>
      <c r="DO273" s="4" t="e">
        <v>#REF!</v>
      </c>
      <c r="DP273" s="4" t="s">
        <v>5964</v>
      </c>
      <c r="DQ273" s="4" t="s">
        <v>178</v>
      </c>
      <c r="DR273" s="16">
        <v>1</v>
      </c>
      <c r="DS273" s="17">
        <v>44255</v>
      </c>
      <c r="DU273" s="1" t="s">
        <v>178</v>
      </c>
      <c r="DV273" s="1" t="str">
        <f>TabCadastro[[#This Row],[Cidade]]&amp;" - "&amp;TabCadastro[[#This Row],[UF]]</f>
        <v>Guarulhos - SP</v>
      </c>
      <c r="DW273" s="18" t="str">
        <f>TabCadastro[[#This Row],[Nome completo do responsável]]&amp;" / "&amp;TabCadastro[[#This Row],[Endereço de e-mail2]]&amp;" / "&amp;TabCadastro[[#This Row],[Telefone]]</f>
        <v>Maria José Pereira Da Silva / spmariajose2@gmail.com / (11) 96423-9167</v>
      </c>
      <c r="DX273" s="18" t="str">
        <f>TabCadastro[[#This Row],[Nome do Presidente]]&amp;" / "&amp;TabCadastro[[#This Row],[Email do Presidente]]&amp;" / "&amp;TabCadastro[[#This Row],[Telefone do Presidente]]</f>
        <v>Maria José P. Da Silva / spmariajose2@gmail.com / (11) 96423-9167</v>
      </c>
      <c r="DY273" s="18" t="e">
        <f>VLOOKUP(TabCadastro[[#This Row],[Regional]],#REF!,2,FALSE)</f>
        <v>#REF!</v>
      </c>
      <c r="DZ273" s="1" t="e">
        <f>IF(TabCadastro[[#This Row],[Regional]]=#REF!,TabCadastro[[#This Row],[Conc_Cidade_UF]],"")</f>
        <v>#REF!</v>
      </c>
      <c r="EA273" s="18" t="str">
        <f>TabCadastro[[#This Row],[Endereço]]&amp;" - "&amp;TabCadastro[[#This Row],[Bairro]]&amp;" - "&amp;"CEP "&amp;TabCadastro[[#This Row],[CEP]]</f>
        <v>RUA RIBAS DO RIO PARDO, 183 - Cidade Soinco - CEP 07182150</v>
      </c>
      <c r="EB273" s="1" t="e">
        <f>IF(TabCadastro[[#This Row],[Regional]]=#REF!,TabCadastro[[#This Row],[Ordem (manual)]],"")</f>
        <v>#REF!</v>
      </c>
      <c r="EC273" s="1" t="e">
        <f>IF(TabCadastro[[#This Row],[Regional_Selec]]="","",_xlfn.RANK.EQ(TabCadastro[[#This Row],[Regional_Selec]],TabCadastro[Regional_Selec],1))</f>
        <v>#REF!</v>
      </c>
      <c r="ED273" s="1" t="str">
        <f>TabCadastro[[#This Row],[Domingo]]&amp;TabCadastro[[#This Row],[Segunda]]&amp;TabCadastro[[#This Row],[Terça]]&amp;TabCadastro[[#This Row],[Quarta]]&amp;TabCadastro[[#This Row],[Quinta]]&amp;TabCadastro[[#This Row],[Sexta]]&amp;TabCadastro[[#This Row],[Sábado]]</f>
        <v>--20h----</v>
      </c>
      <c r="EE273" s="1">
        <f>LEN(TabCadastro[[#This Row],[Conc_AE]])-LEN(SUBSTITUTE(TabCadastro[[#This Row],[Conc_AE]],"h",""))</f>
        <v>1</v>
      </c>
      <c r="EF273" s="1">
        <f>LEN(TabCadastro[[#This Row],[Dias e Horários do CURSO BÁSICO]])-LEN(SUBSTITUTE(TabCadastro[[#This Row],[Dias e Horários do CURSO BÁSICO]],"h",""))</f>
        <v>0</v>
      </c>
      <c r="EG273" s="1">
        <f>LEN(TabCadastro[[#This Row],[Dias e Horários da EAE]])-LEN(SUBSTITUTE(TabCadastro[[#This Row],[Dias e Horários da EAE]],"h",""))</f>
        <v>2</v>
      </c>
      <c r="EH273" s="1">
        <f>LEN(TabCadastro[[#This Row],[Dias e Horários EVANGELIZAÇÃO INFANTIL]])-LEN(SUBSTITUTE(TabCadastro[[#This Row],[Dias e Horários EVANGELIZAÇÃO INFANTIL]],"h",""))</f>
        <v>1</v>
      </c>
      <c r="EI273" s="1">
        <f>LEN(TabCadastro[[#This Row],[Dias e Horários PRÉ-MOCIDADE]])-LEN(SUBSTITUTE(TabCadastro[[#This Row],[Dias e Horários PRÉ-MOCIDADE]],"h",""))</f>
        <v>1</v>
      </c>
      <c r="EJ273" s="1">
        <f>LEN(TabCadastro[[#This Row],[Dias e Horários MOCIDADE]])-LEN(SUBSTITUTE(TabCadastro[[#This Row],[Dias e Horários MOCIDADE]],"h",""))</f>
        <v>0</v>
      </c>
      <c r="EK273" s="1">
        <f>LEN(TabCadastro[[#This Row],[Dias e Horários do CURSO DE MÉDIUNS]])-LEN(SUBSTITUTE(TabCadastro[[#This Row],[Dias e Horários do CURSO DE MÉDIUNS]],"h",""))</f>
        <v>1</v>
      </c>
      <c r="EL273" s="1">
        <f>LEN(TabCadastro[[#This Row],[Dias e Horários - FALANDO AO CORAÇÃO]])-LEN(SUBSTITUTE(TabCadastro[[#This Row],[Dias e Horários - FALANDO AO CORAÇÃO]],"h",""))</f>
        <v>0</v>
      </c>
      <c r="EM273" s="1">
        <f>LEN(TabCadastro[[#This Row],[Dias e Horários - PROJETO ANDRÉ LUIZ]])-LEN(SUBSTITUTE(TabCadastro[[#This Row],[Dias e Horários - PROJETO ANDRÉ LUIZ]],"h",""))</f>
        <v>0</v>
      </c>
      <c r="EN273" s="1">
        <f>LEN(TabCadastro[[#This Row],[Dias e Horários - PROJETO PAULO DE TARSO]])-LEN(SUBSTITUTE(TabCadastro[[#This Row],[Dias e Horários - PROJETO PAULO DE TARSO]],"h",""))</f>
        <v>0</v>
      </c>
    </row>
    <row r="274" spans="1:144" x14ac:dyDescent="0.3">
      <c r="A274" s="2">
        <v>44211.771194479166</v>
      </c>
      <c r="B274" s="19" t="s">
        <v>5623</v>
      </c>
      <c r="C274" s="3" t="s">
        <v>5965</v>
      </c>
      <c r="D274" s="3" t="s">
        <v>5966</v>
      </c>
      <c r="E274" s="3" t="s">
        <v>5967</v>
      </c>
      <c r="F274" s="3" t="s">
        <v>5968</v>
      </c>
      <c r="G274" s="4" t="s">
        <v>5969</v>
      </c>
      <c r="H274" s="5" t="s">
        <v>5970</v>
      </c>
      <c r="I274" s="3" t="s">
        <v>642</v>
      </c>
      <c r="J274" s="3" t="s">
        <v>152</v>
      </c>
      <c r="K274" s="26" t="s">
        <v>5971</v>
      </c>
      <c r="L274" s="3" t="s">
        <v>5972</v>
      </c>
      <c r="M274" s="13">
        <v>30086</v>
      </c>
      <c r="N274" s="3" t="s">
        <v>5973</v>
      </c>
      <c r="O274" s="5" t="s">
        <v>5974</v>
      </c>
      <c r="P274" s="5" t="s">
        <v>5975</v>
      </c>
      <c r="Q274" s="4" t="s">
        <v>5976</v>
      </c>
      <c r="R274" s="4" t="s">
        <v>5977</v>
      </c>
      <c r="S274" s="3" t="s">
        <v>158</v>
      </c>
      <c r="T274" s="3" t="s">
        <v>159</v>
      </c>
      <c r="U274" s="3" t="s">
        <v>158</v>
      </c>
      <c r="V274" s="3" t="s">
        <v>159</v>
      </c>
      <c r="W274" s="3" t="s">
        <v>158</v>
      </c>
      <c r="X274" s="3" t="s">
        <v>159</v>
      </c>
      <c r="Y274" s="3" t="s">
        <v>158</v>
      </c>
      <c r="AB274" t="s">
        <v>5978</v>
      </c>
      <c r="AC274" t="s">
        <v>5979</v>
      </c>
      <c r="AE274" s="4" t="s">
        <v>159</v>
      </c>
      <c r="AG274" s="23" t="s">
        <v>161</v>
      </c>
      <c r="AH274" s="23" t="s">
        <v>161</v>
      </c>
      <c r="AI274" s="3" t="s">
        <v>162</v>
      </c>
      <c r="AJ274" s="3" t="s">
        <v>162</v>
      </c>
      <c r="AK274" s="3" t="s">
        <v>5980</v>
      </c>
      <c r="AL274" s="3" t="s">
        <v>398</v>
      </c>
      <c r="AM274" s="3" t="s">
        <v>921</v>
      </c>
      <c r="AN274" s="5">
        <v>400</v>
      </c>
      <c r="AO274" s="5">
        <v>100</v>
      </c>
      <c r="AP274" s="5">
        <v>60</v>
      </c>
      <c r="AQ274" s="5">
        <v>30</v>
      </c>
      <c r="AR274" s="20" t="s">
        <v>161</v>
      </c>
      <c r="AS274" s="20">
        <v>0</v>
      </c>
      <c r="AT274" s="5" t="s">
        <v>5981</v>
      </c>
      <c r="AU274" s="5" t="s">
        <v>5982</v>
      </c>
      <c r="AV274" s="5">
        <v>30</v>
      </c>
      <c r="AW274" s="5">
        <v>60</v>
      </c>
      <c r="AX274" s="5">
        <v>10</v>
      </c>
      <c r="AY274" s="5">
        <v>3</v>
      </c>
      <c r="AZ274" s="5" t="s">
        <v>5983</v>
      </c>
      <c r="BA274" s="20">
        <v>0</v>
      </c>
      <c r="BB274" s="5">
        <v>5</v>
      </c>
      <c r="BC274" s="5">
        <v>2</v>
      </c>
      <c r="BD274" s="5">
        <v>2</v>
      </c>
      <c r="BE274" s="5" t="s">
        <v>164</v>
      </c>
      <c r="BF274" s="5">
        <v>50</v>
      </c>
      <c r="BG274" s="20">
        <v>0</v>
      </c>
      <c r="BH274" s="20">
        <v>0</v>
      </c>
      <c r="BI274" s="20">
        <v>0</v>
      </c>
      <c r="BJ274" s="20">
        <v>0</v>
      </c>
      <c r="BK274" s="20">
        <v>0</v>
      </c>
      <c r="BL274" s="20">
        <v>0</v>
      </c>
      <c r="BM274" s="20">
        <v>0</v>
      </c>
      <c r="BN274" s="20">
        <v>0</v>
      </c>
      <c r="BO274" s="20">
        <v>0</v>
      </c>
      <c r="BP274" s="20">
        <v>0</v>
      </c>
      <c r="BQ274" s="20" t="s">
        <v>163</v>
      </c>
      <c r="BR274" s="5" t="s">
        <v>5960</v>
      </c>
      <c r="BS274" s="20">
        <v>0</v>
      </c>
      <c r="BT274" s="20">
        <v>0</v>
      </c>
      <c r="BU274" s="20">
        <v>0</v>
      </c>
      <c r="BV274" s="5" t="s">
        <v>253</v>
      </c>
      <c r="BW274" s="5" t="s">
        <v>3846</v>
      </c>
      <c r="BX274" s="20">
        <v>0</v>
      </c>
      <c r="BY274" s="20">
        <v>0</v>
      </c>
      <c r="BZ274" s="20">
        <v>0</v>
      </c>
      <c r="CA274" s="20">
        <v>0</v>
      </c>
      <c r="CB274" s="20">
        <v>0</v>
      </c>
      <c r="CC274" s="20">
        <v>0</v>
      </c>
      <c r="CD274" s="20" t="s">
        <v>161</v>
      </c>
      <c r="CE274" s="20" t="s">
        <v>161</v>
      </c>
      <c r="CF274" s="20" t="s">
        <v>161</v>
      </c>
      <c r="CG274" s="5" t="s">
        <v>158</v>
      </c>
      <c r="CH274" s="5" t="s">
        <v>158</v>
      </c>
      <c r="CI274" s="20">
        <v>0</v>
      </c>
      <c r="CJ274" s="20">
        <v>0</v>
      </c>
      <c r="CK274" s="5" t="s">
        <v>159</v>
      </c>
      <c r="CL274" s="5" t="s">
        <v>158</v>
      </c>
      <c r="CM274" s="20">
        <v>0</v>
      </c>
      <c r="CN274" s="20">
        <v>0</v>
      </c>
      <c r="CO274" s="5" t="s">
        <v>199</v>
      </c>
      <c r="CQ274" s="5" t="s">
        <v>347</v>
      </c>
      <c r="CR274" s="4" t="s">
        <v>5984</v>
      </c>
      <c r="CS274" s="5" t="s">
        <v>169</v>
      </c>
      <c r="CT274" s="5" t="s">
        <v>346</v>
      </c>
      <c r="CU274" s="20" t="s">
        <v>416</v>
      </c>
      <c r="CX274" s="5" t="s">
        <v>5985</v>
      </c>
      <c r="CY274" s="4" t="s">
        <v>5986</v>
      </c>
      <c r="DA274" s="5" t="s">
        <v>172</v>
      </c>
      <c r="DB274" s="4" t="s">
        <v>5987</v>
      </c>
      <c r="DC274" s="4" t="s">
        <v>5988</v>
      </c>
      <c r="DD274" t="s">
        <v>5989</v>
      </c>
      <c r="DE274" s="14" t="s">
        <v>176</v>
      </c>
      <c r="DF274" s="4">
        <v>278</v>
      </c>
      <c r="DG274" s="15" t="s">
        <v>177</v>
      </c>
      <c r="DH274" s="15" t="s">
        <v>354</v>
      </c>
      <c r="DI274" s="4" t="e">
        <v>#REF!</v>
      </c>
      <c r="DJ274" s="4" t="e">
        <v>#REF!</v>
      </c>
      <c r="DK274" s="4" t="e">
        <v>#REF!</v>
      </c>
      <c r="DL274" s="4" t="e">
        <v>#REF!</v>
      </c>
      <c r="DM274" s="4" t="e">
        <v>#REF!</v>
      </c>
      <c r="DN274" s="4" t="e">
        <v>#REF!</v>
      </c>
      <c r="DO274" s="4" t="e">
        <v>#REF!</v>
      </c>
      <c r="DP274" s="4" t="s">
        <v>5990</v>
      </c>
      <c r="DQ274" s="4" t="s">
        <v>354</v>
      </c>
      <c r="DR274" s="16">
        <v>1</v>
      </c>
      <c r="DS274" s="17">
        <v>44255</v>
      </c>
      <c r="DT274" s="1" t="s">
        <v>356</v>
      </c>
      <c r="DU274" s="1" t="s">
        <v>354</v>
      </c>
      <c r="DV274" s="1" t="str">
        <f>TabCadastro[[#This Row],[Cidade]]&amp;" - "&amp;TabCadastro[[#This Row],[UF]]</f>
        <v>São Paulo - SP</v>
      </c>
      <c r="DW274" s="18" t="str">
        <f>TabCadastro[[#This Row],[Nome completo do responsável]]&amp;" / "&amp;TabCadastro[[#This Row],[Endereço de e-mail2]]&amp;" / "&amp;TabCadastro[[#This Row],[Telefone]]</f>
        <v>Shirley De Andrade E Silva Das Neves / cejesusdenazare181@yahoo.com.br / (11) 98494-1303</v>
      </c>
      <c r="DX274" s="18" t="str">
        <f>TabCadastro[[#This Row],[Nome do Presidente]]&amp;" / "&amp;TabCadastro[[#This Row],[Email do Presidente]]&amp;" / "&amp;TabCadastro[[#This Row],[Telefone do Presidente]]</f>
        <v>Neci Alves De Paiva Egydio / neciegydio@terra.com.br / (11) 98213-9313</v>
      </c>
      <c r="DY274" s="18" t="e">
        <f>VLOOKUP(TabCadastro[[#This Row],[Regional]],#REF!,2,FALSE)</f>
        <v>#REF!</v>
      </c>
      <c r="DZ274" s="1" t="e">
        <f>IF(TabCadastro[[#This Row],[Regional]]=#REF!,TabCadastro[[#This Row],[Conc_Cidade_UF]],"")</f>
        <v>#REF!</v>
      </c>
      <c r="EA274" s="18" t="str">
        <f>TabCadastro[[#This Row],[Endereço]]&amp;" - "&amp;TabCadastro[[#This Row],[Bairro]]&amp;" - "&amp;"CEP "&amp;TabCadastro[[#This Row],[CEP]]</f>
        <v>Rua Augusto Gil, 181 - Vila Dionísia - CEP 02670-070</v>
      </c>
      <c r="EB274" s="1" t="e">
        <f>IF(TabCadastro[[#This Row],[Regional]]=#REF!,TabCadastro[[#This Row],[Ordem (manual)]],"")</f>
        <v>#REF!</v>
      </c>
      <c r="EC274" s="1" t="e">
        <f>IF(TabCadastro[[#This Row],[Regional_Selec]]="","",_xlfn.RANK.EQ(TabCadastro[[#This Row],[Regional_Selec]],TabCadastro[Regional_Selec],1))</f>
        <v>#REF!</v>
      </c>
      <c r="ED274" s="1" t="str">
        <f>TabCadastro[[#This Row],[Domingo]]&amp;TabCadastro[[#This Row],[Segunda]]&amp;TabCadastro[[#This Row],[Terça]]&amp;TabCadastro[[#This Row],[Quarta]]&amp;TabCadastro[[#This Row],[Quinta]]&amp;TabCadastro[[#This Row],[Sexta]]&amp;TabCadastro[[#This Row],[Sábado]]</f>
        <v>--19h3019h3014h / 19h3015h15h30</v>
      </c>
      <c r="EE274" s="1">
        <f>LEN(TabCadastro[[#This Row],[Conc_AE]])-LEN(SUBSTITUTE(TabCadastro[[#This Row],[Conc_AE]],"h",""))</f>
        <v>6</v>
      </c>
      <c r="EF274" s="1">
        <f>LEN(TabCadastro[[#This Row],[Dias e Horários do CURSO BÁSICO]])-LEN(SUBSTITUTE(TabCadastro[[#This Row],[Dias e Horários do CURSO BÁSICO]],"h",""))</f>
        <v>0</v>
      </c>
      <c r="EG274" s="1">
        <f>LEN(TabCadastro[[#This Row],[Dias e Horários da EAE]])-LEN(SUBSTITUTE(TabCadastro[[#This Row],[Dias e Horários da EAE]],"h",""))</f>
        <v>6</v>
      </c>
      <c r="EH274" s="1">
        <f>LEN(TabCadastro[[#This Row],[Dias e Horários EVANGELIZAÇÃO INFANTIL]])-LEN(SUBSTITUTE(TabCadastro[[#This Row],[Dias e Horários EVANGELIZAÇÃO INFANTIL]],"h",""))</f>
        <v>1</v>
      </c>
      <c r="EI274" s="1">
        <f>LEN(TabCadastro[[#This Row],[Dias e Horários PRÉ-MOCIDADE]])-LEN(SUBSTITUTE(TabCadastro[[#This Row],[Dias e Horários PRÉ-MOCIDADE]],"h",""))</f>
        <v>2</v>
      </c>
      <c r="EJ274" s="1">
        <f>LEN(TabCadastro[[#This Row],[Dias e Horários MOCIDADE]])-LEN(SUBSTITUTE(TabCadastro[[#This Row],[Dias e Horários MOCIDADE]],"h",""))</f>
        <v>0</v>
      </c>
      <c r="EK274" s="1">
        <f>LEN(TabCadastro[[#This Row],[Dias e Horários do CURSO DE MÉDIUNS]])-LEN(SUBSTITUTE(TabCadastro[[#This Row],[Dias e Horários do CURSO DE MÉDIUNS]],"h",""))</f>
        <v>2</v>
      </c>
      <c r="EL274" s="1">
        <f>LEN(TabCadastro[[#This Row],[Dias e Horários - FALANDO AO CORAÇÃO]])-LEN(SUBSTITUTE(TabCadastro[[#This Row],[Dias e Horários - FALANDO AO CORAÇÃO]],"h",""))</f>
        <v>0</v>
      </c>
      <c r="EM274" s="1">
        <f>LEN(TabCadastro[[#This Row],[Dias e Horários - PROJETO ANDRÉ LUIZ]])-LEN(SUBSTITUTE(TabCadastro[[#This Row],[Dias e Horários - PROJETO ANDRÉ LUIZ]],"h",""))</f>
        <v>0</v>
      </c>
      <c r="EN274" s="1">
        <f>LEN(TabCadastro[[#This Row],[Dias e Horários - PROJETO PAULO DE TARSO]])-LEN(SUBSTITUTE(TabCadastro[[#This Row],[Dias e Horários - PROJETO PAULO DE TARSO]],"h",""))</f>
        <v>0</v>
      </c>
    </row>
    <row r="275" spans="1:144" x14ac:dyDescent="0.3">
      <c r="A275" s="2">
        <v>44214.83752645833</v>
      </c>
      <c r="B275" s="19" t="s">
        <v>5623</v>
      </c>
      <c r="C275" s="3" t="s">
        <v>5991</v>
      </c>
      <c r="D275" s="3" t="s">
        <v>5992</v>
      </c>
      <c r="E275" s="3" t="s">
        <v>5993</v>
      </c>
      <c r="F275" s="3" t="s">
        <v>5994</v>
      </c>
      <c r="G275" s="4" t="s">
        <v>5995</v>
      </c>
      <c r="H275" s="5" t="s">
        <v>5996</v>
      </c>
      <c r="I275" s="3" t="s">
        <v>642</v>
      </c>
      <c r="J275" s="3" t="s">
        <v>152</v>
      </c>
      <c r="K275" s="3" t="s">
        <v>5997</v>
      </c>
      <c r="L275" s="3" t="s">
        <v>790</v>
      </c>
      <c r="M275" s="13">
        <v>40544</v>
      </c>
      <c r="N275" s="3" t="s">
        <v>5998</v>
      </c>
      <c r="O275" s="5" t="s">
        <v>5999</v>
      </c>
      <c r="P275" s="5" t="s">
        <v>6000</v>
      </c>
      <c r="Q275" s="4" t="s">
        <v>6001</v>
      </c>
      <c r="R275" s="4" t="s">
        <v>6002</v>
      </c>
      <c r="S275" s="3" t="s">
        <v>158</v>
      </c>
      <c r="T275" s="3" t="s">
        <v>159</v>
      </c>
      <c r="U275" s="3" t="s">
        <v>158</v>
      </c>
      <c r="V275" s="3" t="s">
        <v>159</v>
      </c>
      <c r="W275" s="3" t="s">
        <v>159</v>
      </c>
      <c r="X275" s="3" t="s">
        <v>159</v>
      </c>
      <c r="Y275" s="3" t="s">
        <v>159</v>
      </c>
      <c r="Z275" s="4" t="s">
        <v>6003</v>
      </c>
      <c r="AA275" s="4" t="s">
        <v>161</v>
      </c>
      <c r="AB275" s="4" t="s">
        <v>6004</v>
      </c>
      <c r="AC275" s="4" t="s">
        <v>161</v>
      </c>
      <c r="AD275" s="4" t="s">
        <v>161</v>
      </c>
      <c r="AE275" s="4" t="s">
        <v>159</v>
      </c>
      <c r="AF275" s="4" t="s">
        <v>6005</v>
      </c>
      <c r="AG275" s="3" t="s">
        <v>1380</v>
      </c>
      <c r="AH275" s="3" t="s">
        <v>161</v>
      </c>
      <c r="AI275" s="3" t="s">
        <v>161</v>
      </c>
      <c r="AJ275" s="3" t="s">
        <v>161</v>
      </c>
      <c r="AK275" s="3" t="s">
        <v>221</v>
      </c>
      <c r="AL275" s="3" t="s">
        <v>161</v>
      </c>
      <c r="AM275" s="3" t="s">
        <v>161</v>
      </c>
      <c r="AN275" s="5">
        <v>25</v>
      </c>
      <c r="AO275" s="5">
        <v>12</v>
      </c>
      <c r="AP275" s="5">
        <v>6</v>
      </c>
      <c r="AQ275" s="5">
        <v>4</v>
      </c>
      <c r="AR275" s="5" t="s">
        <v>161</v>
      </c>
      <c r="AS275" s="5">
        <v>0</v>
      </c>
      <c r="AT275" s="5" t="s">
        <v>6006</v>
      </c>
      <c r="AU275" s="5" t="s">
        <v>423</v>
      </c>
      <c r="AV275" s="5">
        <v>6</v>
      </c>
      <c r="AW275" s="5">
        <v>6</v>
      </c>
      <c r="AX275" s="5">
        <v>3</v>
      </c>
      <c r="AY275" s="5">
        <v>2</v>
      </c>
      <c r="AZ275" s="5" t="s">
        <v>555</v>
      </c>
      <c r="BA275" s="5">
        <v>5</v>
      </c>
      <c r="BB275" s="5">
        <v>2</v>
      </c>
      <c r="BC275" s="5">
        <v>2</v>
      </c>
      <c r="BD275" s="5">
        <v>1</v>
      </c>
      <c r="BE275" s="5" t="s">
        <v>197</v>
      </c>
      <c r="BF275" s="5">
        <v>9</v>
      </c>
      <c r="BG275" s="5">
        <v>2</v>
      </c>
      <c r="BH275" s="5">
        <v>3</v>
      </c>
      <c r="BI275" s="5">
        <v>0</v>
      </c>
      <c r="BJ275" s="5">
        <v>0</v>
      </c>
      <c r="BK275" s="5">
        <v>0</v>
      </c>
      <c r="BL275" s="5">
        <v>0</v>
      </c>
      <c r="BM275" s="5">
        <v>0</v>
      </c>
      <c r="BN275" s="5">
        <v>0</v>
      </c>
      <c r="BO275" s="5">
        <v>0</v>
      </c>
      <c r="BP275" s="5">
        <v>0</v>
      </c>
      <c r="BQ275" s="5" t="s">
        <v>163</v>
      </c>
      <c r="BR275" s="5" t="s">
        <v>625</v>
      </c>
      <c r="BS275" s="5">
        <v>4</v>
      </c>
      <c r="BT275" s="5">
        <v>2</v>
      </c>
      <c r="BU275" s="5">
        <v>1</v>
      </c>
      <c r="BV275" s="5" t="s">
        <v>253</v>
      </c>
      <c r="BW275" s="5" t="s">
        <v>161</v>
      </c>
      <c r="BX275" s="5">
        <v>0</v>
      </c>
      <c r="BY275" s="5">
        <v>0</v>
      </c>
      <c r="BZ275" s="5">
        <v>0</v>
      </c>
      <c r="CA275" s="5">
        <v>0</v>
      </c>
      <c r="CB275" s="5">
        <v>0</v>
      </c>
      <c r="CC275" s="5">
        <v>8</v>
      </c>
      <c r="CD275" s="5" t="s">
        <v>2628</v>
      </c>
      <c r="CE275" s="5" t="s">
        <v>161</v>
      </c>
      <c r="CF275" s="5" t="s">
        <v>161</v>
      </c>
      <c r="CG275" s="5" t="s">
        <v>158</v>
      </c>
      <c r="CH275" s="5" t="s">
        <v>158</v>
      </c>
      <c r="CI275" s="5">
        <v>0</v>
      </c>
      <c r="CJ275" s="5">
        <v>0</v>
      </c>
      <c r="CK275" s="5" t="s">
        <v>159</v>
      </c>
      <c r="CL275" s="5" t="s">
        <v>158</v>
      </c>
      <c r="CM275" s="5">
        <v>0</v>
      </c>
      <c r="CN275" s="5">
        <v>0</v>
      </c>
      <c r="CO275" s="5" t="s">
        <v>199</v>
      </c>
      <c r="CQ275" s="5" t="s">
        <v>347</v>
      </c>
      <c r="CS275" s="5" t="s">
        <v>169</v>
      </c>
      <c r="CT275" s="5" t="s">
        <v>159</v>
      </c>
      <c r="CU275" s="5" t="s">
        <v>6007</v>
      </c>
      <c r="CX275" s="5" t="s">
        <v>6007</v>
      </c>
      <c r="CY275" s="4" t="s">
        <v>1302</v>
      </c>
      <c r="CZ275" s="5" t="s">
        <v>229</v>
      </c>
      <c r="DA275" s="5" t="s">
        <v>230</v>
      </c>
      <c r="DD275" t="s">
        <v>6008</v>
      </c>
      <c r="DE275" s="14" t="s">
        <v>176</v>
      </c>
      <c r="DF275" s="4">
        <v>279</v>
      </c>
      <c r="DG275" s="15" t="s">
        <v>177</v>
      </c>
      <c r="DH275" s="15" t="s">
        <v>354</v>
      </c>
      <c r="DI275" s="4" t="e">
        <v>#REF!</v>
      </c>
      <c r="DJ275" s="4" t="e">
        <v>#REF!</v>
      </c>
      <c r="DK275" s="4" t="e">
        <v>#REF!</v>
      </c>
      <c r="DL275" s="4" t="e">
        <v>#REF!</v>
      </c>
      <c r="DM275" s="4" t="e">
        <v>#REF!</v>
      </c>
      <c r="DN275" s="4" t="e">
        <v>#REF!</v>
      </c>
      <c r="DO275" s="4" t="e">
        <v>#REF!</v>
      </c>
      <c r="DP275" s="4" t="s">
        <v>6009</v>
      </c>
      <c r="DQ275" s="4" t="s">
        <v>354</v>
      </c>
      <c r="DR275" s="16">
        <v>1</v>
      </c>
      <c r="DS275" s="17">
        <v>44255</v>
      </c>
      <c r="DT275" s="1" t="s">
        <v>2255</v>
      </c>
      <c r="DU275" s="1" t="s">
        <v>178</v>
      </c>
      <c r="DV275" s="1" t="str">
        <f>TabCadastro[[#This Row],[Cidade]]&amp;" - "&amp;TabCadastro[[#This Row],[UF]]</f>
        <v>São Paulo - SP</v>
      </c>
      <c r="DW275" s="18" t="str">
        <f>TabCadastro[[#This Row],[Nome completo do responsável]]&amp;" / "&amp;TabCadastro[[#This Row],[Endereço de e-mail2]]&amp;" / "&amp;TabCadastro[[#This Row],[Telefone]]</f>
        <v>Fabio Kenji Matsushita / fabioken23@hotmail.com / (11) 94032-3469</v>
      </c>
      <c r="DX275" s="18" t="str">
        <f>TabCadastro[[#This Row],[Nome do Presidente]]&amp;" / "&amp;TabCadastro[[#This Row],[Email do Presidente]]&amp;" / "&amp;TabCadastro[[#This Row],[Telefone do Presidente]]</f>
        <v>Maria Helena Cavalcante Santos / toninhoancosan@hotmail.com / (11) 98622-1637</v>
      </c>
      <c r="DY275" s="18" t="e">
        <f>VLOOKUP(TabCadastro[[#This Row],[Regional]],#REF!,2,FALSE)</f>
        <v>#REF!</v>
      </c>
      <c r="DZ275" s="1" t="e">
        <f>IF(TabCadastro[[#This Row],[Regional]]=#REF!,TabCadastro[[#This Row],[Conc_Cidade_UF]],"")</f>
        <v>#REF!</v>
      </c>
      <c r="EA275" s="18" t="str">
        <f>TabCadastro[[#This Row],[Endereço]]&amp;" - "&amp;TabCadastro[[#This Row],[Bairro]]&amp;" - "&amp;"CEP "&amp;TabCadastro[[#This Row],[CEP]]</f>
        <v>Av. Ultramarino, 202 - Lauzane Paulista - CEP 02337-020</v>
      </c>
      <c r="EB275" s="1" t="e">
        <f>IF(TabCadastro[[#This Row],[Regional]]=#REF!,TabCadastro[[#This Row],[Ordem (manual)]],"")</f>
        <v>#REF!</v>
      </c>
      <c r="EC275" s="1" t="e">
        <f>IF(TabCadastro[[#This Row],[Regional_Selec]]="","",_xlfn.RANK.EQ(TabCadastro[[#This Row],[Regional_Selec]],TabCadastro[Regional_Selec],1))</f>
        <v>#REF!</v>
      </c>
      <c r="ED275" s="1" t="str">
        <f>TabCadastro[[#This Row],[Domingo]]&amp;TabCadastro[[#This Row],[Segunda]]&amp;TabCadastro[[#This Row],[Terça]]&amp;TabCadastro[[#This Row],[Quarta]]&amp;TabCadastro[[#This Row],[Quinta]]&amp;TabCadastro[[#This Row],[Sexta]]&amp;TabCadastro[[#This Row],[Sábado]]</f>
        <v>9h---20h--</v>
      </c>
      <c r="EE275" s="1">
        <f>LEN(TabCadastro[[#This Row],[Conc_AE]])-LEN(SUBSTITUTE(TabCadastro[[#This Row],[Conc_AE]],"h",""))</f>
        <v>2</v>
      </c>
      <c r="EF275" s="1">
        <f>LEN(TabCadastro[[#This Row],[Dias e Horários do CURSO BÁSICO]])-LEN(SUBSTITUTE(TabCadastro[[#This Row],[Dias e Horários do CURSO BÁSICO]],"h",""))</f>
        <v>0</v>
      </c>
      <c r="EG275" s="1">
        <f>LEN(TabCadastro[[#This Row],[Dias e Horários da EAE]])-LEN(SUBSTITUTE(TabCadastro[[#This Row],[Dias e Horários da EAE]],"h",""))</f>
        <v>2</v>
      </c>
      <c r="EH275" s="1">
        <f>LEN(TabCadastro[[#This Row],[Dias e Horários EVANGELIZAÇÃO INFANTIL]])-LEN(SUBSTITUTE(TabCadastro[[#This Row],[Dias e Horários EVANGELIZAÇÃO INFANTIL]],"h",""))</f>
        <v>1</v>
      </c>
      <c r="EI275" s="1">
        <f>LEN(TabCadastro[[#This Row],[Dias e Horários PRÉ-MOCIDADE]])-LEN(SUBSTITUTE(TabCadastro[[#This Row],[Dias e Horários PRÉ-MOCIDADE]],"h",""))</f>
        <v>1</v>
      </c>
      <c r="EJ275" s="1">
        <f>LEN(TabCadastro[[#This Row],[Dias e Horários MOCIDADE]])-LEN(SUBSTITUTE(TabCadastro[[#This Row],[Dias e Horários MOCIDADE]],"h",""))</f>
        <v>0</v>
      </c>
      <c r="EK275" s="1">
        <f>LEN(TabCadastro[[#This Row],[Dias e Horários do CURSO DE MÉDIUNS]])-LEN(SUBSTITUTE(TabCadastro[[#This Row],[Dias e Horários do CURSO DE MÉDIUNS]],"h",""))</f>
        <v>1</v>
      </c>
      <c r="EL275" s="1">
        <f>LEN(TabCadastro[[#This Row],[Dias e Horários - FALANDO AO CORAÇÃO]])-LEN(SUBSTITUTE(TabCadastro[[#This Row],[Dias e Horários - FALANDO AO CORAÇÃO]],"h",""))</f>
        <v>1</v>
      </c>
      <c r="EM275" s="1">
        <f>LEN(TabCadastro[[#This Row],[Dias e Horários - PROJETO ANDRÉ LUIZ]])-LEN(SUBSTITUTE(TabCadastro[[#This Row],[Dias e Horários - PROJETO ANDRÉ LUIZ]],"h",""))</f>
        <v>0</v>
      </c>
      <c r="EN275" s="1">
        <f>LEN(TabCadastro[[#This Row],[Dias e Horários - PROJETO PAULO DE TARSO]])-LEN(SUBSTITUTE(TabCadastro[[#This Row],[Dias e Horários - PROJETO PAULO DE TARSO]],"h",""))</f>
        <v>0</v>
      </c>
    </row>
    <row r="276" spans="1:144" x14ac:dyDescent="0.3">
      <c r="A276" s="2">
        <v>44245.496177766203</v>
      </c>
      <c r="B276" s="19" t="s">
        <v>5623</v>
      </c>
      <c r="C276" s="3" t="s">
        <v>6010</v>
      </c>
      <c r="D276" s="3" t="s">
        <v>4621</v>
      </c>
      <c r="E276" s="3" t="s">
        <v>6011</v>
      </c>
      <c r="F276" s="3" t="s">
        <v>6012</v>
      </c>
      <c r="G276" s="4" t="s">
        <v>6013</v>
      </c>
      <c r="H276" s="5" t="s">
        <v>6014</v>
      </c>
      <c r="I276" s="3" t="s">
        <v>5653</v>
      </c>
      <c r="J276" s="3" t="s">
        <v>152</v>
      </c>
      <c r="K276" s="26" t="s">
        <v>6015</v>
      </c>
      <c r="L276" s="3" t="s">
        <v>6016</v>
      </c>
      <c r="M276" s="13">
        <v>34642</v>
      </c>
      <c r="N276" s="3" t="s">
        <v>6011</v>
      </c>
      <c r="O276" s="5" t="s">
        <v>6017</v>
      </c>
      <c r="P276" s="5" t="s">
        <v>6012</v>
      </c>
      <c r="Q276" s="4" t="s">
        <v>6018</v>
      </c>
      <c r="R276" s="4" t="s">
        <v>6019</v>
      </c>
      <c r="S276" s="3" t="s">
        <v>159</v>
      </c>
      <c r="T276" s="3" t="s">
        <v>158</v>
      </c>
      <c r="U276" s="3" t="s">
        <v>158</v>
      </c>
      <c r="V276" s="3" t="s">
        <v>159</v>
      </c>
      <c r="W276" s="3" t="s">
        <v>159</v>
      </c>
      <c r="X276" s="3" t="s">
        <v>159</v>
      </c>
      <c r="Y276" s="3" t="s">
        <v>159</v>
      </c>
      <c r="Z276" s="4" t="s">
        <v>6020</v>
      </c>
      <c r="AA276" t="s">
        <v>6021</v>
      </c>
      <c r="AB276" s="4" t="s">
        <v>6022</v>
      </c>
      <c r="AC276" s="4" t="s">
        <v>6023</v>
      </c>
      <c r="AD276" s="4" t="s">
        <v>161</v>
      </c>
      <c r="AE276" s="4" t="s">
        <v>158</v>
      </c>
      <c r="AF276" s="4" t="s">
        <v>6024</v>
      </c>
      <c r="AG276" s="3" t="s">
        <v>161</v>
      </c>
      <c r="AH276" s="3" t="s">
        <v>161</v>
      </c>
      <c r="AI276" s="3" t="s">
        <v>161</v>
      </c>
      <c r="AJ276" s="3" t="s">
        <v>221</v>
      </c>
      <c r="AK276" s="3" t="s">
        <v>161</v>
      </c>
      <c r="AL276" s="3" t="s">
        <v>161</v>
      </c>
      <c r="AM276" s="3" t="s">
        <v>161</v>
      </c>
      <c r="AN276" s="5">
        <v>20</v>
      </c>
      <c r="AO276" s="5">
        <v>22</v>
      </c>
      <c r="AP276" s="5">
        <v>9</v>
      </c>
      <c r="AQ276" s="5">
        <v>6</v>
      </c>
      <c r="AR276" s="5" t="s">
        <v>161</v>
      </c>
      <c r="AS276" s="5">
        <v>0</v>
      </c>
      <c r="AT276" s="5" t="s">
        <v>225</v>
      </c>
      <c r="AU276" s="5" t="s">
        <v>656</v>
      </c>
      <c r="AV276" s="5">
        <v>10</v>
      </c>
      <c r="AW276" s="5">
        <v>5</v>
      </c>
      <c r="AX276" s="5">
        <v>6</v>
      </c>
      <c r="AY276" s="5">
        <v>2</v>
      </c>
      <c r="AZ276" s="5" t="s">
        <v>161</v>
      </c>
      <c r="BA276" s="5">
        <v>0</v>
      </c>
      <c r="BB276" s="5">
        <v>4</v>
      </c>
      <c r="BC276" s="5">
        <v>0</v>
      </c>
      <c r="BD276" s="5">
        <v>2</v>
      </c>
      <c r="BE276" s="5" t="s">
        <v>2590</v>
      </c>
      <c r="BF276" s="5">
        <v>5</v>
      </c>
      <c r="BG276" s="5">
        <v>0</v>
      </c>
      <c r="BH276" s="5">
        <v>5</v>
      </c>
      <c r="BI276" s="5">
        <v>0</v>
      </c>
      <c r="BJ276" s="5">
        <v>0</v>
      </c>
      <c r="BK276" s="5">
        <v>0</v>
      </c>
      <c r="BL276" s="5">
        <v>0</v>
      </c>
      <c r="BM276" s="5">
        <v>0</v>
      </c>
      <c r="BN276" s="5">
        <v>0</v>
      </c>
      <c r="BO276" s="5">
        <v>4</v>
      </c>
      <c r="BP276" s="5">
        <v>3</v>
      </c>
      <c r="BQ276" s="5" t="s">
        <v>158</v>
      </c>
      <c r="BR276" s="5" t="s">
        <v>2590</v>
      </c>
      <c r="BS276" s="5">
        <v>3</v>
      </c>
      <c r="BT276" s="5">
        <v>2</v>
      </c>
      <c r="BU276" s="5">
        <v>0</v>
      </c>
      <c r="BV276" s="5" t="s">
        <v>253</v>
      </c>
      <c r="BW276" s="5" t="s">
        <v>2590</v>
      </c>
      <c r="BX276" s="5">
        <v>4</v>
      </c>
      <c r="BY276" s="5">
        <v>6</v>
      </c>
      <c r="BZ276" s="5">
        <v>0</v>
      </c>
      <c r="CA276" s="5">
        <v>2</v>
      </c>
      <c r="CB276" s="5">
        <v>0</v>
      </c>
      <c r="CC276" s="5">
        <v>0</v>
      </c>
      <c r="CD276" s="5" t="s">
        <v>161</v>
      </c>
      <c r="CE276" s="5" t="s">
        <v>161</v>
      </c>
      <c r="CF276" s="5" t="s">
        <v>161</v>
      </c>
      <c r="CG276" s="5" t="s">
        <v>158</v>
      </c>
      <c r="CH276" s="5" t="s">
        <v>158</v>
      </c>
      <c r="CI276" s="5">
        <v>0</v>
      </c>
      <c r="CJ276" s="5">
        <v>0</v>
      </c>
      <c r="CK276" s="5" t="s">
        <v>159</v>
      </c>
      <c r="CL276" s="5" t="s">
        <v>158</v>
      </c>
      <c r="CM276" s="5">
        <v>0</v>
      </c>
      <c r="CN276" s="5">
        <v>0</v>
      </c>
      <c r="CO276" s="5" t="s">
        <v>199</v>
      </c>
      <c r="CQ276" s="5" t="s">
        <v>347</v>
      </c>
      <c r="CS276" s="5" t="s">
        <v>169</v>
      </c>
      <c r="CT276" s="5" t="s">
        <v>159</v>
      </c>
      <c r="CU276" s="5" t="s">
        <v>6017</v>
      </c>
      <c r="CX276" s="5" t="s">
        <v>6025</v>
      </c>
      <c r="CY276" s="4" t="s">
        <v>6026</v>
      </c>
      <c r="CZ276" s="5" t="s">
        <v>171</v>
      </c>
      <c r="DA276" s="5" t="s">
        <v>172</v>
      </c>
      <c r="DB276" s="4" t="s">
        <v>6027</v>
      </c>
      <c r="DC276" s="4" t="s">
        <v>6028</v>
      </c>
      <c r="DD276" t="s">
        <v>6029</v>
      </c>
      <c r="DE276" s="14" t="s">
        <v>176</v>
      </c>
      <c r="DF276" s="4">
        <v>280</v>
      </c>
      <c r="DG276" s="15" t="s">
        <v>177</v>
      </c>
      <c r="DH276" s="15" t="s">
        <v>178</v>
      </c>
      <c r="DI276" s="4" t="e">
        <v>#REF!</v>
      </c>
      <c r="DJ276" s="4" t="e">
        <v>#REF!</v>
      </c>
      <c r="DK276" s="4" t="e">
        <v>#REF!</v>
      </c>
      <c r="DL276" s="4" t="e">
        <v>#REF!</v>
      </c>
      <c r="DM276" s="4" t="e">
        <v>#REF!</v>
      </c>
      <c r="DN276" s="4" t="e">
        <v>#REF!</v>
      </c>
      <c r="DO276" s="4" t="e">
        <v>#REF!</v>
      </c>
      <c r="DP276" s="4" t="s">
        <v>6030</v>
      </c>
      <c r="DQ276" s="4" t="s">
        <v>178</v>
      </c>
      <c r="DR276" s="16">
        <v>1</v>
      </c>
      <c r="DS276" s="17">
        <v>44255</v>
      </c>
      <c r="DU276" s="1" t="s">
        <v>178</v>
      </c>
      <c r="DV276" s="1" t="str">
        <f>TabCadastro[[#This Row],[Cidade]]&amp;" - "&amp;TabCadastro[[#This Row],[UF]]</f>
        <v>Guarulhos - SP</v>
      </c>
      <c r="DW276" s="18" t="str">
        <f>TabCadastro[[#This Row],[Nome completo do responsável]]&amp;" / "&amp;TabCadastro[[#This Row],[Endereço de e-mail2]]&amp;" / "&amp;TabCadastro[[#This Row],[Telefone]]</f>
        <v>Lilian Ribeiro Araujo Grigoletto / vanessa.rogato23@gmail.com / (11) 97966-7085</v>
      </c>
      <c r="DX276" s="18" t="str">
        <f>TabCadastro[[#This Row],[Nome do Presidente]]&amp;" / "&amp;TabCadastro[[#This Row],[Email do Presidente]]&amp;" / "&amp;TabCadastro[[#This Row],[Telefone do Presidente]]</f>
        <v>Lilian Ribeiro Araujo Grigoletto / ligrigoletto@gmail.com / (11) 97966-7085</v>
      </c>
      <c r="DY276" s="18" t="e">
        <f>VLOOKUP(TabCadastro[[#This Row],[Regional]],#REF!,2,FALSE)</f>
        <v>#REF!</v>
      </c>
      <c r="DZ276" s="1" t="e">
        <f>IF(TabCadastro[[#This Row],[Regional]]=#REF!,TabCadastro[[#This Row],[Conc_Cidade_UF]],"")</f>
        <v>#REF!</v>
      </c>
      <c r="EA276" s="18" t="str">
        <f>TabCadastro[[#This Row],[Endereço]]&amp;" - "&amp;TabCadastro[[#This Row],[Bairro]]&amp;" - "&amp;"CEP "&amp;TabCadastro[[#This Row],[CEP]]</f>
        <v>Rua Pavini, 101 - Jd. Flor Do Campo - CEP 07192060</v>
      </c>
      <c r="EB276" s="1" t="e">
        <f>IF(TabCadastro[[#This Row],[Regional]]=#REF!,TabCadastro[[#This Row],[Ordem (manual)]],"")</f>
        <v>#REF!</v>
      </c>
      <c r="EC276" s="1" t="e">
        <f>IF(TabCadastro[[#This Row],[Regional_Selec]]="","",_xlfn.RANK.EQ(TabCadastro[[#This Row],[Regional_Selec]],TabCadastro[Regional_Selec],1))</f>
        <v>#REF!</v>
      </c>
      <c r="ED276" s="1" t="str">
        <f>TabCadastro[[#This Row],[Domingo]]&amp;TabCadastro[[#This Row],[Segunda]]&amp;TabCadastro[[#This Row],[Terça]]&amp;TabCadastro[[#This Row],[Quarta]]&amp;TabCadastro[[#This Row],[Quinta]]&amp;TabCadastro[[#This Row],[Sexta]]&amp;TabCadastro[[#This Row],[Sábado]]</f>
        <v>---20h---</v>
      </c>
      <c r="EE276" s="1">
        <f>LEN(TabCadastro[[#This Row],[Conc_AE]])-LEN(SUBSTITUTE(TabCadastro[[#This Row],[Conc_AE]],"h",""))</f>
        <v>1</v>
      </c>
      <c r="EF276" s="1">
        <f>LEN(TabCadastro[[#This Row],[Dias e Horários do CURSO BÁSICO]])-LEN(SUBSTITUTE(TabCadastro[[#This Row],[Dias e Horários do CURSO BÁSICO]],"h",""))</f>
        <v>0</v>
      </c>
      <c r="EG276" s="1">
        <f>LEN(TabCadastro[[#This Row],[Dias e Horários da EAE]])-LEN(SUBSTITUTE(TabCadastro[[#This Row],[Dias e Horários da EAE]],"h",""))</f>
        <v>1</v>
      </c>
      <c r="EH276" s="1">
        <f>LEN(TabCadastro[[#This Row],[Dias e Horários EVANGELIZAÇÃO INFANTIL]])-LEN(SUBSTITUTE(TabCadastro[[#This Row],[Dias e Horários EVANGELIZAÇÃO INFANTIL]],"h",""))</f>
        <v>1</v>
      </c>
      <c r="EI276" s="1">
        <f>LEN(TabCadastro[[#This Row],[Dias e Horários PRÉ-MOCIDADE]])-LEN(SUBSTITUTE(TabCadastro[[#This Row],[Dias e Horários PRÉ-MOCIDADE]],"h",""))</f>
        <v>1</v>
      </c>
      <c r="EJ276" s="1">
        <f>LEN(TabCadastro[[#This Row],[Dias e Horários MOCIDADE]])-LEN(SUBSTITUTE(TabCadastro[[#This Row],[Dias e Horários MOCIDADE]],"h",""))</f>
        <v>1</v>
      </c>
      <c r="EK276" s="1">
        <f>LEN(TabCadastro[[#This Row],[Dias e Horários do CURSO DE MÉDIUNS]])-LEN(SUBSTITUTE(TabCadastro[[#This Row],[Dias e Horários do CURSO DE MÉDIUNS]],"h",""))</f>
        <v>0</v>
      </c>
      <c r="EL276" s="1">
        <f>LEN(TabCadastro[[#This Row],[Dias e Horários - FALANDO AO CORAÇÃO]])-LEN(SUBSTITUTE(TabCadastro[[#This Row],[Dias e Horários - FALANDO AO CORAÇÃO]],"h",""))</f>
        <v>0</v>
      </c>
      <c r="EM276" s="1">
        <f>LEN(TabCadastro[[#This Row],[Dias e Horários - PROJETO ANDRÉ LUIZ]])-LEN(SUBSTITUTE(TabCadastro[[#This Row],[Dias e Horários - PROJETO ANDRÉ LUIZ]],"h",""))</f>
        <v>0</v>
      </c>
      <c r="EN276" s="1">
        <f>LEN(TabCadastro[[#This Row],[Dias e Horários - PROJETO PAULO DE TARSO]])-LEN(SUBSTITUTE(TabCadastro[[#This Row],[Dias e Horários - PROJETO PAULO DE TARSO]],"h",""))</f>
        <v>0</v>
      </c>
    </row>
    <row r="277" spans="1:144" x14ac:dyDescent="0.3">
      <c r="A277" s="2">
        <v>44223.701914016201</v>
      </c>
      <c r="B277" s="19" t="s">
        <v>5623</v>
      </c>
      <c r="C277" s="3" t="s">
        <v>6031</v>
      </c>
      <c r="D277" s="3" t="s">
        <v>6032</v>
      </c>
      <c r="E277" s="3" t="s">
        <v>6033</v>
      </c>
      <c r="F277" s="3" t="s">
        <v>6034</v>
      </c>
      <c r="G277" s="4" t="s">
        <v>6035</v>
      </c>
      <c r="H277" s="5" t="s">
        <v>6036</v>
      </c>
      <c r="I277" s="3" t="s">
        <v>642</v>
      </c>
      <c r="J277" s="3" t="s">
        <v>152</v>
      </c>
      <c r="K277" s="3" t="s">
        <v>6037</v>
      </c>
      <c r="L277" s="3" t="s">
        <v>6038</v>
      </c>
      <c r="M277" s="13">
        <v>38912</v>
      </c>
      <c r="N277" s="3" t="s">
        <v>6033</v>
      </c>
      <c r="O277" s="5" t="s">
        <v>6039</v>
      </c>
      <c r="P277" s="5" t="s">
        <v>6034</v>
      </c>
      <c r="Q277" s="4" t="s">
        <v>6040</v>
      </c>
      <c r="R277" s="4" t="s">
        <v>6041</v>
      </c>
      <c r="S277" s="3" t="s">
        <v>158</v>
      </c>
      <c r="T277" s="3" t="s">
        <v>159</v>
      </c>
      <c r="U277" s="3" t="s">
        <v>158</v>
      </c>
      <c r="V277" s="3" t="s">
        <v>159</v>
      </c>
      <c r="W277" s="3" t="s">
        <v>159</v>
      </c>
      <c r="X277" s="3" t="s">
        <v>159</v>
      </c>
      <c r="Y277" s="3" t="s">
        <v>159</v>
      </c>
      <c r="Z277" s="4" t="s">
        <v>6042</v>
      </c>
      <c r="AA277" s="4"/>
      <c r="AB277" s="4" t="s">
        <v>6043</v>
      </c>
      <c r="AC277" s="4" t="s">
        <v>161</v>
      </c>
      <c r="AD277" s="4" t="s">
        <v>161</v>
      </c>
      <c r="AE277" s="4" t="s">
        <v>159</v>
      </c>
      <c r="AG277" s="3" t="s">
        <v>161</v>
      </c>
      <c r="AH277" s="3" t="s">
        <v>221</v>
      </c>
      <c r="AI277" s="3" t="s">
        <v>161</v>
      </c>
      <c r="AJ277" s="3" t="s">
        <v>161</v>
      </c>
      <c r="AK277" s="3" t="s">
        <v>161</v>
      </c>
      <c r="AL277" s="3" t="s">
        <v>161</v>
      </c>
      <c r="AM277" s="3" t="s">
        <v>161</v>
      </c>
      <c r="AN277" s="5">
        <v>20</v>
      </c>
      <c r="AO277" s="5">
        <v>10</v>
      </c>
      <c r="AP277" s="5">
        <v>4</v>
      </c>
      <c r="AQ277" s="5">
        <v>2</v>
      </c>
      <c r="AR277" s="5" t="s">
        <v>161</v>
      </c>
      <c r="AS277" s="5">
        <v>0</v>
      </c>
      <c r="AT277" s="5" t="s">
        <v>312</v>
      </c>
      <c r="AU277" s="5" t="s">
        <v>656</v>
      </c>
      <c r="AV277" s="5">
        <v>6</v>
      </c>
      <c r="AW277" s="5">
        <v>2</v>
      </c>
      <c r="AX277" s="5">
        <v>0</v>
      </c>
      <c r="AY277" s="5">
        <v>0</v>
      </c>
      <c r="AZ277" s="5" t="s">
        <v>161</v>
      </c>
      <c r="BA277" s="5">
        <v>0</v>
      </c>
      <c r="BB277" s="5">
        <v>0</v>
      </c>
      <c r="BC277" s="5">
        <v>0</v>
      </c>
      <c r="BD277" s="5">
        <v>0</v>
      </c>
      <c r="BE277" s="5" t="s">
        <v>164</v>
      </c>
      <c r="BF277" s="5">
        <v>35</v>
      </c>
      <c r="BG277" s="5">
        <v>0</v>
      </c>
      <c r="BH277" s="5">
        <v>0</v>
      </c>
      <c r="BI277" s="5">
        <v>0</v>
      </c>
      <c r="BJ277" s="5">
        <v>0</v>
      </c>
      <c r="BK277" s="5">
        <v>0</v>
      </c>
      <c r="BL277" s="5">
        <v>0</v>
      </c>
      <c r="BM277" s="5">
        <v>0</v>
      </c>
      <c r="BN277" s="5">
        <v>0</v>
      </c>
      <c r="BO277" s="5">
        <v>0</v>
      </c>
      <c r="BP277" s="5">
        <v>0</v>
      </c>
      <c r="BQ277" s="5" t="s">
        <v>163</v>
      </c>
      <c r="BR277" s="5" t="s">
        <v>164</v>
      </c>
      <c r="BS277" s="5">
        <v>5</v>
      </c>
      <c r="BT277" s="5">
        <v>0</v>
      </c>
      <c r="BU277" s="5">
        <v>0</v>
      </c>
      <c r="BV277" s="5" t="s">
        <v>253</v>
      </c>
      <c r="BW277" s="5" t="s">
        <v>164</v>
      </c>
      <c r="BX277" s="5">
        <v>0</v>
      </c>
      <c r="BY277" s="5">
        <v>5</v>
      </c>
      <c r="BZ277" s="5">
        <v>0</v>
      </c>
      <c r="CA277" s="5">
        <v>0</v>
      </c>
      <c r="CB277" s="5">
        <v>0</v>
      </c>
      <c r="CC277" s="5">
        <v>0</v>
      </c>
      <c r="CD277" s="5" t="s">
        <v>161</v>
      </c>
      <c r="CE277" s="5" t="s">
        <v>161</v>
      </c>
      <c r="CF277" s="5" t="s">
        <v>161</v>
      </c>
      <c r="CG277" s="5" t="s">
        <v>158</v>
      </c>
      <c r="CH277" s="5" t="s">
        <v>158</v>
      </c>
      <c r="CI277" s="5">
        <v>0</v>
      </c>
      <c r="CJ277" s="5">
        <v>0</v>
      </c>
      <c r="CK277" s="5" t="s">
        <v>158</v>
      </c>
      <c r="CL277" s="5" t="s">
        <v>159</v>
      </c>
      <c r="CM277" s="5">
        <v>0</v>
      </c>
      <c r="CN277" s="5">
        <v>0</v>
      </c>
      <c r="CO277" s="5" t="s">
        <v>199</v>
      </c>
      <c r="CQ277" s="5" t="s">
        <v>347</v>
      </c>
      <c r="CR277" s="4" t="s">
        <v>6044</v>
      </c>
      <c r="CS277" s="5" t="s">
        <v>169</v>
      </c>
      <c r="CT277" s="5" t="s">
        <v>159</v>
      </c>
      <c r="CU277" s="5" t="s">
        <v>6039</v>
      </c>
      <c r="CX277" s="5" t="s">
        <v>6039</v>
      </c>
      <c r="CY277" s="4" t="s">
        <v>3654</v>
      </c>
      <c r="CZ277" s="5" t="s">
        <v>171</v>
      </c>
      <c r="DA277" s="5" t="s">
        <v>230</v>
      </c>
      <c r="DB277" s="4" t="s">
        <v>6045</v>
      </c>
      <c r="DC277" s="4" t="s">
        <v>6046</v>
      </c>
      <c r="DD277" t="s">
        <v>6047</v>
      </c>
      <c r="DE277" s="14" t="s">
        <v>176</v>
      </c>
      <c r="DF277" s="4">
        <v>281</v>
      </c>
      <c r="DG277" s="15" t="s">
        <v>177</v>
      </c>
      <c r="DH277" s="15" t="s">
        <v>178</v>
      </c>
      <c r="DI277" s="4" t="e">
        <v>#REF!</v>
      </c>
      <c r="DJ277" s="4" t="e">
        <v>#REF!</v>
      </c>
      <c r="DK277" s="4" t="e">
        <v>#REF!</v>
      </c>
      <c r="DL277" s="4" t="e">
        <v>#REF!</v>
      </c>
      <c r="DM277" s="4" t="e">
        <v>#REF!</v>
      </c>
      <c r="DN277" s="4" t="e">
        <v>#REF!</v>
      </c>
      <c r="DO277" s="4" t="e">
        <v>#REF!</v>
      </c>
      <c r="DP277" s="4" t="s">
        <v>6048</v>
      </c>
      <c r="DQ277" s="4" t="s">
        <v>178</v>
      </c>
      <c r="DR277" s="16">
        <v>1</v>
      </c>
      <c r="DS277" s="17">
        <v>44255</v>
      </c>
      <c r="DU277" s="1" t="s">
        <v>178</v>
      </c>
      <c r="DV277" s="1" t="str">
        <f>TabCadastro[[#This Row],[Cidade]]&amp;" - "&amp;TabCadastro[[#This Row],[UF]]</f>
        <v>São Paulo - SP</v>
      </c>
      <c r="DW277" s="18" t="str">
        <f>TabCadastro[[#This Row],[Nome completo do responsável]]&amp;" / "&amp;TabCadastro[[#This Row],[Endereço de e-mail2]]&amp;" / "&amp;TabCadastro[[#This Row],[Telefone]]</f>
        <v>Marcelo Takara / biomol4@ig.com.br / (11) 98223-4907</v>
      </c>
      <c r="DX277" s="18" t="str">
        <f>TabCadastro[[#This Row],[Nome do Presidente]]&amp;" / "&amp;TabCadastro[[#This Row],[Email do Presidente]]&amp;" / "&amp;TabCadastro[[#This Row],[Telefone do Presidente]]</f>
        <v>Marcelo Takara / biomol4@ig.com.br / (11) 98223-4907</v>
      </c>
      <c r="DY277" s="18" t="e">
        <f>VLOOKUP(TabCadastro[[#This Row],[Regional]],#REF!,2,FALSE)</f>
        <v>#REF!</v>
      </c>
      <c r="DZ277" s="1" t="e">
        <f>IF(TabCadastro[[#This Row],[Regional]]=#REF!,TabCadastro[[#This Row],[Conc_Cidade_UF]],"")</f>
        <v>#REF!</v>
      </c>
      <c r="EA277" s="18" t="str">
        <f>TabCadastro[[#This Row],[Endereço]]&amp;" - "&amp;TabCadastro[[#This Row],[Bairro]]&amp;" - "&amp;"CEP "&amp;TabCadastro[[#This Row],[CEP]]</f>
        <v>Rua Rodolfo Marcos Teofilo, 188 - Jd. Almanara - CEP 02862-100</v>
      </c>
      <c r="EB277" s="1" t="e">
        <f>IF(TabCadastro[[#This Row],[Regional]]=#REF!,TabCadastro[[#This Row],[Ordem (manual)]],"")</f>
        <v>#REF!</v>
      </c>
      <c r="EC277" s="1" t="e">
        <f>IF(TabCadastro[[#This Row],[Regional_Selec]]="","",_xlfn.RANK.EQ(TabCadastro[[#This Row],[Regional_Selec]],TabCadastro[Regional_Selec],1))</f>
        <v>#REF!</v>
      </c>
      <c r="ED277" s="1" t="str">
        <f>TabCadastro[[#This Row],[Domingo]]&amp;TabCadastro[[#This Row],[Segunda]]&amp;TabCadastro[[#This Row],[Terça]]&amp;TabCadastro[[#This Row],[Quarta]]&amp;TabCadastro[[#This Row],[Quinta]]&amp;TabCadastro[[#This Row],[Sexta]]&amp;TabCadastro[[#This Row],[Sábado]]</f>
        <v>-20h-----</v>
      </c>
      <c r="EE277" s="1">
        <f>LEN(TabCadastro[[#This Row],[Conc_AE]])-LEN(SUBSTITUTE(TabCadastro[[#This Row],[Conc_AE]],"h",""))</f>
        <v>1</v>
      </c>
      <c r="EF277" s="1">
        <f>LEN(TabCadastro[[#This Row],[Dias e Horários do CURSO BÁSICO]])-LEN(SUBSTITUTE(TabCadastro[[#This Row],[Dias e Horários do CURSO BÁSICO]],"h",""))</f>
        <v>0</v>
      </c>
      <c r="EG277" s="1">
        <f>LEN(TabCadastro[[#This Row],[Dias e Horários da EAE]])-LEN(SUBSTITUTE(TabCadastro[[#This Row],[Dias e Horários da EAE]],"h",""))</f>
        <v>1</v>
      </c>
      <c r="EH277" s="1">
        <f>LEN(TabCadastro[[#This Row],[Dias e Horários EVANGELIZAÇÃO INFANTIL]])-LEN(SUBSTITUTE(TabCadastro[[#This Row],[Dias e Horários EVANGELIZAÇÃO INFANTIL]],"h",""))</f>
        <v>1</v>
      </c>
      <c r="EI277" s="1">
        <f>LEN(TabCadastro[[#This Row],[Dias e Horários PRÉ-MOCIDADE]])-LEN(SUBSTITUTE(TabCadastro[[#This Row],[Dias e Horários PRÉ-MOCIDADE]],"h",""))</f>
        <v>1</v>
      </c>
      <c r="EJ277" s="1">
        <f>LEN(TabCadastro[[#This Row],[Dias e Horários MOCIDADE]])-LEN(SUBSTITUTE(TabCadastro[[#This Row],[Dias e Horários MOCIDADE]],"h",""))</f>
        <v>1</v>
      </c>
      <c r="EK277" s="1">
        <f>LEN(TabCadastro[[#This Row],[Dias e Horários do CURSO DE MÉDIUNS]])-LEN(SUBSTITUTE(TabCadastro[[#This Row],[Dias e Horários do CURSO DE MÉDIUNS]],"h",""))</f>
        <v>0</v>
      </c>
      <c r="EL277" s="1">
        <f>LEN(TabCadastro[[#This Row],[Dias e Horários - FALANDO AO CORAÇÃO]])-LEN(SUBSTITUTE(TabCadastro[[#This Row],[Dias e Horários - FALANDO AO CORAÇÃO]],"h",""))</f>
        <v>0</v>
      </c>
      <c r="EM277" s="1">
        <f>LEN(TabCadastro[[#This Row],[Dias e Horários - PROJETO ANDRÉ LUIZ]])-LEN(SUBSTITUTE(TabCadastro[[#This Row],[Dias e Horários - PROJETO ANDRÉ LUIZ]],"h",""))</f>
        <v>0</v>
      </c>
      <c r="EN277" s="1">
        <f>LEN(TabCadastro[[#This Row],[Dias e Horários - PROJETO PAULO DE TARSO]])-LEN(SUBSTITUTE(TabCadastro[[#This Row],[Dias e Horários - PROJETO PAULO DE TARSO]],"h",""))</f>
        <v>0</v>
      </c>
    </row>
    <row r="278" spans="1:144" x14ac:dyDescent="0.3">
      <c r="A278" s="2">
        <v>44221.613928402774</v>
      </c>
      <c r="B278" s="19" t="s">
        <v>6049</v>
      </c>
      <c r="C278" s="3" t="s">
        <v>6050</v>
      </c>
      <c r="D278" s="3" t="s">
        <v>6051</v>
      </c>
      <c r="E278" s="3" t="s">
        <v>6052</v>
      </c>
      <c r="F278" s="3" t="s">
        <v>6053</v>
      </c>
      <c r="G278" s="4" t="s">
        <v>6054</v>
      </c>
      <c r="H278" s="5" t="s">
        <v>6055</v>
      </c>
      <c r="I278" s="3" t="s">
        <v>642</v>
      </c>
      <c r="J278" s="3" t="s">
        <v>152</v>
      </c>
      <c r="K278" s="3" t="s">
        <v>6056</v>
      </c>
      <c r="L278" s="3" t="s">
        <v>6057</v>
      </c>
      <c r="M278" s="13">
        <v>42598</v>
      </c>
      <c r="N278" s="3" t="s">
        <v>6058</v>
      </c>
      <c r="O278" s="5" t="s">
        <v>6059</v>
      </c>
      <c r="P278" s="5" t="s">
        <v>6053</v>
      </c>
      <c r="Q278" s="4" t="s">
        <v>6060</v>
      </c>
      <c r="R278" s="4" t="s">
        <v>6058</v>
      </c>
      <c r="S278" s="3" t="s">
        <v>158</v>
      </c>
      <c r="T278" s="3" t="s">
        <v>158</v>
      </c>
      <c r="U278" s="3" t="s">
        <v>159</v>
      </c>
      <c r="V278" s="3" t="s">
        <v>159</v>
      </c>
      <c r="W278" s="3" t="s">
        <v>159</v>
      </c>
      <c r="X278" s="3" t="s">
        <v>159</v>
      </c>
      <c r="Y278" s="3" t="s">
        <v>158</v>
      </c>
      <c r="Z278" s="4" t="s">
        <v>6061</v>
      </c>
      <c r="AA278" s="4" t="s">
        <v>161</v>
      </c>
      <c r="AB278" s="4" t="s">
        <v>161</v>
      </c>
      <c r="AC278" s="4" t="s">
        <v>161</v>
      </c>
      <c r="AD278" s="4" t="s">
        <v>161</v>
      </c>
      <c r="AE278" s="4" t="s">
        <v>158</v>
      </c>
      <c r="AF278" s="4" t="s">
        <v>6062</v>
      </c>
      <c r="AG278" s="3" t="s">
        <v>161</v>
      </c>
      <c r="AH278" s="3" t="s">
        <v>161</v>
      </c>
      <c r="AI278" s="3" t="s">
        <v>161</v>
      </c>
      <c r="AJ278" s="3" t="s">
        <v>221</v>
      </c>
      <c r="AK278" s="3" t="s">
        <v>161</v>
      </c>
      <c r="AL278" s="3" t="s">
        <v>161</v>
      </c>
      <c r="AM278" s="3" t="s">
        <v>161</v>
      </c>
      <c r="AN278" s="5">
        <v>35</v>
      </c>
      <c r="AO278" s="5">
        <v>15</v>
      </c>
      <c r="AP278" s="5">
        <v>5</v>
      </c>
      <c r="AQ278" s="5">
        <v>3</v>
      </c>
      <c r="AR278" s="5" t="s">
        <v>470</v>
      </c>
      <c r="AS278" s="5">
        <v>12</v>
      </c>
      <c r="AT278" s="5" t="s">
        <v>225</v>
      </c>
      <c r="AU278" s="5" t="s">
        <v>467</v>
      </c>
      <c r="AV278" s="5">
        <v>12</v>
      </c>
      <c r="AW278" s="5">
        <v>5</v>
      </c>
      <c r="AX278" s="5">
        <v>2</v>
      </c>
      <c r="AY278" s="5">
        <v>1</v>
      </c>
      <c r="AZ278" s="5" t="s">
        <v>161</v>
      </c>
      <c r="BA278" s="5">
        <v>0</v>
      </c>
      <c r="BB278" s="5">
        <v>0</v>
      </c>
      <c r="BC278" s="5">
        <v>0</v>
      </c>
      <c r="BD278" s="5">
        <v>0</v>
      </c>
      <c r="BE278" s="5" t="s">
        <v>161</v>
      </c>
      <c r="BF278" s="5">
        <v>0</v>
      </c>
      <c r="BG278" s="5">
        <v>0</v>
      </c>
      <c r="BH278" s="5">
        <v>0</v>
      </c>
      <c r="BI278" s="5">
        <v>0</v>
      </c>
      <c r="BJ278" s="5">
        <v>0</v>
      </c>
      <c r="BK278" s="5">
        <v>0</v>
      </c>
      <c r="BL278" s="5">
        <v>0</v>
      </c>
      <c r="BM278" s="5">
        <v>0</v>
      </c>
      <c r="BN278" s="5">
        <v>0</v>
      </c>
      <c r="BO278" s="5">
        <v>0</v>
      </c>
      <c r="BP278" s="5">
        <v>0</v>
      </c>
      <c r="BQ278" s="5" t="s">
        <v>163</v>
      </c>
      <c r="BR278" s="5" t="s">
        <v>161</v>
      </c>
      <c r="BS278" s="5">
        <v>0</v>
      </c>
      <c r="BT278" s="5">
        <v>0</v>
      </c>
      <c r="BU278" s="5">
        <v>0</v>
      </c>
      <c r="BV278" s="5" t="s">
        <v>163</v>
      </c>
      <c r="BW278" s="5" t="s">
        <v>161</v>
      </c>
      <c r="BX278" s="5">
        <v>0</v>
      </c>
      <c r="BY278" s="5">
        <v>0</v>
      </c>
      <c r="BZ278" s="5">
        <v>0</v>
      </c>
      <c r="CA278" s="5">
        <v>0</v>
      </c>
      <c r="CB278" s="5">
        <v>0</v>
      </c>
      <c r="CC278" s="5">
        <v>7</v>
      </c>
      <c r="CD278" s="5" t="s">
        <v>161</v>
      </c>
      <c r="CE278" s="5" t="s">
        <v>161</v>
      </c>
      <c r="CF278" s="5" t="s">
        <v>161</v>
      </c>
      <c r="CG278" s="5" t="s">
        <v>158</v>
      </c>
      <c r="CH278" s="5" t="s">
        <v>158</v>
      </c>
      <c r="CI278" s="5">
        <v>0</v>
      </c>
      <c r="CJ278" s="5">
        <v>0</v>
      </c>
      <c r="CK278" s="5" t="s">
        <v>158</v>
      </c>
      <c r="CL278" s="5" t="s">
        <v>158</v>
      </c>
      <c r="CM278" s="5">
        <v>0</v>
      </c>
      <c r="CN278" s="5">
        <v>0</v>
      </c>
      <c r="CO278" s="5" t="s">
        <v>167</v>
      </c>
      <c r="CQ278" s="5" t="s">
        <v>347</v>
      </c>
      <c r="CS278" s="5" t="s">
        <v>169</v>
      </c>
      <c r="CT278" s="5" t="s">
        <v>158</v>
      </c>
      <c r="CU278" s="5" t="s">
        <v>6059</v>
      </c>
      <c r="CX278" s="5" t="s">
        <v>6059</v>
      </c>
      <c r="CY278" s="1" t="s">
        <v>163</v>
      </c>
      <c r="CZ278" s="20" t="s">
        <v>163</v>
      </c>
      <c r="DA278" s="20" t="s">
        <v>163</v>
      </c>
      <c r="DD278" t="s">
        <v>6063</v>
      </c>
      <c r="DE278" s="14" t="s">
        <v>176</v>
      </c>
      <c r="DF278" s="4">
        <v>282</v>
      </c>
      <c r="DG278" s="15" t="s">
        <v>177</v>
      </c>
      <c r="DH278" s="15" t="s">
        <v>178</v>
      </c>
      <c r="DI278" s="4" t="e">
        <v>#REF!</v>
      </c>
      <c r="DJ278" s="4" t="e">
        <v>#REF!</v>
      </c>
      <c r="DK278" s="4" t="e">
        <v>#REF!</v>
      </c>
      <c r="DL278" s="4" t="e">
        <v>#REF!</v>
      </c>
      <c r="DM278" s="4" t="e">
        <v>#REF!</v>
      </c>
      <c r="DN278" s="4" t="e">
        <v>#REF!</v>
      </c>
      <c r="DO278" s="4" t="e">
        <v>#REF!</v>
      </c>
      <c r="DP278" s="4" t="s">
        <v>6064</v>
      </c>
      <c r="DQ278" s="4" t="s">
        <v>178</v>
      </c>
      <c r="DR278" s="16">
        <v>0.5</v>
      </c>
      <c r="DS278" s="17">
        <v>44231</v>
      </c>
      <c r="DU278" s="1" t="s">
        <v>178</v>
      </c>
      <c r="DV278" s="1" t="str">
        <f>TabCadastro[[#This Row],[Cidade]]&amp;" - "&amp;TabCadastro[[#This Row],[UF]]</f>
        <v>São Paulo - SP</v>
      </c>
      <c r="DW278" s="18" t="str">
        <f>TabCadastro[[#This Row],[Nome completo do responsável]]&amp;" / "&amp;TabCadastro[[#This Row],[Endereço de e-mail2]]&amp;" / "&amp;TabCadastro[[#This Row],[Telefone]]</f>
        <v>Marcio Chiuratto / machiuratto@gmail.com / (11) 97535-1691</v>
      </c>
      <c r="DX278" s="18" t="str">
        <f>TabCadastro[[#This Row],[Nome do Presidente]]&amp;" / "&amp;TabCadastro[[#This Row],[Email do Presidente]]&amp;" / "&amp;TabCadastro[[#This Row],[Telefone do Presidente]]</f>
        <v>Marcio Douglas Chiuratto / machiuratto@gmail.com / (11) 97535-1691</v>
      </c>
      <c r="DY278" s="18" t="e">
        <f>VLOOKUP(TabCadastro[[#This Row],[Regional]],#REF!,2,FALSE)</f>
        <v>#REF!</v>
      </c>
      <c r="DZ278" s="1" t="e">
        <f>IF(TabCadastro[[#This Row],[Regional]]=#REF!,TabCadastro[[#This Row],[Conc_Cidade_UF]],"")</f>
        <v>#REF!</v>
      </c>
      <c r="EA278" s="18" t="str">
        <f>TabCadastro[[#This Row],[Endereço]]&amp;" - "&amp;TabCadastro[[#This Row],[Bairro]]&amp;" - "&amp;"CEP "&amp;TabCadastro[[#This Row],[CEP]]</f>
        <v>Rua Balsamo Da Horta , 160 - Jd. Ipanema - CEP 05185-300</v>
      </c>
      <c r="EB278" s="1" t="e">
        <f>IF(TabCadastro[[#This Row],[Regional]]=#REF!,TabCadastro[[#This Row],[Ordem (manual)]],"")</f>
        <v>#REF!</v>
      </c>
      <c r="EC278" s="1" t="e">
        <f>IF(TabCadastro[[#This Row],[Regional_Selec]]="","",_xlfn.RANK.EQ(TabCadastro[[#This Row],[Regional_Selec]],TabCadastro[Regional_Selec],1))</f>
        <v>#REF!</v>
      </c>
      <c r="ED278" s="1" t="str">
        <f>TabCadastro[[#This Row],[Domingo]]&amp;TabCadastro[[#This Row],[Segunda]]&amp;TabCadastro[[#This Row],[Terça]]&amp;TabCadastro[[#This Row],[Quarta]]&amp;TabCadastro[[#This Row],[Quinta]]&amp;TabCadastro[[#This Row],[Sexta]]&amp;TabCadastro[[#This Row],[Sábado]]</f>
        <v>---20h---</v>
      </c>
      <c r="EE278" s="1">
        <f>LEN(TabCadastro[[#This Row],[Conc_AE]])-LEN(SUBSTITUTE(TabCadastro[[#This Row],[Conc_AE]],"h",""))</f>
        <v>1</v>
      </c>
      <c r="EF278" s="1">
        <f>LEN(TabCadastro[[#This Row],[Dias e Horários do CURSO BÁSICO]])-LEN(SUBSTITUTE(TabCadastro[[#This Row],[Dias e Horários do CURSO BÁSICO]],"h",""))</f>
        <v>1</v>
      </c>
      <c r="EG278" s="1">
        <f>LEN(TabCadastro[[#This Row],[Dias e Horários da EAE]])-LEN(SUBSTITUTE(TabCadastro[[#This Row],[Dias e Horários da EAE]],"h",""))</f>
        <v>1</v>
      </c>
      <c r="EH278" s="1">
        <f>LEN(TabCadastro[[#This Row],[Dias e Horários EVANGELIZAÇÃO INFANTIL]])-LEN(SUBSTITUTE(TabCadastro[[#This Row],[Dias e Horários EVANGELIZAÇÃO INFANTIL]],"h",""))</f>
        <v>0</v>
      </c>
      <c r="EI278" s="1">
        <f>LEN(TabCadastro[[#This Row],[Dias e Horários PRÉ-MOCIDADE]])-LEN(SUBSTITUTE(TabCadastro[[#This Row],[Dias e Horários PRÉ-MOCIDADE]],"h",""))</f>
        <v>0</v>
      </c>
      <c r="EJ278" s="1">
        <f>LEN(TabCadastro[[#This Row],[Dias e Horários MOCIDADE]])-LEN(SUBSTITUTE(TabCadastro[[#This Row],[Dias e Horários MOCIDADE]],"h",""))</f>
        <v>0</v>
      </c>
      <c r="EK278" s="1">
        <f>LEN(TabCadastro[[#This Row],[Dias e Horários do CURSO DE MÉDIUNS]])-LEN(SUBSTITUTE(TabCadastro[[#This Row],[Dias e Horários do CURSO DE MÉDIUNS]],"h",""))</f>
        <v>0</v>
      </c>
      <c r="EL278" s="1">
        <f>LEN(TabCadastro[[#This Row],[Dias e Horários - FALANDO AO CORAÇÃO]])-LEN(SUBSTITUTE(TabCadastro[[#This Row],[Dias e Horários - FALANDO AO CORAÇÃO]],"h",""))</f>
        <v>0</v>
      </c>
      <c r="EM278" s="1">
        <f>LEN(TabCadastro[[#This Row],[Dias e Horários - PROJETO ANDRÉ LUIZ]])-LEN(SUBSTITUTE(TabCadastro[[#This Row],[Dias e Horários - PROJETO ANDRÉ LUIZ]],"h",""))</f>
        <v>0</v>
      </c>
      <c r="EN278" s="1">
        <f>LEN(TabCadastro[[#This Row],[Dias e Horários - PROJETO PAULO DE TARSO]])-LEN(SUBSTITUTE(TabCadastro[[#This Row],[Dias e Horários - PROJETO PAULO DE TARSO]],"h",""))</f>
        <v>0</v>
      </c>
    </row>
    <row r="279" spans="1:144" x14ac:dyDescent="0.3">
      <c r="A279" s="2">
        <v>44216.413286423616</v>
      </c>
      <c r="B279" s="19" t="s">
        <v>6049</v>
      </c>
      <c r="C279" s="3" t="s">
        <v>6065</v>
      </c>
      <c r="D279" s="3" t="s">
        <v>6066</v>
      </c>
      <c r="E279" s="3" t="s">
        <v>6067</v>
      </c>
      <c r="F279" s="3" t="s">
        <v>6068</v>
      </c>
      <c r="G279" s="4" t="s">
        <v>6069</v>
      </c>
      <c r="H279" s="5" t="s">
        <v>6070</v>
      </c>
      <c r="I279" s="3" t="s">
        <v>642</v>
      </c>
      <c r="J279" s="3" t="s">
        <v>152</v>
      </c>
      <c r="K279" s="3" t="s">
        <v>6071</v>
      </c>
      <c r="L279" s="3" t="s">
        <v>6072</v>
      </c>
      <c r="M279" s="13">
        <v>36232</v>
      </c>
      <c r="N279" s="3" t="s">
        <v>6073</v>
      </c>
      <c r="O279" s="5" t="s">
        <v>6074</v>
      </c>
      <c r="P279" s="5" t="s">
        <v>6068</v>
      </c>
      <c r="Q279" s="4" t="s">
        <v>6075</v>
      </c>
      <c r="R279" s="4" t="s">
        <v>6076</v>
      </c>
      <c r="S279" s="3" t="s">
        <v>158</v>
      </c>
      <c r="T279" s="3" t="s">
        <v>158</v>
      </c>
      <c r="U279" s="3" t="s">
        <v>158</v>
      </c>
      <c r="V279" s="3" t="s">
        <v>159</v>
      </c>
      <c r="W279" s="3" t="s">
        <v>159</v>
      </c>
      <c r="X279" s="3" t="s">
        <v>159</v>
      </c>
      <c r="Y279" s="3" t="s">
        <v>159</v>
      </c>
      <c r="Z279" s="4" t="s">
        <v>6077</v>
      </c>
      <c r="AA279" t="s">
        <v>6078</v>
      </c>
      <c r="AB279" s="4" t="s">
        <v>6079</v>
      </c>
      <c r="AC279" s="4" t="s">
        <v>161</v>
      </c>
      <c r="AD279" s="4" t="s">
        <v>6080</v>
      </c>
      <c r="AE279" s="4" t="s">
        <v>158</v>
      </c>
      <c r="AF279" s="4" t="s">
        <v>6081</v>
      </c>
      <c r="AG279" s="3" t="s">
        <v>1735</v>
      </c>
      <c r="AH279" s="3" t="s">
        <v>161</v>
      </c>
      <c r="AI279" s="3" t="s">
        <v>161</v>
      </c>
      <c r="AJ279" s="3" t="s">
        <v>422</v>
      </c>
      <c r="AK279" s="3" t="s">
        <v>161</v>
      </c>
      <c r="AL279" s="3" t="s">
        <v>161</v>
      </c>
      <c r="AM279" s="3" t="s">
        <v>161</v>
      </c>
      <c r="AN279" s="5">
        <v>60</v>
      </c>
      <c r="AO279" s="5">
        <v>60</v>
      </c>
      <c r="AP279" s="5">
        <v>20</v>
      </c>
      <c r="AQ279" s="5">
        <v>15</v>
      </c>
      <c r="AR279" s="5" t="s">
        <v>251</v>
      </c>
      <c r="AS279" s="5">
        <v>35</v>
      </c>
      <c r="AT279" s="5" t="s">
        <v>5680</v>
      </c>
      <c r="AU279" s="5" t="s">
        <v>2937</v>
      </c>
      <c r="AV279" s="5">
        <v>35</v>
      </c>
      <c r="AW279" s="5">
        <v>16</v>
      </c>
      <c r="AX279" s="5">
        <v>5</v>
      </c>
      <c r="AY279" s="5">
        <v>3</v>
      </c>
      <c r="AZ279" s="5" t="s">
        <v>655</v>
      </c>
      <c r="BA279" s="5">
        <v>30</v>
      </c>
      <c r="BB279" s="5">
        <v>15</v>
      </c>
      <c r="BC279" s="5">
        <v>6</v>
      </c>
      <c r="BD279" s="5">
        <v>1</v>
      </c>
      <c r="BE279" s="5" t="s">
        <v>6082</v>
      </c>
      <c r="BF279" s="5">
        <v>20</v>
      </c>
      <c r="BG279" s="5">
        <v>10</v>
      </c>
      <c r="BH279" s="5">
        <v>6</v>
      </c>
      <c r="BI279" s="5">
        <v>1</v>
      </c>
      <c r="BJ279" s="5">
        <v>1</v>
      </c>
      <c r="BK279" s="5">
        <v>1</v>
      </c>
      <c r="BL279" s="5">
        <v>1</v>
      </c>
      <c r="BM279" s="5">
        <v>2</v>
      </c>
      <c r="BN279" s="5">
        <v>1</v>
      </c>
      <c r="BO279" s="5">
        <v>5</v>
      </c>
      <c r="BP279" s="5">
        <v>0</v>
      </c>
      <c r="BQ279" s="5" t="s">
        <v>158</v>
      </c>
      <c r="BR279" s="5" t="s">
        <v>161</v>
      </c>
      <c r="BS279" s="5">
        <v>0</v>
      </c>
      <c r="BT279" s="5">
        <v>0</v>
      </c>
      <c r="BU279" s="5">
        <v>0</v>
      </c>
      <c r="BV279" s="5" t="s">
        <v>163</v>
      </c>
      <c r="BW279" s="5" t="s">
        <v>2642</v>
      </c>
      <c r="BX279" s="5">
        <v>5</v>
      </c>
      <c r="BY279" s="5">
        <v>10</v>
      </c>
      <c r="BZ279" s="5">
        <v>5</v>
      </c>
      <c r="CA279" s="5">
        <v>1</v>
      </c>
      <c r="CB279" s="5">
        <v>0</v>
      </c>
      <c r="CC279" s="5">
        <v>50</v>
      </c>
      <c r="CD279" s="5" t="s">
        <v>161</v>
      </c>
      <c r="CE279" s="5" t="s">
        <v>161</v>
      </c>
      <c r="CF279" s="5" t="s">
        <v>161</v>
      </c>
      <c r="CG279" s="5" t="s">
        <v>158</v>
      </c>
      <c r="CH279" s="5" t="s">
        <v>158</v>
      </c>
      <c r="CI279" s="5">
        <v>0</v>
      </c>
      <c r="CJ279" s="5">
        <v>0</v>
      </c>
      <c r="CK279" s="5" t="s">
        <v>159</v>
      </c>
      <c r="CL279" s="5" t="s">
        <v>158</v>
      </c>
      <c r="CM279" s="5">
        <v>0</v>
      </c>
      <c r="CN279" s="5">
        <v>0</v>
      </c>
      <c r="CO279" s="5" t="s">
        <v>199</v>
      </c>
      <c r="CQ279" s="5" t="s">
        <v>168</v>
      </c>
      <c r="CS279" s="5" t="s">
        <v>169</v>
      </c>
      <c r="CT279" s="5" t="s">
        <v>159</v>
      </c>
      <c r="CU279" s="5" t="s">
        <v>6074</v>
      </c>
      <c r="CX279" s="5" t="s">
        <v>6074</v>
      </c>
      <c r="CY279" s="4" t="s">
        <v>5007</v>
      </c>
      <c r="CZ279" s="5" t="s">
        <v>171</v>
      </c>
      <c r="DA279" s="5" t="s">
        <v>230</v>
      </c>
      <c r="DB279" s="4" t="s">
        <v>6083</v>
      </c>
      <c r="DC279" s="4" t="s">
        <v>6084</v>
      </c>
      <c r="DD279" t="s">
        <v>6085</v>
      </c>
      <c r="DE279" s="14" t="s">
        <v>176</v>
      </c>
      <c r="DF279" s="4">
        <v>283</v>
      </c>
      <c r="DG279" s="15" t="s">
        <v>177</v>
      </c>
      <c r="DH279" s="15" t="s">
        <v>354</v>
      </c>
      <c r="DI279" s="4" t="e">
        <v>#REF!</v>
      </c>
      <c r="DJ279" s="4" t="e">
        <v>#REF!</v>
      </c>
      <c r="DK279" s="4" t="e">
        <v>#REF!</v>
      </c>
      <c r="DL279" s="4" t="e">
        <v>#REF!</v>
      </c>
      <c r="DM279" s="4" t="e">
        <v>#REF!</v>
      </c>
      <c r="DN279" s="4" t="e">
        <v>#REF!</v>
      </c>
      <c r="DO279" s="4" t="e">
        <v>#REF!</v>
      </c>
      <c r="DP279" s="4" t="s">
        <v>6086</v>
      </c>
      <c r="DQ279" s="4" t="s">
        <v>354</v>
      </c>
      <c r="DR279" s="16">
        <v>1</v>
      </c>
      <c r="DS279" s="17">
        <v>44232</v>
      </c>
      <c r="DT279" s="1" t="s">
        <v>356</v>
      </c>
      <c r="DU279" s="1" t="s">
        <v>354</v>
      </c>
      <c r="DV279" s="1" t="str">
        <f>TabCadastro[[#This Row],[Cidade]]&amp;" - "&amp;TabCadastro[[#This Row],[UF]]</f>
        <v>São Paulo - SP</v>
      </c>
      <c r="DW279" s="18" t="str">
        <f>TabCadastro[[#This Row],[Nome completo do responsável]]&amp;" / "&amp;TabCadastro[[#This Row],[Endereço de e-mail2]]&amp;" / "&amp;TabCadastro[[#This Row],[Telefone]]</f>
        <v>Márcia Regina Koc / marcia.koc@hotmail.com / (11) 98283-2970</v>
      </c>
      <c r="DX279" s="18" t="str">
        <f>TabCadastro[[#This Row],[Nome do Presidente]]&amp;" / "&amp;TabCadastro[[#This Row],[Email do Presidente]]&amp;" / "&amp;TabCadastro[[#This Row],[Telefone do Presidente]]</f>
        <v>Marcia Koc / marcia.koc@hotmail.com / (11) 98283-2970</v>
      </c>
      <c r="DY279" s="18" t="e">
        <f>VLOOKUP(TabCadastro[[#This Row],[Regional]],#REF!,2,FALSE)</f>
        <v>#REF!</v>
      </c>
      <c r="DZ279" s="1" t="e">
        <f>IF(TabCadastro[[#This Row],[Regional]]=#REF!,TabCadastro[[#This Row],[Conc_Cidade_UF]],"")</f>
        <v>#REF!</v>
      </c>
      <c r="EA279" s="18" t="str">
        <f>TabCadastro[[#This Row],[Endereço]]&amp;" - "&amp;TabCadastro[[#This Row],[Bairro]]&amp;" - "&amp;"CEP "&amp;TabCadastro[[#This Row],[CEP]]</f>
        <v>Rua Alberto De Faria Cardoso,145 - Jd. Odete - CEP 05363-170</v>
      </c>
      <c r="EB279" s="1" t="e">
        <f>IF(TabCadastro[[#This Row],[Regional]]=#REF!,TabCadastro[[#This Row],[Ordem (manual)]],"")</f>
        <v>#REF!</v>
      </c>
      <c r="EC279" s="1" t="e">
        <f>IF(TabCadastro[[#This Row],[Regional_Selec]]="","",_xlfn.RANK.EQ(TabCadastro[[#This Row],[Regional_Selec]],TabCadastro[Regional_Selec],1))</f>
        <v>#REF!</v>
      </c>
      <c r="ED279" s="1" t="str">
        <f>TabCadastro[[#This Row],[Domingo]]&amp;TabCadastro[[#This Row],[Segunda]]&amp;TabCadastro[[#This Row],[Terça]]&amp;TabCadastro[[#This Row],[Quarta]]&amp;TabCadastro[[#This Row],[Quinta]]&amp;TabCadastro[[#This Row],[Sexta]]&amp;TabCadastro[[#This Row],[Sábado]]</f>
        <v>8h--19h---</v>
      </c>
      <c r="EE279" s="1">
        <f>LEN(TabCadastro[[#This Row],[Conc_AE]])-LEN(SUBSTITUTE(TabCadastro[[#This Row],[Conc_AE]],"h",""))</f>
        <v>2</v>
      </c>
      <c r="EF279" s="1">
        <f>LEN(TabCadastro[[#This Row],[Dias e Horários do CURSO BÁSICO]])-LEN(SUBSTITUTE(TabCadastro[[#This Row],[Dias e Horários do CURSO BÁSICO]],"h",""))</f>
        <v>1</v>
      </c>
      <c r="EG279" s="1">
        <f>LEN(TabCadastro[[#This Row],[Dias e Horários da EAE]])-LEN(SUBSTITUTE(TabCadastro[[#This Row],[Dias e Horários da EAE]],"h",""))</f>
        <v>2</v>
      </c>
      <c r="EH279" s="1">
        <f>LEN(TabCadastro[[#This Row],[Dias e Horários EVANGELIZAÇÃO INFANTIL]])-LEN(SUBSTITUTE(TabCadastro[[#This Row],[Dias e Horários EVANGELIZAÇÃO INFANTIL]],"h",""))</f>
        <v>1</v>
      </c>
      <c r="EI279" s="1">
        <f>LEN(TabCadastro[[#This Row],[Dias e Horários PRÉ-MOCIDADE]])-LEN(SUBSTITUTE(TabCadastro[[#This Row],[Dias e Horários PRÉ-MOCIDADE]],"h",""))</f>
        <v>0</v>
      </c>
      <c r="EJ279" s="1">
        <f>LEN(TabCadastro[[#This Row],[Dias e Horários MOCIDADE]])-LEN(SUBSTITUTE(TabCadastro[[#This Row],[Dias e Horários MOCIDADE]],"h",""))</f>
        <v>1</v>
      </c>
      <c r="EK279" s="1">
        <f>LEN(TabCadastro[[#This Row],[Dias e Horários do CURSO DE MÉDIUNS]])-LEN(SUBSTITUTE(TabCadastro[[#This Row],[Dias e Horários do CURSO DE MÉDIUNS]],"h",""))</f>
        <v>2</v>
      </c>
      <c r="EL279" s="1">
        <f>LEN(TabCadastro[[#This Row],[Dias e Horários - FALANDO AO CORAÇÃO]])-LEN(SUBSTITUTE(TabCadastro[[#This Row],[Dias e Horários - FALANDO AO CORAÇÃO]],"h",""))</f>
        <v>0</v>
      </c>
      <c r="EM279" s="1">
        <f>LEN(TabCadastro[[#This Row],[Dias e Horários - PROJETO ANDRÉ LUIZ]])-LEN(SUBSTITUTE(TabCadastro[[#This Row],[Dias e Horários - PROJETO ANDRÉ LUIZ]],"h",""))</f>
        <v>0</v>
      </c>
      <c r="EN279" s="1">
        <f>LEN(TabCadastro[[#This Row],[Dias e Horários - PROJETO PAULO DE TARSO]])-LEN(SUBSTITUTE(TabCadastro[[#This Row],[Dias e Horários - PROJETO PAULO DE TARSO]],"h",""))</f>
        <v>0</v>
      </c>
    </row>
    <row r="280" spans="1:144" x14ac:dyDescent="0.3">
      <c r="A280" s="2">
        <v>44177.653913136572</v>
      </c>
      <c r="B280" s="19" t="s">
        <v>6049</v>
      </c>
      <c r="C280" s="3" t="s">
        <v>6087</v>
      </c>
      <c r="D280" s="3" t="s">
        <v>6088</v>
      </c>
      <c r="E280" s="3" t="s">
        <v>6089</v>
      </c>
      <c r="F280" s="3" t="s">
        <v>6090</v>
      </c>
      <c r="G280" s="4" t="s">
        <v>6091</v>
      </c>
      <c r="H280" s="5" t="s">
        <v>1395</v>
      </c>
      <c r="I280" s="3" t="s">
        <v>6092</v>
      </c>
      <c r="J280" s="3" t="s">
        <v>152</v>
      </c>
      <c r="K280" s="3" t="s">
        <v>6093</v>
      </c>
      <c r="L280" s="3" t="s">
        <v>790</v>
      </c>
      <c r="M280" s="13">
        <v>40269</v>
      </c>
      <c r="N280" s="3" t="s">
        <v>6094</v>
      </c>
      <c r="O280" s="5" t="s">
        <v>6095</v>
      </c>
      <c r="P280" s="5" t="s">
        <v>6096</v>
      </c>
      <c r="Q280" s="4" t="s">
        <v>192</v>
      </c>
      <c r="R280" s="4" t="s">
        <v>6097</v>
      </c>
      <c r="S280" s="3" t="s">
        <v>159</v>
      </c>
      <c r="T280" s="3" t="s">
        <v>159</v>
      </c>
      <c r="U280" s="3" t="s">
        <v>159</v>
      </c>
      <c r="V280" s="3" t="s">
        <v>159</v>
      </c>
      <c r="W280" s="3" t="s">
        <v>159</v>
      </c>
      <c r="X280" s="3" t="s">
        <v>159</v>
      </c>
      <c r="Y280" s="3" t="s">
        <v>159</v>
      </c>
      <c r="Z280" s="4" t="s">
        <v>6098</v>
      </c>
      <c r="AA280" s="4" t="s">
        <v>161</v>
      </c>
      <c r="AB280" s="4" t="s">
        <v>6099</v>
      </c>
      <c r="AC280" s="4" t="s">
        <v>161</v>
      </c>
      <c r="AD280" s="4" t="s">
        <v>161</v>
      </c>
      <c r="AE280" s="4" t="s">
        <v>159</v>
      </c>
      <c r="AG280" s="3" t="s">
        <v>161</v>
      </c>
      <c r="AH280" s="3" t="s">
        <v>161</v>
      </c>
      <c r="AI280" s="3" t="s">
        <v>161</v>
      </c>
      <c r="AJ280" s="3" t="s">
        <v>161</v>
      </c>
      <c r="AK280" s="3" t="s">
        <v>162</v>
      </c>
      <c r="AL280" s="3" t="s">
        <v>161</v>
      </c>
      <c r="AM280" s="3" t="s">
        <v>161</v>
      </c>
      <c r="AN280" s="5">
        <v>20</v>
      </c>
      <c r="AO280" s="5">
        <v>12</v>
      </c>
      <c r="AP280" s="5">
        <v>4</v>
      </c>
      <c r="AQ280" s="5">
        <v>2</v>
      </c>
      <c r="AR280" s="5" t="s">
        <v>161</v>
      </c>
      <c r="AS280" s="5">
        <v>0</v>
      </c>
      <c r="AT280" s="5" t="s">
        <v>251</v>
      </c>
      <c r="AU280" s="5" t="s">
        <v>656</v>
      </c>
      <c r="AV280" s="5">
        <v>11</v>
      </c>
      <c r="AW280" s="5">
        <v>0</v>
      </c>
      <c r="AX280" s="5">
        <v>2</v>
      </c>
      <c r="AY280" s="5">
        <v>3</v>
      </c>
      <c r="AZ280" s="5" t="s">
        <v>252</v>
      </c>
      <c r="BA280" s="5">
        <v>10</v>
      </c>
      <c r="BB280" s="5">
        <v>2</v>
      </c>
      <c r="BC280" s="5">
        <v>2</v>
      </c>
      <c r="BD280" s="5">
        <v>3</v>
      </c>
      <c r="BE280" s="5" t="s">
        <v>161</v>
      </c>
      <c r="BF280" s="5">
        <v>0</v>
      </c>
      <c r="BG280" s="5">
        <v>0</v>
      </c>
      <c r="BH280" s="5">
        <v>0</v>
      </c>
      <c r="BI280" s="5">
        <v>0</v>
      </c>
      <c r="BJ280" s="5">
        <v>0</v>
      </c>
      <c r="BK280" s="5">
        <v>0</v>
      </c>
      <c r="BL280" s="5">
        <v>0</v>
      </c>
      <c r="BM280" s="5">
        <v>0</v>
      </c>
      <c r="BN280" s="5">
        <v>0</v>
      </c>
      <c r="BO280" s="5">
        <v>0</v>
      </c>
      <c r="BP280" s="5">
        <v>0</v>
      </c>
      <c r="BQ280" s="5" t="s">
        <v>159</v>
      </c>
      <c r="BR280" s="5" t="s">
        <v>161</v>
      </c>
      <c r="BS280" s="5">
        <v>0</v>
      </c>
      <c r="BT280" s="5">
        <v>0</v>
      </c>
      <c r="BU280" s="5">
        <v>0</v>
      </c>
      <c r="BV280" s="5" t="s">
        <v>163</v>
      </c>
      <c r="BW280" s="5" t="s">
        <v>161</v>
      </c>
      <c r="BX280" s="5">
        <v>0</v>
      </c>
      <c r="BY280" s="5">
        <v>0</v>
      </c>
      <c r="BZ280" s="5">
        <v>0</v>
      </c>
      <c r="CA280" s="5">
        <v>0</v>
      </c>
      <c r="CB280" s="5">
        <v>0</v>
      </c>
      <c r="CC280" s="5">
        <v>0</v>
      </c>
      <c r="CD280" s="5" t="s">
        <v>161</v>
      </c>
      <c r="CE280" s="5" t="s">
        <v>6100</v>
      </c>
      <c r="CF280" s="5" t="s">
        <v>161</v>
      </c>
      <c r="CG280" s="5" t="s">
        <v>158</v>
      </c>
      <c r="CH280" s="5" t="s">
        <v>158</v>
      </c>
      <c r="CI280" s="5">
        <v>0</v>
      </c>
      <c r="CJ280" s="5">
        <v>0</v>
      </c>
      <c r="CK280" s="5" t="s">
        <v>159</v>
      </c>
      <c r="CL280" s="5" t="s">
        <v>158</v>
      </c>
      <c r="CM280" s="5">
        <v>0</v>
      </c>
      <c r="CN280" s="5">
        <v>0</v>
      </c>
      <c r="CO280" s="5" t="s">
        <v>1454</v>
      </c>
      <c r="CP280" s="4" t="s">
        <v>6101</v>
      </c>
      <c r="CQ280" s="5" t="s">
        <v>168</v>
      </c>
      <c r="CR280" s="4" t="s">
        <v>6102</v>
      </c>
      <c r="CS280" s="5" t="s">
        <v>169</v>
      </c>
      <c r="CT280" s="5" t="s">
        <v>159</v>
      </c>
      <c r="CU280" s="5" t="s">
        <v>6103</v>
      </c>
      <c r="CV280" s="4" t="s">
        <v>6104</v>
      </c>
      <c r="CX280" s="20" t="s">
        <v>416</v>
      </c>
      <c r="CY280" s="1" t="s">
        <v>163</v>
      </c>
      <c r="CZ280" s="20" t="s">
        <v>163</v>
      </c>
      <c r="DA280" s="20" t="s">
        <v>163</v>
      </c>
      <c r="DD280" t="s">
        <v>6105</v>
      </c>
      <c r="DE280" s="14" t="s">
        <v>2350</v>
      </c>
      <c r="DF280" s="4">
        <v>285</v>
      </c>
      <c r="DG280" s="15" t="s">
        <v>177</v>
      </c>
      <c r="DH280" s="15" t="s">
        <v>178</v>
      </c>
      <c r="DI280" s="4" t="e">
        <v>#REF!</v>
      </c>
      <c r="DJ280" s="4" t="e">
        <v>#REF!</v>
      </c>
      <c r="DK280" s="4" t="e">
        <v>#REF!</v>
      </c>
      <c r="DL280" s="4" t="e">
        <v>#REF!</v>
      </c>
      <c r="DM280" s="4" t="e">
        <v>#REF!</v>
      </c>
      <c r="DN280" s="4" t="e">
        <v>#REF!</v>
      </c>
      <c r="DO280" s="4" t="e">
        <v>#REF!</v>
      </c>
      <c r="DP280" s="4" t="s">
        <v>6106</v>
      </c>
      <c r="DQ280" s="4" t="s">
        <v>178</v>
      </c>
      <c r="DR280" s="16">
        <v>0.25</v>
      </c>
      <c r="DS280" s="17">
        <v>44234</v>
      </c>
      <c r="DU280" s="1" t="s">
        <v>178</v>
      </c>
      <c r="DV280" s="1" t="str">
        <f>TabCadastro[[#This Row],[Cidade]]&amp;" - "&amp;TabCadastro[[#This Row],[UF]]</f>
        <v>Caieiras - SP</v>
      </c>
      <c r="DW280" s="18" t="str">
        <f>TabCadastro[[#This Row],[Nome completo do responsável]]&amp;" / "&amp;TabCadastro[[#This Row],[Endereço de e-mail2]]&amp;" / "&amp;TabCadastro[[#This Row],[Telefone]]</f>
        <v>Eliane Lopes Pastor / (sem email) / (11) 99449-3659</v>
      </c>
      <c r="DX280" s="18" t="str">
        <f>TabCadastro[[#This Row],[Nome do Presidente]]&amp;" / "&amp;TabCadastro[[#This Row],[Email do Presidente]]&amp;" / "&amp;TabCadastro[[#This Row],[Telefone do Presidente]]</f>
        <v>Francielio Alves De Oliveira / helioartes@hotmail.com / (11) 96704-6661</v>
      </c>
      <c r="DY280" s="18" t="e">
        <f>VLOOKUP(TabCadastro[[#This Row],[Regional]],#REF!,2,FALSE)</f>
        <v>#REF!</v>
      </c>
      <c r="DZ280" s="1" t="e">
        <f>IF(TabCadastro[[#This Row],[Regional]]=#REF!,TabCadastro[[#This Row],[Conc_Cidade_UF]],"")</f>
        <v>#REF!</v>
      </c>
      <c r="EA280" s="18" t="str">
        <f>TabCadastro[[#This Row],[Endereço]]&amp;" - "&amp;TabCadastro[[#This Row],[Bairro]]&amp;" - "&amp;"CEP "&amp;TabCadastro[[#This Row],[CEP]]</f>
        <v>Av. 14 Dezembro, 384 - Centro - CEP 07700-020</v>
      </c>
      <c r="EB280" s="1" t="e">
        <f>IF(TabCadastro[[#This Row],[Regional]]=#REF!,TabCadastro[[#This Row],[Ordem (manual)]],"")</f>
        <v>#REF!</v>
      </c>
      <c r="EC280" s="1" t="e">
        <f>IF(TabCadastro[[#This Row],[Regional_Selec]]="","",_xlfn.RANK.EQ(TabCadastro[[#This Row],[Regional_Selec]],TabCadastro[Regional_Selec],1))</f>
        <v>#REF!</v>
      </c>
      <c r="ED280" s="1" t="str">
        <f>TabCadastro[[#This Row],[Domingo]]&amp;TabCadastro[[#This Row],[Segunda]]&amp;TabCadastro[[#This Row],[Terça]]&amp;TabCadastro[[#This Row],[Quarta]]&amp;TabCadastro[[#This Row],[Quinta]]&amp;TabCadastro[[#This Row],[Sexta]]&amp;TabCadastro[[#This Row],[Sábado]]</f>
        <v>----19h30--</v>
      </c>
      <c r="EE280" s="1">
        <f>LEN(TabCadastro[[#This Row],[Conc_AE]])-LEN(SUBSTITUTE(TabCadastro[[#This Row],[Conc_AE]],"h",""))</f>
        <v>1</v>
      </c>
      <c r="EF280" s="1">
        <f>LEN(TabCadastro[[#This Row],[Dias e Horários do CURSO BÁSICO]])-LEN(SUBSTITUTE(TabCadastro[[#This Row],[Dias e Horários do CURSO BÁSICO]],"h",""))</f>
        <v>0</v>
      </c>
      <c r="EG280" s="1">
        <f>LEN(TabCadastro[[#This Row],[Dias e Horários da EAE]])-LEN(SUBSTITUTE(TabCadastro[[#This Row],[Dias e Horários da EAE]],"h",""))</f>
        <v>1</v>
      </c>
      <c r="EH280" s="1">
        <f>LEN(TabCadastro[[#This Row],[Dias e Horários EVANGELIZAÇÃO INFANTIL]])-LEN(SUBSTITUTE(TabCadastro[[#This Row],[Dias e Horários EVANGELIZAÇÃO INFANTIL]],"h",""))</f>
        <v>0</v>
      </c>
      <c r="EI280" s="1">
        <f>LEN(TabCadastro[[#This Row],[Dias e Horários PRÉ-MOCIDADE]])-LEN(SUBSTITUTE(TabCadastro[[#This Row],[Dias e Horários PRÉ-MOCIDADE]],"h",""))</f>
        <v>0</v>
      </c>
      <c r="EJ280" s="1">
        <f>LEN(TabCadastro[[#This Row],[Dias e Horários MOCIDADE]])-LEN(SUBSTITUTE(TabCadastro[[#This Row],[Dias e Horários MOCIDADE]],"h",""))</f>
        <v>0</v>
      </c>
      <c r="EK280" s="1">
        <f>LEN(TabCadastro[[#This Row],[Dias e Horários do CURSO DE MÉDIUNS]])-LEN(SUBSTITUTE(TabCadastro[[#This Row],[Dias e Horários do CURSO DE MÉDIUNS]],"h",""))</f>
        <v>1</v>
      </c>
      <c r="EL280" s="1">
        <f>LEN(TabCadastro[[#This Row],[Dias e Horários - FALANDO AO CORAÇÃO]])-LEN(SUBSTITUTE(TabCadastro[[#This Row],[Dias e Horários - FALANDO AO CORAÇÃO]],"h",""))</f>
        <v>0</v>
      </c>
      <c r="EM280" s="1">
        <f>LEN(TabCadastro[[#This Row],[Dias e Horários - PROJETO ANDRÉ LUIZ]])-LEN(SUBSTITUTE(TabCadastro[[#This Row],[Dias e Horários - PROJETO ANDRÉ LUIZ]],"h",""))</f>
        <v>1</v>
      </c>
      <c r="EN280" s="1">
        <f>LEN(TabCadastro[[#This Row],[Dias e Horários - PROJETO PAULO DE TARSO]])-LEN(SUBSTITUTE(TabCadastro[[#This Row],[Dias e Horários - PROJETO PAULO DE TARSO]],"h",""))</f>
        <v>0</v>
      </c>
    </row>
    <row r="281" spans="1:144" x14ac:dyDescent="0.3">
      <c r="A281" s="2">
        <v>44216.761442361108</v>
      </c>
      <c r="B281" s="19" t="s">
        <v>6049</v>
      </c>
      <c r="C281" s="3" t="s">
        <v>6107</v>
      </c>
      <c r="D281" s="3" t="s">
        <v>6108</v>
      </c>
      <c r="E281" s="3" t="s">
        <v>6109</v>
      </c>
      <c r="F281" s="3" t="s">
        <v>6110</v>
      </c>
      <c r="G281" s="4" t="s">
        <v>6111</v>
      </c>
      <c r="H281" s="5" t="s">
        <v>6112</v>
      </c>
      <c r="I281" s="3" t="s">
        <v>6113</v>
      </c>
      <c r="J281" s="3" t="s">
        <v>152</v>
      </c>
      <c r="K281" s="3" t="s">
        <v>6114</v>
      </c>
      <c r="L281" s="3" t="s">
        <v>6115</v>
      </c>
      <c r="M281" s="13">
        <v>30898</v>
      </c>
      <c r="N281" s="3" t="s">
        <v>6109</v>
      </c>
      <c r="O281" s="5" t="s">
        <v>6116</v>
      </c>
      <c r="P281" s="5" t="s">
        <v>6117</v>
      </c>
      <c r="Q281" s="4" t="s">
        <v>6118</v>
      </c>
      <c r="R281" s="4" t="s">
        <v>6119</v>
      </c>
      <c r="S281" s="3" t="s">
        <v>158</v>
      </c>
      <c r="T281" s="3" t="s">
        <v>158</v>
      </c>
      <c r="U281" s="3" t="s">
        <v>158</v>
      </c>
      <c r="V281" s="3" t="s">
        <v>159</v>
      </c>
      <c r="W281" s="3" t="s">
        <v>158</v>
      </c>
      <c r="X281" s="3" t="s">
        <v>159</v>
      </c>
      <c r="Y281" s="3" t="s">
        <v>158</v>
      </c>
      <c r="Z281" s="4" t="s">
        <v>6120</v>
      </c>
      <c r="AA281" t="s">
        <v>6121</v>
      </c>
      <c r="AB281" s="4" t="s">
        <v>6122</v>
      </c>
      <c r="AC281" s="4" t="s">
        <v>6122</v>
      </c>
      <c r="AD281" s="4" t="s">
        <v>6123</v>
      </c>
      <c r="AE281" s="4" t="s">
        <v>158</v>
      </c>
      <c r="AF281" s="4" t="s">
        <v>6124</v>
      </c>
      <c r="AG281" s="3" t="s">
        <v>1380</v>
      </c>
      <c r="AH281" s="3" t="s">
        <v>422</v>
      </c>
      <c r="AI281" s="3" t="s">
        <v>161</v>
      </c>
      <c r="AJ281" s="3" t="s">
        <v>422</v>
      </c>
      <c r="AK281" s="3" t="s">
        <v>161</v>
      </c>
      <c r="AL281" s="3" t="s">
        <v>654</v>
      </c>
      <c r="AM281" s="3" t="s">
        <v>1380</v>
      </c>
      <c r="AN281" s="5">
        <v>300</v>
      </c>
      <c r="AO281" s="5">
        <v>104</v>
      </c>
      <c r="AP281" s="5">
        <v>18</v>
      </c>
      <c r="AQ281" s="5">
        <v>22</v>
      </c>
      <c r="AR281" s="5" t="s">
        <v>312</v>
      </c>
      <c r="AS281" s="5">
        <v>28</v>
      </c>
      <c r="AT281" s="5" t="s">
        <v>312</v>
      </c>
      <c r="AU281" s="5" t="s">
        <v>6125</v>
      </c>
      <c r="AV281" s="5">
        <v>28</v>
      </c>
      <c r="AW281" s="5">
        <v>18</v>
      </c>
      <c r="AX281" s="5">
        <v>6</v>
      </c>
      <c r="AY281" s="5">
        <v>3</v>
      </c>
      <c r="AZ281" s="5" t="s">
        <v>1714</v>
      </c>
      <c r="BA281" s="5">
        <v>20</v>
      </c>
      <c r="BB281" s="5">
        <v>15</v>
      </c>
      <c r="BC281" s="5">
        <v>4</v>
      </c>
      <c r="BD281" s="5">
        <v>2</v>
      </c>
      <c r="BE281" s="5" t="s">
        <v>164</v>
      </c>
      <c r="BF281" s="5">
        <v>30</v>
      </c>
      <c r="BG281" s="5">
        <v>18</v>
      </c>
      <c r="BH281" s="5">
        <v>18</v>
      </c>
      <c r="BI281" s="5">
        <v>3</v>
      </c>
      <c r="BJ281" s="5">
        <v>5</v>
      </c>
      <c r="BK281" s="5">
        <v>5</v>
      </c>
      <c r="BL281" s="5">
        <v>3</v>
      </c>
      <c r="BM281" s="5">
        <v>2</v>
      </c>
      <c r="BN281" s="5">
        <v>0</v>
      </c>
      <c r="BO281" s="5">
        <v>18</v>
      </c>
      <c r="BP281" s="5">
        <v>18</v>
      </c>
      <c r="BQ281" s="5" t="s">
        <v>158</v>
      </c>
      <c r="BR281" s="5" t="s">
        <v>470</v>
      </c>
      <c r="BS281" s="5">
        <v>7</v>
      </c>
      <c r="BT281" s="5">
        <v>5</v>
      </c>
      <c r="BU281" s="5">
        <v>3</v>
      </c>
      <c r="BV281" s="5" t="s">
        <v>253</v>
      </c>
      <c r="BW281" s="5" t="s">
        <v>470</v>
      </c>
      <c r="BX281" s="5">
        <v>15</v>
      </c>
      <c r="BY281" s="5">
        <v>18</v>
      </c>
      <c r="BZ281" s="5">
        <v>5</v>
      </c>
      <c r="CA281" s="5">
        <v>3</v>
      </c>
      <c r="CB281" s="5">
        <v>0</v>
      </c>
      <c r="CC281" s="5">
        <v>0</v>
      </c>
      <c r="CD281" s="5" t="s">
        <v>161</v>
      </c>
      <c r="CE281" s="5" t="s">
        <v>6126</v>
      </c>
      <c r="CF281" s="5" t="s">
        <v>161</v>
      </c>
      <c r="CG281" s="5" t="s">
        <v>158</v>
      </c>
      <c r="CH281" s="5" t="s">
        <v>158</v>
      </c>
      <c r="CI281" s="5">
        <v>0</v>
      </c>
      <c r="CJ281" s="5">
        <v>0</v>
      </c>
      <c r="CK281" s="5" t="s">
        <v>158</v>
      </c>
      <c r="CL281" s="5" t="s">
        <v>158</v>
      </c>
      <c r="CM281" s="5">
        <v>0</v>
      </c>
      <c r="CN281" s="5">
        <v>0</v>
      </c>
      <c r="CO281" s="5" t="s">
        <v>167</v>
      </c>
      <c r="CQ281" s="5" t="s">
        <v>581</v>
      </c>
      <c r="CR281" s="4" t="s">
        <v>6127</v>
      </c>
      <c r="CS281" s="5" t="s">
        <v>169</v>
      </c>
      <c r="CT281" s="5" t="s">
        <v>158</v>
      </c>
      <c r="CU281" s="5" t="s">
        <v>6128</v>
      </c>
      <c r="CV281" s="4" t="s">
        <v>6129</v>
      </c>
      <c r="CX281" s="5" t="s">
        <v>6116</v>
      </c>
      <c r="CY281" s="4" t="s">
        <v>5007</v>
      </c>
      <c r="CZ281" s="5" t="s">
        <v>171</v>
      </c>
      <c r="DA281" s="5" t="s">
        <v>230</v>
      </c>
      <c r="DB281" s="4" t="s">
        <v>6130</v>
      </c>
      <c r="DC281" s="4" t="s">
        <v>6131</v>
      </c>
      <c r="DD281" t="s">
        <v>6132</v>
      </c>
      <c r="DE281" s="14" t="s">
        <v>176</v>
      </c>
      <c r="DF281" s="4">
        <v>286</v>
      </c>
      <c r="DG281" s="15" t="s">
        <v>177</v>
      </c>
      <c r="DH281" s="15" t="s">
        <v>354</v>
      </c>
      <c r="DI281" s="4" t="e">
        <v>#REF!</v>
      </c>
      <c r="DJ281" s="4" t="e">
        <v>#REF!</v>
      </c>
      <c r="DK281" s="4" t="e">
        <v>#REF!</v>
      </c>
      <c r="DL281" s="4" t="e">
        <v>#REF!</v>
      </c>
      <c r="DM281" s="4" t="e">
        <v>#REF!</v>
      </c>
      <c r="DN281" s="4" t="e">
        <v>#REF!</v>
      </c>
      <c r="DO281" s="4" t="e">
        <v>#REF!</v>
      </c>
      <c r="DP281" s="4" t="s">
        <v>6133</v>
      </c>
      <c r="DQ281" s="4" t="s">
        <v>354</v>
      </c>
      <c r="DR281" s="16">
        <v>1</v>
      </c>
      <c r="DS281" s="17">
        <v>44235</v>
      </c>
      <c r="DT281" s="1" t="s">
        <v>356</v>
      </c>
      <c r="DU281" s="1" t="s">
        <v>354</v>
      </c>
      <c r="DV281" s="1" t="str">
        <f>TabCadastro[[#This Row],[Cidade]]&amp;" - "&amp;TabCadastro[[#This Row],[UF]]</f>
        <v>Osasco - SP</v>
      </c>
      <c r="DW281" s="18" t="str">
        <f>TabCadastro[[#This Row],[Nome completo do responsável]]&amp;" / "&amp;TabCadastro[[#This Row],[Endereço de e-mail2]]&amp;" / "&amp;TabCadastro[[#This Row],[Telefone]]</f>
        <v>Marcelo De Souza Oliveira / escreveai@yahoo.com.br / (11) 97812-2281</v>
      </c>
      <c r="DX281" s="18" t="str">
        <f>TabCadastro[[#This Row],[Nome do Presidente]]&amp;" / "&amp;TabCadastro[[#This Row],[Email do Presidente]]&amp;" / "&amp;TabCadastro[[#This Row],[Telefone do Presidente]]</f>
        <v>Marcelo De Souza Oliveira / escreveai@yahoo.com.br / (11) 98912-2281</v>
      </c>
      <c r="DY281" s="18" t="e">
        <f>VLOOKUP(TabCadastro[[#This Row],[Regional]],#REF!,2,FALSE)</f>
        <v>#REF!</v>
      </c>
      <c r="DZ281" s="1" t="e">
        <f>IF(TabCadastro[[#This Row],[Regional]]=#REF!,TabCadastro[[#This Row],[Conc_Cidade_UF]],"")</f>
        <v>#REF!</v>
      </c>
      <c r="EA281" s="18" t="str">
        <f>TabCadastro[[#This Row],[Endereço]]&amp;" - "&amp;TabCadastro[[#This Row],[Bairro]]&amp;" - "&amp;"CEP "&amp;TabCadastro[[#This Row],[CEP]]</f>
        <v>Rua 19 De Fevereiro, 658 - Vl. Quitauna - CEP 06192-220</v>
      </c>
      <c r="EB281" s="1" t="e">
        <f>IF(TabCadastro[[#This Row],[Regional]]=#REF!,TabCadastro[[#This Row],[Ordem (manual)]],"")</f>
        <v>#REF!</v>
      </c>
      <c r="EC281" s="1" t="e">
        <f>IF(TabCadastro[[#This Row],[Regional_Selec]]="","",_xlfn.RANK.EQ(TabCadastro[[#This Row],[Regional_Selec]],TabCadastro[Regional_Selec],1))</f>
        <v>#REF!</v>
      </c>
      <c r="ED281" s="1" t="str">
        <f>TabCadastro[[#This Row],[Domingo]]&amp;TabCadastro[[#This Row],[Segunda]]&amp;TabCadastro[[#This Row],[Terça]]&amp;TabCadastro[[#This Row],[Quarta]]&amp;TabCadastro[[#This Row],[Quinta]]&amp;TabCadastro[[#This Row],[Sexta]]&amp;TabCadastro[[#This Row],[Sábado]]</f>
        <v>9h19h-19h-14h9h</v>
      </c>
      <c r="EE281" s="1">
        <f>LEN(TabCadastro[[#This Row],[Conc_AE]])-LEN(SUBSTITUTE(TabCadastro[[#This Row],[Conc_AE]],"h",""))</f>
        <v>5</v>
      </c>
      <c r="EF281" s="1">
        <f>LEN(TabCadastro[[#This Row],[Dias e Horários do CURSO BÁSICO]])-LEN(SUBSTITUTE(TabCadastro[[#This Row],[Dias e Horários do CURSO BÁSICO]],"h",""))</f>
        <v>1</v>
      </c>
      <c r="EG281" s="1">
        <f>LEN(TabCadastro[[#This Row],[Dias e Horários da EAE]])-LEN(SUBSTITUTE(TabCadastro[[#This Row],[Dias e Horários da EAE]],"h",""))</f>
        <v>1</v>
      </c>
      <c r="EH281" s="1">
        <f>LEN(TabCadastro[[#This Row],[Dias e Horários EVANGELIZAÇÃO INFANTIL]])-LEN(SUBSTITUTE(TabCadastro[[#This Row],[Dias e Horários EVANGELIZAÇÃO INFANTIL]],"h",""))</f>
        <v>1</v>
      </c>
      <c r="EI281" s="1">
        <f>LEN(TabCadastro[[#This Row],[Dias e Horários PRÉ-MOCIDADE]])-LEN(SUBSTITUTE(TabCadastro[[#This Row],[Dias e Horários PRÉ-MOCIDADE]],"h",""))</f>
        <v>1</v>
      </c>
      <c r="EJ281" s="1">
        <f>LEN(TabCadastro[[#This Row],[Dias e Horários MOCIDADE]])-LEN(SUBSTITUTE(TabCadastro[[#This Row],[Dias e Horários MOCIDADE]],"h",""))</f>
        <v>1</v>
      </c>
      <c r="EK281" s="1">
        <f>LEN(TabCadastro[[#This Row],[Dias e Horários do CURSO DE MÉDIUNS]])-LEN(SUBSTITUTE(TabCadastro[[#This Row],[Dias e Horários do CURSO DE MÉDIUNS]],"h",""))</f>
        <v>1</v>
      </c>
      <c r="EL281" s="1">
        <f>LEN(TabCadastro[[#This Row],[Dias e Horários - FALANDO AO CORAÇÃO]])-LEN(SUBSTITUTE(TabCadastro[[#This Row],[Dias e Horários - FALANDO AO CORAÇÃO]],"h",""))</f>
        <v>0</v>
      </c>
      <c r="EM281" s="1">
        <f>LEN(TabCadastro[[#This Row],[Dias e Horários - PROJETO ANDRÉ LUIZ]])-LEN(SUBSTITUTE(TabCadastro[[#This Row],[Dias e Horários - PROJETO ANDRÉ LUIZ]],"h",""))</f>
        <v>4</v>
      </c>
      <c r="EN281" s="1">
        <f>LEN(TabCadastro[[#This Row],[Dias e Horários - PROJETO PAULO DE TARSO]])-LEN(SUBSTITUTE(TabCadastro[[#This Row],[Dias e Horários - PROJETO PAULO DE TARSO]],"h",""))</f>
        <v>0</v>
      </c>
    </row>
    <row r="282" spans="1:144" x14ac:dyDescent="0.3">
      <c r="A282" s="2">
        <v>44221.675114062498</v>
      </c>
      <c r="B282" s="19" t="s">
        <v>6049</v>
      </c>
      <c r="C282" s="3" t="s">
        <v>6134</v>
      </c>
      <c r="D282" s="3" t="s">
        <v>1978</v>
      </c>
      <c r="E282" s="3" t="s">
        <v>6135</v>
      </c>
      <c r="F282" s="3" t="s">
        <v>6136</v>
      </c>
      <c r="G282" s="4" t="s">
        <v>6137</v>
      </c>
      <c r="H282" s="5" t="s">
        <v>6138</v>
      </c>
      <c r="I282" s="3" t="s">
        <v>642</v>
      </c>
      <c r="J282" s="3" t="s">
        <v>152</v>
      </c>
      <c r="K282" s="3" t="s">
        <v>6139</v>
      </c>
      <c r="L282" s="3" t="s">
        <v>6140</v>
      </c>
      <c r="M282" s="13">
        <v>28951</v>
      </c>
      <c r="N282" s="3" t="s">
        <v>6135</v>
      </c>
      <c r="O282" s="5" t="s">
        <v>6141</v>
      </c>
      <c r="P282" s="5" t="s">
        <v>6136</v>
      </c>
      <c r="R282" s="4" t="s">
        <v>6142</v>
      </c>
      <c r="S282" s="3" t="s">
        <v>158</v>
      </c>
      <c r="T282" s="3" t="s">
        <v>158</v>
      </c>
      <c r="U282" s="3" t="s">
        <v>158</v>
      </c>
      <c r="V282" s="3" t="s">
        <v>159</v>
      </c>
      <c r="W282" s="3" t="s">
        <v>159</v>
      </c>
      <c r="X282" s="3" t="s">
        <v>159</v>
      </c>
      <c r="Y282" s="3" t="s">
        <v>158</v>
      </c>
      <c r="Z282" s="4" t="s">
        <v>6143</v>
      </c>
      <c r="AB282" s="4" t="s">
        <v>1978</v>
      </c>
      <c r="AE282" s="4" t="s">
        <v>158</v>
      </c>
      <c r="AF282" s="4" t="s">
        <v>6142</v>
      </c>
      <c r="AG282" s="3" t="s">
        <v>1735</v>
      </c>
      <c r="AH282" s="3" t="s">
        <v>422</v>
      </c>
      <c r="AI282" s="3" t="s">
        <v>6144</v>
      </c>
      <c r="AJ282" s="3" t="s">
        <v>161</v>
      </c>
      <c r="AK282" s="3" t="s">
        <v>161</v>
      </c>
      <c r="AL282" s="23" t="s">
        <v>161</v>
      </c>
      <c r="AM282" s="3" t="s">
        <v>1735</v>
      </c>
      <c r="AN282" s="5">
        <v>30</v>
      </c>
      <c r="AO282" s="5">
        <v>40</v>
      </c>
      <c r="AP282" s="5">
        <v>50</v>
      </c>
      <c r="AQ282" s="5">
        <v>40</v>
      </c>
      <c r="AR282" s="5" t="s">
        <v>5028</v>
      </c>
      <c r="AS282" s="5">
        <v>55</v>
      </c>
      <c r="AT282" s="5" t="s">
        <v>6145</v>
      </c>
      <c r="AU282" s="5" t="s">
        <v>6146</v>
      </c>
      <c r="AV282" s="5">
        <v>25</v>
      </c>
      <c r="AW282" s="5">
        <v>22</v>
      </c>
      <c r="AX282" s="5">
        <v>18</v>
      </c>
      <c r="AY282" s="5">
        <v>10</v>
      </c>
      <c r="AZ282" s="5" t="s">
        <v>2642</v>
      </c>
      <c r="BA282" s="5">
        <v>25</v>
      </c>
      <c r="BB282" s="5">
        <v>8</v>
      </c>
      <c r="BC282" s="21">
        <v>5</v>
      </c>
      <c r="BD282" s="21">
        <v>2</v>
      </c>
      <c r="BE282" s="5" t="s">
        <v>6082</v>
      </c>
      <c r="BF282" s="5">
        <v>15</v>
      </c>
      <c r="BG282" s="21">
        <v>6</v>
      </c>
      <c r="BH282" s="5">
        <v>8</v>
      </c>
      <c r="BI282" s="5">
        <v>1</v>
      </c>
      <c r="BJ282" s="5">
        <v>2</v>
      </c>
      <c r="BK282" s="5">
        <v>2</v>
      </c>
      <c r="BL282" s="5">
        <v>1</v>
      </c>
      <c r="BM282" s="5">
        <v>2</v>
      </c>
      <c r="BN282" s="20">
        <v>0</v>
      </c>
      <c r="BO282" s="20">
        <v>0</v>
      </c>
      <c r="BP282" s="5">
        <v>12</v>
      </c>
      <c r="BQ282" s="5" t="s">
        <v>158</v>
      </c>
      <c r="BR282" s="5" t="s">
        <v>6147</v>
      </c>
      <c r="BS282" s="5">
        <v>5</v>
      </c>
      <c r="BT282" s="5">
        <v>1</v>
      </c>
      <c r="BU282" s="5">
        <v>1</v>
      </c>
      <c r="BV282" s="5" t="s">
        <v>165</v>
      </c>
      <c r="BW282" s="5" t="s">
        <v>924</v>
      </c>
      <c r="BX282" s="5">
        <v>60</v>
      </c>
      <c r="BY282" s="5">
        <v>15</v>
      </c>
      <c r="BZ282" s="5">
        <v>10</v>
      </c>
      <c r="CA282" s="20">
        <v>0</v>
      </c>
      <c r="CB282" s="20">
        <v>0</v>
      </c>
      <c r="CC282" s="20">
        <v>0</v>
      </c>
      <c r="CD282" s="5" t="s">
        <v>1181</v>
      </c>
      <c r="CE282" s="5" t="s">
        <v>310</v>
      </c>
      <c r="CF282" s="20" t="s">
        <v>161</v>
      </c>
      <c r="CG282" s="5" t="s">
        <v>158</v>
      </c>
      <c r="CH282" s="5" t="s">
        <v>158</v>
      </c>
      <c r="CI282" s="20">
        <v>0</v>
      </c>
      <c r="CJ282" s="20">
        <v>0</v>
      </c>
      <c r="CK282" s="5" t="s">
        <v>159</v>
      </c>
      <c r="CL282" s="5" t="s">
        <v>158</v>
      </c>
      <c r="CM282" s="20">
        <v>0</v>
      </c>
      <c r="CN282" s="20">
        <v>0</v>
      </c>
      <c r="CO282" s="5" t="s">
        <v>167</v>
      </c>
      <c r="CQ282" s="5" t="s">
        <v>168</v>
      </c>
      <c r="CS282" s="5" t="s">
        <v>169</v>
      </c>
      <c r="CT282" s="5" t="s">
        <v>346</v>
      </c>
      <c r="CU282" s="20" t="s">
        <v>416</v>
      </c>
      <c r="CX282" s="5" t="s">
        <v>6141</v>
      </c>
      <c r="CY282" s="4" t="s">
        <v>6148</v>
      </c>
      <c r="CZ282" s="5" t="s">
        <v>171</v>
      </c>
      <c r="DA282" s="5" t="s">
        <v>172</v>
      </c>
      <c r="DB282" s="4" t="s">
        <v>6149</v>
      </c>
      <c r="DC282" s="4" t="s">
        <v>6150</v>
      </c>
      <c r="DD282" t="s">
        <v>6151</v>
      </c>
      <c r="DE282" s="14" t="s">
        <v>176</v>
      </c>
      <c r="DF282" s="4">
        <v>287</v>
      </c>
      <c r="DG282" s="15" t="s">
        <v>177</v>
      </c>
      <c r="DH282" s="15" t="s">
        <v>354</v>
      </c>
      <c r="DI282" s="4" t="e">
        <v>#REF!</v>
      </c>
      <c r="DJ282" s="4" t="e">
        <v>#REF!</v>
      </c>
      <c r="DK282" s="4" t="e">
        <v>#REF!</v>
      </c>
      <c r="DL282" s="4" t="e">
        <v>#REF!</v>
      </c>
      <c r="DM282" s="4" t="e">
        <v>#REF!</v>
      </c>
      <c r="DN282" s="4" t="e">
        <v>#REF!</v>
      </c>
      <c r="DO282" s="4" t="e">
        <v>#REF!</v>
      </c>
      <c r="DP282" s="4" t="s">
        <v>6152</v>
      </c>
      <c r="DQ282" s="4" t="s">
        <v>354</v>
      </c>
      <c r="DR282" s="16">
        <v>1</v>
      </c>
      <c r="DS282" s="17">
        <v>44236</v>
      </c>
      <c r="DT282" s="1" t="s">
        <v>356</v>
      </c>
      <c r="DU282" s="1" t="s">
        <v>354</v>
      </c>
      <c r="DV282" s="1" t="str">
        <f>TabCadastro[[#This Row],[Cidade]]&amp;" - "&amp;TabCadastro[[#This Row],[UF]]</f>
        <v>São Paulo - SP</v>
      </c>
      <c r="DW282" s="18" t="str">
        <f>TabCadastro[[#This Row],[Nome completo do responsável]]&amp;" / "&amp;TabCadastro[[#This Row],[Endereço de e-mail2]]&amp;" / "&amp;TabCadastro[[#This Row],[Telefone]]</f>
        <v>Regina Celia Dos Santos / reginacelia51@yahoo.com.br / (11) 99510-1801</v>
      </c>
      <c r="DX282" s="18" t="str">
        <f>TabCadastro[[#This Row],[Nome do Presidente]]&amp;" / "&amp;TabCadastro[[#This Row],[Email do Presidente]]&amp;" / "&amp;TabCadastro[[#This Row],[Telefone do Presidente]]</f>
        <v>Regina Celia Dos Santos / reginacelia51@yahoo.com.br / (11) 99510-1801</v>
      </c>
      <c r="DY282" s="18" t="e">
        <f>VLOOKUP(TabCadastro[[#This Row],[Regional]],#REF!,2,FALSE)</f>
        <v>#REF!</v>
      </c>
      <c r="DZ282" s="1" t="e">
        <f>IF(TabCadastro[[#This Row],[Regional]]=#REF!,TabCadastro[[#This Row],[Conc_Cidade_UF]],"")</f>
        <v>#REF!</v>
      </c>
      <c r="EA282" s="18" t="str">
        <f>TabCadastro[[#This Row],[Endereço]]&amp;" - "&amp;TabCadastro[[#This Row],[Bairro]]&amp;" - "&amp;"CEP "&amp;TabCadastro[[#This Row],[CEP]]</f>
        <v>Av. do Rio Pequeno, 1245 - Rio Pequeno - CEP 05379-000</v>
      </c>
      <c r="EB282" s="1" t="e">
        <f>IF(TabCadastro[[#This Row],[Regional]]=#REF!,TabCadastro[[#This Row],[Ordem (manual)]],"")</f>
        <v>#REF!</v>
      </c>
      <c r="EC282" s="1" t="e">
        <f>IF(TabCadastro[[#This Row],[Regional_Selec]]="","",_xlfn.RANK.EQ(TabCadastro[[#This Row],[Regional_Selec]],TabCadastro[Regional_Selec],1))</f>
        <v>#REF!</v>
      </c>
      <c r="ED282" s="1" t="str">
        <f>TabCadastro[[#This Row],[Domingo]]&amp;TabCadastro[[#This Row],[Segunda]]&amp;TabCadastro[[#This Row],[Terça]]&amp;TabCadastro[[#This Row],[Quarta]]&amp;TabCadastro[[#This Row],[Quinta]]&amp;TabCadastro[[#This Row],[Sexta]]&amp;TabCadastro[[#This Row],[Sábado]]</f>
        <v>8h19h14h30 / 19h---8h</v>
      </c>
      <c r="EE282" s="1">
        <f>LEN(TabCadastro[[#This Row],[Conc_AE]])-LEN(SUBSTITUTE(TabCadastro[[#This Row],[Conc_AE]],"h",""))</f>
        <v>5</v>
      </c>
      <c r="EF282" s="1">
        <f>LEN(TabCadastro[[#This Row],[Dias e Horários do CURSO BÁSICO]])-LEN(SUBSTITUTE(TabCadastro[[#This Row],[Dias e Horários do CURSO BÁSICO]],"h",""))</f>
        <v>1</v>
      </c>
      <c r="EG282" s="1">
        <f>LEN(TabCadastro[[#This Row],[Dias e Horários da EAE]])-LEN(SUBSTITUTE(TabCadastro[[#This Row],[Dias e Horários da EAE]],"h",""))</f>
        <v>4</v>
      </c>
      <c r="EH282" s="1">
        <f>LEN(TabCadastro[[#This Row],[Dias e Horários EVANGELIZAÇÃO INFANTIL]])-LEN(SUBSTITUTE(TabCadastro[[#This Row],[Dias e Horários EVANGELIZAÇÃO INFANTIL]],"h",""))</f>
        <v>1</v>
      </c>
      <c r="EI282" s="1">
        <f>LEN(TabCadastro[[#This Row],[Dias e Horários PRÉ-MOCIDADE]])-LEN(SUBSTITUTE(TabCadastro[[#This Row],[Dias e Horários PRÉ-MOCIDADE]],"h",""))</f>
        <v>1</v>
      </c>
      <c r="EJ282" s="1">
        <f>LEN(TabCadastro[[#This Row],[Dias e Horários MOCIDADE]])-LEN(SUBSTITUTE(TabCadastro[[#This Row],[Dias e Horários MOCIDADE]],"h",""))</f>
        <v>1</v>
      </c>
      <c r="EK282" s="1">
        <f>LEN(TabCadastro[[#This Row],[Dias e Horários do CURSO DE MÉDIUNS]])-LEN(SUBSTITUTE(TabCadastro[[#This Row],[Dias e Horários do CURSO DE MÉDIUNS]],"h",""))</f>
        <v>1</v>
      </c>
      <c r="EL282" s="1">
        <f>LEN(TabCadastro[[#This Row],[Dias e Horários - FALANDO AO CORAÇÃO]])-LEN(SUBSTITUTE(TabCadastro[[#This Row],[Dias e Horários - FALANDO AO CORAÇÃO]],"h",""))</f>
        <v>1</v>
      </c>
      <c r="EM282" s="1">
        <f>LEN(TabCadastro[[#This Row],[Dias e Horários - PROJETO ANDRÉ LUIZ]])-LEN(SUBSTITUTE(TabCadastro[[#This Row],[Dias e Horários - PROJETO ANDRÉ LUIZ]],"h",""))</f>
        <v>1</v>
      </c>
      <c r="EN282" s="1">
        <f>LEN(TabCadastro[[#This Row],[Dias e Horários - PROJETO PAULO DE TARSO]])-LEN(SUBSTITUTE(TabCadastro[[#This Row],[Dias e Horários - PROJETO PAULO DE TARSO]],"h",""))</f>
        <v>0</v>
      </c>
    </row>
    <row r="283" spans="1:144" x14ac:dyDescent="0.3">
      <c r="A283" s="2">
        <v>44221.847304305556</v>
      </c>
      <c r="B283" s="19" t="s">
        <v>6049</v>
      </c>
      <c r="C283" s="3" t="s">
        <v>6153</v>
      </c>
      <c r="D283" s="3" t="s">
        <v>6154</v>
      </c>
      <c r="E283" s="3" t="s">
        <v>6155</v>
      </c>
      <c r="F283" s="3" t="s">
        <v>6156</v>
      </c>
      <c r="G283" s="4" t="s">
        <v>6157</v>
      </c>
      <c r="H283" s="5" t="s">
        <v>6158</v>
      </c>
      <c r="I283" s="3" t="s">
        <v>642</v>
      </c>
      <c r="J283" s="3" t="s">
        <v>152</v>
      </c>
      <c r="K283" s="3" t="s">
        <v>6159</v>
      </c>
      <c r="L283" s="3" t="s">
        <v>790</v>
      </c>
      <c r="M283" s="13">
        <v>42979</v>
      </c>
      <c r="N283" s="3" t="s">
        <v>6155</v>
      </c>
      <c r="O283" s="5" t="s">
        <v>6160</v>
      </c>
      <c r="P283" s="5" t="s">
        <v>6161</v>
      </c>
      <c r="Q283" s="4" t="s">
        <v>6162</v>
      </c>
      <c r="R283" s="4" t="s">
        <v>6163</v>
      </c>
      <c r="S283" s="3" t="s">
        <v>159</v>
      </c>
      <c r="T283" s="3" t="s">
        <v>159</v>
      </c>
      <c r="U283" s="3" t="s">
        <v>158</v>
      </c>
      <c r="V283" s="3" t="s">
        <v>159</v>
      </c>
      <c r="W283" s="3" t="s">
        <v>159</v>
      </c>
      <c r="X283" s="3" t="s">
        <v>159</v>
      </c>
      <c r="Y283" s="3" t="s">
        <v>159</v>
      </c>
      <c r="Z283" s="4" t="s">
        <v>6164</v>
      </c>
      <c r="AA283" t="s">
        <v>6165</v>
      </c>
      <c r="AB283" s="4" t="s">
        <v>6166</v>
      </c>
      <c r="AC283" t="s">
        <v>6167</v>
      </c>
      <c r="AE283" s="4" t="s">
        <v>158</v>
      </c>
      <c r="AF283" s="4" t="s">
        <v>6168</v>
      </c>
      <c r="AG283" s="23" t="s">
        <v>161</v>
      </c>
      <c r="AH283" s="23" t="s">
        <v>161</v>
      </c>
      <c r="AI283" s="3" t="s">
        <v>221</v>
      </c>
      <c r="AJ283" s="23" t="s">
        <v>161</v>
      </c>
      <c r="AK283" s="23" t="s">
        <v>161</v>
      </c>
      <c r="AL283" s="23" t="s">
        <v>161</v>
      </c>
      <c r="AM283" s="23" t="s">
        <v>161</v>
      </c>
      <c r="AN283" s="5">
        <v>250</v>
      </c>
      <c r="AO283" s="5">
        <v>18</v>
      </c>
      <c r="AP283" s="5">
        <v>8</v>
      </c>
      <c r="AQ283" s="5">
        <v>5</v>
      </c>
      <c r="AR283" s="5" t="s">
        <v>251</v>
      </c>
      <c r="AS283" s="5">
        <v>21</v>
      </c>
      <c r="AT283" s="5" t="s">
        <v>251</v>
      </c>
      <c r="AU283" s="5" t="s">
        <v>467</v>
      </c>
      <c r="AV283" s="5">
        <v>21</v>
      </c>
      <c r="AW283" s="5">
        <v>8</v>
      </c>
      <c r="AX283" s="5">
        <v>2</v>
      </c>
      <c r="AY283" s="5">
        <v>1</v>
      </c>
      <c r="AZ283" s="5" t="s">
        <v>555</v>
      </c>
      <c r="BA283" s="5">
        <v>8</v>
      </c>
      <c r="BB283" s="5">
        <v>3</v>
      </c>
      <c r="BC283" s="5">
        <v>1</v>
      </c>
      <c r="BD283" s="5">
        <v>1</v>
      </c>
      <c r="BE283" s="5" t="s">
        <v>973</v>
      </c>
      <c r="BF283" s="5">
        <v>18</v>
      </c>
      <c r="BG283" s="5">
        <v>6</v>
      </c>
      <c r="BH283" s="5">
        <v>6</v>
      </c>
      <c r="BI283" s="5">
        <v>2</v>
      </c>
      <c r="BJ283" s="5">
        <v>2</v>
      </c>
      <c r="BK283" s="5">
        <v>2</v>
      </c>
      <c r="BL283" s="5">
        <v>2</v>
      </c>
      <c r="BM283" s="5">
        <v>1</v>
      </c>
      <c r="BN283" s="5">
        <v>1</v>
      </c>
      <c r="BO283" s="5">
        <v>4</v>
      </c>
      <c r="BP283" s="5">
        <v>4</v>
      </c>
      <c r="BQ283" s="5" t="s">
        <v>158</v>
      </c>
      <c r="BR283" s="20" t="s">
        <v>161</v>
      </c>
      <c r="BS283" s="20">
        <v>0</v>
      </c>
      <c r="BT283" s="20">
        <v>0</v>
      </c>
      <c r="BU283" s="20">
        <v>0</v>
      </c>
      <c r="BV283" s="5" t="s">
        <v>165</v>
      </c>
      <c r="BW283" s="20" t="s">
        <v>161</v>
      </c>
      <c r="BX283" s="20">
        <v>0</v>
      </c>
      <c r="BY283" s="20">
        <v>0</v>
      </c>
      <c r="BZ283" s="20">
        <v>0</v>
      </c>
      <c r="CA283" s="20">
        <v>0</v>
      </c>
      <c r="CB283" s="5">
        <v>0</v>
      </c>
      <c r="CC283" s="5">
        <v>0</v>
      </c>
      <c r="CD283" s="5" t="s">
        <v>161</v>
      </c>
      <c r="CE283" s="5" t="s">
        <v>161</v>
      </c>
      <c r="CF283" s="5" t="s">
        <v>161</v>
      </c>
      <c r="CG283" s="5" t="s">
        <v>158</v>
      </c>
      <c r="CH283" s="5" t="s">
        <v>158</v>
      </c>
      <c r="CI283" s="20">
        <v>0</v>
      </c>
      <c r="CJ283" s="20">
        <v>0</v>
      </c>
      <c r="CK283" s="5" t="s">
        <v>159</v>
      </c>
      <c r="CL283" s="5" t="s">
        <v>158</v>
      </c>
      <c r="CM283" s="20">
        <v>0</v>
      </c>
      <c r="CN283" s="20">
        <v>0</v>
      </c>
      <c r="CO283" s="5" t="s">
        <v>199</v>
      </c>
      <c r="CP283" s="4" t="s">
        <v>6169</v>
      </c>
      <c r="CQ283" s="5" t="s">
        <v>347</v>
      </c>
      <c r="CR283" s="4" t="s">
        <v>6170</v>
      </c>
      <c r="CS283" s="5" t="s">
        <v>169</v>
      </c>
      <c r="CT283" s="5" t="s">
        <v>893</v>
      </c>
      <c r="CU283" s="20" t="s">
        <v>416</v>
      </c>
      <c r="CX283" s="5" t="s">
        <v>6160</v>
      </c>
      <c r="CY283" s="4" t="s">
        <v>6171</v>
      </c>
      <c r="CZ283" s="5" t="s">
        <v>171</v>
      </c>
      <c r="DA283" s="5" t="s">
        <v>172</v>
      </c>
      <c r="DB283" s="4" t="s">
        <v>6172</v>
      </c>
      <c r="DC283" s="4" t="s">
        <v>6173</v>
      </c>
      <c r="DD283" t="s">
        <v>6174</v>
      </c>
      <c r="DE283" s="14" t="s">
        <v>176</v>
      </c>
      <c r="DF283" s="4">
        <v>288</v>
      </c>
      <c r="DG283" s="15" t="s">
        <v>177</v>
      </c>
      <c r="DH283" s="15" t="s">
        <v>178</v>
      </c>
      <c r="DI283" s="4" t="e">
        <v>#REF!</v>
      </c>
      <c r="DJ283" s="4" t="e">
        <v>#REF!</v>
      </c>
      <c r="DK283" s="4" t="e">
        <v>#REF!</v>
      </c>
      <c r="DL283" s="4" t="e">
        <v>#REF!</v>
      </c>
      <c r="DM283" s="4" t="e">
        <v>#REF!</v>
      </c>
      <c r="DN283" s="4" t="e">
        <v>#REF!</v>
      </c>
      <c r="DO283" s="4" t="e">
        <v>#REF!</v>
      </c>
      <c r="DP283" s="4" t="s">
        <v>6175</v>
      </c>
      <c r="DQ283" s="4" t="s">
        <v>178</v>
      </c>
      <c r="DR283" s="16">
        <v>0.25</v>
      </c>
      <c r="DS283" s="17">
        <v>44237</v>
      </c>
      <c r="DU283" s="1" t="s">
        <v>178</v>
      </c>
      <c r="DV283" s="1" t="str">
        <f>TabCadastro[[#This Row],[Cidade]]&amp;" - "&amp;TabCadastro[[#This Row],[UF]]</f>
        <v>São Paulo - SP</v>
      </c>
      <c r="DW283" s="18" t="str">
        <f>TabCadastro[[#This Row],[Nome completo do responsável]]&amp;" / "&amp;TabCadastro[[#This Row],[Endereço de e-mail2]]&amp;" / "&amp;TabCadastro[[#This Row],[Telefone]]</f>
        <v>Luiz Alberto Braga / labraga1949@yahoo.com.br / (11) 98538-4131</v>
      </c>
      <c r="DX283" s="18" t="str">
        <f>TabCadastro[[#This Row],[Nome do Presidente]]&amp;" / "&amp;TabCadastro[[#This Row],[Email do Presidente]]&amp;" / "&amp;TabCadastro[[#This Row],[Telefone do Presidente]]</f>
        <v>Luiz Alberto Braga / labraga1949@yahoo.com.br / (11) 98500-0910</v>
      </c>
      <c r="DY283" s="18" t="e">
        <f>VLOOKUP(TabCadastro[[#This Row],[Regional]],#REF!,2,FALSE)</f>
        <v>#REF!</v>
      </c>
      <c r="DZ283" s="1" t="e">
        <f>IF(TabCadastro[[#This Row],[Regional]]=#REF!,TabCadastro[[#This Row],[Conc_Cidade_UF]],"")</f>
        <v>#REF!</v>
      </c>
      <c r="EA283" s="18" t="str">
        <f>TabCadastro[[#This Row],[Endereço]]&amp;" - "&amp;TabCadastro[[#This Row],[Bairro]]&amp;" - "&amp;"CEP "&amp;TabCadastro[[#This Row],[CEP]]</f>
        <v>Rua Schilling, 494 - Vila Leopoldina - CEP 05302-001</v>
      </c>
      <c r="EB283" s="1" t="e">
        <f>IF(TabCadastro[[#This Row],[Regional]]=#REF!,TabCadastro[[#This Row],[Ordem (manual)]],"")</f>
        <v>#REF!</v>
      </c>
      <c r="EC283" s="1" t="e">
        <f>IF(TabCadastro[[#This Row],[Regional_Selec]]="","",_xlfn.RANK.EQ(TabCadastro[[#This Row],[Regional_Selec]],TabCadastro[Regional_Selec],1))</f>
        <v>#REF!</v>
      </c>
      <c r="ED283" s="1" t="str">
        <f>TabCadastro[[#This Row],[Domingo]]&amp;TabCadastro[[#This Row],[Segunda]]&amp;TabCadastro[[#This Row],[Terça]]&amp;TabCadastro[[#This Row],[Quarta]]&amp;TabCadastro[[#This Row],[Quinta]]&amp;TabCadastro[[#This Row],[Sexta]]&amp;TabCadastro[[#This Row],[Sábado]]</f>
        <v>--20h----</v>
      </c>
      <c r="EE283" s="1">
        <f>LEN(TabCadastro[[#This Row],[Conc_AE]])-LEN(SUBSTITUTE(TabCadastro[[#This Row],[Conc_AE]],"h",""))</f>
        <v>1</v>
      </c>
      <c r="EF283" s="1">
        <f>LEN(TabCadastro[[#This Row],[Dias e Horários do CURSO BÁSICO]])-LEN(SUBSTITUTE(TabCadastro[[#This Row],[Dias e Horários do CURSO BÁSICO]],"h",""))</f>
        <v>1</v>
      </c>
      <c r="EG283" s="1">
        <f>LEN(TabCadastro[[#This Row],[Dias e Horários da EAE]])-LEN(SUBSTITUTE(TabCadastro[[#This Row],[Dias e Horários da EAE]],"h",""))</f>
        <v>1</v>
      </c>
      <c r="EH283" s="1">
        <f>LEN(TabCadastro[[#This Row],[Dias e Horários EVANGELIZAÇÃO INFANTIL]])-LEN(SUBSTITUTE(TabCadastro[[#This Row],[Dias e Horários EVANGELIZAÇÃO INFANTIL]],"h",""))</f>
        <v>0</v>
      </c>
      <c r="EI283" s="1">
        <f>LEN(TabCadastro[[#This Row],[Dias e Horários PRÉ-MOCIDADE]])-LEN(SUBSTITUTE(TabCadastro[[#This Row],[Dias e Horários PRÉ-MOCIDADE]],"h",""))</f>
        <v>0</v>
      </c>
      <c r="EJ283" s="1">
        <f>LEN(TabCadastro[[#This Row],[Dias e Horários MOCIDADE]])-LEN(SUBSTITUTE(TabCadastro[[#This Row],[Dias e Horários MOCIDADE]],"h",""))</f>
        <v>0</v>
      </c>
      <c r="EK283" s="1">
        <f>LEN(TabCadastro[[#This Row],[Dias e Horários do CURSO DE MÉDIUNS]])-LEN(SUBSTITUTE(TabCadastro[[#This Row],[Dias e Horários do CURSO DE MÉDIUNS]],"h",""))</f>
        <v>1</v>
      </c>
      <c r="EL283" s="1">
        <f>LEN(TabCadastro[[#This Row],[Dias e Horários - FALANDO AO CORAÇÃO]])-LEN(SUBSTITUTE(TabCadastro[[#This Row],[Dias e Horários - FALANDO AO CORAÇÃO]],"h",""))</f>
        <v>0</v>
      </c>
      <c r="EM283" s="1">
        <f>LEN(TabCadastro[[#This Row],[Dias e Horários - PROJETO ANDRÉ LUIZ]])-LEN(SUBSTITUTE(TabCadastro[[#This Row],[Dias e Horários - PROJETO ANDRÉ LUIZ]],"h",""))</f>
        <v>0</v>
      </c>
      <c r="EN283" s="1">
        <f>LEN(TabCadastro[[#This Row],[Dias e Horários - PROJETO PAULO DE TARSO]])-LEN(SUBSTITUTE(TabCadastro[[#This Row],[Dias e Horários - PROJETO PAULO DE TARSO]],"h",""))</f>
        <v>0</v>
      </c>
    </row>
    <row r="284" spans="1:144" x14ac:dyDescent="0.3">
      <c r="A284" s="2">
        <v>44200.976075243059</v>
      </c>
      <c r="B284" s="3" t="s">
        <v>6049</v>
      </c>
      <c r="C284" s="3" t="s">
        <v>6176</v>
      </c>
      <c r="D284" s="3" t="s">
        <v>2003</v>
      </c>
      <c r="E284" s="3" t="s">
        <v>6177</v>
      </c>
      <c r="F284" s="3" t="s">
        <v>6178</v>
      </c>
      <c r="G284" s="4" t="s">
        <v>6179</v>
      </c>
      <c r="H284" s="5" t="s">
        <v>6180</v>
      </c>
      <c r="I284" s="3" t="s">
        <v>642</v>
      </c>
      <c r="J284" s="3" t="s">
        <v>152</v>
      </c>
      <c r="K284" s="3" t="s">
        <v>6181</v>
      </c>
      <c r="L284" s="3" t="s">
        <v>6182</v>
      </c>
      <c r="M284" s="24">
        <v>37541</v>
      </c>
      <c r="N284" s="3" t="s">
        <v>6183</v>
      </c>
      <c r="O284" s="5" t="s">
        <v>6184</v>
      </c>
      <c r="P284" s="5" t="s">
        <v>6185</v>
      </c>
      <c r="Q284" s="4" t="s">
        <v>6186</v>
      </c>
      <c r="R284" s="4" t="s">
        <v>6187</v>
      </c>
      <c r="S284" s="3" t="s">
        <v>158</v>
      </c>
      <c r="T284" s="3" t="s">
        <v>159</v>
      </c>
      <c r="U284" s="3" t="s">
        <v>158</v>
      </c>
      <c r="V284" s="3" t="s">
        <v>159</v>
      </c>
      <c r="W284" s="3" t="s">
        <v>159</v>
      </c>
      <c r="X284" s="3" t="s">
        <v>159</v>
      </c>
      <c r="Y284" s="3" t="s">
        <v>159</v>
      </c>
      <c r="Z284" s="4" t="s">
        <v>6188</v>
      </c>
      <c r="AA284" t="s">
        <v>6189</v>
      </c>
      <c r="AB284" s="4" t="s">
        <v>161</v>
      </c>
      <c r="AC284" s="4" t="s">
        <v>161</v>
      </c>
      <c r="AD284" s="4" t="s">
        <v>161</v>
      </c>
      <c r="AE284" s="4" t="s">
        <v>158</v>
      </c>
      <c r="AF284" s="4" t="s">
        <v>6190</v>
      </c>
      <c r="AG284" s="3" t="s">
        <v>579</v>
      </c>
      <c r="AH284" s="3" t="s">
        <v>162</v>
      </c>
      <c r="AI284" s="3" t="s">
        <v>162</v>
      </c>
      <c r="AJ284" s="3" t="s">
        <v>654</v>
      </c>
      <c r="AK284" s="3" t="s">
        <v>161</v>
      </c>
      <c r="AL284" s="3" t="s">
        <v>161</v>
      </c>
      <c r="AM284" s="3" t="s">
        <v>161</v>
      </c>
      <c r="AN284" s="5">
        <v>60</v>
      </c>
      <c r="AO284" s="5">
        <v>62</v>
      </c>
      <c r="AP284" s="5">
        <v>12</v>
      </c>
      <c r="AQ284" s="5">
        <v>9</v>
      </c>
      <c r="AR284" s="5" t="s">
        <v>1577</v>
      </c>
      <c r="AS284" s="5">
        <v>15</v>
      </c>
      <c r="AT284" s="5" t="s">
        <v>6191</v>
      </c>
      <c r="AU284" s="5" t="s">
        <v>4380</v>
      </c>
      <c r="AV284" s="5">
        <v>18</v>
      </c>
      <c r="AW284" s="5">
        <v>8</v>
      </c>
      <c r="AX284" s="5">
        <v>4</v>
      </c>
      <c r="AY284" s="5">
        <v>4</v>
      </c>
      <c r="AZ284" s="5" t="s">
        <v>2965</v>
      </c>
      <c r="BA284" s="5">
        <v>23</v>
      </c>
      <c r="BB284" s="5">
        <v>4</v>
      </c>
      <c r="BC284" s="5">
        <v>1</v>
      </c>
      <c r="BD284" s="5">
        <v>1</v>
      </c>
      <c r="BE284" s="5" t="s">
        <v>164</v>
      </c>
      <c r="BF284" s="5">
        <v>14</v>
      </c>
      <c r="BG284" s="5">
        <v>10</v>
      </c>
      <c r="BH284" s="5">
        <v>4</v>
      </c>
      <c r="BI284" s="5">
        <v>1</v>
      </c>
      <c r="BJ284" s="5">
        <v>1</v>
      </c>
      <c r="BK284" s="5">
        <v>1</v>
      </c>
      <c r="BL284" s="5">
        <v>1</v>
      </c>
      <c r="BM284" s="5">
        <v>1</v>
      </c>
      <c r="BN284" s="5">
        <v>0</v>
      </c>
      <c r="BO284" s="5">
        <v>4</v>
      </c>
      <c r="BP284" s="5">
        <v>4</v>
      </c>
      <c r="BQ284" s="5" t="s">
        <v>158</v>
      </c>
      <c r="BR284" s="5" t="s">
        <v>164</v>
      </c>
      <c r="BS284" s="5">
        <v>6</v>
      </c>
      <c r="BT284" s="5">
        <v>1</v>
      </c>
      <c r="BU284" s="5">
        <v>1</v>
      </c>
      <c r="BV284" s="5" t="s">
        <v>165</v>
      </c>
      <c r="BW284" s="5" t="s">
        <v>2963</v>
      </c>
      <c r="BX284" s="5">
        <v>6</v>
      </c>
      <c r="BY284" s="5">
        <v>4</v>
      </c>
      <c r="BZ284" s="5">
        <v>2</v>
      </c>
      <c r="CA284" s="5">
        <v>1</v>
      </c>
      <c r="CB284" s="5">
        <v>0</v>
      </c>
      <c r="CC284" s="5">
        <v>84</v>
      </c>
      <c r="CD284" s="5" t="s">
        <v>224</v>
      </c>
      <c r="CE284" s="5" t="s">
        <v>161</v>
      </c>
      <c r="CF284" s="5" t="s">
        <v>161</v>
      </c>
      <c r="CG284" s="5" t="s">
        <v>159</v>
      </c>
      <c r="CH284" s="5" t="s">
        <v>158</v>
      </c>
      <c r="CI284" s="5">
        <v>0</v>
      </c>
      <c r="CJ284" s="5">
        <v>0</v>
      </c>
      <c r="CK284" s="5" t="s">
        <v>158</v>
      </c>
      <c r="CL284" s="5" t="s">
        <v>158</v>
      </c>
      <c r="CM284" s="5">
        <v>0</v>
      </c>
      <c r="CN284" s="5">
        <v>0</v>
      </c>
      <c r="CO284" s="5" t="s">
        <v>167</v>
      </c>
      <c r="CP284" s="4" t="s">
        <v>6192</v>
      </c>
      <c r="CQ284" s="5" t="s">
        <v>347</v>
      </c>
      <c r="CS284" s="5" t="s">
        <v>169</v>
      </c>
      <c r="CT284" s="5" t="s">
        <v>159</v>
      </c>
      <c r="CU284" s="5" t="s">
        <v>6193</v>
      </c>
      <c r="CV284" s="4" t="s">
        <v>6194</v>
      </c>
      <c r="CX284" s="5" t="s">
        <v>6193</v>
      </c>
      <c r="CY284" s="4" t="s">
        <v>561</v>
      </c>
      <c r="CZ284" s="5" t="s">
        <v>229</v>
      </c>
      <c r="DA284" s="5" t="s">
        <v>172</v>
      </c>
      <c r="DB284" s="4" t="s">
        <v>6195</v>
      </c>
      <c r="DC284" s="4" t="s">
        <v>6196</v>
      </c>
      <c r="DD284" t="s">
        <v>6197</v>
      </c>
      <c r="DE284" s="14" t="s">
        <v>176</v>
      </c>
      <c r="DF284" s="4">
        <v>289</v>
      </c>
      <c r="DG284" s="15" t="s">
        <v>177</v>
      </c>
      <c r="DH284" s="15" t="s">
        <v>354</v>
      </c>
      <c r="DI284" s="4" t="e">
        <v>#REF!</v>
      </c>
      <c r="DJ284" s="4" t="e">
        <v>#REF!</v>
      </c>
      <c r="DK284" s="4" t="e">
        <v>#REF!</v>
      </c>
      <c r="DL284" s="4" t="e">
        <v>#REF!</v>
      </c>
      <c r="DM284" s="4" t="e">
        <v>#REF!</v>
      </c>
      <c r="DN284" s="4" t="e">
        <v>#REF!</v>
      </c>
      <c r="DO284" s="4" t="e">
        <v>#REF!</v>
      </c>
      <c r="DP284" s="4" t="s">
        <v>6198</v>
      </c>
      <c r="DQ284" s="4" t="s">
        <v>354</v>
      </c>
      <c r="DR284" s="16">
        <v>1</v>
      </c>
      <c r="DS284" s="17">
        <v>44238</v>
      </c>
      <c r="DT284" s="1" t="s">
        <v>356</v>
      </c>
      <c r="DU284" s="1" t="s">
        <v>354</v>
      </c>
      <c r="DV284" s="1" t="str">
        <f>TabCadastro[[#This Row],[Cidade]]&amp;" - "&amp;TabCadastro[[#This Row],[UF]]</f>
        <v>São Paulo - SP</v>
      </c>
      <c r="DW284" s="18" t="str">
        <f>TabCadastro[[#This Row],[Nome completo do responsável]]&amp;" / "&amp;TabCadastro[[#This Row],[Endereço de e-mail2]]&amp;" / "&amp;TabCadastro[[#This Row],[Telefone]]</f>
        <v>Maria Cristina Ricardo / cris_ricardo@terra.com.br / (11) 99165-6053</v>
      </c>
      <c r="DX284" s="18" t="str">
        <f>TabCadastro[[#This Row],[Nome do Presidente]]&amp;" / "&amp;TabCadastro[[#This Row],[Email do Presidente]]&amp;" / "&amp;TabCadastro[[#This Row],[Telefone do Presidente]]</f>
        <v>Reginaldo De Jesus Broa / reginaldo.ceea@terra.com.br / (11) 97522-1626</v>
      </c>
      <c r="DY284" s="18" t="e">
        <f>VLOOKUP(TabCadastro[[#This Row],[Regional]],#REF!,2,FALSE)</f>
        <v>#REF!</v>
      </c>
      <c r="DZ284" s="1" t="e">
        <f>IF(TabCadastro[[#This Row],[Regional]]=#REF!,TabCadastro[[#This Row],[Conc_Cidade_UF]],"")</f>
        <v>#REF!</v>
      </c>
      <c r="EA284" s="18" t="str">
        <f>TabCadastro[[#This Row],[Endereço]]&amp;" - "&amp;TabCadastro[[#This Row],[Bairro]]&amp;" - "&amp;"CEP "&amp;TabCadastro[[#This Row],[CEP]]</f>
        <v>Rua Toneleros, 300 C - Lapa - CEP 05056-000</v>
      </c>
      <c r="EB284" s="1" t="e">
        <f>IF(TabCadastro[[#This Row],[Regional]]=#REF!,TabCadastro[[#This Row],[Ordem (manual)]],"")</f>
        <v>#REF!</v>
      </c>
      <c r="EC284" s="1" t="e">
        <f>IF(TabCadastro[[#This Row],[Regional_Selec]]="","",_xlfn.RANK.EQ(TabCadastro[[#This Row],[Regional_Selec]],TabCadastro[Regional_Selec],1))</f>
        <v>#REF!</v>
      </c>
      <c r="ED284" s="1" t="str">
        <f>TabCadastro[[#This Row],[Domingo]]&amp;TabCadastro[[#This Row],[Segunda]]&amp;TabCadastro[[#This Row],[Terça]]&amp;TabCadastro[[#This Row],[Quarta]]&amp;TabCadastro[[#This Row],[Quinta]]&amp;TabCadastro[[#This Row],[Sexta]]&amp;TabCadastro[[#This Row],[Sábado]]</f>
        <v>18h3019h3019h3014h---</v>
      </c>
      <c r="EE284" s="1">
        <f>LEN(TabCadastro[[#This Row],[Conc_AE]])-LEN(SUBSTITUTE(TabCadastro[[#This Row],[Conc_AE]],"h",""))</f>
        <v>4</v>
      </c>
      <c r="EF284" s="1">
        <f>LEN(TabCadastro[[#This Row],[Dias e Horários do CURSO BÁSICO]])-LEN(SUBSTITUTE(TabCadastro[[#This Row],[Dias e Horários do CURSO BÁSICO]],"h",""))</f>
        <v>1</v>
      </c>
      <c r="EG284" s="1">
        <f>LEN(TabCadastro[[#This Row],[Dias e Horários da EAE]])-LEN(SUBSTITUTE(TabCadastro[[#This Row],[Dias e Horários da EAE]],"h",""))</f>
        <v>3</v>
      </c>
      <c r="EH284" s="1">
        <f>LEN(TabCadastro[[#This Row],[Dias e Horários EVANGELIZAÇÃO INFANTIL]])-LEN(SUBSTITUTE(TabCadastro[[#This Row],[Dias e Horários EVANGELIZAÇÃO INFANTIL]],"h",""))</f>
        <v>1</v>
      </c>
      <c r="EI284" s="1">
        <f>LEN(TabCadastro[[#This Row],[Dias e Horários PRÉ-MOCIDADE]])-LEN(SUBSTITUTE(TabCadastro[[#This Row],[Dias e Horários PRÉ-MOCIDADE]],"h",""))</f>
        <v>1</v>
      </c>
      <c r="EJ284" s="1">
        <f>LEN(TabCadastro[[#This Row],[Dias e Horários MOCIDADE]])-LEN(SUBSTITUTE(TabCadastro[[#This Row],[Dias e Horários MOCIDADE]],"h",""))</f>
        <v>1</v>
      </c>
      <c r="EK284" s="1">
        <f>LEN(TabCadastro[[#This Row],[Dias e Horários do CURSO DE MÉDIUNS]])-LEN(SUBSTITUTE(TabCadastro[[#This Row],[Dias e Horários do CURSO DE MÉDIUNS]],"h",""))</f>
        <v>1</v>
      </c>
      <c r="EL284" s="1">
        <f>LEN(TabCadastro[[#This Row],[Dias e Horários - FALANDO AO CORAÇÃO]])-LEN(SUBSTITUTE(TabCadastro[[#This Row],[Dias e Horários - FALANDO AO CORAÇÃO]],"h",""))</f>
        <v>1</v>
      </c>
      <c r="EM284" s="1">
        <f>LEN(TabCadastro[[#This Row],[Dias e Horários - PROJETO ANDRÉ LUIZ]])-LEN(SUBSTITUTE(TabCadastro[[#This Row],[Dias e Horários - PROJETO ANDRÉ LUIZ]],"h",""))</f>
        <v>0</v>
      </c>
      <c r="EN284" s="1">
        <f>LEN(TabCadastro[[#This Row],[Dias e Horários - PROJETO PAULO DE TARSO]])-LEN(SUBSTITUTE(TabCadastro[[#This Row],[Dias e Horários - PROJETO PAULO DE TARSO]],"h",""))</f>
        <v>0</v>
      </c>
    </row>
    <row r="285" spans="1:144" x14ac:dyDescent="0.3">
      <c r="A285" s="2">
        <v>44202.797041226848</v>
      </c>
      <c r="B285" s="19" t="s">
        <v>6049</v>
      </c>
      <c r="C285" s="3" t="s">
        <v>6199</v>
      </c>
      <c r="D285" s="3" t="s">
        <v>6200</v>
      </c>
      <c r="E285" s="3" t="s">
        <v>6201</v>
      </c>
      <c r="F285" s="3" t="s">
        <v>6202</v>
      </c>
      <c r="G285" s="4" t="s">
        <v>6203</v>
      </c>
      <c r="H285" s="5" t="s">
        <v>6204</v>
      </c>
      <c r="I285" s="3" t="s">
        <v>642</v>
      </c>
      <c r="J285" s="3" t="s">
        <v>152</v>
      </c>
      <c r="K285" s="3" t="s">
        <v>6205</v>
      </c>
      <c r="L285" s="3" t="s">
        <v>6206</v>
      </c>
      <c r="M285" s="13">
        <v>28741</v>
      </c>
      <c r="N285" s="3" t="s">
        <v>6201</v>
      </c>
      <c r="O285" s="5" t="s">
        <v>6207</v>
      </c>
      <c r="P285" s="5" t="s">
        <v>6208</v>
      </c>
      <c r="Q285" s="4" t="s">
        <v>6209</v>
      </c>
      <c r="R285" s="4" t="s">
        <v>6210</v>
      </c>
      <c r="S285" s="3" t="s">
        <v>158</v>
      </c>
      <c r="T285" s="3" t="s">
        <v>158</v>
      </c>
      <c r="U285" s="3" t="s">
        <v>158</v>
      </c>
      <c r="V285" s="3" t="s">
        <v>159</v>
      </c>
      <c r="W285" s="3" t="s">
        <v>158</v>
      </c>
      <c r="X285" s="3" t="s">
        <v>159</v>
      </c>
      <c r="Y285" s="3" t="s">
        <v>158</v>
      </c>
      <c r="Z285" s="4" t="s">
        <v>6211</v>
      </c>
      <c r="AA285" t="s">
        <v>6212</v>
      </c>
      <c r="AB285" s="4" t="s">
        <v>6213</v>
      </c>
      <c r="AE285" s="4" t="s">
        <v>158</v>
      </c>
      <c r="AF285" s="4" t="s">
        <v>6214</v>
      </c>
      <c r="AG285" s="3" t="s">
        <v>338</v>
      </c>
      <c r="AH285" s="3" t="s">
        <v>398</v>
      </c>
      <c r="AI285" s="3" t="s">
        <v>1514</v>
      </c>
      <c r="AJ285" s="23" t="s">
        <v>161</v>
      </c>
      <c r="AK285" s="3" t="s">
        <v>221</v>
      </c>
      <c r="AL285" s="3" t="s">
        <v>398</v>
      </c>
      <c r="AM285" s="23" t="s">
        <v>161</v>
      </c>
      <c r="AN285" s="5">
        <v>55</v>
      </c>
      <c r="AO285" s="5">
        <v>50</v>
      </c>
      <c r="AP285" s="5">
        <v>37</v>
      </c>
      <c r="AQ285" s="5">
        <v>13</v>
      </c>
      <c r="AR285" s="20" t="s">
        <v>161</v>
      </c>
      <c r="AS285" s="20">
        <v>0</v>
      </c>
      <c r="AT285" s="5" t="s">
        <v>6215</v>
      </c>
      <c r="AU285" s="5" t="s">
        <v>6216</v>
      </c>
      <c r="AV285" s="5">
        <v>120</v>
      </c>
      <c r="AW285" s="5">
        <v>18</v>
      </c>
      <c r="AX285" s="5">
        <v>9</v>
      </c>
      <c r="AY285" s="5">
        <v>4</v>
      </c>
      <c r="AZ285" s="5" t="s">
        <v>6217</v>
      </c>
      <c r="BA285" s="5">
        <v>25</v>
      </c>
      <c r="BB285" s="5">
        <v>4</v>
      </c>
      <c r="BC285" s="5">
        <v>4</v>
      </c>
      <c r="BD285" s="5">
        <v>2</v>
      </c>
      <c r="BE285" s="5" t="s">
        <v>164</v>
      </c>
      <c r="BF285" s="5">
        <v>30</v>
      </c>
      <c r="BG285" s="5">
        <v>20</v>
      </c>
      <c r="BH285" s="5">
        <v>13</v>
      </c>
      <c r="BI285" s="5">
        <v>4</v>
      </c>
      <c r="BJ285" s="5">
        <v>2</v>
      </c>
      <c r="BK285" s="5">
        <v>2</v>
      </c>
      <c r="BL285" s="5">
        <v>3</v>
      </c>
      <c r="BM285" s="5">
        <v>2</v>
      </c>
      <c r="BN285" s="5">
        <v>0</v>
      </c>
      <c r="BO285" s="5">
        <v>13</v>
      </c>
      <c r="BP285" s="5">
        <v>13</v>
      </c>
      <c r="BQ285" s="5" t="s">
        <v>158</v>
      </c>
      <c r="BR285" s="5" t="s">
        <v>164</v>
      </c>
      <c r="BS285" s="5">
        <v>3</v>
      </c>
      <c r="BT285" s="5">
        <v>3</v>
      </c>
      <c r="BU285" s="5">
        <v>3</v>
      </c>
      <c r="BV285" s="5" t="s">
        <v>165</v>
      </c>
      <c r="BW285" s="5" t="s">
        <v>342</v>
      </c>
      <c r="BX285" s="5">
        <v>4</v>
      </c>
      <c r="BY285" s="5">
        <v>5</v>
      </c>
      <c r="BZ285" s="5">
        <v>2</v>
      </c>
      <c r="CA285" s="5">
        <v>2</v>
      </c>
      <c r="CB285" s="5">
        <v>0</v>
      </c>
      <c r="CC285" s="5">
        <v>990</v>
      </c>
      <c r="CD285" s="5" t="s">
        <v>470</v>
      </c>
      <c r="CE285" s="5" t="s">
        <v>6218</v>
      </c>
      <c r="CF285" s="5" t="s">
        <v>251</v>
      </c>
      <c r="CG285" s="5" t="s">
        <v>158</v>
      </c>
      <c r="CH285" s="5" t="s">
        <v>158</v>
      </c>
      <c r="CI285" s="5">
        <v>40</v>
      </c>
      <c r="CJ285" s="5">
        <v>1</v>
      </c>
      <c r="CK285" s="5" t="s">
        <v>158</v>
      </c>
      <c r="CL285" s="5" t="s">
        <v>158</v>
      </c>
      <c r="CM285" s="20">
        <v>0</v>
      </c>
      <c r="CN285" s="5">
        <v>1</v>
      </c>
      <c r="CO285" s="5" t="s">
        <v>167</v>
      </c>
      <c r="CP285" s="4" t="s">
        <v>6219</v>
      </c>
      <c r="CQ285" s="5" t="s">
        <v>168</v>
      </c>
      <c r="CR285" s="4" t="s">
        <v>6220</v>
      </c>
      <c r="CS285" s="5" t="s">
        <v>169</v>
      </c>
      <c r="CT285" s="5" t="s">
        <v>346</v>
      </c>
      <c r="CU285" s="20" t="s">
        <v>416</v>
      </c>
      <c r="CX285" s="5" t="s">
        <v>6221</v>
      </c>
      <c r="CY285" s="4" t="s">
        <v>6222</v>
      </c>
      <c r="CZ285" s="5" t="s">
        <v>171</v>
      </c>
      <c r="DA285" s="5" t="s">
        <v>230</v>
      </c>
      <c r="DB285" s="4" t="s">
        <v>6223</v>
      </c>
      <c r="DC285" s="4" t="s">
        <v>6224</v>
      </c>
      <c r="DD285" t="s">
        <v>6225</v>
      </c>
      <c r="DE285" s="14" t="s">
        <v>176</v>
      </c>
      <c r="DF285" s="4">
        <v>290</v>
      </c>
      <c r="DG285" s="15" t="s">
        <v>177</v>
      </c>
      <c r="DH285" s="15" t="s">
        <v>354</v>
      </c>
      <c r="DI285" s="4" t="e">
        <v>#REF!</v>
      </c>
      <c r="DJ285" s="4" t="e">
        <v>#REF!</v>
      </c>
      <c r="DK285" s="4" t="e">
        <v>#REF!</v>
      </c>
      <c r="DL285" s="4" t="e">
        <v>#REF!</v>
      </c>
      <c r="DM285" s="4" t="e">
        <v>#REF!</v>
      </c>
      <c r="DN285" s="4" t="e">
        <v>#REF!</v>
      </c>
      <c r="DO285" s="4" t="e">
        <v>#REF!</v>
      </c>
      <c r="DP285" s="4" t="s">
        <v>6226</v>
      </c>
      <c r="DQ285" s="4" t="s">
        <v>354</v>
      </c>
      <c r="DR285" s="16">
        <v>1</v>
      </c>
      <c r="DS285" s="17">
        <v>44239</v>
      </c>
      <c r="DT285" s="1" t="s">
        <v>356</v>
      </c>
      <c r="DU285" s="1" t="s">
        <v>354</v>
      </c>
      <c r="DV285" s="1" t="str">
        <f>TabCadastro[[#This Row],[Cidade]]&amp;" - "&amp;TabCadastro[[#This Row],[UF]]</f>
        <v>São Paulo - SP</v>
      </c>
      <c r="DW285" s="18" t="str">
        <f>TabCadastro[[#This Row],[Nome completo do responsável]]&amp;" / "&amp;TabCadastro[[#This Row],[Endereço de e-mail2]]&amp;" / "&amp;TabCadastro[[#This Row],[Telefone]]</f>
        <v>Elizabel Bars Nakamura / gfcseb@gmail.com / (11) 94499-7450 / (11) 3865-6613</v>
      </c>
      <c r="DX285" s="18" t="str">
        <f>TabCadastro[[#This Row],[Nome do Presidente]]&amp;" / "&amp;TabCadastro[[#This Row],[Email do Presidente]]&amp;" / "&amp;TabCadastro[[#This Row],[Telefone do Presidente]]</f>
        <v>Elizabel Bars Nakamura / elizabelbn@gmail.com / (11)3865 6613 / (11)94499 7450</v>
      </c>
      <c r="DY285" s="18" t="e">
        <f>VLOOKUP(TabCadastro[[#This Row],[Regional]],#REF!,2,FALSE)</f>
        <v>#REF!</v>
      </c>
      <c r="DZ285" s="1" t="e">
        <f>IF(TabCadastro[[#This Row],[Regional]]=#REF!,TabCadastro[[#This Row],[Conc_Cidade_UF]],"")</f>
        <v>#REF!</v>
      </c>
      <c r="EA285" s="18" t="str">
        <f>TabCadastro[[#This Row],[Endereço]]&amp;" - "&amp;TabCadastro[[#This Row],[Bairro]]&amp;" - "&amp;"CEP "&amp;TabCadastro[[#This Row],[CEP]]</f>
        <v>Rua Homero Sales 1011 - Pq. São Domingos - CEP 05126-000</v>
      </c>
      <c r="EB285" s="1" t="e">
        <f>IF(TabCadastro[[#This Row],[Regional]]=#REF!,TabCadastro[[#This Row],[Ordem (manual)]],"")</f>
        <v>#REF!</v>
      </c>
      <c r="EC285" s="1" t="e">
        <f>IF(TabCadastro[[#This Row],[Regional_Selec]]="","",_xlfn.RANK.EQ(TabCadastro[[#This Row],[Regional_Selec]],TabCadastro[Regional_Selec],1))</f>
        <v>#REF!</v>
      </c>
      <c r="ED285" s="1" t="str">
        <f>TabCadastro[[#This Row],[Domingo]]&amp;TabCadastro[[#This Row],[Segunda]]&amp;TabCadastro[[#This Row],[Terça]]&amp;TabCadastro[[#This Row],[Quarta]]&amp;TabCadastro[[#This Row],[Quinta]]&amp;TabCadastro[[#This Row],[Sexta]]&amp;TabCadastro[[#This Row],[Sábado]]</f>
        <v>10h15h15h / 20h-20h15h-</v>
      </c>
      <c r="EE285" s="1">
        <f>LEN(TabCadastro[[#This Row],[Conc_AE]])-LEN(SUBSTITUTE(TabCadastro[[#This Row],[Conc_AE]],"h",""))</f>
        <v>6</v>
      </c>
      <c r="EF285" s="1">
        <f>LEN(TabCadastro[[#This Row],[Dias e Horários do CURSO BÁSICO]])-LEN(SUBSTITUTE(TabCadastro[[#This Row],[Dias e Horários do CURSO BÁSICO]],"h",""))</f>
        <v>0</v>
      </c>
      <c r="EG285" s="1">
        <f>LEN(TabCadastro[[#This Row],[Dias e Horários da EAE]])-LEN(SUBSTITUTE(TabCadastro[[#This Row],[Dias e Horários da EAE]],"h",""))</f>
        <v>4</v>
      </c>
      <c r="EH285" s="1">
        <f>LEN(TabCadastro[[#This Row],[Dias e Horários EVANGELIZAÇÃO INFANTIL]])-LEN(SUBSTITUTE(TabCadastro[[#This Row],[Dias e Horários EVANGELIZAÇÃO INFANTIL]],"h",""))</f>
        <v>1</v>
      </c>
      <c r="EI285" s="1">
        <f>LEN(TabCadastro[[#This Row],[Dias e Horários PRÉ-MOCIDADE]])-LEN(SUBSTITUTE(TabCadastro[[#This Row],[Dias e Horários PRÉ-MOCIDADE]],"h",""))</f>
        <v>1</v>
      </c>
      <c r="EJ285" s="1">
        <f>LEN(TabCadastro[[#This Row],[Dias e Horários MOCIDADE]])-LEN(SUBSTITUTE(TabCadastro[[#This Row],[Dias e Horários MOCIDADE]],"h",""))</f>
        <v>1</v>
      </c>
      <c r="EK285" s="1">
        <f>LEN(TabCadastro[[#This Row],[Dias e Horários do CURSO DE MÉDIUNS]])-LEN(SUBSTITUTE(TabCadastro[[#This Row],[Dias e Horários do CURSO DE MÉDIUNS]],"h",""))</f>
        <v>3</v>
      </c>
      <c r="EL285" s="1">
        <f>LEN(TabCadastro[[#This Row],[Dias e Horários - FALANDO AO CORAÇÃO]])-LEN(SUBSTITUTE(TabCadastro[[#This Row],[Dias e Horários - FALANDO AO CORAÇÃO]],"h",""))</f>
        <v>1</v>
      </c>
      <c r="EM285" s="1">
        <f>LEN(TabCadastro[[#This Row],[Dias e Horários - PROJETO ANDRÉ LUIZ]])-LEN(SUBSTITUTE(TabCadastro[[#This Row],[Dias e Horários - PROJETO ANDRÉ LUIZ]],"h",""))</f>
        <v>2</v>
      </c>
      <c r="EN285" s="1">
        <f>LEN(TabCadastro[[#This Row],[Dias e Horários - PROJETO PAULO DE TARSO]])-LEN(SUBSTITUTE(TabCadastro[[#This Row],[Dias e Horários - PROJETO PAULO DE TARSO]],"h",""))</f>
        <v>1</v>
      </c>
    </row>
    <row r="286" spans="1:144" x14ac:dyDescent="0.3">
      <c r="A286" s="2">
        <v>44217.642142523153</v>
      </c>
      <c r="B286" s="19" t="s">
        <v>6049</v>
      </c>
      <c r="C286" s="3" t="s">
        <v>6227</v>
      </c>
      <c r="D286" s="3" t="s">
        <v>6228</v>
      </c>
      <c r="E286" s="3" t="s">
        <v>6229</v>
      </c>
      <c r="F286" s="3" t="s">
        <v>6230</v>
      </c>
      <c r="G286" s="4" t="s">
        <v>6231</v>
      </c>
      <c r="H286" s="5" t="s">
        <v>6232</v>
      </c>
      <c r="I286" s="3" t="s">
        <v>642</v>
      </c>
      <c r="J286" s="3" t="s">
        <v>152</v>
      </c>
      <c r="K286" s="3" t="s">
        <v>6233</v>
      </c>
      <c r="L286" s="3" t="s">
        <v>6234</v>
      </c>
      <c r="M286" s="13">
        <v>37002</v>
      </c>
      <c r="N286" s="3" t="s">
        <v>6235</v>
      </c>
      <c r="O286" s="5" t="s">
        <v>6236</v>
      </c>
      <c r="P286" s="5" t="s">
        <v>6230</v>
      </c>
      <c r="Q286" s="4" t="s">
        <v>1424</v>
      </c>
      <c r="S286" s="3" t="s">
        <v>158</v>
      </c>
      <c r="T286" s="3" t="s">
        <v>159</v>
      </c>
      <c r="U286" s="3" t="s">
        <v>159</v>
      </c>
      <c r="V286" s="3" t="s">
        <v>158</v>
      </c>
      <c r="W286" s="3" t="s">
        <v>159</v>
      </c>
      <c r="X286" s="3" t="s">
        <v>159</v>
      </c>
      <c r="Y286" s="3" t="s">
        <v>158</v>
      </c>
      <c r="Z286" s="4" t="s">
        <v>6237</v>
      </c>
      <c r="AA286" s="4" t="s">
        <v>161</v>
      </c>
      <c r="AB286" s="4" t="s">
        <v>161</v>
      </c>
      <c r="AC286" s="4" t="s">
        <v>161</v>
      </c>
      <c r="AD286" s="4" t="s">
        <v>161</v>
      </c>
      <c r="AE286" s="4" t="s">
        <v>159</v>
      </c>
      <c r="AF286" s="4" t="s">
        <v>6238</v>
      </c>
      <c r="AG286" s="3" t="s">
        <v>161</v>
      </c>
      <c r="AH286" s="3" t="s">
        <v>221</v>
      </c>
      <c r="AI286" s="3" t="s">
        <v>2017</v>
      </c>
      <c r="AJ286" s="3" t="s">
        <v>6239</v>
      </c>
      <c r="AK286" s="3" t="s">
        <v>162</v>
      </c>
      <c r="AL286" s="3" t="s">
        <v>161</v>
      </c>
      <c r="AM286" s="3" t="s">
        <v>278</v>
      </c>
      <c r="AN286" s="5">
        <v>70</v>
      </c>
      <c r="AO286" s="5">
        <v>35</v>
      </c>
      <c r="AP286" s="5">
        <v>10</v>
      </c>
      <c r="AQ286" s="5">
        <v>12</v>
      </c>
      <c r="AR286" s="5" t="s">
        <v>6240</v>
      </c>
      <c r="AS286" s="5">
        <v>17</v>
      </c>
      <c r="AT286" s="5" t="s">
        <v>6240</v>
      </c>
      <c r="AU286" s="5" t="s">
        <v>1868</v>
      </c>
      <c r="AV286" s="5">
        <v>8</v>
      </c>
      <c r="AW286" s="5">
        <v>8</v>
      </c>
      <c r="AX286" s="5">
        <v>4</v>
      </c>
      <c r="AY286" s="5">
        <v>2</v>
      </c>
      <c r="AZ286" s="5" t="s">
        <v>727</v>
      </c>
      <c r="BA286" s="5">
        <v>12</v>
      </c>
      <c r="BB286" s="5">
        <v>6</v>
      </c>
      <c r="BC286" s="5">
        <v>4</v>
      </c>
      <c r="BD286" s="5">
        <v>3</v>
      </c>
      <c r="BE286" s="5" t="s">
        <v>378</v>
      </c>
      <c r="BF286" s="5">
        <v>4</v>
      </c>
      <c r="BG286" s="5">
        <v>4</v>
      </c>
      <c r="BH286" s="5">
        <v>6</v>
      </c>
      <c r="BI286" s="5">
        <v>2</v>
      </c>
      <c r="BJ286" s="5">
        <v>2</v>
      </c>
      <c r="BK286" s="5">
        <v>1</v>
      </c>
      <c r="BL286" s="5">
        <v>1</v>
      </c>
      <c r="BM286" s="5">
        <v>1</v>
      </c>
      <c r="BN286" s="5">
        <v>0</v>
      </c>
      <c r="BO286" s="5">
        <v>6</v>
      </c>
      <c r="BP286" s="5">
        <v>6</v>
      </c>
      <c r="BQ286" s="5" t="s">
        <v>158</v>
      </c>
      <c r="BR286" s="5" t="s">
        <v>554</v>
      </c>
      <c r="BS286" s="5">
        <v>0</v>
      </c>
      <c r="BT286" s="5">
        <v>0</v>
      </c>
      <c r="BU286" s="5">
        <v>0</v>
      </c>
      <c r="BV286" s="5" t="s">
        <v>165</v>
      </c>
      <c r="BW286" s="5" t="s">
        <v>2642</v>
      </c>
      <c r="BX286" s="5">
        <v>3</v>
      </c>
      <c r="BY286" s="5">
        <v>4</v>
      </c>
      <c r="BZ286" s="5">
        <v>2</v>
      </c>
      <c r="CA286" s="5">
        <v>1</v>
      </c>
      <c r="CB286" s="5">
        <v>0</v>
      </c>
      <c r="CC286" s="5">
        <v>43</v>
      </c>
      <c r="CD286" s="5" t="s">
        <v>161</v>
      </c>
      <c r="CE286" s="5" t="s">
        <v>1453</v>
      </c>
      <c r="CF286" s="5" t="s">
        <v>161</v>
      </c>
      <c r="CG286" s="5" t="s">
        <v>158</v>
      </c>
      <c r="CH286" s="5" t="s">
        <v>158</v>
      </c>
      <c r="CI286" s="5">
        <v>2</v>
      </c>
      <c r="CJ286" s="5">
        <v>1</v>
      </c>
      <c r="CK286" s="5" t="s">
        <v>158</v>
      </c>
      <c r="CL286" s="5" t="s">
        <v>158</v>
      </c>
      <c r="CM286" s="5">
        <v>0</v>
      </c>
      <c r="CN286" s="5">
        <v>0</v>
      </c>
      <c r="CO286" s="5" t="s">
        <v>167</v>
      </c>
      <c r="CQ286" s="5" t="s">
        <v>168</v>
      </c>
      <c r="CR286" s="4" t="s">
        <v>6241</v>
      </c>
      <c r="CS286" s="5" t="s">
        <v>169</v>
      </c>
      <c r="CT286" s="5" t="s">
        <v>159</v>
      </c>
      <c r="CU286" s="5" t="s">
        <v>6242</v>
      </c>
      <c r="CV286" s="4" t="s">
        <v>1624</v>
      </c>
      <c r="CX286" s="5" t="s">
        <v>6242</v>
      </c>
      <c r="CY286" s="4" t="s">
        <v>6243</v>
      </c>
      <c r="CZ286" s="5" t="s">
        <v>171</v>
      </c>
      <c r="DA286" s="5" t="s">
        <v>172</v>
      </c>
      <c r="DC286" s="4" t="s">
        <v>6244</v>
      </c>
      <c r="DD286" t="s">
        <v>6245</v>
      </c>
      <c r="DE286" s="14" t="s">
        <v>176</v>
      </c>
      <c r="DF286" s="4">
        <v>291</v>
      </c>
      <c r="DG286" s="15" t="s">
        <v>177</v>
      </c>
      <c r="DH286" s="15" t="s">
        <v>354</v>
      </c>
      <c r="DI286" s="4" t="e">
        <v>#REF!</v>
      </c>
      <c r="DJ286" s="4" t="e">
        <v>#REF!</v>
      </c>
      <c r="DK286" s="4" t="e">
        <v>#REF!</v>
      </c>
      <c r="DL286" s="4" t="e">
        <v>#REF!</v>
      </c>
      <c r="DM286" s="4" t="e">
        <v>#REF!</v>
      </c>
      <c r="DN286" s="4" t="e">
        <v>#REF!</v>
      </c>
      <c r="DO286" s="4" t="e">
        <v>#REF!</v>
      </c>
      <c r="DP286" s="4" t="s">
        <v>6246</v>
      </c>
      <c r="DQ286" s="4" t="s">
        <v>354</v>
      </c>
      <c r="DR286" s="16">
        <v>1</v>
      </c>
      <c r="DS286" s="17">
        <v>44240</v>
      </c>
      <c r="DT286" s="1" t="s">
        <v>356</v>
      </c>
      <c r="DU286" s="1" t="s">
        <v>354</v>
      </c>
      <c r="DV286" s="1" t="str">
        <f>TabCadastro[[#This Row],[Cidade]]&amp;" - "&amp;TabCadastro[[#This Row],[UF]]</f>
        <v>São Paulo - SP</v>
      </c>
      <c r="DW286" s="18" t="str">
        <f>TabCadastro[[#This Row],[Nome completo do responsável]]&amp;" / "&amp;TabCadastro[[#This Row],[Endereço de e-mail2]]&amp;" / "&amp;TabCadastro[[#This Row],[Telefone]]</f>
        <v>Joaceles Cardoso Ferreira / antonioejo@gmail.com / (11) 98221-2095</v>
      </c>
      <c r="DX286" s="18" t="str">
        <f>TabCadastro[[#This Row],[Nome do Presidente]]&amp;" / "&amp;TabCadastro[[#This Row],[Email do Presidente]]&amp;" / "&amp;TabCadastro[[#This Row],[Telefone do Presidente]]</f>
        <v>Jaoceles Cardoso Ferreira / antonioejo@gmail.com / jofdj53@gmail.com / (11) 98221-2095</v>
      </c>
      <c r="DY286" s="18" t="e">
        <f>VLOOKUP(TabCadastro[[#This Row],[Regional]],#REF!,2,FALSE)</f>
        <v>#REF!</v>
      </c>
      <c r="DZ286" s="1" t="e">
        <f>IF(TabCadastro[[#This Row],[Regional]]=#REF!,TabCadastro[[#This Row],[Conc_Cidade_UF]],"")</f>
        <v>#REF!</v>
      </c>
      <c r="EA286" s="18" t="str">
        <f>TabCadastro[[#This Row],[Endereço]]&amp;" - "&amp;TabCadastro[[#This Row],[Bairro]]&amp;" - "&amp;"CEP "&amp;TabCadastro[[#This Row],[CEP]]</f>
        <v>Rua Fritz Lang 56 - Jaguaré - CEP 05323-120</v>
      </c>
      <c r="EB286" s="1" t="e">
        <f>IF(TabCadastro[[#This Row],[Regional]]=#REF!,TabCadastro[[#This Row],[Ordem (manual)]],"")</f>
        <v>#REF!</v>
      </c>
      <c r="EC286" s="1" t="e">
        <f>IF(TabCadastro[[#This Row],[Regional_Selec]]="","",_xlfn.RANK.EQ(TabCadastro[[#This Row],[Regional_Selec]],TabCadastro[Regional_Selec],1))</f>
        <v>#REF!</v>
      </c>
      <c r="ED286" s="1" t="str">
        <f>TabCadastro[[#This Row],[Domingo]]&amp;TabCadastro[[#This Row],[Segunda]]&amp;TabCadastro[[#This Row],[Terça]]&amp;TabCadastro[[#This Row],[Quarta]]&amp;TabCadastro[[#This Row],[Quinta]]&amp;TabCadastro[[#This Row],[Sexta]]&amp;TabCadastro[[#This Row],[Sábado]]</f>
        <v>-20h20h1515h25 / 20h2519h30-9h30</v>
      </c>
      <c r="EE286" s="1">
        <f>LEN(TabCadastro[[#This Row],[Conc_AE]])-LEN(SUBSTITUTE(TabCadastro[[#This Row],[Conc_AE]],"h",""))</f>
        <v>6</v>
      </c>
      <c r="EF286" s="1">
        <f>LEN(TabCadastro[[#This Row],[Dias e Horários do CURSO BÁSICO]])-LEN(SUBSTITUTE(TabCadastro[[#This Row],[Dias e Horários do CURSO BÁSICO]],"h",""))</f>
        <v>1</v>
      </c>
      <c r="EG286" s="1">
        <f>LEN(TabCadastro[[#This Row],[Dias e Horários da EAE]])-LEN(SUBSTITUTE(TabCadastro[[#This Row],[Dias e Horários da EAE]],"h",""))</f>
        <v>1</v>
      </c>
      <c r="EH286" s="1">
        <f>LEN(TabCadastro[[#This Row],[Dias e Horários EVANGELIZAÇÃO INFANTIL]])-LEN(SUBSTITUTE(TabCadastro[[#This Row],[Dias e Horários EVANGELIZAÇÃO INFANTIL]],"h",""))</f>
        <v>1</v>
      </c>
      <c r="EI286" s="1">
        <f>LEN(TabCadastro[[#This Row],[Dias e Horários PRÉ-MOCIDADE]])-LEN(SUBSTITUTE(TabCadastro[[#This Row],[Dias e Horários PRÉ-MOCIDADE]],"h",""))</f>
        <v>1</v>
      </c>
      <c r="EJ286" s="1">
        <f>LEN(TabCadastro[[#This Row],[Dias e Horários MOCIDADE]])-LEN(SUBSTITUTE(TabCadastro[[#This Row],[Dias e Horários MOCIDADE]],"h",""))</f>
        <v>1</v>
      </c>
      <c r="EK286" s="1">
        <f>LEN(TabCadastro[[#This Row],[Dias e Horários do CURSO DE MÉDIUNS]])-LEN(SUBSTITUTE(TabCadastro[[#This Row],[Dias e Horários do CURSO DE MÉDIUNS]],"h",""))</f>
        <v>1</v>
      </c>
      <c r="EL286" s="1">
        <f>LEN(TabCadastro[[#This Row],[Dias e Horários - FALANDO AO CORAÇÃO]])-LEN(SUBSTITUTE(TabCadastro[[#This Row],[Dias e Horários - FALANDO AO CORAÇÃO]],"h",""))</f>
        <v>0</v>
      </c>
      <c r="EM286" s="1">
        <f>LEN(TabCadastro[[#This Row],[Dias e Horários - PROJETO ANDRÉ LUIZ]])-LEN(SUBSTITUTE(TabCadastro[[#This Row],[Dias e Horários - PROJETO ANDRÉ LUIZ]],"h",""))</f>
        <v>1</v>
      </c>
      <c r="EN286" s="1">
        <f>LEN(TabCadastro[[#This Row],[Dias e Horários - PROJETO PAULO DE TARSO]])-LEN(SUBSTITUTE(TabCadastro[[#This Row],[Dias e Horários - PROJETO PAULO DE TARSO]],"h",""))</f>
        <v>0</v>
      </c>
    </row>
    <row r="287" spans="1:144" x14ac:dyDescent="0.3">
      <c r="A287" s="2">
        <v>44224.958631400463</v>
      </c>
      <c r="B287" s="19" t="s">
        <v>6049</v>
      </c>
      <c r="C287" s="3" t="s">
        <v>6247</v>
      </c>
      <c r="D287" s="3" t="s">
        <v>6248</v>
      </c>
      <c r="E287" s="3" t="s">
        <v>6249</v>
      </c>
      <c r="F287" s="3" t="s">
        <v>6250</v>
      </c>
      <c r="G287" s="4" t="s">
        <v>6251</v>
      </c>
      <c r="H287" s="5" t="s">
        <v>6252</v>
      </c>
      <c r="I287" s="3" t="s">
        <v>6113</v>
      </c>
      <c r="J287" s="3" t="s">
        <v>152</v>
      </c>
      <c r="K287" s="3" t="s">
        <v>6253</v>
      </c>
      <c r="L287" s="3" t="s">
        <v>6254</v>
      </c>
      <c r="M287" s="13">
        <v>39358</v>
      </c>
      <c r="N287" s="3" t="s">
        <v>6255</v>
      </c>
      <c r="O287" s="5" t="s">
        <v>6256</v>
      </c>
      <c r="P287" s="5" t="s">
        <v>6257</v>
      </c>
      <c r="Q287" s="4" t="s">
        <v>6258</v>
      </c>
      <c r="R287" s="4"/>
      <c r="S287" s="3" t="s">
        <v>158</v>
      </c>
      <c r="T287" s="3" t="s">
        <v>158</v>
      </c>
      <c r="U287" s="3" t="s">
        <v>158</v>
      </c>
      <c r="V287" s="3" t="s">
        <v>159</v>
      </c>
      <c r="W287" s="3" t="s">
        <v>158</v>
      </c>
      <c r="X287" s="3" t="s">
        <v>159</v>
      </c>
      <c r="Y287" s="3" t="s">
        <v>158</v>
      </c>
      <c r="Z287" s="4" t="s">
        <v>6259</v>
      </c>
      <c r="AA287" s="4" t="s">
        <v>161</v>
      </c>
      <c r="AB287" s="4" t="s">
        <v>161</v>
      </c>
      <c r="AC287" s="4" t="s">
        <v>161</v>
      </c>
      <c r="AD287" s="4" t="s">
        <v>161</v>
      </c>
      <c r="AE287" s="4" t="s">
        <v>158</v>
      </c>
      <c r="AF287" s="4" t="s">
        <v>6260</v>
      </c>
      <c r="AG287" s="3" t="s">
        <v>278</v>
      </c>
      <c r="AH287" s="3" t="s">
        <v>162</v>
      </c>
      <c r="AI287" s="3" t="s">
        <v>161</v>
      </c>
      <c r="AJ287" s="3" t="s">
        <v>162</v>
      </c>
      <c r="AK287" s="3" t="s">
        <v>161</v>
      </c>
      <c r="AL287" s="3" t="s">
        <v>161</v>
      </c>
      <c r="AM287" s="3" t="s">
        <v>374</v>
      </c>
      <c r="AN287" s="5">
        <v>0</v>
      </c>
      <c r="AO287" s="5">
        <v>18</v>
      </c>
      <c r="AP287" s="5">
        <v>10</v>
      </c>
      <c r="AQ287" s="5">
        <v>12</v>
      </c>
      <c r="AR287" s="5" t="s">
        <v>161</v>
      </c>
      <c r="AS287" s="5">
        <v>0</v>
      </c>
      <c r="AT287" s="5" t="s">
        <v>6261</v>
      </c>
      <c r="AU287" s="5" t="s">
        <v>309</v>
      </c>
      <c r="AV287" s="5">
        <v>12</v>
      </c>
      <c r="AW287" s="5">
        <v>15</v>
      </c>
      <c r="AX287" s="5">
        <v>4</v>
      </c>
      <c r="AY287" s="5">
        <v>3</v>
      </c>
      <c r="AZ287" s="5" t="s">
        <v>161</v>
      </c>
      <c r="BA287" s="5">
        <v>0</v>
      </c>
      <c r="BB287" s="5">
        <v>9</v>
      </c>
      <c r="BC287" s="5">
        <v>4</v>
      </c>
      <c r="BD287" s="5">
        <v>2</v>
      </c>
      <c r="BE287" s="5" t="s">
        <v>164</v>
      </c>
      <c r="BF287" s="5">
        <v>19</v>
      </c>
      <c r="BG287" s="5">
        <v>9</v>
      </c>
      <c r="BH287" s="5">
        <v>7</v>
      </c>
      <c r="BI287" s="5">
        <v>2</v>
      </c>
      <c r="BJ287" s="5">
        <v>1</v>
      </c>
      <c r="BK287" s="5">
        <v>1</v>
      </c>
      <c r="BL287" s="5">
        <v>2</v>
      </c>
      <c r="BM287" s="5">
        <v>1</v>
      </c>
      <c r="BN287" s="5">
        <v>1</v>
      </c>
      <c r="BO287" s="5">
        <v>5</v>
      </c>
      <c r="BP287" s="5">
        <v>0</v>
      </c>
      <c r="BQ287" s="5" t="s">
        <v>158</v>
      </c>
      <c r="BR287" s="5" t="s">
        <v>523</v>
      </c>
      <c r="BS287" s="5">
        <v>0</v>
      </c>
      <c r="BT287" s="5">
        <v>3</v>
      </c>
      <c r="BU287" s="5">
        <v>1</v>
      </c>
      <c r="BV287" s="5" t="s">
        <v>253</v>
      </c>
      <c r="BW287" s="5" t="s">
        <v>523</v>
      </c>
      <c r="BX287" s="5">
        <v>0</v>
      </c>
      <c r="BY287" s="5">
        <v>8</v>
      </c>
      <c r="BZ287" s="5">
        <v>7</v>
      </c>
      <c r="CA287" s="5">
        <v>5</v>
      </c>
      <c r="CB287" s="5">
        <v>2</v>
      </c>
      <c r="CC287" s="5">
        <v>17</v>
      </c>
      <c r="CD287" s="5" t="s">
        <v>555</v>
      </c>
      <c r="CE287" s="5" t="s">
        <v>161</v>
      </c>
      <c r="CF287" s="5" t="s">
        <v>161</v>
      </c>
      <c r="CG287" s="5" t="s">
        <v>158</v>
      </c>
      <c r="CH287" s="5" t="s">
        <v>158</v>
      </c>
      <c r="CI287" s="5">
        <v>0</v>
      </c>
      <c r="CJ287" s="5">
        <v>0</v>
      </c>
      <c r="CK287" s="5" t="s">
        <v>158</v>
      </c>
      <c r="CL287" s="5" t="s">
        <v>158</v>
      </c>
      <c r="CM287" s="5">
        <v>0</v>
      </c>
      <c r="CN287" s="5">
        <v>0</v>
      </c>
      <c r="CO287" s="5" t="s">
        <v>167</v>
      </c>
      <c r="CQ287" s="5" t="s">
        <v>347</v>
      </c>
      <c r="CR287" s="4" t="s">
        <v>6262</v>
      </c>
      <c r="CS287" s="5" t="s">
        <v>169</v>
      </c>
      <c r="CT287" s="5" t="s">
        <v>158</v>
      </c>
      <c r="CU287" s="5" t="s">
        <v>6263</v>
      </c>
      <c r="CX287" s="5" t="s">
        <v>6264</v>
      </c>
      <c r="CY287" s="4" t="s">
        <v>6265</v>
      </c>
      <c r="CZ287" s="5" t="s">
        <v>229</v>
      </c>
      <c r="DA287" s="5" t="s">
        <v>172</v>
      </c>
      <c r="DB287" s="4" t="s">
        <v>6266</v>
      </c>
      <c r="DC287" s="4" t="s">
        <v>6267</v>
      </c>
      <c r="DD287" t="s">
        <v>6268</v>
      </c>
      <c r="DE287" s="14" t="s">
        <v>176</v>
      </c>
      <c r="DF287" s="4">
        <v>292</v>
      </c>
      <c r="DG287" s="15" t="s">
        <v>177</v>
      </c>
      <c r="DH287" s="15" t="s">
        <v>354</v>
      </c>
      <c r="DI287" s="4" t="e">
        <v>#REF!</v>
      </c>
      <c r="DJ287" s="4" t="e">
        <v>#REF!</v>
      </c>
      <c r="DK287" s="4" t="e">
        <v>#REF!</v>
      </c>
      <c r="DL287" s="4" t="e">
        <v>#REF!</v>
      </c>
      <c r="DM287" s="4" t="e">
        <v>#REF!</v>
      </c>
      <c r="DN287" s="4" t="e">
        <v>#REF!</v>
      </c>
      <c r="DO287" s="4" t="e">
        <v>#REF!</v>
      </c>
      <c r="DP287" s="4" t="s">
        <v>6269</v>
      </c>
      <c r="DQ287" s="4" t="s">
        <v>354</v>
      </c>
      <c r="DR287" s="16">
        <v>1</v>
      </c>
      <c r="DS287" s="17">
        <v>44241</v>
      </c>
      <c r="DT287" s="1" t="s">
        <v>356</v>
      </c>
      <c r="DU287" s="1" t="s">
        <v>354</v>
      </c>
      <c r="DV287" s="1" t="str">
        <f>TabCadastro[[#This Row],[Cidade]]&amp;" - "&amp;TabCadastro[[#This Row],[UF]]</f>
        <v>Osasco - SP</v>
      </c>
      <c r="DW287" s="18" t="str">
        <f>TabCadastro[[#This Row],[Nome completo do responsável]]&amp;" / "&amp;TabCadastro[[#This Row],[Endereço de e-mail2]]&amp;" / "&amp;TabCadastro[[#This Row],[Telefone]]</f>
        <v>Ariovaldo Delquiaro / casadocaminho@soabem-osasco.org.br / (11) 99567-3111</v>
      </c>
      <c r="DX287" s="18" t="str">
        <f>TabCadastro[[#This Row],[Nome do Presidente]]&amp;" / "&amp;TabCadastro[[#This Row],[Email do Presidente]]&amp;" / "&amp;TabCadastro[[#This Row],[Telefone do Presidente]]</f>
        <v>João Vicente De Freitas / jvfreitas@gmail.com / (11) 97176-2038 / (11) 3681-6586</v>
      </c>
      <c r="DY287" s="18" t="e">
        <f>VLOOKUP(TabCadastro[[#This Row],[Regional]],#REF!,2,FALSE)</f>
        <v>#REF!</v>
      </c>
      <c r="DZ287" s="1" t="e">
        <f>IF(TabCadastro[[#This Row],[Regional]]=#REF!,TabCadastro[[#This Row],[Conc_Cidade_UF]],"")</f>
        <v>#REF!</v>
      </c>
      <c r="EA287" s="18" t="str">
        <f>TabCadastro[[#This Row],[Endereço]]&amp;" - "&amp;TabCadastro[[#This Row],[Bairro]]&amp;" - "&amp;"CEP "&amp;TabCadastro[[#This Row],[CEP]]</f>
        <v>Rua Acembo, 3A - Jd. Adagilsa - CEP 06030-512</v>
      </c>
      <c r="EB287" s="1" t="e">
        <f>IF(TabCadastro[[#This Row],[Regional]]=#REF!,TabCadastro[[#This Row],[Ordem (manual)]],"")</f>
        <v>#REF!</v>
      </c>
      <c r="EC287" s="1" t="e">
        <f>IF(TabCadastro[[#This Row],[Regional_Selec]]="","",_xlfn.RANK.EQ(TabCadastro[[#This Row],[Regional_Selec]],TabCadastro[Regional_Selec],1))</f>
        <v>#REF!</v>
      </c>
      <c r="ED287" s="1" t="str">
        <f>TabCadastro[[#This Row],[Domingo]]&amp;TabCadastro[[#This Row],[Segunda]]&amp;TabCadastro[[#This Row],[Terça]]&amp;TabCadastro[[#This Row],[Quarta]]&amp;TabCadastro[[#This Row],[Quinta]]&amp;TabCadastro[[#This Row],[Sexta]]&amp;TabCadastro[[#This Row],[Sábado]]</f>
        <v>9h3019h30-19h30--17h</v>
      </c>
      <c r="EE287" s="1">
        <f>LEN(TabCadastro[[#This Row],[Conc_AE]])-LEN(SUBSTITUTE(TabCadastro[[#This Row],[Conc_AE]],"h",""))</f>
        <v>4</v>
      </c>
      <c r="EF287" s="1">
        <f>LEN(TabCadastro[[#This Row],[Dias e Horários do CURSO BÁSICO]])-LEN(SUBSTITUTE(TabCadastro[[#This Row],[Dias e Horários do CURSO BÁSICO]],"h",""))</f>
        <v>0</v>
      </c>
      <c r="EG287" s="1">
        <f>LEN(TabCadastro[[#This Row],[Dias e Horários da EAE]])-LEN(SUBSTITUTE(TabCadastro[[#This Row],[Dias e Horários da EAE]],"h",""))</f>
        <v>2</v>
      </c>
      <c r="EH287" s="1">
        <f>LEN(TabCadastro[[#This Row],[Dias e Horários EVANGELIZAÇÃO INFANTIL]])-LEN(SUBSTITUTE(TabCadastro[[#This Row],[Dias e Horários EVANGELIZAÇÃO INFANTIL]],"h",""))</f>
        <v>1</v>
      </c>
      <c r="EI287" s="1">
        <f>LEN(TabCadastro[[#This Row],[Dias e Horários PRÉ-MOCIDADE]])-LEN(SUBSTITUTE(TabCadastro[[#This Row],[Dias e Horários PRÉ-MOCIDADE]],"h",""))</f>
        <v>1</v>
      </c>
      <c r="EJ287" s="1">
        <f>LEN(TabCadastro[[#This Row],[Dias e Horários MOCIDADE]])-LEN(SUBSTITUTE(TabCadastro[[#This Row],[Dias e Horários MOCIDADE]],"h",""))</f>
        <v>1</v>
      </c>
      <c r="EK287" s="1">
        <f>LEN(TabCadastro[[#This Row],[Dias e Horários do CURSO DE MÉDIUNS]])-LEN(SUBSTITUTE(TabCadastro[[#This Row],[Dias e Horários do CURSO DE MÉDIUNS]],"h",""))</f>
        <v>0</v>
      </c>
      <c r="EL287" s="1">
        <f>LEN(TabCadastro[[#This Row],[Dias e Horários - FALANDO AO CORAÇÃO]])-LEN(SUBSTITUTE(TabCadastro[[#This Row],[Dias e Horários - FALANDO AO CORAÇÃO]],"h",""))</f>
        <v>1</v>
      </c>
      <c r="EM287" s="1">
        <f>LEN(TabCadastro[[#This Row],[Dias e Horários - PROJETO ANDRÉ LUIZ]])-LEN(SUBSTITUTE(TabCadastro[[#This Row],[Dias e Horários - PROJETO ANDRÉ LUIZ]],"h",""))</f>
        <v>0</v>
      </c>
      <c r="EN287" s="1">
        <f>LEN(TabCadastro[[#This Row],[Dias e Horários - PROJETO PAULO DE TARSO]])-LEN(SUBSTITUTE(TabCadastro[[#This Row],[Dias e Horários - PROJETO PAULO DE TARSO]],"h",""))</f>
        <v>0</v>
      </c>
    </row>
    <row r="288" spans="1:144" x14ac:dyDescent="0.3">
      <c r="A288" s="2">
        <v>44200.443008738424</v>
      </c>
      <c r="B288" s="19" t="s">
        <v>6049</v>
      </c>
      <c r="C288" s="3" t="s">
        <v>6270</v>
      </c>
      <c r="D288" s="3" t="s">
        <v>6271</v>
      </c>
      <c r="E288" s="3" t="s">
        <v>6272</v>
      </c>
      <c r="F288" s="3" t="s">
        <v>6273</v>
      </c>
      <c r="G288" s="4" t="s">
        <v>6274</v>
      </c>
      <c r="H288" s="5" t="s">
        <v>6275</v>
      </c>
      <c r="I288" s="3" t="s">
        <v>642</v>
      </c>
      <c r="J288" s="3" t="s">
        <v>152</v>
      </c>
      <c r="K288" s="3" t="s">
        <v>6276</v>
      </c>
      <c r="L288" s="3" t="s">
        <v>790</v>
      </c>
      <c r="M288" s="13">
        <v>43519</v>
      </c>
      <c r="N288" s="3" t="s">
        <v>6272</v>
      </c>
      <c r="O288" s="5" t="s">
        <v>6277</v>
      </c>
      <c r="P288" s="5" t="s">
        <v>6273</v>
      </c>
      <c r="Q288" s="4" t="s">
        <v>1155</v>
      </c>
      <c r="R288" s="4" t="s">
        <v>6278</v>
      </c>
      <c r="S288" s="3" t="s">
        <v>159</v>
      </c>
      <c r="T288" s="3" t="s">
        <v>158</v>
      </c>
      <c r="U288" s="3" t="s">
        <v>158</v>
      </c>
      <c r="V288" s="3" t="s">
        <v>159</v>
      </c>
      <c r="W288" s="3" t="s">
        <v>159</v>
      </c>
      <c r="X288" s="3" t="s">
        <v>159</v>
      </c>
      <c r="Y288" s="3" t="s">
        <v>159</v>
      </c>
      <c r="Z288" s="4" t="s">
        <v>6279</v>
      </c>
      <c r="AA288" t="s">
        <v>6280</v>
      </c>
      <c r="AB288" t="s">
        <v>6281</v>
      </c>
      <c r="AC288" t="s">
        <v>6282</v>
      </c>
      <c r="AD288" s="4" t="s">
        <v>6283</v>
      </c>
      <c r="AE288" s="4" t="s">
        <v>158</v>
      </c>
      <c r="AF288" s="4" t="s">
        <v>6284</v>
      </c>
      <c r="AG288" s="3" t="s">
        <v>161</v>
      </c>
      <c r="AH288" s="3" t="s">
        <v>422</v>
      </c>
      <c r="AI288" s="3" t="s">
        <v>161</v>
      </c>
      <c r="AJ288" s="3" t="s">
        <v>161</v>
      </c>
      <c r="AK288" s="3" t="s">
        <v>161</v>
      </c>
      <c r="AL288" s="3" t="s">
        <v>161</v>
      </c>
      <c r="AM288" s="3" t="s">
        <v>161</v>
      </c>
      <c r="AN288" s="5">
        <v>35</v>
      </c>
      <c r="AO288" s="5">
        <v>30</v>
      </c>
      <c r="AP288" s="5">
        <v>23</v>
      </c>
      <c r="AQ288" s="5">
        <v>18</v>
      </c>
      <c r="AR288" s="5" t="s">
        <v>161</v>
      </c>
      <c r="AS288" s="5">
        <v>0</v>
      </c>
      <c r="AT288" s="5" t="s">
        <v>312</v>
      </c>
      <c r="AU288" s="5" t="s">
        <v>467</v>
      </c>
      <c r="AV288" s="5">
        <v>12</v>
      </c>
      <c r="AW288" s="5">
        <v>23</v>
      </c>
      <c r="AX288" s="5">
        <v>3</v>
      </c>
      <c r="AY288" s="5">
        <v>1</v>
      </c>
      <c r="AZ288" s="5" t="s">
        <v>161</v>
      </c>
      <c r="BA288" s="5">
        <v>0</v>
      </c>
      <c r="BB288" s="5">
        <v>3</v>
      </c>
      <c r="BC288" s="5">
        <v>1</v>
      </c>
      <c r="BD288" s="5">
        <v>1</v>
      </c>
      <c r="BE288" s="5" t="s">
        <v>164</v>
      </c>
      <c r="BF288" s="5">
        <v>7</v>
      </c>
      <c r="BG288" s="5">
        <v>0</v>
      </c>
      <c r="BH288" s="5">
        <v>5</v>
      </c>
      <c r="BI288" s="5">
        <v>1</v>
      </c>
      <c r="BJ288" s="5">
        <v>1</v>
      </c>
      <c r="BK288" s="5">
        <v>2</v>
      </c>
      <c r="BL288" s="5">
        <v>1</v>
      </c>
      <c r="BM288" s="5">
        <v>0</v>
      </c>
      <c r="BN288" s="5">
        <v>0</v>
      </c>
      <c r="BO288" s="5">
        <v>5</v>
      </c>
      <c r="BP288" s="5">
        <v>5</v>
      </c>
      <c r="BQ288" s="5" t="s">
        <v>158</v>
      </c>
      <c r="BR288" s="5" t="s">
        <v>164</v>
      </c>
      <c r="BS288" s="5">
        <v>2</v>
      </c>
      <c r="BT288" s="5">
        <v>2</v>
      </c>
      <c r="BU288" s="5">
        <v>2</v>
      </c>
      <c r="BV288" s="5" t="s">
        <v>165</v>
      </c>
      <c r="BW288" s="5" t="s">
        <v>161</v>
      </c>
      <c r="BX288" s="5">
        <v>0</v>
      </c>
      <c r="BY288" s="5">
        <v>0</v>
      </c>
      <c r="BZ288" s="5">
        <v>0</v>
      </c>
      <c r="CA288" s="5">
        <v>0</v>
      </c>
      <c r="CB288" s="5">
        <v>0</v>
      </c>
      <c r="CC288" s="5">
        <v>0</v>
      </c>
      <c r="CD288" s="5" t="s">
        <v>161</v>
      </c>
      <c r="CE288" s="5" t="s">
        <v>161</v>
      </c>
      <c r="CF288" s="5" t="s">
        <v>161</v>
      </c>
      <c r="CG288" s="5" t="s">
        <v>158</v>
      </c>
      <c r="CH288" s="5" t="s">
        <v>158</v>
      </c>
      <c r="CI288" s="5">
        <v>0</v>
      </c>
      <c r="CJ288" s="5">
        <v>0</v>
      </c>
      <c r="CK288" s="5" t="s">
        <v>158</v>
      </c>
      <c r="CL288" s="5" t="s">
        <v>158</v>
      </c>
      <c r="CM288" s="5">
        <v>0</v>
      </c>
      <c r="CN288" s="5">
        <v>0</v>
      </c>
      <c r="CO288" s="5" t="s">
        <v>167</v>
      </c>
      <c r="CQ288" s="5" t="s">
        <v>168</v>
      </c>
      <c r="CR288" s="4" t="s">
        <v>6285</v>
      </c>
      <c r="CS288" s="5" t="s">
        <v>169</v>
      </c>
      <c r="CT288" s="5" t="s">
        <v>159</v>
      </c>
      <c r="CU288" s="5" t="s">
        <v>6286</v>
      </c>
      <c r="CX288" s="5" t="s">
        <v>6286</v>
      </c>
      <c r="CY288" s="4" t="s">
        <v>3463</v>
      </c>
      <c r="CZ288" s="5" t="s">
        <v>171</v>
      </c>
      <c r="DA288" s="5" t="s">
        <v>230</v>
      </c>
      <c r="DB288" s="4" t="s">
        <v>6287</v>
      </c>
      <c r="DC288" s="4" t="s">
        <v>6288</v>
      </c>
      <c r="DD288" t="s">
        <v>6289</v>
      </c>
      <c r="DE288" s="14" t="s">
        <v>176</v>
      </c>
      <c r="DF288" s="4">
        <v>294</v>
      </c>
      <c r="DG288" s="15" t="s">
        <v>177</v>
      </c>
      <c r="DH288" s="15" t="s">
        <v>178</v>
      </c>
      <c r="DI288" s="4" t="e">
        <v>#REF!</v>
      </c>
      <c r="DJ288" s="4" t="e">
        <v>#REF!</v>
      </c>
      <c r="DK288" s="4" t="e">
        <v>#REF!</v>
      </c>
      <c r="DL288" s="4" t="e">
        <v>#REF!</v>
      </c>
      <c r="DM288" s="4" t="e">
        <v>#REF!</v>
      </c>
      <c r="DN288" s="4" t="e">
        <v>#REF!</v>
      </c>
      <c r="DO288" s="4" t="e">
        <v>#REF!</v>
      </c>
      <c r="DP288" s="4" t="s">
        <v>6290</v>
      </c>
      <c r="DQ288" s="4" t="s">
        <v>178</v>
      </c>
      <c r="DR288" s="16">
        <v>1</v>
      </c>
      <c r="DS288" s="17">
        <v>44243</v>
      </c>
      <c r="DU288" s="1" t="s">
        <v>178</v>
      </c>
      <c r="DV288" s="1" t="str">
        <f>TabCadastro[[#This Row],[Cidade]]&amp;" - "&amp;TabCadastro[[#This Row],[UF]]</f>
        <v>São Paulo - SP</v>
      </c>
      <c r="DW288" s="18" t="str">
        <f>TabCadastro[[#This Row],[Nome completo do responsável]]&amp;" / "&amp;TabCadastro[[#This Row],[Endereço de e-mail2]]&amp;" / "&amp;TabCadastro[[#This Row],[Telefone]]</f>
        <v>Jerson Natal Bottaro / jbottaro@uol.com.br / (11) 99647-9245</v>
      </c>
      <c r="DX288" s="18" t="str">
        <f>TabCadastro[[#This Row],[Nome do Presidente]]&amp;" / "&amp;TabCadastro[[#This Row],[Email do Presidente]]&amp;" / "&amp;TabCadastro[[#This Row],[Telefone do Presidente]]</f>
        <v>Jerson Natal Bottaro / j.bottaro@uol.com.br / (11) 99647-9245</v>
      </c>
      <c r="DY288" s="18" t="e">
        <f>VLOOKUP(TabCadastro[[#This Row],[Regional]],#REF!,2,FALSE)</f>
        <v>#REF!</v>
      </c>
      <c r="DZ288" s="1" t="e">
        <f>IF(TabCadastro[[#This Row],[Regional]]=#REF!,TabCadastro[[#This Row],[Conc_Cidade_UF]],"")</f>
        <v>#REF!</v>
      </c>
      <c r="EA288" s="18" t="str">
        <f>TabCadastro[[#This Row],[Endereço]]&amp;" - "&amp;TabCadastro[[#This Row],[Bairro]]&amp;" - "&amp;"CEP "&amp;TabCadastro[[#This Row],[CEP]]</f>
        <v>Rua Antonio José Dias, 277 - Jd. Boa Vista - CEP 05584-070</v>
      </c>
      <c r="EB288" s="1" t="e">
        <f>IF(TabCadastro[[#This Row],[Regional]]=#REF!,TabCadastro[[#This Row],[Ordem (manual)]],"")</f>
        <v>#REF!</v>
      </c>
      <c r="EC288" s="1" t="e">
        <f>IF(TabCadastro[[#This Row],[Regional_Selec]]="","",_xlfn.RANK.EQ(TabCadastro[[#This Row],[Regional_Selec]],TabCadastro[Regional_Selec],1))</f>
        <v>#REF!</v>
      </c>
      <c r="ED288" s="1" t="str">
        <f>TabCadastro[[#This Row],[Domingo]]&amp;TabCadastro[[#This Row],[Segunda]]&amp;TabCadastro[[#This Row],[Terça]]&amp;TabCadastro[[#This Row],[Quarta]]&amp;TabCadastro[[#This Row],[Quinta]]&amp;TabCadastro[[#This Row],[Sexta]]&amp;TabCadastro[[#This Row],[Sábado]]</f>
        <v>-19h-----</v>
      </c>
      <c r="EE288" s="1">
        <f>LEN(TabCadastro[[#This Row],[Conc_AE]])-LEN(SUBSTITUTE(TabCadastro[[#This Row],[Conc_AE]],"h",""))</f>
        <v>1</v>
      </c>
      <c r="EF288" s="1">
        <f>LEN(TabCadastro[[#This Row],[Dias e Horários do CURSO BÁSICO]])-LEN(SUBSTITUTE(TabCadastro[[#This Row],[Dias e Horários do CURSO BÁSICO]],"h",""))</f>
        <v>0</v>
      </c>
      <c r="EG288" s="1">
        <f>LEN(TabCadastro[[#This Row],[Dias e Horários da EAE]])-LEN(SUBSTITUTE(TabCadastro[[#This Row],[Dias e Horários da EAE]],"h",""))</f>
        <v>1</v>
      </c>
      <c r="EH288" s="1">
        <f>LEN(TabCadastro[[#This Row],[Dias e Horários EVANGELIZAÇÃO INFANTIL]])-LEN(SUBSTITUTE(TabCadastro[[#This Row],[Dias e Horários EVANGELIZAÇÃO INFANTIL]],"h",""))</f>
        <v>1</v>
      </c>
      <c r="EI288" s="1">
        <f>LEN(TabCadastro[[#This Row],[Dias e Horários PRÉ-MOCIDADE]])-LEN(SUBSTITUTE(TabCadastro[[#This Row],[Dias e Horários PRÉ-MOCIDADE]],"h",""))</f>
        <v>1</v>
      </c>
      <c r="EJ288" s="1">
        <f>LEN(TabCadastro[[#This Row],[Dias e Horários MOCIDADE]])-LEN(SUBSTITUTE(TabCadastro[[#This Row],[Dias e Horários MOCIDADE]],"h",""))</f>
        <v>0</v>
      </c>
      <c r="EK288" s="1">
        <f>LEN(TabCadastro[[#This Row],[Dias e Horários do CURSO DE MÉDIUNS]])-LEN(SUBSTITUTE(TabCadastro[[#This Row],[Dias e Horários do CURSO DE MÉDIUNS]],"h",""))</f>
        <v>0</v>
      </c>
      <c r="EL288" s="1">
        <f>LEN(TabCadastro[[#This Row],[Dias e Horários - FALANDO AO CORAÇÃO]])-LEN(SUBSTITUTE(TabCadastro[[#This Row],[Dias e Horários - FALANDO AO CORAÇÃO]],"h",""))</f>
        <v>0</v>
      </c>
      <c r="EM288" s="1">
        <f>LEN(TabCadastro[[#This Row],[Dias e Horários - PROJETO ANDRÉ LUIZ]])-LEN(SUBSTITUTE(TabCadastro[[#This Row],[Dias e Horários - PROJETO ANDRÉ LUIZ]],"h",""))</f>
        <v>0</v>
      </c>
      <c r="EN288" s="1">
        <f>LEN(TabCadastro[[#This Row],[Dias e Horários - PROJETO PAULO DE TARSO]])-LEN(SUBSTITUTE(TabCadastro[[#This Row],[Dias e Horários - PROJETO PAULO DE TARSO]],"h",""))</f>
        <v>0</v>
      </c>
    </row>
    <row r="289" spans="1:144" x14ac:dyDescent="0.3">
      <c r="A289" s="2">
        <v>44225.412707974538</v>
      </c>
      <c r="B289" s="19" t="s">
        <v>6049</v>
      </c>
      <c r="C289" s="3" t="s">
        <v>6291</v>
      </c>
      <c r="D289" s="3" t="s">
        <v>6292</v>
      </c>
      <c r="E289" s="3" t="s">
        <v>6293</v>
      </c>
      <c r="F289" s="3" t="s">
        <v>6294</v>
      </c>
      <c r="G289" s="4" t="s">
        <v>6295</v>
      </c>
      <c r="H289" s="5" t="s">
        <v>6296</v>
      </c>
      <c r="I289" s="3" t="s">
        <v>642</v>
      </c>
      <c r="J289" s="3" t="s">
        <v>152</v>
      </c>
      <c r="K289" s="3" t="s">
        <v>6297</v>
      </c>
      <c r="L289" s="3" t="s">
        <v>6298</v>
      </c>
      <c r="M289" s="13">
        <v>34445</v>
      </c>
      <c r="N289" s="3" t="s">
        <v>6299</v>
      </c>
      <c r="O289" s="5" t="s">
        <v>6300</v>
      </c>
      <c r="P289" s="5" t="s">
        <v>6301</v>
      </c>
      <c r="R289" s="4" t="s">
        <v>6302</v>
      </c>
      <c r="S289" s="3" t="s">
        <v>158</v>
      </c>
      <c r="T289" s="3" t="s">
        <v>158</v>
      </c>
      <c r="U289" s="3" t="s">
        <v>158</v>
      </c>
      <c r="V289" s="3" t="s">
        <v>159</v>
      </c>
      <c r="W289" s="3" t="s">
        <v>159</v>
      </c>
      <c r="X289" s="3" t="s">
        <v>158</v>
      </c>
      <c r="Y289" s="3" t="s">
        <v>158</v>
      </c>
      <c r="Z289" s="4" t="s">
        <v>6303</v>
      </c>
      <c r="AA289" s="4" t="s">
        <v>774</v>
      </c>
      <c r="AB289" s="4" t="s">
        <v>774</v>
      </c>
      <c r="AC289" s="4" t="s">
        <v>774</v>
      </c>
      <c r="AD289" s="4" t="s">
        <v>774</v>
      </c>
      <c r="AE289" s="4" t="s">
        <v>158</v>
      </c>
      <c r="AF289" s="4" t="s">
        <v>6304</v>
      </c>
      <c r="AG289" s="23" t="s">
        <v>161</v>
      </c>
      <c r="AH289" s="23" t="s">
        <v>161</v>
      </c>
      <c r="AI289" s="3" t="s">
        <v>221</v>
      </c>
      <c r="AJ289" s="23" t="s">
        <v>161</v>
      </c>
      <c r="AK289" s="3" t="s">
        <v>221</v>
      </c>
      <c r="AL289" s="23" t="s">
        <v>161</v>
      </c>
      <c r="AM289" s="23" t="s">
        <v>161</v>
      </c>
      <c r="AN289" s="5">
        <v>15</v>
      </c>
      <c r="AO289" s="5">
        <v>12</v>
      </c>
      <c r="AP289" s="5">
        <v>8</v>
      </c>
      <c r="AQ289" s="5">
        <v>6</v>
      </c>
      <c r="AR289" s="20" t="s">
        <v>161</v>
      </c>
      <c r="AS289" s="20">
        <v>0</v>
      </c>
      <c r="AT289" s="5" t="s">
        <v>251</v>
      </c>
      <c r="AU289" s="5" t="s">
        <v>827</v>
      </c>
      <c r="AV289" s="5">
        <v>7</v>
      </c>
      <c r="AW289" s="5">
        <v>6</v>
      </c>
      <c r="AX289" s="5">
        <v>4</v>
      </c>
      <c r="AY289" s="5">
        <v>2</v>
      </c>
      <c r="AZ289" s="20" t="s">
        <v>161</v>
      </c>
      <c r="BA289" s="20">
        <v>0</v>
      </c>
      <c r="BB289" s="5">
        <v>3</v>
      </c>
      <c r="BC289" s="5">
        <v>2</v>
      </c>
      <c r="BD289" s="5">
        <v>1</v>
      </c>
      <c r="BE289" s="5" t="s">
        <v>164</v>
      </c>
      <c r="BF289" s="5">
        <v>7</v>
      </c>
      <c r="BG289" s="5">
        <v>0</v>
      </c>
      <c r="BH289" s="5">
        <v>4</v>
      </c>
      <c r="BI289" s="20">
        <v>0</v>
      </c>
      <c r="BJ289" s="20">
        <v>0</v>
      </c>
      <c r="BK289" s="20">
        <v>0</v>
      </c>
      <c r="BL289" s="20">
        <v>0</v>
      </c>
      <c r="BM289" s="20">
        <v>0</v>
      </c>
      <c r="BN289" s="5">
        <v>3</v>
      </c>
      <c r="BO289" s="20">
        <v>0</v>
      </c>
      <c r="BP289" s="5">
        <v>3</v>
      </c>
      <c r="BQ289" s="5" t="s">
        <v>158</v>
      </c>
      <c r="BR289" s="5" t="s">
        <v>161</v>
      </c>
      <c r="BS289" s="20">
        <v>0</v>
      </c>
      <c r="BT289" s="20">
        <v>0</v>
      </c>
      <c r="BU289" s="20">
        <v>0</v>
      </c>
      <c r="BV289" s="5" t="s">
        <v>165</v>
      </c>
      <c r="BW289" s="5" t="s">
        <v>161</v>
      </c>
      <c r="BX289" s="20">
        <v>0</v>
      </c>
      <c r="BY289" s="20">
        <v>0</v>
      </c>
      <c r="BZ289" s="20">
        <v>0</v>
      </c>
      <c r="CA289" s="20">
        <v>0</v>
      </c>
      <c r="CB289" s="5">
        <v>0</v>
      </c>
      <c r="CC289" s="5">
        <v>25</v>
      </c>
      <c r="CD289" s="20" t="s">
        <v>161</v>
      </c>
      <c r="CE289" s="5" t="s">
        <v>496</v>
      </c>
      <c r="CF289" s="20" t="s">
        <v>161</v>
      </c>
      <c r="CG289" s="5" t="s">
        <v>158</v>
      </c>
      <c r="CH289" s="5" t="s">
        <v>158</v>
      </c>
      <c r="CI289" s="20">
        <v>0</v>
      </c>
      <c r="CJ289" s="20">
        <v>0</v>
      </c>
      <c r="CK289" s="5" t="s">
        <v>159</v>
      </c>
      <c r="CL289" s="5" t="s">
        <v>158</v>
      </c>
      <c r="CM289" s="20">
        <v>0</v>
      </c>
      <c r="CN289" s="20">
        <v>0</v>
      </c>
      <c r="CO289" s="5" t="s">
        <v>167</v>
      </c>
      <c r="CP289" s="4" t="s">
        <v>6305</v>
      </c>
      <c r="CQ289" s="5" t="s">
        <v>168</v>
      </c>
      <c r="CR289" s="4" t="s">
        <v>6306</v>
      </c>
      <c r="CS289" s="5" t="s">
        <v>169</v>
      </c>
      <c r="CT289" s="5" t="s">
        <v>774</v>
      </c>
      <c r="CU289" s="20" t="s">
        <v>416</v>
      </c>
      <c r="CX289" s="5" t="s">
        <v>6307</v>
      </c>
      <c r="CY289" s="4" t="s">
        <v>1049</v>
      </c>
      <c r="CZ289" s="5" t="s">
        <v>171</v>
      </c>
      <c r="DA289" s="5" t="s">
        <v>172</v>
      </c>
      <c r="DB289" s="4" t="s">
        <v>6308</v>
      </c>
      <c r="DC289" s="4" t="s">
        <v>6309</v>
      </c>
      <c r="DD289" t="s">
        <v>6310</v>
      </c>
      <c r="DE289" s="14" t="s">
        <v>176</v>
      </c>
      <c r="DF289" s="4">
        <v>295</v>
      </c>
      <c r="DG289" s="15" t="s">
        <v>177</v>
      </c>
      <c r="DH289" s="15" t="s">
        <v>178</v>
      </c>
      <c r="DI289" s="4" t="e">
        <v>#REF!</v>
      </c>
      <c r="DJ289" s="4" t="e">
        <v>#REF!</v>
      </c>
      <c r="DK289" s="4" t="e">
        <v>#REF!</v>
      </c>
      <c r="DL289" s="4" t="e">
        <v>#REF!</v>
      </c>
      <c r="DM289" s="4" t="e">
        <v>#REF!</v>
      </c>
      <c r="DN289" s="4" t="e">
        <v>#REF!</v>
      </c>
      <c r="DO289" s="4" t="e">
        <v>#REF!</v>
      </c>
      <c r="DP289" s="4" t="s">
        <v>6311</v>
      </c>
      <c r="DQ289" s="4" t="s">
        <v>178</v>
      </c>
      <c r="DR289" s="16">
        <v>1</v>
      </c>
      <c r="DS289" s="17">
        <v>44244</v>
      </c>
      <c r="DU289" s="1" t="s">
        <v>178</v>
      </c>
      <c r="DV289" s="1" t="str">
        <f>TabCadastro[[#This Row],[Cidade]]&amp;" - "&amp;TabCadastro[[#This Row],[UF]]</f>
        <v>São Paulo - SP</v>
      </c>
      <c r="DW289" s="18" t="str">
        <f>TabCadastro[[#This Row],[Nome completo do responsável]]&amp;" / "&amp;TabCadastro[[#This Row],[Endereço de e-mail2]]&amp;" / "&amp;TabCadastro[[#This Row],[Telefone]]</f>
        <v>Álvaro Da Silva / alvaro47silva@gmail.com / (11) 97143-2601</v>
      </c>
      <c r="DX289" s="18" t="str">
        <f>TabCadastro[[#This Row],[Nome do Presidente]]&amp;" / "&amp;TabCadastro[[#This Row],[Email do Presidente]]&amp;" / "&amp;TabCadastro[[#This Row],[Telefone do Presidente]]</f>
        <v>Elthron Bueno Chrispin / elthronchrispin@gmail.com / (11) 98283-9585</v>
      </c>
      <c r="DY289" s="18" t="e">
        <f>VLOOKUP(TabCadastro[[#This Row],[Regional]],#REF!,2,FALSE)</f>
        <v>#REF!</v>
      </c>
      <c r="DZ289" s="1" t="e">
        <f>IF(TabCadastro[[#This Row],[Regional]]=#REF!,TabCadastro[[#This Row],[Conc_Cidade_UF]],"")</f>
        <v>#REF!</v>
      </c>
      <c r="EA289" s="18" t="str">
        <f>TabCadastro[[#This Row],[Endereço]]&amp;" - "&amp;TabCadastro[[#This Row],[Bairro]]&amp;" - "&amp;"CEP "&amp;TabCadastro[[#This Row],[CEP]]</f>
        <v>RUA BALTAZAR PEREIRA, 100 - Jardim Regina - Vila Pirituba  - CEP 05175-340</v>
      </c>
      <c r="EB289" s="1" t="e">
        <f>IF(TabCadastro[[#This Row],[Regional]]=#REF!,TabCadastro[[#This Row],[Ordem (manual)]],"")</f>
        <v>#REF!</v>
      </c>
      <c r="EC289" s="1" t="e">
        <f>IF(TabCadastro[[#This Row],[Regional_Selec]]="","",_xlfn.RANK.EQ(TabCadastro[[#This Row],[Regional_Selec]],TabCadastro[Regional_Selec],1))</f>
        <v>#REF!</v>
      </c>
      <c r="ED289" s="1" t="str">
        <f>TabCadastro[[#This Row],[Domingo]]&amp;TabCadastro[[#This Row],[Segunda]]&amp;TabCadastro[[#This Row],[Terça]]&amp;TabCadastro[[#This Row],[Quarta]]&amp;TabCadastro[[#This Row],[Quinta]]&amp;TabCadastro[[#This Row],[Sexta]]&amp;TabCadastro[[#This Row],[Sábado]]</f>
        <v>--20h-20h--</v>
      </c>
      <c r="EE289" s="1">
        <f>LEN(TabCadastro[[#This Row],[Conc_AE]])-LEN(SUBSTITUTE(TabCadastro[[#This Row],[Conc_AE]],"h",""))</f>
        <v>2</v>
      </c>
      <c r="EF289" s="1">
        <f>LEN(TabCadastro[[#This Row],[Dias e Horários do CURSO BÁSICO]])-LEN(SUBSTITUTE(TabCadastro[[#This Row],[Dias e Horários do CURSO BÁSICO]],"h",""))</f>
        <v>0</v>
      </c>
      <c r="EG289" s="1">
        <f>LEN(TabCadastro[[#This Row],[Dias e Horários da EAE]])-LEN(SUBSTITUTE(TabCadastro[[#This Row],[Dias e Horários da EAE]],"h",""))</f>
        <v>1</v>
      </c>
      <c r="EH289" s="1">
        <f>LEN(TabCadastro[[#This Row],[Dias e Horários EVANGELIZAÇÃO INFANTIL]])-LEN(SUBSTITUTE(TabCadastro[[#This Row],[Dias e Horários EVANGELIZAÇÃO INFANTIL]],"h",""))</f>
        <v>1</v>
      </c>
      <c r="EI289" s="1">
        <f>LEN(TabCadastro[[#This Row],[Dias e Horários PRÉ-MOCIDADE]])-LEN(SUBSTITUTE(TabCadastro[[#This Row],[Dias e Horários PRÉ-MOCIDADE]],"h",""))</f>
        <v>0</v>
      </c>
      <c r="EJ289" s="1">
        <f>LEN(TabCadastro[[#This Row],[Dias e Horários MOCIDADE]])-LEN(SUBSTITUTE(TabCadastro[[#This Row],[Dias e Horários MOCIDADE]],"h",""))</f>
        <v>0</v>
      </c>
      <c r="EK289" s="1">
        <f>LEN(TabCadastro[[#This Row],[Dias e Horários do CURSO DE MÉDIUNS]])-LEN(SUBSTITUTE(TabCadastro[[#This Row],[Dias e Horários do CURSO DE MÉDIUNS]],"h",""))</f>
        <v>0</v>
      </c>
      <c r="EL289" s="1">
        <f>LEN(TabCadastro[[#This Row],[Dias e Horários - FALANDO AO CORAÇÃO]])-LEN(SUBSTITUTE(TabCadastro[[#This Row],[Dias e Horários - FALANDO AO CORAÇÃO]],"h",""))</f>
        <v>0</v>
      </c>
      <c r="EM289" s="1">
        <f>LEN(TabCadastro[[#This Row],[Dias e Horários - PROJETO ANDRÉ LUIZ]])-LEN(SUBSTITUTE(TabCadastro[[#This Row],[Dias e Horários - PROJETO ANDRÉ LUIZ]],"h",""))</f>
        <v>1</v>
      </c>
      <c r="EN289" s="1">
        <f>LEN(TabCadastro[[#This Row],[Dias e Horários - PROJETO PAULO DE TARSO]])-LEN(SUBSTITUTE(TabCadastro[[#This Row],[Dias e Horários - PROJETO PAULO DE TARSO]],"h",""))</f>
        <v>0</v>
      </c>
    </row>
    <row r="290" spans="1:144" x14ac:dyDescent="0.3">
      <c r="A290" s="2">
        <v>44224.736838645833</v>
      </c>
      <c r="B290" s="19" t="s">
        <v>6049</v>
      </c>
      <c r="C290" s="3" t="s">
        <v>6312</v>
      </c>
      <c r="D290" s="3" t="s">
        <v>6313</v>
      </c>
      <c r="E290" s="3" t="s">
        <v>6314</v>
      </c>
      <c r="F290" s="3" t="s">
        <v>6315</v>
      </c>
      <c r="G290" s="4" t="s">
        <v>6316</v>
      </c>
      <c r="H290" s="5" t="s">
        <v>6317</v>
      </c>
      <c r="I290" s="3" t="s">
        <v>642</v>
      </c>
      <c r="J290" s="3" t="s">
        <v>152</v>
      </c>
      <c r="K290" s="3" t="s">
        <v>6318</v>
      </c>
      <c r="L290" s="3" t="s">
        <v>6319</v>
      </c>
      <c r="M290" s="13">
        <v>34443</v>
      </c>
      <c r="N290" s="3" t="s">
        <v>6320</v>
      </c>
      <c r="O290" s="5" t="s">
        <v>6321</v>
      </c>
      <c r="P290" s="5" t="s">
        <v>6315</v>
      </c>
      <c r="Q290" s="4" t="s">
        <v>6322</v>
      </c>
      <c r="R290" s="4" t="s">
        <v>6323</v>
      </c>
      <c r="S290" s="3" t="s">
        <v>158</v>
      </c>
      <c r="T290" s="3" t="s">
        <v>158</v>
      </c>
      <c r="U290" s="3" t="s">
        <v>158</v>
      </c>
      <c r="V290" s="3" t="s">
        <v>159</v>
      </c>
      <c r="W290" s="3" t="s">
        <v>158</v>
      </c>
      <c r="X290" s="3" t="s">
        <v>159</v>
      </c>
      <c r="Y290" s="3" t="s">
        <v>159</v>
      </c>
      <c r="Z290" s="4" t="s">
        <v>6324</v>
      </c>
      <c r="AA290" s="4" t="s">
        <v>161</v>
      </c>
      <c r="AB290" s="4" t="s">
        <v>346</v>
      </c>
      <c r="AC290" s="4" t="s">
        <v>161</v>
      </c>
      <c r="AD290" s="4" t="s">
        <v>161</v>
      </c>
      <c r="AE290" s="4" t="s">
        <v>159</v>
      </c>
      <c r="AG290" s="3" t="s">
        <v>161</v>
      </c>
      <c r="AH290" s="3" t="s">
        <v>221</v>
      </c>
      <c r="AI290" s="3" t="s">
        <v>161</v>
      </c>
      <c r="AJ290" s="3" t="s">
        <v>6325</v>
      </c>
      <c r="AK290" s="3" t="s">
        <v>221</v>
      </c>
      <c r="AL290" s="3" t="s">
        <v>161</v>
      </c>
      <c r="AM290" s="3" t="s">
        <v>161</v>
      </c>
      <c r="AN290" s="5">
        <v>80</v>
      </c>
      <c r="AO290" s="5">
        <v>68</v>
      </c>
      <c r="AP290" s="5">
        <v>10</v>
      </c>
      <c r="AQ290" s="5">
        <v>10</v>
      </c>
      <c r="AR290" s="5" t="s">
        <v>555</v>
      </c>
      <c r="AS290" s="5">
        <v>0</v>
      </c>
      <c r="AT290" s="5" t="s">
        <v>6326</v>
      </c>
      <c r="AU290" s="5" t="s">
        <v>624</v>
      </c>
      <c r="AV290" s="5">
        <v>22</v>
      </c>
      <c r="AW290" s="5">
        <v>10</v>
      </c>
      <c r="AX290" s="5">
        <v>7</v>
      </c>
      <c r="AY290" s="5">
        <v>6</v>
      </c>
      <c r="AZ290" s="5" t="s">
        <v>251</v>
      </c>
      <c r="BA290" s="5">
        <v>27</v>
      </c>
      <c r="BB290" s="5">
        <v>3</v>
      </c>
      <c r="BC290" s="5">
        <v>2</v>
      </c>
      <c r="BD290" s="5">
        <v>1</v>
      </c>
      <c r="BE290" s="5" t="s">
        <v>554</v>
      </c>
      <c r="BF290" s="5">
        <v>15</v>
      </c>
      <c r="BG290" s="5">
        <v>12</v>
      </c>
      <c r="BH290" s="5">
        <v>8</v>
      </c>
      <c r="BI290" s="5">
        <v>1</v>
      </c>
      <c r="BJ290" s="5">
        <v>2</v>
      </c>
      <c r="BK290" s="5">
        <v>1</v>
      </c>
      <c r="BL290" s="5">
        <v>1</v>
      </c>
      <c r="BM290" s="5">
        <v>2</v>
      </c>
      <c r="BN290" s="5">
        <v>2</v>
      </c>
      <c r="BO290" s="5">
        <v>4</v>
      </c>
      <c r="BP290" s="5">
        <v>8</v>
      </c>
      <c r="BQ290" s="5" t="s">
        <v>158</v>
      </c>
      <c r="BR290" s="5" t="s">
        <v>164</v>
      </c>
      <c r="BS290" s="5">
        <v>5</v>
      </c>
      <c r="BT290" s="5">
        <v>2</v>
      </c>
      <c r="BU290" s="5">
        <v>2</v>
      </c>
      <c r="BV290" s="5" t="s">
        <v>165</v>
      </c>
      <c r="BW290" s="5" t="s">
        <v>6327</v>
      </c>
      <c r="BX290" s="5">
        <v>12</v>
      </c>
      <c r="BY290" s="5">
        <v>4</v>
      </c>
      <c r="BZ290" s="5">
        <v>5</v>
      </c>
      <c r="CA290" s="5">
        <v>5</v>
      </c>
      <c r="CB290" s="5">
        <v>3</v>
      </c>
      <c r="CC290" s="5">
        <v>48</v>
      </c>
      <c r="CD290" s="5" t="s">
        <v>2715</v>
      </c>
      <c r="CE290" s="5" t="s">
        <v>6328</v>
      </c>
      <c r="CF290" s="5" t="s">
        <v>161</v>
      </c>
      <c r="CG290" s="5" t="s">
        <v>158</v>
      </c>
      <c r="CH290" s="5" t="s">
        <v>158</v>
      </c>
      <c r="CI290" s="5">
        <v>0</v>
      </c>
      <c r="CJ290" s="5">
        <v>0</v>
      </c>
      <c r="CK290" s="5" t="s">
        <v>158</v>
      </c>
      <c r="CL290" s="5" t="s">
        <v>158</v>
      </c>
      <c r="CM290" s="5">
        <v>0</v>
      </c>
      <c r="CN290" s="5">
        <v>0</v>
      </c>
      <c r="CO290" s="5" t="s">
        <v>167</v>
      </c>
      <c r="CP290" s="4" t="s">
        <v>6329</v>
      </c>
      <c r="CQ290" s="5" t="s">
        <v>168</v>
      </c>
      <c r="CR290" s="4" t="s">
        <v>6330</v>
      </c>
      <c r="CS290" s="5" t="s">
        <v>169</v>
      </c>
      <c r="CT290" s="5" t="s">
        <v>159</v>
      </c>
      <c r="CU290" s="5" t="s">
        <v>6321</v>
      </c>
      <c r="CV290" s="4" t="s">
        <v>6331</v>
      </c>
      <c r="CX290" s="5" t="s">
        <v>6321</v>
      </c>
      <c r="CY290" s="4" t="s">
        <v>2231</v>
      </c>
      <c r="CZ290" s="5" t="s">
        <v>171</v>
      </c>
      <c r="DA290" s="5" t="s">
        <v>230</v>
      </c>
      <c r="DB290" s="4" t="s">
        <v>6332</v>
      </c>
      <c r="DC290" s="4" t="s">
        <v>6333</v>
      </c>
      <c r="DD290" t="s">
        <v>6334</v>
      </c>
      <c r="DE290" s="14" t="s">
        <v>176</v>
      </c>
      <c r="DF290" s="4">
        <v>296</v>
      </c>
      <c r="DG290" s="15" t="s">
        <v>177</v>
      </c>
      <c r="DH290" s="15" t="s">
        <v>354</v>
      </c>
      <c r="DI290" s="4" t="e">
        <v>#REF!</v>
      </c>
      <c r="DJ290" s="4" t="e">
        <v>#REF!</v>
      </c>
      <c r="DK290" s="4" t="e">
        <v>#REF!</v>
      </c>
      <c r="DL290" s="4" t="e">
        <v>#REF!</v>
      </c>
      <c r="DM290" s="4" t="e">
        <v>#REF!</v>
      </c>
      <c r="DN290" s="4" t="e">
        <v>#REF!</v>
      </c>
      <c r="DO290" s="4" t="e">
        <v>#REF!</v>
      </c>
      <c r="DP290" s="4" t="s">
        <v>6335</v>
      </c>
      <c r="DQ290" s="4" t="s">
        <v>354</v>
      </c>
      <c r="DR290" s="16">
        <v>1</v>
      </c>
      <c r="DS290" s="17">
        <v>44245</v>
      </c>
      <c r="DT290" s="1" t="s">
        <v>356</v>
      </c>
      <c r="DU290" s="1" t="s">
        <v>354</v>
      </c>
      <c r="DV290" s="1" t="str">
        <f>TabCadastro[[#This Row],[Cidade]]&amp;" - "&amp;TabCadastro[[#This Row],[UF]]</f>
        <v>São Paulo - SP</v>
      </c>
      <c r="DW290" s="18" t="str">
        <f>TabCadastro[[#This Row],[Nome completo do responsável]]&amp;" / "&amp;TabCadastro[[#This Row],[Endereço de e-mail2]]&amp;" / "&amp;TabCadastro[[#This Row],[Telefone]]</f>
        <v>Marcia Dos Santos / ciolli_santos@globo.com / (11) 98790-0323</v>
      </c>
      <c r="DX290" s="18" t="str">
        <f>TabCadastro[[#This Row],[Nome do Presidente]]&amp;" / "&amp;TabCadastro[[#This Row],[Email do Presidente]]&amp;" / "&amp;TabCadastro[[#This Row],[Telefone do Presidente]]</f>
        <v>Márcia Dos Santos / ciolli_santos@globo.com / (11) 98790-0323</v>
      </c>
      <c r="DY290" s="18" t="e">
        <f>VLOOKUP(TabCadastro[[#This Row],[Regional]],#REF!,2,FALSE)</f>
        <v>#REF!</v>
      </c>
      <c r="DZ290" s="1" t="e">
        <f>IF(TabCadastro[[#This Row],[Regional]]=#REF!,TabCadastro[[#This Row],[Conc_Cidade_UF]],"")</f>
        <v>#REF!</v>
      </c>
      <c r="EA290" s="18" t="str">
        <f>TabCadastro[[#This Row],[Endereço]]&amp;" - "&amp;TabCadastro[[#This Row],[Bairro]]&amp;" - "&amp;"CEP "&amp;TabCadastro[[#This Row],[CEP]]</f>
        <v>Av. Mutinga, 3044 - Pirituba - CEP 05110-000</v>
      </c>
      <c r="EB290" s="1" t="e">
        <f>IF(TabCadastro[[#This Row],[Regional]]=#REF!,TabCadastro[[#This Row],[Ordem (manual)]],"")</f>
        <v>#REF!</v>
      </c>
      <c r="EC290" s="1" t="e">
        <f>IF(TabCadastro[[#This Row],[Regional_Selec]]="","",_xlfn.RANK.EQ(TabCadastro[[#This Row],[Regional_Selec]],TabCadastro[Regional_Selec],1))</f>
        <v>#REF!</v>
      </c>
      <c r="ED290" s="1" t="str">
        <f>TabCadastro[[#This Row],[Domingo]]&amp;TabCadastro[[#This Row],[Segunda]]&amp;TabCadastro[[#This Row],[Terça]]&amp;TabCadastro[[#This Row],[Quarta]]&amp;TabCadastro[[#This Row],[Quinta]]&amp;TabCadastro[[#This Row],[Sexta]]&amp;TabCadastro[[#This Row],[Sábado]]</f>
        <v>-20h-14h4020h--</v>
      </c>
      <c r="EE290" s="1">
        <f>LEN(TabCadastro[[#This Row],[Conc_AE]])-LEN(SUBSTITUTE(TabCadastro[[#This Row],[Conc_AE]],"h",""))</f>
        <v>3</v>
      </c>
      <c r="EF290" s="1">
        <f>LEN(TabCadastro[[#This Row],[Dias e Horários do CURSO BÁSICO]])-LEN(SUBSTITUTE(TabCadastro[[#This Row],[Dias e Horários do CURSO BÁSICO]],"h",""))</f>
        <v>1</v>
      </c>
      <c r="EG290" s="1">
        <f>LEN(TabCadastro[[#This Row],[Dias e Horários da EAE]])-LEN(SUBSTITUTE(TabCadastro[[#This Row],[Dias e Horários da EAE]],"h",""))</f>
        <v>2</v>
      </c>
      <c r="EH290" s="1">
        <f>LEN(TabCadastro[[#This Row],[Dias e Horários EVANGELIZAÇÃO INFANTIL]])-LEN(SUBSTITUTE(TabCadastro[[#This Row],[Dias e Horários EVANGELIZAÇÃO INFANTIL]],"h",""))</f>
        <v>1</v>
      </c>
      <c r="EI290" s="1">
        <f>LEN(TabCadastro[[#This Row],[Dias e Horários PRÉ-MOCIDADE]])-LEN(SUBSTITUTE(TabCadastro[[#This Row],[Dias e Horários PRÉ-MOCIDADE]],"h",""))</f>
        <v>1</v>
      </c>
      <c r="EJ290" s="1">
        <f>LEN(TabCadastro[[#This Row],[Dias e Horários MOCIDADE]])-LEN(SUBSTITUTE(TabCadastro[[#This Row],[Dias e Horários MOCIDADE]],"h",""))</f>
        <v>2</v>
      </c>
      <c r="EK290" s="1">
        <f>LEN(TabCadastro[[#This Row],[Dias e Horários do CURSO DE MÉDIUNS]])-LEN(SUBSTITUTE(TabCadastro[[#This Row],[Dias e Horários do CURSO DE MÉDIUNS]],"h",""))</f>
        <v>1</v>
      </c>
      <c r="EL290" s="1">
        <f>LEN(TabCadastro[[#This Row],[Dias e Horários - FALANDO AO CORAÇÃO]])-LEN(SUBSTITUTE(TabCadastro[[#This Row],[Dias e Horários - FALANDO AO CORAÇÃO]],"h",""))</f>
        <v>1</v>
      </c>
      <c r="EM290" s="1">
        <f>LEN(TabCadastro[[#This Row],[Dias e Horários - PROJETO ANDRÉ LUIZ]])-LEN(SUBSTITUTE(TabCadastro[[#This Row],[Dias e Horários - PROJETO ANDRÉ LUIZ]],"h",""))</f>
        <v>3</v>
      </c>
      <c r="EN290" s="1">
        <f>LEN(TabCadastro[[#This Row],[Dias e Horários - PROJETO PAULO DE TARSO]])-LEN(SUBSTITUTE(TabCadastro[[#This Row],[Dias e Horários - PROJETO PAULO DE TARSO]],"h",""))</f>
        <v>0</v>
      </c>
    </row>
    <row r="291" spans="1:144" x14ac:dyDescent="0.3">
      <c r="A291" s="2">
        <v>44219.862484699072</v>
      </c>
      <c r="B291" s="19" t="s">
        <v>6049</v>
      </c>
      <c r="C291" s="3" t="s">
        <v>6336</v>
      </c>
      <c r="D291" s="3" t="s">
        <v>6337</v>
      </c>
      <c r="E291" s="3" t="s">
        <v>6338</v>
      </c>
      <c r="F291" s="3" t="s">
        <v>6339</v>
      </c>
      <c r="G291" s="4" t="s">
        <v>6340</v>
      </c>
      <c r="H291" s="5" t="s">
        <v>6341</v>
      </c>
      <c r="I291" s="3" t="s">
        <v>6342</v>
      </c>
      <c r="J291" s="3" t="s">
        <v>152</v>
      </c>
      <c r="K291" s="3" t="s">
        <v>6343</v>
      </c>
      <c r="L291" s="3" t="s">
        <v>6344</v>
      </c>
      <c r="M291" s="13">
        <v>34359</v>
      </c>
      <c r="N291" s="3" t="s">
        <v>6345</v>
      </c>
      <c r="O291" s="5" t="s">
        <v>6346</v>
      </c>
      <c r="P291" s="5" t="s">
        <v>6347</v>
      </c>
      <c r="Q291" s="4" t="s">
        <v>1684</v>
      </c>
      <c r="R291" s="4" t="s">
        <v>6348</v>
      </c>
      <c r="S291" s="3" t="s">
        <v>158</v>
      </c>
      <c r="T291" s="3" t="s">
        <v>158</v>
      </c>
      <c r="U291" s="3" t="s">
        <v>158</v>
      </c>
      <c r="V291" s="3" t="s">
        <v>159</v>
      </c>
      <c r="W291" s="3" t="s">
        <v>159</v>
      </c>
      <c r="X291" s="3" t="s">
        <v>159</v>
      </c>
      <c r="Y291" s="3" t="s">
        <v>158</v>
      </c>
      <c r="Z291" s="4" t="s">
        <v>6349</v>
      </c>
      <c r="AA291" s="4" t="s">
        <v>161</v>
      </c>
      <c r="AB291" t="s">
        <v>6350</v>
      </c>
      <c r="AC291" s="4" t="s">
        <v>161</v>
      </c>
      <c r="AD291" s="4" t="s">
        <v>6351</v>
      </c>
      <c r="AE291" s="4" t="s">
        <v>158</v>
      </c>
      <c r="AF291" s="4" t="s">
        <v>6352</v>
      </c>
      <c r="AG291" s="3" t="s">
        <v>5239</v>
      </c>
      <c r="AH291" s="3" t="s">
        <v>2167</v>
      </c>
      <c r="AI291" s="3" t="s">
        <v>161</v>
      </c>
      <c r="AJ291" s="3" t="s">
        <v>161</v>
      </c>
      <c r="AK291" s="3" t="s">
        <v>161</v>
      </c>
      <c r="AL291" s="3" t="s">
        <v>161</v>
      </c>
      <c r="AM291" s="3" t="s">
        <v>1380</v>
      </c>
      <c r="AN291" s="5">
        <v>20</v>
      </c>
      <c r="AO291" s="5">
        <v>15</v>
      </c>
      <c r="AP291" s="5">
        <v>10</v>
      </c>
      <c r="AQ291" s="5">
        <v>10</v>
      </c>
      <c r="AR291" s="5" t="s">
        <v>312</v>
      </c>
      <c r="AS291" s="5">
        <v>12</v>
      </c>
      <c r="AT291" s="5" t="s">
        <v>224</v>
      </c>
      <c r="AU291" s="5" t="s">
        <v>423</v>
      </c>
      <c r="AV291" s="5">
        <v>12</v>
      </c>
      <c r="AW291" s="5">
        <v>7</v>
      </c>
      <c r="AX291" s="5">
        <v>5</v>
      </c>
      <c r="AY291" s="5">
        <v>2</v>
      </c>
      <c r="AZ291" s="5" t="s">
        <v>161</v>
      </c>
      <c r="BA291" s="5">
        <v>0</v>
      </c>
      <c r="BB291" s="5">
        <v>7</v>
      </c>
      <c r="BC291" s="5">
        <v>2</v>
      </c>
      <c r="BD291" s="5">
        <v>0</v>
      </c>
      <c r="BE291" s="5" t="s">
        <v>378</v>
      </c>
      <c r="BF291" s="5">
        <v>40</v>
      </c>
      <c r="BG291" s="5">
        <v>4</v>
      </c>
      <c r="BH291" s="5">
        <v>20</v>
      </c>
      <c r="BI291" s="5">
        <v>2</v>
      </c>
      <c r="BJ291" s="5">
        <v>2</v>
      </c>
      <c r="BK291" s="5">
        <v>2</v>
      </c>
      <c r="BL291" s="5">
        <v>2</v>
      </c>
      <c r="BM291" s="5">
        <v>1</v>
      </c>
      <c r="BN291" s="5">
        <v>0</v>
      </c>
      <c r="BO291" s="5">
        <v>17</v>
      </c>
      <c r="BP291" s="5">
        <v>9</v>
      </c>
      <c r="BQ291" s="5" t="s">
        <v>158</v>
      </c>
      <c r="BR291" s="5" t="s">
        <v>378</v>
      </c>
      <c r="BS291" s="5">
        <v>5</v>
      </c>
      <c r="BT291" s="5">
        <v>2</v>
      </c>
      <c r="BU291" s="5">
        <v>2</v>
      </c>
      <c r="BV291" s="5" t="s">
        <v>165</v>
      </c>
      <c r="BW291" s="5" t="s">
        <v>378</v>
      </c>
      <c r="BX291" s="5">
        <v>3</v>
      </c>
      <c r="BY291" s="5">
        <v>7</v>
      </c>
      <c r="BZ291" s="5">
        <v>2</v>
      </c>
      <c r="CA291" s="5">
        <v>2</v>
      </c>
      <c r="CB291" s="5">
        <v>0</v>
      </c>
      <c r="CC291" s="5">
        <v>10</v>
      </c>
      <c r="CD291" s="5" t="s">
        <v>161</v>
      </c>
      <c r="CE291" s="5" t="s">
        <v>161</v>
      </c>
      <c r="CF291" s="5" t="s">
        <v>161</v>
      </c>
      <c r="CG291" s="5" t="s">
        <v>158</v>
      </c>
      <c r="CH291" s="5" t="s">
        <v>158</v>
      </c>
      <c r="CI291" s="5">
        <v>0</v>
      </c>
      <c r="CJ291" s="5">
        <v>0</v>
      </c>
      <c r="CK291" s="5" t="s">
        <v>158</v>
      </c>
      <c r="CL291" s="5" t="s">
        <v>158</v>
      </c>
      <c r="CM291" s="5">
        <v>0</v>
      </c>
      <c r="CN291" s="5">
        <v>0</v>
      </c>
      <c r="CO291" s="5" t="s">
        <v>167</v>
      </c>
      <c r="CP291" s="4" t="s">
        <v>6353</v>
      </c>
      <c r="CQ291" s="5" t="s">
        <v>168</v>
      </c>
      <c r="CS291" s="5" t="s">
        <v>169</v>
      </c>
      <c r="CT291" s="5" t="s">
        <v>158</v>
      </c>
      <c r="CU291" s="5" t="s">
        <v>6354</v>
      </c>
      <c r="CX291" s="5" t="s">
        <v>6354</v>
      </c>
      <c r="CY291" s="4" t="s">
        <v>6355</v>
      </c>
      <c r="CZ291" s="5" t="s">
        <v>229</v>
      </c>
      <c r="DA291" s="5" t="s">
        <v>172</v>
      </c>
      <c r="DB291" s="4" t="s">
        <v>6356</v>
      </c>
      <c r="DC291" s="4" t="s">
        <v>6357</v>
      </c>
      <c r="DD291" t="s">
        <v>6358</v>
      </c>
      <c r="DE291" s="14" t="s">
        <v>176</v>
      </c>
      <c r="DF291" s="4">
        <v>297</v>
      </c>
      <c r="DG291" s="15" t="s">
        <v>177</v>
      </c>
      <c r="DH291" s="15" t="s">
        <v>354</v>
      </c>
      <c r="DI291" s="4" t="e">
        <v>#REF!</v>
      </c>
      <c r="DJ291" s="4" t="e">
        <v>#REF!</v>
      </c>
      <c r="DK291" s="4" t="e">
        <v>#REF!</v>
      </c>
      <c r="DL291" s="4" t="e">
        <v>#REF!</v>
      </c>
      <c r="DM291" s="4" t="e">
        <v>#REF!</v>
      </c>
      <c r="DN291" s="4" t="e">
        <v>#REF!</v>
      </c>
      <c r="DO291" s="4" t="e">
        <v>#REF!</v>
      </c>
      <c r="DP291" s="4" t="s">
        <v>6359</v>
      </c>
      <c r="DQ291" s="4" t="s">
        <v>354</v>
      </c>
      <c r="DR291" s="16">
        <v>1</v>
      </c>
      <c r="DS291" s="17">
        <v>44246</v>
      </c>
      <c r="DT291" s="1" t="s">
        <v>356</v>
      </c>
      <c r="DU291" s="1" t="s">
        <v>354</v>
      </c>
      <c r="DV291" s="1" t="str">
        <f>TabCadastro[[#This Row],[Cidade]]&amp;" - "&amp;TabCadastro[[#This Row],[UF]]</f>
        <v>Embú das Artes - SP</v>
      </c>
      <c r="DW291" s="18" t="str">
        <f>TabCadastro[[#This Row],[Nome completo do responsável]]&amp;" / "&amp;TabCadastro[[#This Row],[Endereço de e-mail2]]&amp;" / "&amp;TabCadastro[[#This Row],[Telefone]]</f>
        <v>Marlene De Souza Franco / marlenefranco07@gmail.com / (11) 94144-7197</v>
      </c>
      <c r="DX291" s="18" t="str">
        <f>TabCadastro[[#This Row],[Nome do Presidente]]&amp;" / "&amp;TabCadastro[[#This Row],[Email do Presidente]]&amp;" / "&amp;TabCadastro[[#This Row],[Telefone do Presidente]]</f>
        <v>Cleide Ténorio Mendes / cleidetmendes@yahoo.com.br / (11) 99114-6086</v>
      </c>
      <c r="DY291" s="18" t="e">
        <f>VLOOKUP(TabCadastro[[#This Row],[Regional]],#REF!,2,FALSE)</f>
        <v>#REF!</v>
      </c>
      <c r="DZ291" s="1" t="e">
        <f>IF(TabCadastro[[#This Row],[Regional]]=#REF!,TabCadastro[[#This Row],[Conc_Cidade_UF]],"")</f>
        <v>#REF!</v>
      </c>
      <c r="EA291" s="18" t="str">
        <f>TabCadastro[[#This Row],[Endereço]]&amp;" - "&amp;TabCadastro[[#This Row],[Bairro]]&amp;" - "&amp;"CEP "&amp;TabCadastro[[#This Row],[CEP]]</f>
        <v>Estrada Keiishi Matsumoto, 860 - Jd. Tomé - CEP 06805-440</v>
      </c>
      <c r="EB291" s="1" t="e">
        <f>IF(TabCadastro[[#This Row],[Regional]]=#REF!,TabCadastro[[#This Row],[Ordem (manual)]],"")</f>
        <v>#REF!</v>
      </c>
      <c r="EC291" s="1" t="e">
        <f>IF(TabCadastro[[#This Row],[Regional_Selec]]="","",_xlfn.RANK.EQ(TabCadastro[[#This Row],[Regional_Selec]],TabCadastro[Regional_Selec],1))</f>
        <v>#REF!</v>
      </c>
      <c r="ED291" s="1" t="str">
        <f>TabCadastro[[#This Row],[Domingo]]&amp;TabCadastro[[#This Row],[Segunda]]&amp;TabCadastro[[#This Row],[Terça]]&amp;TabCadastro[[#This Row],[Quarta]]&amp;TabCadastro[[#This Row],[Quinta]]&amp;TabCadastro[[#This Row],[Sexta]]&amp;TabCadastro[[#This Row],[Sábado]]</f>
        <v>9h1519h15----9h</v>
      </c>
      <c r="EE291" s="1">
        <f>LEN(TabCadastro[[#This Row],[Conc_AE]])-LEN(SUBSTITUTE(TabCadastro[[#This Row],[Conc_AE]],"h",""))</f>
        <v>3</v>
      </c>
      <c r="EF291" s="1">
        <f>LEN(TabCadastro[[#This Row],[Dias e Horários do CURSO BÁSICO]])-LEN(SUBSTITUTE(TabCadastro[[#This Row],[Dias e Horários do CURSO BÁSICO]],"h",""))</f>
        <v>1</v>
      </c>
      <c r="EG291" s="1">
        <f>LEN(TabCadastro[[#This Row],[Dias e Horários da EAE]])-LEN(SUBSTITUTE(TabCadastro[[#This Row],[Dias e Horários da EAE]],"h",""))</f>
        <v>1</v>
      </c>
      <c r="EH291" s="1">
        <f>LEN(TabCadastro[[#This Row],[Dias e Horários EVANGELIZAÇÃO INFANTIL]])-LEN(SUBSTITUTE(TabCadastro[[#This Row],[Dias e Horários EVANGELIZAÇÃO INFANTIL]],"h",""))</f>
        <v>1</v>
      </c>
      <c r="EI291" s="1">
        <f>LEN(TabCadastro[[#This Row],[Dias e Horários PRÉ-MOCIDADE]])-LEN(SUBSTITUTE(TabCadastro[[#This Row],[Dias e Horários PRÉ-MOCIDADE]],"h",""))</f>
        <v>1</v>
      </c>
      <c r="EJ291" s="1">
        <f>LEN(TabCadastro[[#This Row],[Dias e Horários MOCIDADE]])-LEN(SUBSTITUTE(TabCadastro[[#This Row],[Dias e Horários MOCIDADE]],"h",""))</f>
        <v>1</v>
      </c>
      <c r="EK291" s="1">
        <f>LEN(TabCadastro[[#This Row],[Dias e Horários do CURSO DE MÉDIUNS]])-LEN(SUBSTITUTE(TabCadastro[[#This Row],[Dias e Horários do CURSO DE MÉDIUNS]],"h",""))</f>
        <v>0</v>
      </c>
      <c r="EL291" s="1">
        <f>LEN(TabCadastro[[#This Row],[Dias e Horários - FALANDO AO CORAÇÃO]])-LEN(SUBSTITUTE(TabCadastro[[#This Row],[Dias e Horários - FALANDO AO CORAÇÃO]],"h",""))</f>
        <v>0</v>
      </c>
      <c r="EM291" s="1">
        <f>LEN(TabCadastro[[#This Row],[Dias e Horários - PROJETO ANDRÉ LUIZ]])-LEN(SUBSTITUTE(TabCadastro[[#This Row],[Dias e Horários - PROJETO ANDRÉ LUIZ]],"h",""))</f>
        <v>0</v>
      </c>
      <c r="EN291" s="1">
        <f>LEN(TabCadastro[[#This Row],[Dias e Horários - PROJETO PAULO DE TARSO]])-LEN(SUBSTITUTE(TabCadastro[[#This Row],[Dias e Horários - PROJETO PAULO DE TARSO]],"h",""))</f>
        <v>0</v>
      </c>
    </row>
    <row r="292" spans="1:144" x14ac:dyDescent="0.3">
      <c r="A292" s="2">
        <v>44225.658830844906</v>
      </c>
      <c r="B292" s="19" t="s">
        <v>6049</v>
      </c>
      <c r="C292" s="3" t="s">
        <v>6360</v>
      </c>
      <c r="D292" s="3" t="s">
        <v>934</v>
      </c>
      <c r="E292" s="3" t="s">
        <v>6361</v>
      </c>
      <c r="F292" s="3" t="s">
        <v>6362</v>
      </c>
      <c r="G292" s="4" t="s">
        <v>6363</v>
      </c>
      <c r="H292" s="5" t="s">
        <v>6364</v>
      </c>
      <c r="I292" s="3" t="s">
        <v>642</v>
      </c>
      <c r="J292" s="3" t="s">
        <v>152</v>
      </c>
      <c r="K292" s="3" t="s">
        <v>6365</v>
      </c>
      <c r="L292" s="3" t="s">
        <v>6366</v>
      </c>
      <c r="M292" s="13">
        <v>30139</v>
      </c>
      <c r="N292" s="3" t="s">
        <v>6367</v>
      </c>
      <c r="O292" s="5" t="s">
        <v>6368</v>
      </c>
      <c r="P292" s="5" t="s">
        <v>6369</v>
      </c>
      <c r="Q292" s="4" t="s">
        <v>6370</v>
      </c>
      <c r="R292" s="4" t="s">
        <v>6371</v>
      </c>
      <c r="S292" s="3" t="s">
        <v>158</v>
      </c>
      <c r="T292" s="3" t="s">
        <v>158</v>
      </c>
      <c r="U292" s="3" t="s">
        <v>158</v>
      </c>
      <c r="V292" s="3" t="s">
        <v>159</v>
      </c>
      <c r="W292" s="3" t="s">
        <v>158</v>
      </c>
      <c r="X292" s="3" t="s">
        <v>159</v>
      </c>
      <c r="Y292" s="3" t="s">
        <v>158</v>
      </c>
      <c r="Z292" s="4" t="s">
        <v>6372</v>
      </c>
      <c r="AA292" t="s">
        <v>6373</v>
      </c>
      <c r="AB292" t="s">
        <v>6374</v>
      </c>
      <c r="AC292" s="4" t="s">
        <v>161</v>
      </c>
      <c r="AD292" s="4" t="s">
        <v>161</v>
      </c>
      <c r="AE292" s="4" t="s">
        <v>158</v>
      </c>
      <c r="AF292" s="4" t="s">
        <v>6375</v>
      </c>
      <c r="AG292" s="3" t="s">
        <v>161</v>
      </c>
      <c r="AH292" s="3" t="s">
        <v>161</v>
      </c>
      <c r="AI292" s="3" t="s">
        <v>398</v>
      </c>
      <c r="AJ292" s="3" t="s">
        <v>221</v>
      </c>
      <c r="AK292" s="3" t="s">
        <v>161</v>
      </c>
      <c r="AL292" s="3" t="s">
        <v>161</v>
      </c>
      <c r="AM292" s="3" t="s">
        <v>196</v>
      </c>
      <c r="AN292" s="5">
        <v>75</v>
      </c>
      <c r="AO292" s="5">
        <v>40</v>
      </c>
      <c r="AP292" s="5">
        <v>15</v>
      </c>
      <c r="AQ292" s="5">
        <v>10</v>
      </c>
      <c r="AR292" s="5" t="s">
        <v>6240</v>
      </c>
      <c r="AS292" s="5">
        <v>15</v>
      </c>
      <c r="AT292" s="5" t="s">
        <v>345</v>
      </c>
      <c r="AU292" s="5" t="s">
        <v>3057</v>
      </c>
      <c r="AV292" s="5">
        <v>8</v>
      </c>
      <c r="AW292" s="5">
        <v>4</v>
      </c>
      <c r="AX292" s="5">
        <v>3</v>
      </c>
      <c r="AY292" s="5">
        <v>2</v>
      </c>
      <c r="AZ292" s="5" t="s">
        <v>161</v>
      </c>
      <c r="BA292" s="5">
        <v>0</v>
      </c>
      <c r="BB292" s="5">
        <v>4</v>
      </c>
      <c r="BC292" s="5">
        <v>1</v>
      </c>
      <c r="BD292" s="5">
        <v>0</v>
      </c>
      <c r="BE292" s="5" t="s">
        <v>554</v>
      </c>
      <c r="BF292" s="5">
        <v>13</v>
      </c>
      <c r="BG292" s="5">
        <v>8</v>
      </c>
      <c r="BH292" s="5">
        <v>5</v>
      </c>
      <c r="BI292" s="5">
        <v>1</v>
      </c>
      <c r="BJ292" s="5">
        <v>0</v>
      </c>
      <c r="BK292" s="5">
        <v>2</v>
      </c>
      <c r="BL292" s="5">
        <v>1</v>
      </c>
      <c r="BM292" s="5">
        <v>1</v>
      </c>
      <c r="BN292" s="5">
        <v>0</v>
      </c>
      <c r="BO292" s="5">
        <v>4</v>
      </c>
      <c r="BP292" s="5">
        <v>4</v>
      </c>
      <c r="BQ292" s="5" t="s">
        <v>158</v>
      </c>
      <c r="BR292" s="5" t="s">
        <v>554</v>
      </c>
      <c r="BS292" s="5">
        <v>0</v>
      </c>
      <c r="BT292" s="5">
        <v>1</v>
      </c>
      <c r="BU292" s="5">
        <v>1</v>
      </c>
      <c r="BV292" s="5" t="s">
        <v>165</v>
      </c>
      <c r="BW292" s="5" t="s">
        <v>3254</v>
      </c>
      <c r="BX292" s="5">
        <v>7</v>
      </c>
      <c r="BY292" s="5">
        <v>4</v>
      </c>
      <c r="BZ292" s="5">
        <v>4</v>
      </c>
      <c r="CA292" s="5">
        <v>3</v>
      </c>
      <c r="CB292" s="5">
        <v>0</v>
      </c>
      <c r="CC292" s="5">
        <v>150</v>
      </c>
      <c r="CD292" s="5" t="s">
        <v>161</v>
      </c>
      <c r="CE292" s="5" t="s">
        <v>6376</v>
      </c>
      <c r="CF292" s="5" t="s">
        <v>161</v>
      </c>
      <c r="CG292" s="5" t="s">
        <v>158</v>
      </c>
      <c r="CH292" s="5" t="s">
        <v>158</v>
      </c>
      <c r="CI292" s="5">
        <v>0</v>
      </c>
      <c r="CJ292" s="5">
        <v>0</v>
      </c>
      <c r="CK292" s="5" t="s">
        <v>159</v>
      </c>
      <c r="CL292" s="5" t="s">
        <v>158</v>
      </c>
      <c r="CM292" s="5">
        <v>0</v>
      </c>
      <c r="CN292" s="5">
        <v>0</v>
      </c>
      <c r="CO292" s="5" t="s">
        <v>199</v>
      </c>
      <c r="CQ292" s="5" t="s">
        <v>347</v>
      </c>
      <c r="CR292" s="4" t="s">
        <v>6377</v>
      </c>
      <c r="CS292" s="5" t="s">
        <v>169</v>
      </c>
      <c r="CT292" s="5" t="s">
        <v>159</v>
      </c>
      <c r="CU292" s="5" t="s">
        <v>6378</v>
      </c>
      <c r="CV292" s="4" t="s">
        <v>6379</v>
      </c>
      <c r="CX292" s="5" t="s">
        <v>6378</v>
      </c>
      <c r="CY292" s="4" t="s">
        <v>6380</v>
      </c>
      <c r="CZ292" s="5" t="s">
        <v>171</v>
      </c>
      <c r="DA292" s="5" t="s">
        <v>172</v>
      </c>
      <c r="DB292" s="4" t="s">
        <v>6381</v>
      </c>
      <c r="DC292" s="4" t="s">
        <v>6382</v>
      </c>
      <c r="DD292" t="s">
        <v>6383</v>
      </c>
      <c r="DE292" s="14" t="s">
        <v>176</v>
      </c>
      <c r="DF292" s="4">
        <v>298</v>
      </c>
      <c r="DG292" s="15" t="s">
        <v>177</v>
      </c>
      <c r="DH292" s="15" t="s">
        <v>354</v>
      </c>
      <c r="DI292" s="4" t="e">
        <v>#REF!</v>
      </c>
      <c r="DJ292" s="4" t="e">
        <v>#REF!</v>
      </c>
      <c r="DK292" s="4" t="e">
        <v>#REF!</v>
      </c>
      <c r="DL292" s="4" t="e">
        <v>#REF!</v>
      </c>
      <c r="DM292" s="4" t="e">
        <v>#REF!</v>
      </c>
      <c r="DN292" s="4" t="e">
        <v>#REF!</v>
      </c>
      <c r="DO292" s="4" t="e">
        <v>#REF!</v>
      </c>
      <c r="DP292" s="4" t="s">
        <v>6384</v>
      </c>
      <c r="DQ292" s="4" t="s">
        <v>354</v>
      </c>
      <c r="DR292" s="16">
        <v>1</v>
      </c>
      <c r="DS292" s="17">
        <v>44247</v>
      </c>
      <c r="DT292" s="1" t="s">
        <v>356</v>
      </c>
      <c r="DU292" s="1" t="s">
        <v>354</v>
      </c>
      <c r="DV292" s="1" t="str">
        <f>TabCadastro[[#This Row],[Cidade]]&amp;" - "&amp;TabCadastro[[#This Row],[UF]]</f>
        <v>São Paulo - SP</v>
      </c>
      <c r="DW292" s="18" t="str">
        <f>TabCadastro[[#This Row],[Nome completo do responsável]]&amp;" / "&amp;TabCadastro[[#This Row],[Endereço de e-mail2]]&amp;" / "&amp;TabCadastro[[#This Row],[Telefone]]</f>
        <v>Mauricio Barbosa Da Silva / mauriciobarbosa959@gmail.com / (11) 98244-7843</v>
      </c>
      <c r="DX292" s="18" t="str">
        <f>TabCadastro[[#This Row],[Nome do Presidente]]&amp;" / "&amp;TabCadastro[[#This Row],[Email do Presidente]]&amp;" / "&amp;TabCadastro[[#This Row],[Telefone do Presidente]]</f>
        <v>Flávio Vanderlei Gonçalves Da Silva / flaviovanderleigoncalves@gmail.com / (11) 94905-2776</v>
      </c>
      <c r="DY292" s="18" t="e">
        <f>VLOOKUP(TabCadastro[[#This Row],[Regional]],#REF!,2,FALSE)</f>
        <v>#REF!</v>
      </c>
      <c r="DZ292" s="1" t="e">
        <f>IF(TabCadastro[[#This Row],[Regional]]=#REF!,TabCadastro[[#This Row],[Conc_Cidade_UF]],"")</f>
        <v>#REF!</v>
      </c>
      <c r="EA292" s="18" t="str">
        <f>TabCadastro[[#This Row],[Endereço]]&amp;" - "&amp;TabCadastro[[#This Row],[Bairro]]&amp;" - "&amp;"CEP "&amp;TabCadastro[[#This Row],[CEP]]</f>
        <v>Rua Galdino Catunda Gondin, 20 - Jd. Maristela - CEP 05159-010</v>
      </c>
      <c r="EB292" s="1" t="e">
        <f>IF(TabCadastro[[#This Row],[Regional]]=#REF!,TabCadastro[[#This Row],[Ordem (manual)]],"")</f>
        <v>#REF!</v>
      </c>
      <c r="EC292" s="1" t="e">
        <f>IF(TabCadastro[[#This Row],[Regional_Selec]]="","",_xlfn.RANK.EQ(TabCadastro[[#This Row],[Regional_Selec]],TabCadastro[Regional_Selec],1))</f>
        <v>#REF!</v>
      </c>
      <c r="ED292" s="1" t="str">
        <f>TabCadastro[[#This Row],[Domingo]]&amp;TabCadastro[[#This Row],[Segunda]]&amp;TabCadastro[[#This Row],[Terça]]&amp;TabCadastro[[#This Row],[Quarta]]&amp;TabCadastro[[#This Row],[Quinta]]&amp;TabCadastro[[#This Row],[Sexta]]&amp;TabCadastro[[#This Row],[Sábado]]</f>
        <v>--15h20h--18h</v>
      </c>
      <c r="EE292" s="1">
        <f>LEN(TabCadastro[[#This Row],[Conc_AE]])-LEN(SUBSTITUTE(TabCadastro[[#This Row],[Conc_AE]],"h",""))</f>
        <v>3</v>
      </c>
      <c r="EF292" s="1">
        <f>LEN(TabCadastro[[#This Row],[Dias e Horários do CURSO BÁSICO]])-LEN(SUBSTITUTE(TabCadastro[[#This Row],[Dias e Horários do CURSO BÁSICO]],"h",""))</f>
        <v>1</v>
      </c>
      <c r="EG292" s="1">
        <f>LEN(TabCadastro[[#This Row],[Dias e Horários da EAE]])-LEN(SUBSTITUTE(TabCadastro[[#This Row],[Dias e Horários da EAE]],"h",""))</f>
        <v>1</v>
      </c>
      <c r="EH292" s="1">
        <f>LEN(TabCadastro[[#This Row],[Dias e Horários EVANGELIZAÇÃO INFANTIL]])-LEN(SUBSTITUTE(TabCadastro[[#This Row],[Dias e Horários EVANGELIZAÇÃO INFANTIL]],"h",""))</f>
        <v>1</v>
      </c>
      <c r="EI292" s="1">
        <f>LEN(TabCadastro[[#This Row],[Dias e Horários PRÉ-MOCIDADE]])-LEN(SUBSTITUTE(TabCadastro[[#This Row],[Dias e Horários PRÉ-MOCIDADE]],"h",""))</f>
        <v>1</v>
      </c>
      <c r="EJ292" s="1">
        <f>LEN(TabCadastro[[#This Row],[Dias e Horários MOCIDADE]])-LEN(SUBSTITUTE(TabCadastro[[#This Row],[Dias e Horários MOCIDADE]],"h",""))</f>
        <v>1</v>
      </c>
      <c r="EK292" s="1">
        <f>LEN(TabCadastro[[#This Row],[Dias e Horários do CURSO DE MÉDIUNS]])-LEN(SUBSTITUTE(TabCadastro[[#This Row],[Dias e Horários do CURSO DE MÉDIUNS]],"h",""))</f>
        <v>0</v>
      </c>
      <c r="EL292" s="1">
        <f>LEN(TabCadastro[[#This Row],[Dias e Horários - FALANDO AO CORAÇÃO]])-LEN(SUBSTITUTE(TabCadastro[[#This Row],[Dias e Horários - FALANDO AO CORAÇÃO]],"h",""))</f>
        <v>0</v>
      </c>
      <c r="EM292" s="1">
        <f>LEN(TabCadastro[[#This Row],[Dias e Horários - PROJETO ANDRÉ LUIZ]])-LEN(SUBSTITUTE(TabCadastro[[#This Row],[Dias e Horários - PROJETO ANDRÉ LUIZ]],"h",""))</f>
        <v>3</v>
      </c>
      <c r="EN292" s="1">
        <f>LEN(TabCadastro[[#This Row],[Dias e Horários - PROJETO PAULO DE TARSO]])-LEN(SUBSTITUTE(TabCadastro[[#This Row],[Dias e Horários - PROJETO PAULO DE TARSO]],"h",""))</f>
        <v>0</v>
      </c>
    </row>
    <row r="293" spans="1:144" x14ac:dyDescent="0.3">
      <c r="A293" s="2">
        <v>44201.495969641204</v>
      </c>
      <c r="B293" s="19" t="s">
        <v>6385</v>
      </c>
      <c r="C293" s="3" t="s">
        <v>6386</v>
      </c>
      <c r="D293" s="3" t="s">
        <v>6387</v>
      </c>
      <c r="E293" s="3" t="s">
        <v>6388</v>
      </c>
      <c r="F293" s="3" t="s">
        <v>6389</v>
      </c>
      <c r="G293" s="4" t="s">
        <v>6390</v>
      </c>
      <c r="H293" s="5" t="s">
        <v>6391</v>
      </c>
      <c r="I293" s="3" t="s">
        <v>642</v>
      </c>
      <c r="J293" s="3" t="s">
        <v>152</v>
      </c>
      <c r="K293" s="3" t="s">
        <v>6392</v>
      </c>
      <c r="L293" s="3" t="s">
        <v>6393</v>
      </c>
      <c r="M293" s="24">
        <v>29208</v>
      </c>
      <c r="N293" s="3" t="s">
        <v>6394</v>
      </c>
      <c r="O293" s="5" t="s">
        <v>6395</v>
      </c>
      <c r="P293" s="5" t="s">
        <v>6396</v>
      </c>
      <c r="Q293" s="4" t="s">
        <v>3706</v>
      </c>
      <c r="R293" s="4" t="s">
        <v>6388</v>
      </c>
      <c r="S293" s="3" t="s">
        <v>158</v>
      </c>
      <c r="T293" s="3" t="s">
        <v>158</v>
      </c>
      <c r="U293" s="3" t="s">
        <v>158</v>
      </c>
      <c r="V293" s="3" t="s">
        <v>159</v>
      </c>
      <c r="W293" s="3" t="s">
        <v>159</v>
      </c>
      <c r="X293" s="3" t="s">
        <v>159</v>
      </c>
      <c r="Y293" s="3" t="s">
        <v>158</v>
      </c>
      <c r="Z293" s="4" t="s">
        <v>6397</v>
      </c>
      <c r="AA293" t="s">
        <v>6398</v>
      </c>
      <c r="AB293" t="s">
        <v>6399</v>
      </c>
      <c r="AC293" s="4" t="s">
        <v>161</v>
      </c>
      <c r="AD293" s="4" t="s">
        <v>161</v>
      </c>
      <c r="AE293" s="4" t="s">
        <v>158</v>
      </c>
      <c r="AF293" s="4" t="s">
        <v>6400</v>
      </c>
      <c r="AG293" s="3" t="s">
        <v>921</v>
      </c>
      <c r="AH293" s="3" t="s">
        <v>161</v>
      </c>
      <c r="AI293" s="3" t="s">
        <v>161</v>
      </c>
      <c r="AJ293" s="3" t="s">
        <v>162</v>
      </c>
      <c r="AK293" s="3" t="s">
        <v>161</v>
      </c>
      <c r="AL293" s="3" t="s">
        <v>161</v>
      </c>
      <c r="AM293" s="3" t="s">
        <v>161</v>
      </c>
      <c r="AN293" s="5">
        <v>0</v>
      </c>
      <c r="AO293" s="5">
        <v>9</v>
      </c>
      <c r="AP293" s="5">
        <v>10</v>
      </c>
      <c r="AQ293" s="5">
        <v>8</v>
      </c>
      <c r="AR293" s="5" t="s">
        <v>161</v>
      </c>
      <c r="AS293" s="5">
        <v>0</v>
      </c>
      <c r="AT293" s="5" t="s">
        <v>6401</v>
      </c>
      <c r="AU293" s="5" t="s">
        <v>601</v>
      </c>
      <c r="AV293" s="5">
        <v>17</v>
      </c>
      <c r="AW293" s="5">
        <v>4</v>
      </c>
      <c r="AX293" s="5">
        <v>3</v>
      </c>
      <c r="AY293" s="5">
        <v>2</v>
      </c>
      <c r="AZ293" s="5" t="s">
        <v>312</v>
      </c>
      <c r="BA293" s="5">
        <v>6</v>
      </c>
      <c r="BB293" s="5">
        <v>1</v>
      </c>
      <c r="BC293" s="5">
        <v>1</v>
      </c>
      <c r="BD293" s="5">
        <v>1</v>
      </c>
      <c r="BE293" s="5" t="s">
        <v>342</v>
      </c>
      <c r="BF293" s="5">
        <v>5</v>
      </c>
      <c r="BG293" s="5">
        <v>0</v>
      </c>
      <c r="BH293" s="5">
        <v>2</v>
      </c>
      <c r="BI293" s="5">
        <v>1</v>
      </c>
      <c r="BJ293" s="5">
        <v>1</v>
      </c>
      <c r="BK293" s="5">
        <v>0</v>
      </c>
      <c r="BL293" s="5">
        <v>1</v>
      </c>
      <c r="BM293" s="5">
        <v>0</v>
      </c>
      <c r="BN293" s="5">
        <v>1</v>
      </c>
      <c r="BO293" s="5">
        <v>1</v>
      </c>
      <c r="BP293" s="5">
        <v>1</v>
      </c>
      <c r="BQ293" s="5" t="s">
        <v>158</v>
      </c>
      <c r="BR293" s="5" t="s">
        <v>342</v>
      </c>
      <c r="BS293" s="5">
        <v>1</v>
      </c>
      <c r="BT293" s="5">
        <v>1</v>
      </c>
      <c r="BU293" s="5">
        <v>1</v>
      </c>
      <c r="BV293" s="5" t="s">
        <v>253</v>
      </c>
      <c r="BW293" s="5" t="s">
        <v>342</v>
      </c>
      <c r="BX293" s="5">
        <v>2</v>
      </c>
      <c r="BY293" s="5">
        <v>2</v>
      </c>
      <c r="BZ293" s="5">
        <v>1</v>
      </c>
      <c r="CA293" s="5">
        <v>1</v>
      </c>
      <c r="CB293" s="5">
        <v>0</v>
      </c>
      <c r="CC293" s="5">
        <v>22</v>
      </c>
      <c r="CD293" s="5" t="s">
        <v>161</v>
      </c>
      <c r="CE293" s="5" t="s">
        <v>225</v>
      </c>
      <c r="CF293" s="5" t="s">
        <v>161</v>
      </c>
      <c r="CG293" s="5" t="s">
        <v>158</v>
      </c>
      <c r="CH293" s="5" t="s">
        <v>158</v>
      </c>
      <c r="CI293" s="5">
        <v>0</v>
      </c>
      <c r="CJ293" s="5">
        <v>0</v>
      </c>
      <c r="CK293" s="5" t="s">
        <v>158</v>
      </c>
      <c r="CL293" s="5" t="s">
        <v>158</v>
      </c>
      <c r="CM293" s="5">
        <v>0</v>
      </c>
      <c r="CN293" s="5">
        <v>0</v>
      </c>
      <c r="CO293" s="5" t="s">
        <v>167</v>
      </c>
      <c r="CQ293" s="5" t="s">
        <v>168</v>
      </c>
      <c r="CR293" s="4" t="s">
        <v>6402</v>
      </c>
      <c r="CS293" s="5" t="s">
        <v>169</v>
      </c>
      <c r="CT293" s="5" t="s">
        <v>159</v>
      </c>
      <c r="CU293" s="5" t="s">
        <v>6403</v>
      </c>
      <c r="CX293" s="5" t="s">
        <v>6404</v>
      </c>
      <c r="CY293" s="4" t="s">
        <v>6405</v>
      </c>
      <c r="CZ293" s="5" t="s">
        <v>229</v>
      </c>
      <c r="DA293" s="5" t="s">
        <v>230</v>
      </c>
      <c r="DB293" s="4" t="s">
        <v>6406</v>
      </c>
      <c r="DC293" s="4" t="s">
        <v>6407</v>
      </c>
      <c r="DD293" t="s">
        <v>6408</v>
      </c>
      <c r="DE293" s="14" t="s">
        <v>176</v>
      </c>
      <c r="DF293" s="4">
        <v>299</v>
      </c>
      <c r="DG293" s="15" t="s">
        <v>177</v>
      </c>
      <c r="DH293" s="15" t="s">
        <v>354</v>
      </c>
      <c r="DI293" s="4" t="e">
        <v>#REF!</v>
      </c>
      <c r="DJ293" s="4" t="e">
        <v>#REF!</v>
      </c>
      <c r="DK293" s="4" t="e">
        <v>#REF!</v>
      </c>
      <c r="DL293" s="4" t="e">
        <v>#REF!</v>
      </c>
      <c r="DM293" s="4" t="e">
        <v>#REF!</v>
      </c>
      <c r="DN293" s="4" t="e">
        <v>#REF!</v>
      </c>
      <c r="DO293" s="4" t="e">
        <v>#REF!</v>
      </c>
      <c r="DP293" s="4" t="s">
        <v>6409</v>
      </c>
      <c r="DQ293" s="4" t="s">
        <v>354</v>
      </c>
      <c r="DR293" s="16">
        <v>1</v>
      </c>
      <c r="DS293" s="17">
        <v>44238</v>
      </c>
      <c r="DT293" s="1" t="s">
        <v>356</v>
      </c>
      <c r="DU293" s="1" t="s">
        <v>354</v>
      </c>
      <c r="DV293" s="1" t="str">
        <f>TabCadastro[[#This Row],[Cidade]]&amp;" - "&amp;TabCadastro[[#This Row],[UF]]</f>
        <v>São Paulo - SP</v>
      </c>
      <c r="DW293" s="18" t="str">
        <f>TabCadastro[[#This Row],[Nome completo do responsável]]&amp;" / "&amp;TabCadastro[[#This Row],[Endereço de e-mail2]]&amp;" / "&amp;TabCadastro[[#This Row],[Telefone]]</f>
        <v>Sueli Pires De Godoi Xavier Da Silva / feanaliafranco@yahoo.com.br / (11) 98925-5751 / (11) 5588-1737</v>
      </c>
      <c r="DX293" s="18" t="str">
        <f>TabCadastro[[#This Row],[Nome do Presidente]]&amp;" / "&amp;TabCadastro[[#This Row],[Email do Presidente]]&amp;" / "&amp;TabCadastro[[#This Row],[Telefone do Presidente]]</f>
        <v>Leila Indini Fianminghi / indinileila@gmail.com / (11) 98226-8621</v>
      </c>
      <c r="DY293" s="18" t="e">
        <f>VLOOKUP(TabCadastro[[#This Row],[Regional]],#REF!,2,FALSE)</f>
        <v>#REF!</v>
      </c>
      <c r="DZ293" s="1" t="e">
        <f>IF(TabCadastro[[#This Row],[Regional]]=#REF!,TabCadastro[[#This Row],[Conc_Cidade_UF]],"")</f>
        <v>#REF!</v>
      </c>
      <c r="EA293" s="18" t="str">
        <f>TabCadastro[[#This Row],[Endereço]]&amp;" - "&amp;TabCadastro[[#This Row],[Bairro]]&amp;" - "&amp;"CEP "&amp;TabCadastro[[#This Row],[CEP]]</f>
        <v>Rua São Borja, 147 - Cidade Vargas - CEP 04320-060</v>
      </c>
      <c r="EB293" s="1" t="e">
        <f>IF(TabCadastro[[#This Row],[Regional]]=#REF!,TabCadastro[[#This Row],[Ordem (manual)]],"")</f>
        <v>#REF!</v>
      </c>
      <c r="EC293" s="1" t="e">
        <f>IF(TabCadastro[[#This Row],[Regional_Selec]]="","",_xlfn.RANK.EQ(TabCadastro[[#This Row],[Regional_Selec]],TabCadastro[Regional_Selec],1))</f>
        <v>#REF!</v>
      </c>
      <c r="ED293" s="1" t="str">
        <f>TabCadastro[[#This Row],[Domingo]]&amp;TabCadastro[[#This Row],[Segunda]]&amp;TabCadastro[[#This Row],[Terça]]&amp;TabCadastro[[#This Row],[Quarta]]&amp;TabCadastro[[#This Row],[Quinta]]&amp;TabCadastro[[#This Row],[Sexta]]&amp;TabCadastro[[#This Row],[Sábado]]</f>
        <v>15h30--19h30---</v>
      </c>
      <c r="EE293" s="1">
        <f>LEN(TabCadastro[[#This Row],[Conc_AE]])-LEN(SUBSTITUTE(TabCadastro[[#This Row],[Conc_AE]],"h",""))</f>
        <v>2</v>
      </c>
      <c r="EF293" s="1">
        <f>LEN(TabCadastro[[#This Row],[Dias e Horários do CURSO BÁSICO]])-LEN(SUBSTITUTE(TabCadastro[[#This Row],[Dias e Horários do CURSO BÁSICO]],"h",""))</f>
        <v>0</v>
      </c>
      <c r="EG293" s="1">
        <f>LEN(TabCadastro[[#This Row],[Dias e Horários da EAE]])-LEN(SUBSTITUTE(TabCadastro[[#This Row],[Dias e Horários da EAE]],"h",""))</f>
        <v>2</v>
      </c>
      <c r="EH293" s="1">
        <f>LEN(TabCadastro[[#This Row],[Dias e Horários EVANGELIZAÇÃO INFANTIL]])-LEN(SUBSTITUTE(TabCadastro[[#This Row],[Dias e Horários EVANGELIZAÇÃO INFANTIL]],"h",""))</f>
        <v>1</v>
      </c>
      <c r="EI293" s="1">
        <f>LEN(TabCadastro[[#This Row],[Dias e Horários PRÉ-MOCIDADE]])-LEN(SUBSTITUTE(TabCadastro[[#This Row],[Dias e Horários PRÉ-MOCIDADE]],"h",""))</f>
        <v>1</v>
      </c>
      <c r="EJ293" s="1">
        <f>LEN(TabCadastro[[#This Row],[Dias e Horários MOCIDADE]])-LEN(SUBSTITUTE(TabCadastro[[#This Row],[Dias e Horários MOCIDADE]],"h",""))</f>
        <v>1</v>
      </c>
      <c r="EK293" s="1">
        <f>LEN(TabCadastro[[#This Row],[Dias e Horários do CURSO DE MÉDIUNS]])-LEN(SUBSTITUTE(TabCadastro[[#This Row],[Dias e Horários do CURSO DE MÉDIUNS]],"h",""))</f>
        <v>1</v>
      </c>
      <c r="EL293" s="1">
        <f>LEN(TabCadastro[[#This Row],[Dias e Horários - FALANDO AO CORAÇÃO]])-LEN(SUBSTITUTE(TabCadastro[[#This Row],[Dias e Horários - FALANDO AO CORAÇÃO]],"h",""))</f>
        <v>0</v>
      </c>
      <c r="EM293" s="1">
        <f>LEN(TabCadastro[[#This Row],[Dias e Horários - PROJETO ANDRÉ LUIZ]])-LEN(SUBSTITUTE(TabCadastro[[#This Row],[Dias e Horários - PROJETO ANDRÉ LUIZ]],"h",""))</f>
        <v>1</v>
      </c>
      <c r="EN293" s="1">
        <f>LEN(TabCadastro[[#This Row],[Dias e Horários - PROJETO PAULO DE TARSO]])-LEN(SUBSTITUTE(TabCadastro[[#This Row],[Dias e Horários - PROJETO PAULO DE TARSO]],"h",""))</f>
        <v>0</v>
      </c>
    </row>
    <row r="294" spans="1:144" x14ac:dyDescent="0.3">
      <c r="A294" s="2">
        <v>44200.685913159723</v>
      </c>
      <c r="B294" s="19" t="s">
        <v>6385</v>
      </c>
      <c r="C294" s="3" t="s">
        <v>6410</v>
      </c>
      <c r="D294" s="3" t="s">
        <v>6411</v>
      </c>
      <c r="E294" s="3" t="s">
        <v>6412</v>
      </c>
      <c r="F294" s="3" t="s">
        <v>6413</v>
      </c>
      <c r="G294" s="4" t="s">
        <v>6414</v>
      </c>
      <c r="H294" s="5" t="s">
        <v>6415</v>
      </c>
      <c r="I294" s="3" t="s">
        <v>642</v>
      </c>
      <c r="J294" s="3" t="s">
        <v>152</v>
      </c>
      <c r="K294" s="3" t="s">
        <v>6416</v>
      </c>
      <c r="L294" s="3" t="s">
        <v>6417</v>
      </c>
      <c r="M294" s="13">
        <v>35039</v>
      </c>
      <c r="N294" s="3" t="s">
        <v>6418</v>
      </c>
      <c r="O294" s="5" t="s">
        <v>6419</v>
      </c>
      <c r="P294" s="5" t="s">
        <v>6420</v>
      </c>
      <c r="Q294" s="4" t="s">
        <v>6421</v>
      </c>
      <c r="R294" s="4" t="s">
        <v>6422</v>
      </c>
      <c r="S294" s="3" t="s">
        <v>158</v>
      </c>
      <c r="T294" s="3" t="s">
        <v>158</v>
      </c>
      <c r="U294" s="3" t="s">
        <v>158</v>
      </c>
      <c r="V294" s="3" t="s">
        <v>159</v>
      </c>
      <c r="W294" s="3" t="s">
        <v>159</v>
      </c>
      <c r="X294" s="3" t="s">
        <v>159</v>
      </c>
      <c r="Y294" s="3" t="s">
        <v>159</v>
      </c>
      <c r="Z294" s="4" t="s">
        <v>6423</v>
      </c>
      <c r="AA294" s="4" t="s">
        <v>161</v>
      </c>
      <c r="AB294" s="4" t="s">
        <v>161</v>
      </c>
      <c r="AC294" s="4" t="s">
        <v>161</v>
      </c>
      <c r="AD294" s="4" t="s">
        <v>161</v>
      </c>
      <c r="AE294" s="4" t="s">
        <v>158</v>
      </c>
      <c r="AF294" s="4" t="s">
        <v>6424</v>
      </c>
      <c r="AG294" s="3" t="s">
        <v>6425</v>
      </c>
      <c r="AH294" s="3" t="s">
        <v>726</v>
      </c>
      <c r="AI294" s="3" t="s">
        <v>921</v>
      </c>
      <c r="AJ294" s="3" t="s">
        <v>579</v>
      </c>
      <c r="AK294" s="3" t="s">
        <v>161</v>
      </c>
      <c r="AL294" s="3" t="s">
        <v>726</v>
      </c>
      <c r="AM294" s="3" t="s">
        <v>6425</v>
      </c>
      <c r="AN294" s="5">
        <v>250</v>
      </c>
      <c r="AO294" s="5">
        <v>150</v>
      </c>
      <c r="AP294" s="5">
        <v>15</v>
      </c>
      <c r="AQ294" s="5">
        <v>15</v>
      </c>
      <c r="AR294" s="5" t="s">
        <v>798</v>
      </c>
      <c r="AS294" s="5">
        <v>0</v>
      </c>
      <c r="AT294" s="5" t="s">
        <v>6426</v>
      </c>
      <c r="AU294" s="5" t="s">
        <v>6427</v>
      </c>
      <c r="AV294" s="5">
        <v>100</v>
      </c>
      <c r="AW294" s="5">
        <v>15</v>
      </c>
      <c r="AX294" s="5">
        <v>9</v>
      </c>
      <c r="AY294" s="5">
        <v>4</v>
      </c>
      <c r="AZ294" s="5" t="s">
        <v>6428</v>
      </c>
      <c r="BA294" s="5">
        <v>40</v>
      </c>
      <c r="BB294" s="5">
        <v>5</v>
      </c>
      <c r="BC294" s="5">
        <v>5</v>
      </c>
      <c r="BD294" s="5">
        <v>7</v>
      </c>
      <c r="BE294" s="5" t="s">
        <v>4766</v>
      </c>
      <c r="BF294" s="5">
        <v>27</v>
      </c>
      <c r="BG294" s="5">
        <v>8</v>
      </c>
      <c r="BH294" s="5">
        <v>10</v>
      </c>
      <c r="BI294" s="5">
        <v>3</v>
      </c>
      <c r="BJ294" s="5">
        <v>2</v>
      </c>
      <c r="BK294" s="5">
        <v>2</v>
      </c>
      <c r="BL294" s="5">
        <v>2</v>
      </c>
      <c r="BM294" s="5">
        <v>2</v>
      </c>
      <c r="BN294" s="5">
        <v>1</v>
      </c>
      <c r="BO294" s="5">
        <v>0</v>
      </c>
      <c r="BP294" s="5">
        <v>0</v>
      </c>
      <c r="BQ294" s="5" t="s">
        <v>158</v>
      </c>
      <c r="BR294" s="5" t="s">
        <v>4766</v>
      </c>
      <c r="BS294" s="5">
        <v>5</v>
      </c>
      <c r="BT294" s="5">
        <v>2</v>
      </c>
      <c r="BU294" s="5">
        <v>1</v>
      </c>
      <c r="BV294" s="5" t="s">
        <v>165</v>
      </c>
      <c r="BW294" s="5" t="s">
        <v>424</v>
      </c>
      <c r="BX294" s="5">
        <v>4</v>
      </c>
      <c r="BY294" s="5">
        <v>4</v>
      </c>
      <c r="BZ294" s="5">
        <v>2</v>
      </c>
      <c r="CA294" s="5">
        <v>0</v>
      </c>
      <c r="CB294" s="5">
        <v>0</v>
      </c>
      <c r="CC294" s="5">
        <v>80</v>
      </c>
      <c r="CD294" s="5" t="s">
        <v>161</v>
      </c>
      <c r="CE294" s="5" t="s">
        <v>161</v>
      </c>
      <c r="CF294" s="5" t="s">
        <v>161</v>
      </c>
      <c r="CG294" s="5" t="s">
        <v>158</v>
      </c>
      <c r="CH294" s="5" t="s">
        <v>158</v>
      </c>
      <c r="CI294" s="5">
        <v>0</v>
      </c>
      <c r="CJ294" s="5">
        <v>1</v>
      </c>
      <c r="CK294" s="5" t="s">
        <v>159</v>
      </c>
      <c r="CL294" s="5" t="s">
        <v>158</v>
      </c>
      <c r="CM294" s="5">
        <v>0</v>
      </c>
      <c r="CN294" s="5">
        <v>0</v>
      </c>
      <c r="CO294" s="5" t="s">
        <v>167</v>
      </c>
      <c r="CP294" s="4" t="s">
        <v>6429</v>
      </c>
      <c r="CQ294" s="5" t="s">
        <v>168</v>
      </c>
      <c r="CR294" s="4" t="s">
        <v>6430</v>
      </c>
      <c r="CS294" s="5" t="s">
        <v>169</v>
      </c>
      <c r="CT294" s="5" t="s">
        <v>158</v>
      </c>
      <c r="CU294" s="5" t="s">
        <v>6431</v>
      </c>
      <c r="CX294" s="5" t="s">
        <v>6431</v>
      </c>
      <c r="CY294" s="4" t="s">
        <v>1406</v>
      </c>
      <c r="CZ294" s="5" t="s">
        <v>171</v>
      </c>
      <c r="DA294" s="5" t="s">
        <v>230</v>
      </c>
      <c r="DB294" s="4" t="s">
        <v>6432</v>
      </c>
      <c r="DC294" s="4" t="s">
        <v>6433</v>
      </c>
      <c r="DD294" t="s">
        <v>6434</v>
      </c>
      <c r="DE294" s="14" t="s">
        <v>176</v>
      </c>
      <c r="DF294" s="4">
        <v>300</v>
      </c>
      <c r="DG294" s="15" t="s">
        <v>177</v>
      </c>
      <c r="DH294" s="15" t="s">
        <v>354</v>
      </c>
      <c r="DI294" s="4" t="e">
        <v>#REF!</v>
      </c>
      <c r="DJ294" s="4" t="e">
        <v>#REF!</v>
      </c>
      <c r="DK294" s="4" t="e">
        <v>#REF!</v>
      </c>
      <c r="DL294" s="4" t="e">
        <v>#REF!</v>
      </c>
      <c r="DM294" s="4" t="e">
        <v>#REF!</v>
      </c>
      <c r="DN294" s="4" t="e">
        <v>#REF!</v>
      </c>
      <c r="DO294" s="4" t="e">
        <v>#REF!</v>
      </c>
      <c r="DP294" s="4" t="s">
        <v>6435</v>
      </c>
      <c r="DQ294" s="4" t="s">
        <v>354</v>
      </c>
      <c r="DR294" s="16">
        <v>1</v>
      </c>
      <c r="DS294" s="17">
        <v>44238</v>
      </c>
      <c r="DT294" s="1" t="s">
        <v>356</v>
      </c>
      <c r="DU294" s="1" t="s">
        <v>354</v>
      </c>
      <c r="DV294" s="1" t="str">
        <f>TabCadastro[[#This Row],[Cidade]]&amp;" - "&amp;TabCadastro[[#This Row],[UF]]</f>
        <v>São Paulo - SP</v>
      </c>
      <c r="DW294" s="18" t="str">
        <f>TabCadastro[[#This Row],[Nome completo do responsável]]&amp;" / "&amp;TabCadastro[[#This Row],[Endereço de e-mail2]]&amp;" / "&amp;TabCadastro[[#This Row],[Telefone]]</f>
        <v>Ana Maria Roggero / anaroggero@bol.com.br / (11) 2274-2873  / 95255-5650</v>
      </c>
      <c r="DX294" s="18" t="str">
        <f>TabCadastro[[#This Row],[Nome do Presidente]]&amp;" / "&amp;TabCadastro[[#This Row],[Email do Presidente]]&amp;" / "&amp;TabCadastro[[#This Row],[Telefone do Presidente]]</f>
        <v>Jairo Dias / jairo.dias@kruth.com.br / (11) 98136-2160</v>
      </c>
      <c r="DY294" s="18" t="e">
        <f>VLOOKUP(TabCadastro[[#This Row],[Regional]],#REF!,2,FALSE)</f>
        <v>#REF!</v>
      </c>
      <c r="DZ294" s="1" t="e">
        <f>IF(TabCadastro[[#This Row],[Regional]]=#REF!,TabCadastro[[#This Row],[Conc_Cidade_UF]],"")</f>
        <v>#REF!</v>
      </c>
      <c r="EA294" s="18" t="str">
        <f>TabCadastro[[#This Row],[Endereço]]&amp;" - "&amp;TabCadastro[[#This Row],[Bairro]]&amp;" - "&amp;"CEP "&amp;TabCadastro[[#This Row],[CEP]]</f>
        <v>Rua Jorge Moreira, 115 - Vl. Monumento - CEP 01553-050</v>
      </c>
      <c r="EB294" s="1" t="e">
        <f>IF(TabCadastro[[#This Row],[Regional]]=#REF!,TabCadastro[[#This Row],[Ordem (manual)]],"")</f>
        <v>#REF!</v>
      </c>
      <c r="EC294" s="1" t="e">
        <f>IF(TabCadastro[[#This Row],[Regional_Selec]]="","",_xlfn.RANK.EQ(TabCadastro[[#This Row],[Regional_Selec]],TabCadastro[Regional_Selec],1))</f>
        <v>#REF!</v>
      </c>
      <c r="ED294" s="1" t="str">
        <f>TabCadastro[[#This Row],[Domingo]]&amp;TabCadastro[[#This Row],[Segunda]]&amp;TabCadastro[[#This Row],[Terça]]&amp;TabCadastro[[#This Row],[Quarta]]&amp;TabCadastro[[#This Row],[Quinta]]&amp;TabCadastro[[#This Row],[Sexta]]&amp;TabCadastro[[#This Row],[Sábado]]</f>
        <v>9h4519h4515h3018h30-19h459h45</v>
      </c>
      <c r="EE294" s="1">
        <f>LEN(TabCadastro[[#This Row],[Conc_AE]])-LEN(SUBSTITUTE(TabCadastro[[#This Row],[Conc_AE]],"h",""))</f>
        <v>6</v>
      </c>
      <c r="EF294" s="1">
        <f>LEN(TabCadastro[[#This Row],[Dias e Horários do CURSO BÁSICO]])-LEN(SUBSTITUTE(TabCadastro[[#This Row],[Dias e Horários do CURSO BÁSICO]],"h",""))</f>
        <v>1</v>
      </c>
      <c r="EG294" s="1">
        <f>LEN(TabCadastro[[#This Row],[Dias e Horários da EAE]])-LEN(SUBSTITUTE(TabCadastro[[#This Row],[Dias e Horários da EAE]],"h",""))</f>
        <v>3</v>
      </c>
      <c r="EH294" s="1">
        <f>LEN(TabCadastro[[#This Row],[Dias e Horários EVANGELIZAÇÃO INFANTIL]])-LEN(SUBSTITUTE(TabCadastro[[#This Row],[Dias e Horários EVANGELIZAÇÃO INFANTIL]],"h",""))</f>
        <v>1</v>
      </c>
      <c r="EI294" s="1">
        <f>LEN(TabCadastro[[#This Row],[Dias e Horários PRÉ-MOCIDADE]])-LEN(SUBSTITUTE(TabCadastro[[#This Row],[Dias e Horários PRÉ-MOCIDADE]],"h",""))</f>
        <v>1</v>
      </c>
      <c r="EJ294" s="1">
        <f>LEN(TabCadastro[[#This Row],[Dias e Horários MOCIDADE]])-LEN(SUBSTITUTE(TabCadastro[[#This Row],[Dias e Horários MOCIDADE]],"h",""))</f>
        <v>1</v>
      </c>
      <c r="EK294" s="1">
        <f>LEN(TabCadastro[[#This Row],[Dias e Horários do CURSO DE MÉDIUNS]])-LEN(SUBSTITUTE(TabCadastro[[#This Row],[Dias e Horários do CURSO DE MÉDIUNS]],"h",""))</f>
        <v>2</v>
      </c>
      <c r="EL294" s="1">
        <f>LEN(TabCadastro[[#This Row],[Dias e Horários - FALANDO AO CORAÇÃO]])-LEN(SUBSTITUTE(TabCadastro[[#This Row],[Dias e Horários - FALANDO AO CORAÇÃO]],"h",""))</f>
        <v>0</v>
      </c>
      <c r="EM294" s="1">
        <f>LEN(TabCadastro[[#This Row],[Dias e Horários - PROJETO ANDRÉ LUIZ]])-LEN(SUBSTITUTE(TabCadastro[[#This Row],[Dias e Horários - PROJETO ANDRÉ LUIZ]],"h",""))</f>
        <v>0</v>
      </c>
      <c r="EN294" s="1">
        <f>LEN(TabCadastro[[#This Row],[Dias e Horários - PROJETO PAULO DE TARSO]])-LEN(SUBSTITUTE(TabCadastro[[#This Row],[Dias e Horários - PROJETO PAULO DE TARSO]],"h",""))</f>
        <v>0</v>
      </c>
    </row>
    <row r="295" spans="1:144" x14ac:dyDescent="0.3">
      <c r="A295" s="29">
        <v>44270.635202175923</v>
      </c>
      <c r="B295" s="19" t="s">
        <v>6385</v>
      </c>
      <c r="C295" s="3" t="s">
        <v>6436</v>
      </c>
      <c r="D295" s="3" t="s">
        <v>6437</v>
      </c>
      <c r="E295" s="3" t="s">
        <v>6438</v>
      </c>
      <c r="F295" s="3" t="s">
        <v>6439</v>
      </c>
      <c r="G295" s="4" t="s">
        <v>6440</v>
      </c>
      <c r="H295" s="5" t="s">
        <v>4944</v>
      </c>
      <c r="I295" s="3" t="s">
        <v>642</v>
      </c>
      <c r="J295" s="3" t="s">
        <v>152</v>
      </c>
      <c r="K295" s="3" t="s">
        <v>6441</v>
      </c>
      <c r="L295" s="3" t="s">
        <v>6442</v>
      </c>
      <c r="M295" s="30">
        <v>24831</v>
      </c>
      <c r="N295" s="3" t="s">
        <v>6443</v>
      </c>
      <c r="O295" s="5" t="s">
        <v>6444</v>
      </c>
      <c r="P295" s="5" t="s">
        <v>6445</v>
      </c>
      <c r="Q295" s="4" t="s">
        <v>1155</v>
      </c>
      <c r="R295" s="4" t="s">
        <v>6438</v>
      </c>
      <c r="S295" s="3" t="s">
        <v>158</v>
      </c>
      <c r="T295" s="3" t="s">
        <v>159</v>
      </c>
      <c r="U295" s="3" t="s">
        <v>158</v>
      </c>
      <c r="V295" s="3" t="s">
        <v>159</v>
      </c>
      <c r="W295" s="3" t="s">
        <v>159</v>
      </c>
      <c r="X295" s="3" t="s">
        <v>159</v>
      </c>
      <c r="Y295" s="3" t="s">
        <v>159</v>
      </c>
      <c r="Z295" s="4" t="s">
        <v>6446</v>
      </c>
      <c r="AA295" t="s">
        <v>6447</v>
      </c>
      <c r="AB295" t="s">
        <v>6448</v>
      </c>
      <c r="AC295" s="4" t="s">
        <v>6449</v>
      </c>
      <c r="AD295" s="4" t="s">
        <v>6450</v>
      </c>
      <c r="AE295" s="4" t="s">
        <v>158</v>
      </c>
      <c r="AF295" s="4" t="s">
        <v>6451</v>
      </c>
      <c r="AG295" s="3" t="s">
        <v>161</v>
      </c>
      <c r="AH295" s="3" t="s">
        <v>161</v>
      </c>
      <c r="AI295" s="3" t="s">
        <v>162</v>
      </c>
      <c r="AJ295" s="26" t="s">
        <v>221</v>
      </c>
      <c r="AK295" s="3" t="s">
        <v>162</v>
      </c>
      <c r="AL295" s="3" t="s">
        <v>161</v>
      </c>
      <c r="AM295" s="3" t="s">
        <v>278</v>
      </c>
      <c r="AN295" s="5">
        <v>100</v>
      </c>
      <c r="AO295" s="5">
        <v>80</v>
      </c>
      <c r="AP295" s="5">
        <v>17</v>
      </c>
      <c r="AQ295" s="5">
        <v>15</v>
      </c>
      <c r="AR295" s="5" t="s">
        <v>161</v>
      </c>
      <c r="AS295" s="5">
        <v>0</v>
      </c>
      <c r="AT295" s="5" t="s">
        <v>555</v>
      </c>
      <c r="AU295" s="5" t="s">
        <v>601</v>
      </c>
      <c r="AV295" s="5">
        <v>20</v>
      </c>
      <c r="AW295" s="5">
        <v>6</v>
      </c>
      <c r="AX295" s="5">
        <v>4</v>
      </c>
      <c r="AY295" s="5">
        <v>2</v>
      </c>
      <c r="AZ295" s="5" t="s">
        <v>312</v>
      </c>
      <c r="BA295" s="5">
        <v>30</v>
      </c>
      <c r="BB295" s="5">
        <v>6</v>
      </c>
      <c r="BC295" s="5">
        <v>3</v>
      </c>
      <c r="BD295" s="5">
        <v>3</v>
      </c>
      <c r="BE295" s="5" t="s">
        <v>161</v>
      </c>
      <c r="BF295" s="5">
        <v>0</v>
      </c>
      <c r="BG295" s="5">
        <v>0</v>
      </c>
      <c r="BH295" s="5">
        <v>2</v>
      </c>
      <c r="BI295" s="5">
        <v>0</v>
      </c>
      <c r="BJ295" s="5">
        <v>0</v>
      </c>
      <c r="BK295" s="5">
        <v>0</v>
      </c>
      <c r="BL295" s="5">
        <v>0</v>
      </c>
      <c r="BM295" s="5">
        <v>0</v>
      </c>
      <c r="BN295" s="5">
        <v>0</v>
      </c>
      <c r="BO295" s="5">
        <v>0</v>
      </c>
      <c r="BP295" s="5">
        <v>0</v>
      </c>
      <c r="BQ295" s="5" t="s">
        <v>163</v>
      </c>
      <c r="BR295" s="5" t="s">
        <v>161</v>
      </c>
      <c r="BS295" s="5">
        <v>0</v>
      </c>
      <c r="BT295" s="5">
        <v>0</v>
      </c>
      <c r="BU295" s="5">
        <v>0</v>
      </c>
      <c r="BV295" s="5" t="s">
        <v>344</v>
      </c>
      <c r="BW295" s="5" t="s">
        <v>161</v>
      </c>
      <c r="BX295" s="5">
        <v>0</v>
      </c>
      <c r="BY295" s="5">
        <v>0</v>
      </c>
      <c r="BZ295" s="5">
        <v>0</v>
      </c>
      <c r="CA295" s="5">
        <v>0</v>
      </c>
      <c r="CB295" s="5">
        <v>0</v>
      </c>
      <c r="CC295" s="5">
        <v>55</v>
      </c>
      <c r="CD295" s="5" t="s">
        <v>161</v>
      </c>
      <c r="CE295" s="5" t="s">
        <v>161</v>
      </c>
      <c r="CF295" s="5" t="s">
        <v>161</v>
      </c>
      <c r="CG295" s="5" t="s">
        <v>158</v>
      </c>
      <c r="CH295" s="5" t="s">
        <v>158</v>
      </c>
      <c r="CI295" s="5">
        <v>2</v>
      </c>
      <c r="CJ295" s="5">
        <v>0</v>
      </c>
      <c r="CK295" s="5" t="s">
        <v>158</v>
      </c>
      <c r="CL295" s="5" t="s">
        <v>158</v>
      </c>
      <c r="CM295" s="5">
        <v>0</v>
      </c>
      <c r="CN295" s="5">
        <v>0</v>
      </c>
      <c r="CO295" s="5" t="s">
        <v>199</v>
      </c>
      <c r="CQ295" s="5" t="s">
        <v>347</v>
      </c>
      <c r="CR295" s="4" t="s">
        <v>6452</v>
      </c>
      <c r="CS295" s="5" t="s">
        <v>169</v>
      </c>
      <c r="CT295" s="5" t="s">
        <v>158</v>
      </c>
      <c r="CU295" s="5" t="s">
        <v>6453</v>
      </c>
      <c r="CX295" s="31" t="s">
        <v>6454</v>
      </c>
      <c r="CY295" s="4" t="s">
        <v>1406</v>
      </c>
      <c r="CZ295" s="5" t="s">
        <v>171</v>
      </c>
      <c r="DA295" s="5" t="s">
        <v>172</v>
      </c>
      <c r="DB295" s="4" t="s">
        <v>6455</v>
      </c>
      <c r="DC295" s="4" t="s">
        <v>6456</v>
      </c>
      <c r="DD295" t="s">
        <v>6457</v>
      </c>
      <c r="DE295" s="14" t="s">
        <v>176</v>
      </c>
      <c r="DF295" s="4">
        <v>301</v>
      </c>
      <c r="DG295" s="15" t="s">
        <v>177</v>
      </c>
      <c r="DH295" s="15" t="s">
        <v>178</v>
      </c>
      <c r="DI295" s="4" t="e">
        <v>#REF!</v>
      </c>
      <c r="DJ295" s="4" t="e">
        <v>#REF!</v>
      </c>
      <c r="DK295" s="4" t="e">
        <v>#REF!</v>
      </c>
      <c r="DL295" s="4" t="e">
        <v>#REF!</v>
      </c>
      <c r="DM295" s="4" t="e">
        <v>#REF!</v>
      </c>
      <c r="DN295" s="4" t="e">
        <v>#REF!</v>
      </c>
      <c r="DO295" s="4" t="e">
        <v>#REF!</v>
      </c>
      <c r="DP295" s="4" t="s">
        <v>6458</v>
      </c>
      <c r="DQ295" s="4" t="s">
        <v>178</v>
      </c>
      <c r="DR295" s="16">
        <v>0.1</v>
      </c>
      <c r="DS295" s="17">
        <v>44242</v>
      </c>
      <c r="DU295" s="1" t="s">
        <v>178</v>
      </c>
      <c r="DV295" s="1" t="str">
        <f>TabCadastro[[#This Row],[Cidade]]&amp;" - "&amp;TabCadastro[[#This Row],[UF]]</f>
        <v>São Paulo - SP</v>
      </c>
      <c r="DW295" s="18" t="str">
        <f>TabCadastro[[#This Row],[Nome completo do responsável]]&amp;" / "&amp;TabCadastro[[#This Row],[Endereço de e-mail2]]&amp;" / "&amp;TabCadastro[[#This Row],[Telefone]]</f>
        <v>Rosana Gaibina / cee@ceegandavo.com.br / (11) 98746-6552</v>
      </c>
      <c r="DX295" s="18" t="str">
        <f>TabCadastro[[#This Row],[Nome do Presidente]]&amp;" / "&amp;TabCadastro[[#This Row],[Email do Presidente]]&amp;" / "&amp;TabCadastro[[#This Row],[Telefone do Presidente]]</f>
        <v>Marcus Antonio De Azevedo Mangabeira / marcusmangabeira44@gmail.com / (11) 98104-9088</v>
      </c>
      <c r="DY295" s="18" t="e">
        <f>VLOOKUP(TabCadastro[[#This Row],[Regional]],#REF!,2,FALSE)</f>
        <v>#REF!</v>
      </c>
      <c r="DZ295" s="1" t="e">
        <f>IF(TabCadastro[[#This Row],[Regional]]=#REF!,TabCadastro[[#This Row],[Conc_Cidade_UF]],"")</f>
        <v>#REF!</v>
      </c>
      <c r="EA295" s="18" t="str">
        <f>TabCadastro[[#This Row],[Endereço]]&amp;" - "&amp;TabCadastro[[#This Row],[Bairro]]&amp;" - "&amp;"CEP "&amp;TabCadastro[[#This Row],[CEP]]</f>
        <v>Rua Gandavo, 467 - Vl. Mariana - CEP 04023-001</v>
      </c>
      <c r="EB295" s="1" t="e">
        <f>IF(TabCadastro[[#This Row],[Regional]]=#REF!,TabCadastro[[#This Row],[Ordem (manual)]],"")</f>
        <v>#REF!</v>
      </c>
      <c r="EC295" s="1" t="e">
        <f>IF(TabCadastro[[#This Row],[Regional_Selec]]="","",_xlfn.RANK.EQ(TabCadastro[[#This Row],[Regional_Selec]],TabCadastro[Regional_Selec],1))</f>
        <v>#REF!</v>
      </c>
      <c r="ED295" s="1" t="str">
        <f>TabCadastro[[#This Row],[Domingo]]&amp;TabCadastro[[#This Row],[Segunda]]&amp;TabCadastro[[#This Row],[Terça]]&amp;TabCadastro[[#This Row],[Quarta]]&amp;TabCadastro[[#This Row],[Quinta]]&amp;TabCadastro[[#This Row],[Sexta]]&amp;TabCadastro[[#This Row],[Sábado]]</f>
        <v>--19h3020h19h30-9h30</v>
      </c>
      <c r="EE295" s="1">
        <f>LEN(TabCadastro[[#This Row],[Conc_AE]])-LEN(SUBSTITUTE(TabCadastro[[#This Row],[Conc_AE]],"h",""))</f>
        <v>4</v>
      </c>
      <c r="EF295" s="1">
        <f>LEN(TabCadastro[[#This Row],[Dias e Horários do CURSO BÁSICO]])-LEN(SUBSTITUTE(TabCadastro[[#This Row],[Dias e Horários do CURSO BÁSICO]],"h",""))</f>
        <v>0</v>
      </c>
      <c r="EG295" s="1">
        <f>LEN(TabCadastro[[#This Row],[Dias e Horários da EAE]])-LEN(SUBSTITUTE(TabCadastro[[#This Row],[Dias e Horários da EAE]],"h",""))</f>
        <v>1</v>
      </c>
      <c r="EH295" s="1">
        <f>LEN(TabCadastro[[#This Row],[Dias e Horários EVANGELIZAÇÃO INFANTIL]])-LEN(SUBSTITUTE(TabCadastro[[#This Row],[Dias e Horários EVANGELIZAÇÃO INFANTIL]],"h",""))</f>
        <v>0</v>
      </c>
      <c r="EI295" s="1">
        <f>LEN(TabCadastro[[#This Row],[Dias e Horários PRÉ-MOCIDADE]])-LEN(SUBSTITUTE(TabCadastro[[#This Row],[Dias e Horários PRÉ-MOCIDADE]],"h",""))</f>
        <v>0</v>
      </c>
      <c r="EJ295" s="1">
        <f>LEN(TabCadastro[[#This Row],[Dias e Horários MOCIDADE]])-LEN(SUBSTITUTE(TabCadastro[[#This Row],[Dias e Horários MOCIDADE]],"h",""))</f>
        <v>0</v>
      </c>
      <c r="EK295" s="1">
        <f>LEN(TabCadastro[[#This Row],[Dias e Horários do CURSO DE MÉDIUNS]])-LEN(SUBSTITUTE(TabCadastro[[#This Row],[Dias e Horários do CURSO DE MÉDIUNS]],"h",""))</f>
        <v>1</v>
      </c>
      <c r="EL295" s="1">
        <f>LEN(TabCadastro[[#This Row],[Dias e Horários - FALANDO AO CORAÇÃO]])-LEN(SUBSTITUTE(TabCadastro[[#This Row],[Dias e Horários - FALANDO AO CORAÇÃO]],"h",""))</f>
        <v>0</v>
      </c>
      <c r="EM295" s="1">
        <f>LEN(TabCadastro[[#This Row],[Dias e Horários - PROJETO ANDRÉ LUIZ]])-LEN(SUBSTITUTE(TabCadastro[[#This Row],[Dias e Horários - PROJETO ANDRÉ LUIZ]],"h",""))</f>
        <v>0</v>
      </c>
      <c r="EN295" s="1">
        <f>LEN(TabCadastro[[#This Row],[Dias e Horários - PROJETO PAULO DE TARSO]])-LEN(SUBSTITUTE(TabCadastro[[#This Row],[Dias e Horários - PROJETO PAULO DE TARSO]],"h",""))</f>
        <v>0</v>
      </c>
    </row>
    <row r="296" spans="1:144" x14ac:dyDescent="0.3">
      <c r="A296" s="2">
        <v>44205.771541261573</v>
      </c>
      <c r="B296" s="19" t="s">
        <v>6385</v>
      </c>
      <c r="C296" s="3" t="s">
        <v>6459</v>
      </c>
      <c r="D296" s="3" t="s">
        <v>6460</v>
      </c>
      <c r="E296" s="3" t="s">
        <v>6461</v>
      </c>
      <c r="F296" s="3" t="s">
        <v>6462</v>
      </c>
      <c r="G296" s="4" t="s">
        <v>6463</v>
      </c>
      <c r="H296" s="5" t="s">
        <v>6464</v>
      </c>
      <c r="I296" s="3" t="s">
        <v>642</v>
      </c>
      <c r="J296" s="3" t="s">
        <v>152</v>
      </c>
      <c r="K296" s="3" t="s">
        <v>6465</v>
      </c>
      <c r="L296" s="3" t="s">
        <v>6466</v>
      </c>
      <c r="M296" s="24">
        <v>40502</v>
      </c>
      <c r="N296" s="3" t="s">
        <v>6461</v>
      </c>
      <c r="O296" s="5" t="s">
        <v>6467</v>
      </c>
      <c r="P296" s="5" t="s">
        <v>6462</v>
      </c>
      <c r="Q296" s="4" t="s">
        <v>6468</v>
      </c>
      <c r="R296" s="4" t="s">
        <v>6469</v>
      </c>
      <c r="S296" s="3" t="s">
        <v>158</v>
      </c>
      <c r="T296" s="3" t="s">
        <v>158</v>
      </c>
      <c r="U296" s="3" t="s">
        <v>159</v>
      </c>
      <c r="V296" s="3" t="s">
        <v>158</v>
      </c>
      <c r="W296" s="3" t="s">
        <v>159</v>
      </c>
      <c r="X296" s="3" t="s">
        <v>159</v>
      </c>
      <c r="Y296" s="3" t="s">
        <v>159</v>
      </c>
      <c r="Z296" s="4" t="s">
        <v>6470</v>
      </c>
      <c r="AA296" s="4" t="s">
        <v>161</v>
      </c>
      <c r="AB296" s="4" t="s">
        <v>6471</v>
      </c>
      <c r="AC296" s="4" t="s">
        <v>161</v>
      </c>
      <c r="AD296" s="4" t="s">
        <v>161</v>
      </c>
      <c r="AE296" s="4" t="s">
        <v>158</v>
      </c>
      <c r="AF296" s="4" t="s">
        <v>6472</v>
      </c>
      <c r="AG296" s="3" t="s">
        <v>374</v>
      </c>
      <c r="AH296" s="3" t="s">
        <v>161</v>
      </c>
      <c r="AI296" s="3" t="s">
        <v>6473</v>
      </c>
      <c r="AJ296" s="3" t="s">
        <v>161</v>
      </c>
      <c r="AK296" s="3" t="s">
        <v>161</v>
      </c>
      <c r="AL296" s="3" t="s">
        <v>161</v>
      </c>
      <c r="AM296" s="3" t="s">
        <v>161</v>
      </c>
      <c r="AN296" s="5">
        <v>0</v>
      </c>
      <c r="AO296" s="5">
        <v>0</v>
      </c>
      <c r="AP296" s="5">
        <v>0</v>
      </c>
      <c r="AQ296" s="5">
        <v>0</v>
      </c>
      <c r="AR296" s="5" t="s">
        <v>161</v>
      </c>
      <c r="AS296" s="5">
        <v>0</v>
      </c>
      <c r="AT296" s="5" t="s">
        <v>225</v>
      </c>
      <c r="AU296" s="5" t="s">
        <v>309</v>
      </c>
      <c r="AV296" s="5">
        <v>11</v>
      </c>
      <c r="AW296" s="5">
        <v>8</v>
      </c>
      <c r="AX296" s="5">
        <v>5</v>
      </c>
      <c r="AY296" s="5">
        <v>3</v>
      </c>
      <c r="AZ296" s="5" t="s">
        <v>4190</v>
      </c>
      <c r="BA296" s="5">
        <v>18</v>
      </c>
      <c r="BB296" s="5">
        <v>5</v>
      </c>
      <c r="BC296" s="5">
        <v>3</v>
      </c>
      <c r="BD296" s="5">
        <v>2</v>
      </c>
      <c r="BE296" s="5" t="s">
        <v>164</v>
      </c>
      <c r="BF296" s="5">
        <v>5</v>
      </c>
      <c r="BG296" s="5">
        <v>4</v>
      </c>
      <c r="BH296" s="5">
        <v>5</v>
      </c>
      <c r="BI296" s="5">
        <v>5</v>
      </c>
      <c r="BJ296" s="5">
        <v>5</v>
      </c>
      <c r="BK296" s="5">
        <v>5</v>
      </c>
      <c r="BL296" s="5">
        <v>5</v>
      </c>
      <c r="BM296" s="5">
        <v>3</v>
      </c>
      <c r="BN296" s="5">
        <v>0</v>
      </c>
      <c r="BO296" s="5">
        <v>2</v>
      </c>
      <c r="BP296" s="5">
        <v>4</v>
      </c>
      <c r="BQ296" s="5" t="s">
        <v>158</v>
      </c>
      <c r="BR296" s="5" t="s">
        <v>161</v>
      </c>
      <c r="BS296" s="5">
        <v>0</v>
      </c>
      <c r="BT296" s="5">
        <v>0</v>
      </c>
      <c r="BU296" s="5">
        <v>0</v>
      </c>
      <c r="BV296" s="5" t="s">
        <v>163</v>
      </c>
      <c r="BW296" s="5" t="s">
        <v>161</v>
      </c>
      <c r="BX296" s="5">
        <v>0</v>
      </c>
      <c r="BY296" s="5">
        <v>0</v>
      </c>
      <c r="BZ296" s="5">
        <v>0</v>
      </c>
      <c r="CA296" s="5">
        <v>0</v>
      </c>
      <c r="CB296" s="5">
        <v>0</v>
      </c>
      <c r="CC296" s="5">
        <v>17</v>
      </c>
      <c r="CD296" s="5" t="s">
        <v>161</v>
      </c>
      <c r="CE296" s="5" t="s">
        <v>6474</v>
      </c>
      <c r="CF296" s="5" t="s">
        <v>800</v>
      </c>
      <c r="CG296" s="5" t="s">
        <v>158</v>
      </c>
      <c r="CH296" s="5" t="s">
        <v>158</v>
      </c>
      <c r="CI296" s="5">
        <v>0</v>
      </c>
      <c r="CJ296" s="5">
        <v>0</v>
      </c>
      <c r="CK296" s="5" t="s">
        <v>158</v>
      </c>
      <c r="CL296" s="5" t="s">
        <v>158</v>
      </c>
      <c r="CM296" s="5">
        <v>0</v>
      </c>
      <c r="CN296" s="5">
        <v>0</v>
      </c>
      <c r="CO296" s="5" t="s">
        <v>167</v>
      </c>
      <c r="CP296" s="4"/>
      <c r="CQ296" s="5" t="s">
        <v>347</v>
      </c>
      <c r="CR296" s="4"/>
      <c r="CS296" s="5" t="s">
        <v>169</v>
      </c>
      <c r="CT296" s="5" t="s">
        <v>159</v>
      </c>
      <c r="CU296" s="5" t="s">
        <v>6475</v>
      </c>
      <c r="CV296" s="4" t="s">
        <v>6476</v>
      </c>
      <c r="CX296" s="5" t="s">
        <v>6467</v>
      </c>
      <c r="CY296" s="4" t="s">
        <v>1406</v>
      </c>
      <c r="CZ296" s="5" t="s">
        <v>229</v>
      </c>
      <c r="DA296" s="5" t="s">
        <v>230</v>
      </c>
      <c r="DD296" t="s">
        <v>6477</v>
      </c>
      <c r="DE296" s="14" t="s">
        <v>176</v>
      </c>
      <c r="DF296" s="4">
        <v>302</v>
      </c>
      <c r="DG296" s="15" t="s">
        <v>177</v>
      </c>
      <c r="DH296" s="15" t="s">
        <v>178</v>
      </c>
      <c r="DI296" s="4" t="e">
        <v>#REF!</v>
      </c>
      <c r="DJ296" s="4" t="e">
        <v>#REF!</v>
      </c>
      <c r="DK296" s="4" t="e">
        <v>#REF!</v>
      </c>
      <c r="DL296" s="4" t="e">
        <v>#REF!</v>
      </c>
      <c r="DM296" s="4" t="e">
        <v>#REF!</v>
      </c>
      <c r="DN296" s="4" t="e">
        <v>#REF!</v>
      </c>
      <c r="DO296" s="4" t="e">
        <v>#REF!</v>
      </c>
      <c r="DP296" s="4" t="s">
        <v>6478</v>
      </c>
      <c r="DQ296" s="4" t="s">
        <v>178</v>
      </c>
      <c r="DR296" s="16">
        <v>1</v>
      </c>
      <c r="DS296" s="17">
        <v>44238</v>
      </c>
      <c r="DU296" s="1" t="s">
        <v>178</v>
      </c>
      <c r="DV296" s="1" t="str">
        <f>TabCadastro[[#This Row],[Cidade]]&amp;" - "&amp;TabCadastro[[#This Row],[UF]]</f>
        <v>São Paulo - SP</v>
      </c>
      <c r="DW296" s="18" t="str">
        <f>TabCadastro[[#This Row],[Nome completo do responsável]]&amp;" / "&amp;TabCadastro[[#This Row],[Endereço de e-mail2]]&amp;" / "&amp;TabCadastro[[#This Row],[Telefone]]</f>
        <v>Páris Piedade Jr / parisjr@uol.com.br / (11) 97486-2055</v>
      </c>
      <c r="DX296" s="18" t="str">
        <f>TabCadastro[[#This Row],[Nome do Presidente]]&amp;" / "&amp;TabCadastro[[#This Row],[Email do Presidente]]&amp;" / "&amp;TabCadastro[[#This Row],[Telefone do Presidente]]</f>
        <v>Páris Piedade Jr / parisjr@uol.com.br / (11) 97486-2055</v>
      </c>
      <c r="DY296" s="18" t="e">
        <f>VLOOKUP(TabCadastro[[#This Row],[Regional]],#REF!,2,FALSE)</f>
        <v>#REF!</v>
      </c>
      <c r="DZ296" s="1" t="e">
        <f>IF(TabCadastro[[#This Row],[Regional]]=#REF!,TabCadastro[[#This Row],[Conc_Cidade_UF]],"")</f>
        <v>#REF!</v>
      </c>
      <c r="EA296" s="18" t="str">
        <f>TabCadastro[[#This Row],[Endereço]]&amp;" - "&amp;TabCadastro[[#This Row],[Bairro]]&amp;" - "&amp;"CEP "&amp;TabCadastro[[#This Row],[CEP]]</f>
        <v>Rua Bertioga, 31 - Saúde - CEP 04141-100</v>
      </c>
      <c r="EB296" s="1" t="e">
        <f>IF(TabCadastro[[#This Row],[Regional]]=#REF!,TabCadastro[[#This Row],[Ordem (manual)]],"")</f>
        <v>#REF!</v>
      </c>
      <c r="EC296" s="1" t="e">
        <f>IF(TabCadastro[[#This Row],[Regional_Selec]]="","",_xlfn.RANK.EQ(TabCadastro[[#This Row],[Regional_Selec]],TabCadastro[Regional_Selec],1))</f>
        <v>#REF!</v>
      </c>
      <c r="ED296" s="1" t="str">
        <f>TabCadastro[[#This Row],[Domingo]]&amp;TabCadastro[[#This Row],[Segunda]]&amp;TabCadastro[[#This Row],[Terça]]&amp;TabCadastro[[#This Row],[Quarta]]&amp;TabCadastro[[#This Row],[Quinta]]&amp;TabCadastro[[#This Row],[Sexta]]&amp;TabCadastro[[#This Row],[Sábado]]</f>
        <v>17h-14h / 19h----</v>
      </c>
      <c r="EE296" s="1">
        <f>LEN(TabCadastro[[#This Row],[Conc_AE]])-LEN(SUBSTITUTE(TabCadastro[[#This Row],[Conc_AE]],"h",""))</f>
        <v>3</v>
      </c>
      <c r="EF296" s="1">
        <f>LEN(TabCadastro[[#This Row],[Dias e Horários do CURSO BÁSICO]])-LEN(SUBSTITUTE(TabCadastro[[#This Row],[Dias e Horários do CURSO BÁSICO]],"h",""))</f>
        <v>0</v>
      </c>
      <c r="EG296" s="1">
        <f>LEN(TabCadastro[[#This Row],[Dias e Horários da EAE]])-LEN(SUBSTITUTE(TabCadastro[[#This Row],[Dias e Horários da EAE]],"h",""))</f>
        <v>1</v>
      </c>
      <c r="EH296" s="1">
        <f>LEN(TabCadastro[[#This Row],[Dias e Horários EVANGELIZAÇÃO INFANTIL]])-LEN(SUBSTITUTE(TabCadastro[[#This Row],[Dias e Horários EVANGELIZAÇÃO INFANTIL]],"h",""))</f>
        <v>1</v>
      </c>
      <c r="EI296" s="1">
        <f>LEN(TabCadastro[[#This Row],[Dias e Horários PRÉ-MOCIDADE]])-LEN(SUBSTITUTE(TabCadastro[[#This Row],[Dias e Horários PRÉ-MOCIDADE]],"h",""))</f>
        <v>0</v>
      </c>
      <c r="EJ296" s="1">
        <f>LEN(TabCadastro[[#This Row],[Dias e Horários MOCIDADE]])-LEN(SUBSTITUTE(TabCadastro[[#This Row],[Dias e Horários MOCIDADE]],"h",""))</f>
        <v>0</v>
      </c>
      <c r="EK296" s="1">
        <f>LEN(TabCadastro[[#This Row],[Dias e Horários do CURSO DE MÉDIUNS]])-LEN(SUBSTITUTE(TabCadastro[[#This Row],[Dias e Horários do CURSO DE MÉDIUNS]],"h",""))</f>
        <v>2</v>
      </c>
      <c r="EL296" s="1">
        <f>LEN(TabCadastro[[#This Row],[Dias e Horários - FALANDO AO CORAÇÃO]])-LEN(SUBSTITUTE(TabCadastro[[#This Row],[Dias e Horários - FALANDO AO CORAÇÃO]],"h",""))</f>
        <v>0</v>
      </c>
      <c r="EM296" s="1">
        <f>LEN(TabCadastro[[#This Row],[Dias e Horários - PROJETO ANDRÉ LUIZ]])-LEN(SUBSTITUTE(TabCadastro[[#This Row],[Dias e Horários - PROJETO ANDRÉ LUIZ]],"h",""))</f>
        <v>3</v>
      </c>
      <c r="EN296" s="1">
        <f>LEN(TabCadastro[[#This Row],[Dias e Horários - PROJETO PAULO DE TARSO]])-LEN(SUBSTITUTE(TabCadastro[[#This Row],[Dias e Horários - PROJETO PAULO DE TARSO]],"h",""))</f>
        <v>1</v>
      </c>
    </row>
    <row r="297" spans="1:144" x14ac:dyDescent="0.3">
      <c r="A297" s="2">
        <v>44183.47847396991</v>
      </c>
      <c r="B297" s="19" t="s">
        <v>6385</v>
      </c>
      <c r="C297" s="3" t="s">
        <v>6479</v>
      </c>
      <c r="D297" s="3" t="s">
        <v>6480</v>
      </c>
      <c r="E297" s="3" t="s">
        <v>6481</v>
      </c>
      <c r="F297" s="3" t="s">
        <v>6482</v>
      </c>
      <c r="G297" s="4" t="s">
        <v>6483</v>
      </c>
      <c r="H297" s="5" t="s">
        <v>6484</v>
      </c>
      <c r="I297" s="3" t="s">
        <v>642</v>
      </c>
      <c r="J297" s="3" t="s">
        <v>152</v>
      </c>
      <c r="K297" s="3" t="s">
        <v>6485</v>
      </c>
      <c r="L297" s="3" t="s">
        <v>6486</v>
      </c>
      <c r="M297" s="13">
        <v>27856</v>
      </c>
      <c r="N297" s="3" t="s">
        <v>6481</v>
      </c>
      <c r="O297" s="5" t="s">
        <v>6487</v>
      </c>
      <c r="P297" s="5" t="s">
        <v>6482</v>
      </c>
      <c r="Q297" s="4" t="s">
        <v>846</v>
      </c>
      <c r="R297" s="4" t="s">
        <v>6488</v>
      </c>
      <c r="S297" s="3" t="s">
        <v>158</v>
      </c>
      <c r="T297" s="3" t="s">
        <v>158</v>
      </c>
      <c r="U297" s="3" t="s">
        <v>158</v>
      </c>
      <c r="V297" s="3" t="s">
        <v>159</v>
      </c>
      <c r="W297" s="3" t="s">
        <v>159</v>
      </c>
      <c r="X297" s="3" t="s">
        <v>159</v>
      </c>
      <c r="Y297" s="3" t="s">
        <v>159</v>
      </c>
      <c r="Z297" s="4" t="s">
        <v>6489</v>
      </c>
      <c r="AA297" t="s">
        <v>6490</v>
      </c>
      <c r="AB297" s="4" t="s">
        <v>6491</v>
      </c>
      <c r="AC297" s="4" t="s">
        <v>6492</v>
      </c>
      <c r="AD297" s="4" t="s">
        <v>161</v>
      </c>
      <c r="AE297" s="4" t="s">
        <v>159</v>
      </c>
      <c r="AF297" s="4" t="s">
        <v>6493</v>
      </c>
      <c r="AG297" s="3" t="s">
        <v>6494</v>
      </c>
      <c r="AH297" s="3" t="s">
        <v>373</v>
      </c>
      <c r="AI297" s="3" t="s">
        <v>161</v>
      </c>
      <c r="AJ297" s="3" t="s">
        <v>221</v>
      </c>
      <c r="AK297" s="3" t="s">
        <v>161</v>
      </c>
      <c r="AL297" s="3" t="s">
        <v>161</v>
      </c>
      <c r="AM297" s="3" t="s">
        <v>1380</v>
      </c>
      <c r="AN297" s="5">
        <v>70</v>
      </c>
      <c r="AO297" s="5">
        <v>70</v>
      </c>
      <c r="AP297" s="5">
        <v>44</v>
      </c>
      <c r="AQ297" s="5">
        <v>50</v>
      </c>
      <c r="AR297" s="5" t="s">
        <v>161</v>
      </c>
      <c r="AS297" s="5">
        <v>0</v>
      </c>
      <c r="AT297" s="5" t="s">
        <v>6495</v>
      </c>
      <c r="AU297" s="5" t="s">
        <v>6496</v>
      </c>
      <c r="AV297" s="5">
        <v>130</v>
      </c>
      <c r="AW297" s="5">
        <v>38</v>
      </c>
      <c r="AX297" s="5">
        <v>17</v>
      </c>
      <c r="AY297" s="5">
        <v>7</v>
      </c>
      <c r="AZ297" s="5" t="s">
        <v>312</v>
      </c>
      <c r="BA297" s="5">
        <v>50</v>
      </c>
      <c r="BB297" s="5">
        <v>18</v>
      </c>
      <c r="BC297" s="5">
        <v>4</v>
      </c>
      <c r="BD297" s="5">
        <v>4</v>
      </c>
      <c r="BE297" s="5" t="s">
        <v>6497</v>
      </c>
      <c r="BF297" s="5">
        <v>20</v>
      </c>
      <c r="BG297" s="5">
        <v>13</v>
      </c>
      <c r="BH297" s="5">
        <v>14</v>
      </c>
      <c r="BI297" s="5">
        <v>2</v>
      </c>
      <c r="BJ297" s="5">
        <v>2</v>
      </c>
      <c r="BK297" s="5">
        <v>4</v>
      </c>
      <c r="BL297" s="5">
        <v>6</v>
      </c>
      <c r="BM297" s="5">
        <v>4</v>
      </c>
      <c r="BN297" s="5">
        <v>0</v>
      </c>
      <c r="BO297" s="5">
        <v>5</v>
      </c>
      <c r="BP297" s="5">
        <v>12</v>
      </c>
      <c r="BQ297" s="5" t="s">
        <v>158</v>
      </c>
      <c r="BR297" s="5" t="s">
        <v>6497</v>
      </c>
      <c r="BS297" s="5">
        <v>4</v>
      </c>
      <c r="BT297" s="5">
        <v>3</v>
      </c>
      <c r="BU297" s="5">
        <v>3</v>
      </c>
      <c r="BV297" s="5" t="s">
        <v>165</v>
      </c>
      <c r="BW297" s="5" t="s">
        <v>6498</v>
      </c>
      <c r="BX297" s="5">
        <v>10</v>
      </c>
      <c r="BY297" s="5">
        <v>8</v>
      </c>
      <c r="BZ297" s="5">
        <v>6</v>
      </c>
      <c r="CA297" s="5">
        <v>4</v>
      </c>
      <c r="CB297" s="5">
        <v>0</v>
      </c>
      <c r="CC297" s="5">
        <v>700</v>
      </c>
      <c r="CD297" s="5" t="s">
        <v>161</v>
      </c>
      <c r="CE297" s="5" t="s">
        <v>161</v>
      </c>
      <c r="CF297" s="5" t="s">
        <v>161</v>
      </c>
      <c r="CG297" s="5" t="s">
        <v>158</v>
      </c>
      <c r="CH297" s="5" t="s">
        <v>158</v>
      </c>
      <c r="CI297" s="5">
        <v>0</v>
      </c>
      <c r="CJ297" s="5">
        <v>0</v>
      </c>
      <c r="CK297" s="5" t="s">
        <v>158</v>
      </c>
      <c r="CL297" s="5" t="s">
        <v>159</v>
      </c>
      <c r="CM297" s="5">
        <v>0</v>
      </c>
      <c r="CN297" s="5">
        <v>0</v>
      </c>
      <c r="CO297" s="5" t="s">
        <v>167</v>
      </c>
      <c r="CP297" s="4" t="s">
        <v>6499</v>
      </c>
      <c r="CQ297" s="5" t="s">
        <v>347</v>
      </c>
      <c r="CR297" s="4" t="s">
        <v>6500</v>
      </c>
      <c r="CS297" s="5" t="s">
        <v>169</v>
      </c>
      <c r="CT297" s="5" t="s">
        <v>159</v>
      </c>
      <c r="CU297" s="5" t="s">
        <v>6501</v>
      </c>
      <c r="CV297" s="4" t="s">
        <v>6502</v>
      </c>
      <c r="CX297" s="5" t="s">
        <v>6487</v>
      </c>
      <c r="CY297" s="4" t="s">
        <v>691</v>
      </c>
      <c r="CZ297" s="5" t="s">
        <v>229</v>
      </c>
      <c r="DA297" s="5" t="s">
        <v>230</v>
      </c>
      <c r="DB297" s="4" t="s">
        <v>6503</v>
      </c>
      <c r="DC297" s="4" t="s">
        <v>6504</v>
      </c>
      <c r="DD297" t="s">
        <v>6505</v>
      </c>
      <c r="DE297" s="14" t="s">
        <v>176</v>
      </c>
      <c r="DF297" s="4">
        <v>303</v>
      </c>
      <c r="DG297" s="15" t="s">
        <v>177</v>
      </c>
      <c r="DH297" s="15" t="s">
        <v>354</v>
      </c>
      <c r="DI297" s="4" t="e">
        <v>#REF!</v>
      </c>
      <c r="DJ297" s="4" t="e">
        <v>#REF!</v>
      </c>
      <c r="DK297" s="4" t="e">
        <v>#REF!</v>
      </c>
      <c r="DL297" s="4" t="e">
        <v>#REF!</v>
      </c>
      <c r="DM297" s="4" t="e">
        <v>#REF!</v>
      </c>
      <c r="DN297" s="4" t="e">
        <v>#REF!</v>
      </c>
      <c r="DO297" s="4" t="e">
        <v>#REF!</v>
      </c>
      <c r="DP297" s="4" t="s">
        <v>6506</v>
      </c>
      <c r="DQ297" s="4" t="s">
        <v>354</v>
      </c>
      <c r="DR297" s="16">
        <v>1</v>
      </c>
      <c r="DS297" s="17">
        <v>44238</v>
      </c>
      <c r="DT297" s="1" t="s">
        <v>356</v>
      </c>
      <c r="DU297" s="1" t="s">
        <v>354</v>
      </c>
      <c r="DV297" s="1" t="str">
        <f>TabCadastro[[#This Row],[Cidade]]&amp;" - "&amp;TabCadastro[[#This Row],[UF]]</f>
        <v>São Paulo - SP</v>
      </c>
      <c r="DW297" s="18" t="str">
        <f>TabCadastro[[#This Row],[Nome completo do responsável]]&amp;" / "&amp;TabCadastro[[#This Row],[Endereço de e-mail2]]&amp;" / "&amp;TabCadastro[[#This Row],[Telefone]]</f>
        <v>Jorge Augusto Scarpi / jorge@scarpi.com.br / (11) 99179-9887</v>
      </c>
      <c r="DX297" s="18" t="str">
        <f>TabCadastro[[#This Row],[Nome do Presidente]]&amp;" / "&amp;TabCadastro[[#This Row],[Email do Presidente]]&amp;" / "&amp;TabCadastro[[#This Row],[Telefone do Presidente]]</f>
        <v>Jorge Augusto Scarpi / jorge@scarpi.com.br / (11) 99179-9887</v>
      </c>
      <c r="DY297" s="18" t="e">
        <f>VLOOKUP(TabCadastro[[#This Row],[Regional]],#REF!,2,FALSE)</f>
        <v>#REF!</v>
      </c>
      <c r="DZ297" s="1" t="e">
        <f>IF(TabCadastro[[#This Row],[Regional]]=#REF!,TabCadastro[[#This Row],[Conc_Cidade_UF]],"")</f>
        <v>#REF!</v>
      </c>
      <c r="EA297" s="18" t="str">
        <f>TabCadastro[[#This Row],[Endereço]]&amp;" - "&amp;TabCadastro[[#This Row],[Bairro]]&amp;" - "&amp;"CEP "&amp;TabCadastro[[#This Row],[CEP]]</f>
        <v>Rua Ribeiro Do Vale, 120 - Brooklin Paulista - CEP 04568-000</v>
      </c>
      <c r="EB297" s="1" t="e">
        <f>IF(TabCadastro[[#This Row],[Regional]]=#REF!,TabCadastro[[#This Row],[Ordem (manual)]],"")</f>
        <v>#REF!</v>
      </c>
      <c r="EC297" s="1" t="e">
        <f>IF(TabCadastro[[#This Row],[Regional_Selec]]="","",_xlfn.RANK.EQ(TabCadastro[[#This Row],[Regional_Selec]],TabCadastro[Regional_Selec],1))</f>
        <v>#REF!</v>
      </c>
      <c r="ED297" s="1" t="str">
        <f>TabCadastro[[#This Row],[Domingo]]&amp;TabCadastro[[#This Row],[Segunda]]&amp;TabCadastro[[#This Row],[Terça]]&amp;TabCadastro[[#This Row],[Quarta]]&amp;TabCadastro[[#This Row],[Quinta]]&amp;TabCadastro[[#This Row],[Sexta]]&amp;TabCadastro[[#This Row],[Sábado]]</f>
        <v>9h / 18h14h / 20h-20h--9h</v>
      </c>
      <c r="EE297" s="1">
        <f>LEN(TabCadastro[[#This Row],[Conc_AE]])-LEN(SUBSTITUTE(TabCadastro[[#This Row],[Conc_AE]],"h",""))</f>
        <v>6</v>
      </c>
      <c r="EF297" s="1">
        <f>LEN(TabCadastro[[#This Row],[Dias e Horários do CURSO BÁSICO]])-LEN(SUBSTITUTE(TabCadastro[[#This Row],[Dias e Horários do CURSO BÁSICO]],"h",""))</f>
        <v>0</v>
      </c>
      <c r="EG297" s="1">
        <f>LEN(TabCadastro[[#This Row],[Dias e Horários da EAE]])-LEN(SUBSTITUTE(TabCadastro[[#This Row],[Dias e Horários da EAE]],"h",""))</f>
        <v>7</v>
      </c>
      <c r="EH297" s="1">
        <f>LEN(TabCadastro[[#This Row],[Dias e Horários EVANGELIZAÇÃO INFANTIL]])-LEN(SUBSTITUTE(TabCadastro[[#This Row],[Dias e Horários EVANGELIZAÇÃO INFANTIL]],"h",""))</f>
        <v>2</v>
      </c>
      <c r="EI297" s="1">
        <f>LEN(TabCadastro[[#This Row],[Dias e Horários PRÉ-MOCIDADE]])-LEN(SUBSTITUTE(TabCadastro[[#This Row],[Dias e Horários PRÉ-MOCIDADE]],"h",""))</f>
        <v>2</v>
      </c>
      <c r="EJ297" s="1">
        <f>LEN(TabCadastro[[#This Row],[Dias e Horários MOCIDADE]])-LEN(SUBSTITUTE(TabCadastro[[#This Row],[Dias e Horários MOCIDADE]],"h",""))</f>
        <v>2</v>
      </c>
      <c r="EK297" s="1">
        <f>LEN(TabCadastro[[#This Row],[Dias e Horários do CURSO DE MÉDIUNS]])-LEN(SUBSTITUTE(TabCadastro[[#This Row],[Dias e Horários do CURSO DE MÉDIUNS]],"h",""))</f>
        <v>1</v>
      </c>
      <c r="EL297" s="1">
        <f>LEN(TabCadastro[[#This Row],[Dias e Horários - FALANDO AO CORAÇÃO]])-LEN(SUBSTITUTE(TabCadastro[[#This Row],[Dias e Horários - FALANDO AO CORAÇÃO]],"h",""))</f>
        <v>0</v>
      </c>
      <c r="EM297" s="1">
        <f>LEN(TabCadastro[[#This Row],[Dias e Horários - PROJETO ANDRÉ LUIZ]])-LEN(SUBSTITUTE(TabCadastro[[#This Row],[Dias e Horários - PROJETO ANDRÉ LUIZ]],"h",""))</f>
        <v>0</v>
      </c>
      <c r="EN297" s="1">
        <f>LEN(TabCadastro[[#This Row],[Dias e Horários - PROJETO PAULO DE TARSO]])-LEN(SUBSTITUTE(TabCadastro[[#This Row],[Dias e Horários - PROJETO PAULO DE TARSO]],"h",""))</f>
        <v>0</v>
      </c>
    </row>
    <row r="298" spans="1:144" x14ac:dyDescent="0.3">
      <c r="A298" s="2">
        <v>44205.692375104161</v>
      </c>
      <c r="B298" s="19" t="s">
        <v>6385</v>
      </c>
      <c r="C298" s="3" t="s">
        <v>6507</v>
      </c>
      <c r="D298" s="3" t="s">
        <v>6508</v>
      </c>
      <c r="E298" s="3" t="s">
        <v>6509</v>
      </c>
      <c r="F298" s="3" t="s">
        <v>6510</v>
      </c>
      <c r="G298" s="4" t="s">
        <v>6511</v>
      </c>
      <c r="H298" s="5" t="s">
        <v>6512</v>
      </c>
      <c r="I298" s="3" t="s">
        <v>642</v>
      </c>
      <c r="J298" s="3" t="s">
        <v>152</v>
      </c>
      <c r="K298" s="3" t="s">
        <v>6513</v>
      </c>
      <c r="L298" s="3" t="s">
        <v>6514</v>
      </c>
      <c r="M298" s="24">
        <v>31705</v>
      </c>
      <c r="N298" s="3" t="s">
        <v>6515</v>
      </c>
      <c r="O298" s="5" t="s">
        <v>6516</v>
      </c>
      <c r="P298" s="5" t="s">
        <v>6517</v>
      </c>
      <c r="Q298" s="4" t="s">
        <v>6518</v>
      </c>
      <c r="S298" s="3" t="s">
        <v>158</v>
      </c>
      <c r="T298" s="3" t="s">
        <v>158</v>
      </c>
      <c r="U298" s="3" t="s">
        <v>158</v>
      </c>
      <c r="V298" s="3" t="s">
        <v>159</v>
      </c>
      <c r="W298" s="3" t="s">
        <v>159</v>
      </c>
      <c r="X298" s="3" t="s">
        <v>159</v>
      </c>
      <c r="Y298" s="3" t="s">
        <v>158</v>
      </c>
      <c r="Z298" s="4" t="s">
        <v>6519</v>
      </c>
      <c r="AA298" t="s">
        <v>6520</v>
      </c>
      <c r="AB298" t="s">
        <v>6521</v>
      </c>
      <c r="AC298" s="4" t="s">
        <v>6522</v>
      </c>
      <c r="AD298" s="4" t="s">
        <v>161</v>
      </c>
      <c r="AE298" s="4" t="s">
        <v>159</v>
      </c>
      <c r="AF298" s="4" t="s">
        <v>6523</v>
      </c>
      <c r="AG298" s="3" t="s">
        <v>161</v>
      </c>
      <c r="AH298" s="3" t="s">
        <v>162</v>
      </c>
      <c r="AI298" s="3" t="s">
        <v>549</v>
      </c>
      <c r="AJ298" s="3" t="s">
        <v>162</v>
      </c>
      <c r="AK298" s="3" t="s">
        <v>550</v>
      </c>
      <c r="AL298" s="3" t="s">
        <v>161</v>
      </c>
      <c r="AM298" s="3" t="s">
        <v>161</v>
      </c>
      <c r="AN298" s="5">
        <v>50</v>
      </c>
      <c r="AO298" s="5">
        <v>45</v>
      </c>
      <c r="AP298" s="5">
        <v>15</v>
      </c>
      <c r="AQ298" s="5">
        <v>25</v>
      </c>
      <c r="AR298" s="5" t="s">
        <v>161</v>
      </c>
      <c r="AS298" s="5">
        <v>0</v>
      </c>
      <c r="AT298" s="5" t="s">
        <v>555</v>
      </c>
      <c r="AU298" s="5" t="s">
        <v>1236</v>
      </c>
      <c r="AV298" s="5">
        <v>20</v>
      </c>
      <c r="AW298" s="5">
        <v>5</v>
      </c>
      <c r="AX298" s="5">
        <v>5</v>
      </c>
      <c r="AY298" s="5">
        <v>2</v>
      </c>
      <c r="AZ298" s="5" t="s">
        <v>798</v>
      </c>
      <c r="BA298" s="5">
        <v>20</v>
      </c>
      <c r="BB298" s="5">
        <v>2</v>
      </c>
      <c r="BC298" s="5">
        <v>2</v>
      </c>
      <c r="BD298" s="5">
        <v>1</v>
      </c>
      <c r="BE298" s="5" t="s">
        <v>554</v>
      </c>
      <c r="BF298" s="5">
        <v>25</v>
      </c>
      <c r="BG298" s="5">
        <v>10</v>
      </c>
      <c r="BH298" s="5">
        <v>10</v>
      </c>
      <c r="BI298" s="5">
        <v>2</v>
      </c>
      <c r="BJ298" s="5">
        <v>2</v>
      </c>
      <c r="BK298" s="5">
        <v>2</v>
      </c>
      <c r="BL298" s="5">
        <v>2</v>
      </c>
      <c r="BM298" s="5">
        <v>2</v>
      </c>
      <c r="BN298" s="5">
        <v>0</v>
      </c>
      <c r="BO298" s="5">
        <v>2</v>
      </c>
      <c r="BP298" s="5">
        <v>8</v>
      </c>
      <c r="BQ298" s="5" t="s">
        <v>158</v>
      </c>
      <c r="BR298" s="5" t="s">
        <v>6082</v>
      </c>
      <c r="BS298" s="5">
        <v>5</v>
      </c>
      <c r="BT298" s="5">
        <v>2</v>
      </c>
      <c r="BU298" s="5">
        <v>1</v>
      </c>
      <c r="BV298" s="5" t="s">
        <v>165</v>
      </c>
      <c r="BW298" s="5" t="s">
        <v>442</v>
      </c>
      <c r="BX298" s="5">
        <v>4</v>
      </c>
      <c r="BY298" s="5">
        <v>2</v>
      </c>
      <c r="BZ298" s="5">
        <v>1</v>
      </c>
      <c r="CA298" s="5">
        <v>1</v>
      </c>
      <c r="CB298" s="5">
        <v>0</v>
      </c>
      <c r="CC298" s="5">
        <v>60</v>
      </c>
      <c r="CD298" s="5" t="s">
        <v>345</v>
      </c>
      <c r="CE298" s="5" t="s">
        <v>161</v>
      </c>
      <c r="CF298" s="5" t="s">
        <v>161</v>
      </c>
      <c r="CG298" s="5" t="s">
        <v>158</v>
      </c>
      <c r="CH298" s="5" t="s">
        <v>158</v>
      </c>
      <c r="CI298" s="5">
        <v>0</v>
      </c>
      <c r="CJ298" s="5">
        <v>0</v>
      </c>
      <c r="CK298" s="5" t="s">
        <v>158</v>
      </c>
      <c r="CL298" s="5" t="s">
        <v>158</v>
      </c>
      <c r="CM298" s="5">
        <v>0</v>
      </c>
      <c r="CN298" s="5">
        <v>0</v>
      </c>
      <c r="CO298" s="5" t="s">
        <v>167</v>
      </c>
      <c r="CQ298" s="5" t="s">
        <v>168</v>
      </c>
      <c r="CS298" s="5" t="s">
        <v>169</v>
      </c>
      <c r="CT298" s="5" t="s">
        <v>159</v>
      </c>
      <c r="CU298" s="5" t="s">
        <v>6524</v>
      </c>
      <c r="CX298" s="5" t="s">
        <v>6524</v>
      </c>
      <c r="CY298" s="4" t="s">
        <v>4909</v>
      </c>
      <c r="CZ298" s="5" t="s">
        <v>171</v>
      </c>
      <c r="DA298" s="5" t="s">
        <v>172</v>
      </c>
      <c r="DB298" s="4" t="s">
        <v>6525</v>
      </c>
      <c r="DC298" s="4" t="s">
        <v>6526</v>
      </c>
      <c r="DD298" t="s">
        <v>6527</v>
      </c>
      <c r="DE298" s="14" t="s">
        <v>176</v>
      </c>
      <c r="DF298" s="4">
        <v>304</v>
      </c>
      <c r="DG298" s="15" t="s">
        <v>177</v>
      </c>
      <c r="DH298" s="15" t="s">
        <v>354</v>
      </c>
      <c r="DI298" s="4" t="e">
        <v>#REF!</v>
      </c>
      <c r="DJ298" s="4" t="e">
        <v>#REF!</v>
      </c>
      <c r="DK298" s="4" t="e">
        <v>#REF!</v>
      </c>
      <c r="DL298" s="4" t="e">
        <v>#REF!</v>
      </c>
      <c r="DM298" s="4" t="e">
        <v>#REF!</v>
      </c>
      <c r="DN298" s="4" t="e">
        <v>#REF!</v>
      </c>
      <c r="DO298" s="4" t="e">
        <v>#REF!</v>
      </c>
      <c r="DP298" s="4" t="s">
        <v>6528</v>
      </c>
      <c r="DQ298" s="4" t="s">
        <v>354</v>
      </c>
      <c r="DR298" s="16">
        <v>1</v>
      </c>
      <c r="DS298" s="17">
        <v>44238</v>
      </c>
      <c r="DT298" s="1" t="s">
        <v>356</v>
      </c>
      <c r="DU298" s="1" t="s">
        <v>354</v>
      </c>
      <c r="DV298" s="1" t="str">
        <f>TabCadastro[[#This Row],[Cidade]]&amp;" - "&amp;TabCadastro[[#This Row],[UF]]</f>
        <v>São Paulo - SP</v>
      </c>
      <c r="DW298" s="18" t="str">
        <f>TabCadastro[[#This Row],[Nome completo do responsável]]&amp;" / "&amp;TabCadastro[[#This Row],[Endereço de e-mail2]]&amp;" / "&amp;TabCadastro[[#This Row],[Telefone]]</f>
        <v>Alessandra Longhi / lelonghi@gmail.com / (11) 99235-5005</v>
      </c>
      <c r="DX298" s="18" t="str">
        <f>TabCadastro[[#This Row],[Nome do Presidente]]&amp;" / "&amp;TabCadastro[[#This Row],[Email do Presidente]]&amp;" / "&amp;TabCadastro[[#This Row],[Telefone do Presidente]]</f>
        <v>Cláudio Passerini / claudio@algotech.com.br / (11) 98283-4349</v>
      </c>
      <c r="DY298" s="18" t="e">
        <f>VLOOKUP(TabCadastro[[#This Row],[Regional]],#REF!,2,FALSE)</f>
        <v>#REF!</v>
      </c>
      <c r="DZ298" s="1" t="e">
        <f>IF(TabCadastro[[#This Row],[Regional]]=#REF!,TabCadastro[[#This Row],[Conc_Cidade_UF]],"")</f>
        <v>#REF!</v>
      </c>
      <c r="EA298" s="18" t="str">
        <f>TabCadastro[[#This Row],[Endereço]]&amp;" - "&amp;TabCadastro[[#This Row],[Bairro]]&amp;" - "&amp;"CEP "&amp;TabCadastro[[#This Row],[CEP]]</f>
        <v>Rua Joaquim Dos Reis, 65 - Vl. Cruzeiro - CEP 04727-150</v>
      </c>
      <c r="EB298" s="1" t="e">
        <f>IF(TabCadastro[[#This Row],[Regional]]=#REF!,TabCadastro[[#This Row],[Ordem (manual)]],"")</f>
        <v>#REF!</v>
      </c>
      <c r="EC298" s="1" t="e">
        <f>IF(TabCadastro[[#This Row],[Regional_Selec]]="","",_xlfn.RANK.EQ(TabCadastro[[#This Row],[Regional_Selec]],TabCadastro[Regional_Selec],1))</f>
        <v>#REF!</v>
      </c>
      <c r="ED298" s="1" t="str">
        <f>TabCadastro[[#This Row],[Domingo]]&amp;TabCadastro[[#This Row],[Segunda]]&amp;TabCadastro[[#This Row],[Terça]]&amp;TabCadastro[[#This Row],[Quarta]]&amp;TabCadastro[[#This Row],[Quinta]]&amp;TabCadastro[[#This Row],[Sexta]]&amp;TabCadastro[[#This Row],[Sábado]]</f>
        <v>-19h308h3019h3013h--</v>
      </c>
      <c r="EE298" s="1">
        <f>LEN(TabCadastro[[#This Row],[Conc_AE]])-LEN(SUBSTITUTE(TabCadastro[[#This Row],[Conc_AE]],"h",""))</f>
        <v>4</v>
      </c>
      <c r="EF298" s="1">
        <f>LEN(TabCadastro[[#This Row],[Dias e Horários do CURSO BÁSICO]])-LEN(SUBSTITUTE(TabCadastro[[#This Row],[Dias e Horários do CURSO BÁSICO]],"h",""))</f>
        <v>0</v>
      </c>
      <c r="EG298" s="1">
        <f>LEN(TabCadastro[[#This Row],[Dias e Horários da EAE]])-LEN(SUBSTITUTE(TabCadastro[[#This Row],[Dias e Horários da EAE]],"h",""))</f>
        <v>1</v>
      </c>
      <c r="EH298" s="1">
        <f>LEN(TabCadastro[[#This Row],[Dias e Horários EVANGELIZAÇÃO INFANTIL]])-LEN(SUBSTITUTE(TabCadastro[[#This Row],[Dias e Horários EVANGELIZAÇÃO INFANTIL]],"h",""))</f>
        <v>1</v>
      </c>
      <c r="EI298" s="1">
        <f>LEN(TabCadastro[[#This Row],[Dias e Horários PRÉ-MOCIDADE]])-LEN(SUBSTITUTE(TabCadastro[[#This Row],[Dias e Horários PRÉ-MOCIDADE]],"h",""))</f>
        <v>1</v>
      </c>
      <c r="EJ298" s="1">
        <f>LEN(TabCadastro[[#This Row],[Dias e Horários MOCIDADE]])-LEN(SUBSTITUTE(TabCadastro[[#This Row],[Dias e Horários MOCIDADE]],"h",""))</f>
        <v>1</v>
      </c>
      <c r="EK298" s="1">
        <f>LEN(TabCadastro[[#This Row],[Dias e Horários do CURSO DE MÉDIUNS]])-LEN(SUBSTITUTE(TabCadastro[[#This Row],[Dias e Horários do CURSO DE MÉDIUNS]],"h",""))</f>
        <v>1</v>
      </c>
      <c r="EL298" s="1">
        <f>LEN(TabCadastro[[#This Row],[Dias e Horários - FALANDO AO CORAÇÃO]])-LEN(SUBSTITUTE(TabCadastro[[#This Row],[Dias e Horários - FALANDO AO CORAÇÃO]],"h",""))</f>
        <v>1</v>
      </c>
      <c r="EM298" s="1">
        <f>LEN(TabCadastro[[#This Row],[Dias e Horários - PROJETO ANDRÉ LUIZ]])-LEN(SUBSTITUTE(TabCadastro[[#This Row],[Dias e Horários - PROJETO ANDRÉ LUIZ]],"h",""))</f>
        <v>0</v>
      </c>
      <c r="EN298" s="1">
        <f>LEN(TabCadastro[[#This Row],[Dias e Horários - PROJETO PAULO DE TARSO]])-LEN(SUBSTITUTE(TabCadastro[[#This Row],[Dias e Horários - PROJETO PAULO DE TARSO]],"h",""))</f>
        <v>0</v>
      </c>
    </row>
    <row r="299" spans="1:144" x14ac:dyDescent="0.3">
      <c r="A299" s="2">
        <v>44239.736536944445</v>
      </c>
      <c r="B299" s="19" t="s">
        <v>6385</v>
      </c>
      <c r="C299" s="3" t="s">
        <v>2352</v>
      </c>
      <c r="D299" s="3" t="s">
        <v>6529</v>
      </c>
      <c r="E299" s="3" t="s">
        <v>6530</v>
      </c>
      <c r="F299" s="3" t="s">
        <v>6531</v>
      </c>
      <c r="G299" s="4" t="s">
        <v>6532</v>
      </c>
      <c r="H299" s="5" t="s">
        <v>6533</v>
      </c>
      <c r="I299" s="3" t="s">
        <v>6534</v>
      </c>
      <c r="J299" s="3" t="s">
        <v>152</v>
      </c>
      <c r="K299" s="3" t="s">
        <v>6535</v>
      </c>
      <c r="L299" s="3" t="s">
        <v>6536</v>
      </c>
      <c r="M299" s="13">
        <v>35512</v>
      </c>
      <c r="N299" s="3" t="s">
        <v>6537</v>
      </c>
      <c r="O299" s="5" t="s">
        <v>6538</v>
      </c>
      <c r="P299" s="5" t="s">
        <v>6539</v>
      </c>
      <c r="Q299" s="4" t="s">
        <v>192</v>
      </c>
      <c r="R299" s="4" t="s">
        <v>6540</v>
      </c>
      <c r="S299" s="3" t="s">
        <v>158</v>
      </c>
      <c r="T299" s="3" t="s">
        <v>158</v>
      </c>
      <c r="U299" s="3" t="s">
        <v>158</v>
      </c>
      <c r="V299" s="3" t="s">
        <v>159</v>
      </c>
      <c r="W299" s="3" t="s">
        <v>159</v>
      </c>
      <c r="X299" s="3" t="s">
        <v>159</v>
      </c>
      <c r="Y299" s="3" t="s">
        <v>159</v>
      </c>
      <c r="Z299" s="4" t="s">
        <v>6541</v>
      </c>
      <c r="AA299" s="4" t="s">
        <v>161</v>
      </c>
      <c r="AB299" s="4" t="s">
        <v>6542</v>
      </c>
      <c r="AC299" s="4" t="s">
        <v>161</v>
      </c>
      <c r="AD299" s="4" t="s">
        <v>161</v>
      </c>
      <c r="AE299" s="4" t="s">
        <v>158</v>
      </c>
      <c r="AF299" s="4" t="s">
        <v>6543</v>
      </c>
      <c r="AG299" s="3" t="s">
        <v>338</v>
      </c>
      <c r="AH299" s="3" t="s">
        <v>161</v>
      </c>
      <c r="AI299" s="3" t="s">
        <v>221</v>
      </c>
      <c r="AJ299" s="3" t="s">
        <v>161</v>
      </c>
      <c r="AK299" s="3" t="s">
        <v>161</v>
      </c>
      <c r="AL299" s="3" t="s">
        <v>161</v>
      </c>
      <c r="AM299" s="3" t="s">
        <v>161</v>
      </c>
      <c r="AN299" s="5">
        <v>80</v>
      </c>
      <c r="AO299" s="5">
        <v>50</v>
      </c>
      <c r="AP299" s="5">
        <v>8</v>
      </c>
      <c r="AQ299" s="5">
        <v>7</v>
      </c>
      <c r="AR299" s="5" t="s">
        <v>6544</v>
      </c>
      <c r="AS299" s="5">
        <v>0</v>
      </c>
      <c r="AT299" s="5" t="s">
        <v>6545</v>
      </c>
      <c r="AU299" s="5" t="s">
        <v>521</v>
      </c>
      <c r="AV299" s="5">
        <v>65</v>
      </c>
      <c r="AW299" s="5">
        <v>10</v>
      </c>
      <c r="AX299" s="5">
        <v>5</v>
      </c>
      <c r="AY299" s="5">
        <v>4</v>
      </c>
      <c r="AZ299" s="5" t="s">
        <v>6546</v>
      </c>
      <c r="BA299" s="5">
        <v>28</v>
      </c>
      <c r="BB299" s="5">
        <v>5</v>
      </c>
      <c r="BC299" s="5">
        <v>2</v>
      </c>
      <c r="BD299" s="5">
        <v>2</v>
      </c>
      <c r="BE299" s="5" t="s">
        <v>378</v>
      </c>
      <c r="BF299" s="5">
        <v>12</v>
      </c>
      <c r="BG299" s="5">
        <v>8</v>
      </c>
      <c r="BH299" s="5">
        <v>10</v>
      </c>
      <c r="BI299" s="5">
        <v>1</v>
      </c>
      <c r="BJ299" s="5">
        <v>2</v>
      </c>
      <c r="BK299" s="5">
        <v>2</v>
      </c>
      <c r="BL299" s="5">
        <v>3</v>
      </c>
      <c r="BM299" s="5">
        <v>2</v>
      </c>
      <c r="BN299" s="5">
        <v>3</v>
      </c>
      <c r="BO299" s="5">
        <v>3</v>
      </c>
      <c r="BP299" s="5">
        <v>6</v>
      </c>
      <c r="BQ299" s="5" t="s">
        <v>158</v>
      </c>
      <c r="BR299" s="5" t="s">
        <v>973</v>
      </c>
      <c r="BS299" s="5">
        <v>5</v>
      </c>
      <c r="BT299" s="5">
        <v>2</v>
      </c>
      <c r="BU299" s="5">
        <v>0</v>
      </c>
      <c r="BV299" s="5" t="s">
        <v>253</v>
      </c>
      <c r="BW299" s="5" t="s">
        <v>343</v>
      </c>
      <c r="BX299" s="5">
        <v>10</v>
      </c>
      <c r="BY299" s="5">
        <v>3</v>
      </c>
      <c r="BZ299" s="5">
        <v>3</v>
      </c>
      <c r="CA299" s="5">
        <v>3</v>
      </c>
      <c r="CB299" s="5">
        <v>11</v>
      </c>
      <c r="CC299" s="5">
        <v>0</v>
      </c>
      <c r="CD299" s="5" t="s">
        <v>1356</v>
      </c>
      <c r="CE299" s="5" t="s">
        <v>197</v>
      </c>
      <c r="CF299" s="5" t="s">
        <v>161</v>
      </c>
      <c r="CG299" s="5" t="s">
        <v>158</v>
      </c>
      <c r="CH299" s="5" t="s">
        <v>159</v>
      </c>
      <c r="CI299" s="5">
        <v>0</v>
      </c>
      <c r="CJ299" s="5">
        <v>0</v>
      </c>
      <c r="CK299" s="5" t="s">
        <v>159</v>
      </c>
      <c r="CL299" s="5" t="s">
        <v>159</v>
      </c>
      <c r="CM299" s="5">
        <v>0</v>
      </c>
      <c r="CN299" s="5">
        <v>0</v>
      </c>
      <c r="CO299" s="5" t="s">
        <v>167</v>
      </c>
      <c r="CQ299" s="5" t="s">
        <v>168</v>
      </c>
      <c r="CS299" s="5" t="s">
        <v>169</v>
      </c>
      <c r="CT299" s="5" t="s">
        <v>6547</v>
      </c>
      <c r="CU299" s="5" t="s">
        <v>6548</v>
      </c>
      <c r="CX299" s="5" t="s">
        <v>6538</v>
      </c>
      <c r="CY299" s="4" t="s">
        <v>6549</v>
      </c>
      <c r="CZ299" s="5" t="s">
        <v>2704</v>
      </c>
      <c r="DA299" s="5" t="s">
        <v>230</v>
      </c>
      <c r="DB299" s="4" t="s">
        <v>6550</v>
      </c>
      <c r="DC299" s="4" t="s">
        <v>6551</v>
      </c>
      <c r="DD299" t="s">
        <v>6552</v>
      </c>
      <c r="DE299" s="14" t="s">
        <v>176</v>
      </c>
      <c r="DF299" s="4">
        <v>305</v>
      </c>
      <c r="DG299" s="15" t="s">
        <v>177</v>
      </c>
      <c r="DH299" s="15" t="s">
        <v>354</v>
      </c>
      <c r="DI299" s="4" t="e">
        <v>#REF!</v>
      </c>
      <c r="DJ299" s="4" t="e">
        <v>#REF!</v>
      </c>
      <c r="DK299" s="4" t="e">
        <v>#REF!</v>
      </c>
      <c r="DL299" s="4" t="e">
        <v>#REF!</v>
      </c>
      <c r="DM299" s="4" t="e">
        <v>#REF!</v>
      </c>
      <c r="DN299" s="4" t="e">
        <v>#REF!</v>
      </c>
      <c r="DO299" s="4" t="e">
        <v>#REF!</v>
      </c>
      <c r="DP299" s="4" t="s">
        <v>6553</v>
      </c>
      <c r="DQ299" s="4" t="s">
        <v>354</v>
      </c>
      <c r="DR299" s="16">
        <v>1</v>
      </c>
      <c r="DS299" s="17">
        <v>44242</v>
      </c>
      <c r="DT299" s="1" t="s">
        <v>356</v>
      </c>
      <c r="DU299" s="1" t="s">
        <v>354</v>
      </c>
      <c r="DV299" s="1" t="str">
        <f>TabCadastro[[#This Row],[Cidade]]&amp;" - "&amp;TabCadastro[[#This Row],[UF]]</f>
        <v>Taboão da Serra - SP</v>
      </c>
      <c r="DW299" s="18" t="str">
        <f>TabCadastro[[#This Row],[Nome completo do responsável]]&amp;" / "&amp;TabCadastro[[#This Row],[Endereço de e-mail2]]&amp;" / "&amp;TabCadastro[[#This Row],[Telefone]]</f>
        <v>Rogério Alves Da Motta / rogerioalvesdamotta@gmail.com / (11) 99451 4091</v>
      </c>
      <c r="DX299" s="18" t="str">
        <f>TabCadastro[[#This Row],[Nome do Presidente]]&amp;" / "&amp;TabCadastro[[#This Row],[Email do Presidente]]&amp;" / "&amp;TabCadastro[[#This Row],[Telefone do Presidente]]</f>
        <v>Rogerio Motta / rogerioalvesdamotta@gmail.com / (11) 99451-4091</v>
      </c>
      <c r="DY299" s="18" t="e">
        <f>VLOOKUP(TabCadastro[[#This Row],[Regional]],#REF!,2,FALSE)</f>
        <v>#REF!</v>
      </c>
      <c r="DZ299" s="1" t="e">
        <f>IF(TabCadastro[[#This Row],[Regional]]=#REF!,TabCadastro[[#This Row],[Conc_Cidade_UF]],"")</f>
        <v>#REF!</v>
      </c>
      <c r="EA299" s="18" t="str">
        <f>TabCadastro[[#This Row],[Endereço]]&amp;" - "&amp;TabCadastro[[#This Row],[Bairro]]&amp;" - "&amp;"CEP "&amp;TabCadastro[[#This Row],[CEP]]</f>
        <v>Rua  Gregorio Figueira , 77 - Intercap - CEP 06757-110</v>
      </c>
      <c r="EB299" s="1" t="e">
        <f>IF(TabCadastro[[#This Row],[Regional]]=#REF!,TabCadastro[[#This Row],[Ordem (manual)]],"")</f>
        <v>#REF!</v>
      </c>
      <c r="EC299" s="1" t="e">
        <f>IF(TabCadastro[[#This Row],[Regional_Selec]]="","",_xlfn.RANK.EQ(TabCadastro[[#This Row],[Regional_Selec]],TabCadastro[Regional_Selec],1))</f>
        <v>#REF!</v>
      </c>
      <c r="ED299" s="1" t="str">
        <f>TabCadastro[[#This Row],[Domingo]]&amp;TabCadastro[[#This Row],[Segunda]]&amp;TabCadastro[[#This Row],[Terça]]&amp;TabCadastro[[#This Row],[Quarta]]&amp;TabCadastro[[#This Row],[Quinta]]&amp;TabCadastro[[#This Row],[Sexta]]&amp;TabCadastro[[#This Row],[Sábado]]</f>
        <v>10h-20h----</v>
      </c>
      <c r="EE299" s="1">
        <f>LEN(TabCadastro[[#This Row],[Conc_AE]])-LEN(SUBSTITUTE(TabCadastro[[#This Row],[Conc_AE]],"h",""))</f>
        <v>2</v>
      </c>
      <c r="EF299" s="1">
        <f>LEN(TabCadastro[[#This Row],[Dias e Horários do CURSO BÁSICO]])-LEN(SUBSTITUTE(TabCadastro[[#This Row],[Dias e Horários do CURSO BÁSICO]],"h",""))</f>
        <v>2</v>
      </c>
      <c r="EG299" s="1">
        <f>LEN(TabCadastro[[#This Row],[Dias e Horários da EAE]])-LEN(SUBSTITUTE(TabCadastro[[#This Row],[Dias e Horários da EAE]],"h",""))</f>
        <v>4</v>
      </c>
      <c r="EH299" s="1">
        <f>LEN(TabCadastro[[#This Row],[Dias e Horários EVANGELIZAÇÃO INFANTIL]])-LEN(SUBSTITUTE(TabCadastro[[#This Row],[Dias e Horários EVANGELIZAÇÃO INFANTIL]],"h",""))</f>
        <v>1</v>
      </c>
      <c r="EI299" s="1">
        <f>LEN(TabCadastro[[#This Row],[Dias e Horários PRÉ-MOCIDADE]])-LEN(SUBSTITUTE(TabCadastro[[#This Row],[Dias e Horários PRÉ-MOCIDADE]],"h",""))</f>
        <v>0</v>
      </c>
      <c r="EJ299" s="1">
        <f>LEN(TabCadastro[[#This Row],[Dias e Horários MOCIDADE]])-LEN(SUBSTITUTE(TabCadastro[[#This Row],[Dias e Horários MOCIDADE]],"h",""))</f>
        <v>1</v>
      </c>
      <c r="EK299" s="1">
        <f>LEN(TabCadastro[[#This Row],[Dias e Horários do CURSO DE MÉDIUNS]])-LEN(SUBSTITUTE(TabCadastro[[#This Row],[Dias e Horários do CURSO DE MÉDIUNS]],"h",""))</f>
        <v>2</v>
      </c>
      <c r="EL299" s="1">
        <f>LEN(TabCadastro[[#This Row],[Dias e Horários - FALANDO AO CORAÇÃO]])-LEN(SUBSTITUTE(TabCadastro[[#This Row],[Dias e Horários - FALANDO AO CORAÇÃO]],"h",""))</f>
        <v>1</v>
      </c>
      <c r="EM299" s="1">
        <f>LEN(TabCadastro[[#This Row],[Dias e Horários - PROJETO ANDRÉ LUIZ]])-LEN(SUBSTITUTE(TabCadastro[[#This Row],[Dias e Horários - PROJETO ANDRÉ LUIZ]],"h",""))</f>
        <v>1</v>
      </c>
      <c r="EN299" s="1">
        <f>LEN(TabCadastro[[#This Row],[Dias e Horários - PROJETO PAULO DE TARSO]])-LEN(SUBSTITUTE(TabCadastro[[#This Row],[Dias e Horários - PROJETO PAULO DE TARSO]],"h",""))</f>
        <v>0</v>
      </c>
    </row>
    <row r="300" spans="1:144" x14ac:dyDescent="0.3">
      <c r="A300" s="2">
        <v>44207.878591759261</v>
      </c>
      <c r="B300" s="19" t="s">
        <v>6385</v>
      </c>
      <c r="C300" s="3" t="s">
        <v>6554</v>
      </c>
      <c r="D300" s="3" t="s">
        <v>6555</v>
      </c>
      <c r="E300" s="3" t="s">
        <v>6556</v>
      </c>
      <c r="F300" s="3" t="s">
        <v>6557</v>
      </c>
      <c r="G300" s="4" t="s">
        <v>6558</v>
      </c>
      <c r="H300" s="5" t="s">
        <v>6559</v>
      </c>
      <c r="I300" s="3" t="s">
        <v>6560</v>
      </c>
      <c r="J300" s="3" t="s">
        <v>152</v>
      </c>
      <c r="K300" s="3" t="s">
        <v>6561</v>
      </c>
      <c r="L300" s="3" t="s">
        <v>6562</v>
      </c>
      <c r="M300" s="24">
        <v>43400</v>
      </c>
      <c r="N300" s="3" t="s">
        <v>6556</v>
      </c>
      <c r="O300" s="5" t="s">
        <v>6563</v>
      </c>
      <c r="P300" s="5" t="s">
        <v>6557</v>
      </c>
      <c r="Q300" s="4" t="s">
        <v>163</v>
      </c>
      <c r="R300" s="4" t="s">
        <v>6564</v>
      </c>
      <c r="S300" s="3" t="s">
        <v>159</v>
      </c>
      <c r="T300" s="3" t="s">
        <v>159</v>
      </c>
      <c r="U300" s="3" t="s">
        <v>158</v>
      </c>
      <c r="V300" s="3" t="s">
        <v>159</v>
      </c>
      <c r="W300" s="3" t="s">
        <v>159</v>
      </c>
      <c r="X300" s="3" t="s">
        <v>159</v>
      </c>
      <c r="Y300" s="3" t="s">
        <v>159</v>
      </c>
      <c r="Z300" s="4" t="s">
        <v>6565</v>
      </c>
      <c r="AA300" s="4" t="s">
        <v>161</v>
      </c>
      <c r="AB300" s="4" t="s">
        <v>161</v>
      </c>
      <c r="AC300" s="4" t="s">
        <v>161</v>
      </c>
      <c r="AD300" s="4" t="s">
        <v>161</v>
      </c>
      <c r="AE300" s="4" t="s">
        <v>158</v>
      </c>
      <c r="AF300" s="4" t="s">
        <v>6566</v>
      </c>
      <c r="AG300" s="3" t="s">
        <v>6567</v>
      </c>
      <c r="AH300" s="3" t="s">
        <v>161</v>
      </c>
      <c r="AI300" s="3" t="s">
        <v>161</v>
      </c>
      <c r="AJ300" s="3" t="s">
        <v>161</v>
      </c>
      <c r="AK300" s="3" t="s">
        <v>161</v>
      </c>
      <c r="AL300" s="3" t="s">
        <v>161</v>
      </c>
      <c r="AM300" s="3" t="s">
        <v>161</v>
      </c>
      <c r="AN300" s="5">
        <v>3</v>
      </c>
      <c r="AO300" s="5">
        <v>2</v>
      </c>
      <c r="AP300" s="5">
        <v>2</v>
      </c>
      <c r="AQ300" s="5">
        <v>1</v>
      </c>
      <c r="AR300" s="5" t="s">
        <v>161</v>
      </c>
      <c r="AS300" s="5">
        <v>0</v>
      </c>
      <c r="AT300" s="5" t="s">
        <v>161</v>
      </c>
      <c r="AU300" s="5" t="s">
        <v>163</v>
      </c>
      <c r="AV300" s="5">
        <v>0</v>
      </c>
      <c r="AW300" s="5">
        <v>2</v>
      </c>
      <c r="AX300" s="5">
        <v>2</v>
      </c>
      <c r="AY300" s="5">
        <v>0</v>
      </c>
      <c r="AZ300" s="5" t="s">
        <v>161</v>
      </c>
      <c r="BA300" s="5">
        <v>0</v>
      </c>
      <c r="BB300" s="5">
        <v>1</v>
      </c>
      <c r="BC300" s="5">
        <v>1</v>
      </c>
      <c r="BD300" s="5">
        <v>0</v>
      </c>
      <c r="BE300" s="5" t="s">
        <v>469</v>
      </c>
      <c r="BF300" s="5">
        <v>4</v>
      </c>
      <c r="BG300" s="5">
        <v>0</v>
      </c>
      <c r="BH300" s="5">
        <v>1</v>
      </c>
      <c r="BI300" s="5">
        <v>1</v>
      </c>
      <c r="BJ300" s="5">
        <v>1</v>
      </c>
      <c r="BK300" s="5">
        <v>1</v>
      </c>
      <c r="BL300" s="5">
        <v>1</v>
      </c>
      <c r="BM300" s="5">
        <v>0</v>
      </c>
      <c r="BN300" s="5">
        <v>0</v>
      </c>
      <c r="BO300" s="5">
        <v>4</v>
      </c>
      <c r="BP300" s="5">
        <v>2</v>
      </c>
      <c r="BQ300" s="5" t="s">
        <v>158</v>
      </c>
      <c r="BR300" s="5" t="s">
        <v>469</v>
      </c>
      <c r="BS300" s="5">
        <v>1</v>
      </c>
      <c r="BT300" s="5">
        <v>1</v>
      </c>
      <c r="BU300" s="5">
        <v>1</v>
      </c>
      <c r="BV300" s="5" t="s">
        <v>165</v>
      </c>
      <c r="BW300" s="5" t="s">
        <v>923</v>
      </c>
      <c r="BX300" s="5">
        <v>2</v>
      </c>
      <c r="BY300" s="5">
        <v>1</v>
      </c>
      <c r="BZ300" s="5">
        <v>1</v>
      </c>
      <c r="CA300" s="5">
        <v>1</v>
      </c>
      <c r="CB300" s="5">
        <v>0</v>
      </c>
      <c r="CC300" s="5">
        <v>4</v>
      </c>
      <c r="CD300" s="5" t="s">
        <v>161</v>
      </c>
      <c r="CE300" s="5" t="s">
        <v>161</v>
      </c>
      <c r="CF300" s="5" t="s">
        <v>161</v>
      </c>
      <c r="CG300" s="5" t="s">
        <v>159</v>
      </c>
      <c r="CH300" s="5" t="s">
        <v>159</v>
      </c>
      <c r="CI300" s="5">
        <v>0</v>
      </c>
      <c r="CJ300" s="5">
        <v>0</v>
      </c>
      <c r="CK300" s="5" t="s">
        <v>159</v>
      </c>
      <c r="CL300" s="5" t="s">
        <v>159</v>
      </c>
      <c r="CM300" s="5">
        <v>0</v>
      </c>
      <c r="CN300" s="5">
        <v>0</v>
      </c>
      <c r="CO300" s="5" t="s">
        <v>199</v>
      </c>
      <c r="CQ300" s="5" t="s">
        <v>347</v>
      </c>
      <c r="CS300" s="5" t="s">
        <v>169</v>
      </c>
      <c r="CT300" s="5" t="s">
        <v>158</v>
      </c>
      <c r="CU300" s="5" t="s">
        <v>6568</v>
      </c>
      <c r="CX300" s="5" t="s">
        <v>6563</v>
      </c>
      <c r="CY300" s="4" t="s">
        <v>6569</v>
      </c>
      <c r="CZ300" s="5" t="s">
        <v>171</v>
      </c>
      <c r="DA300" s="5" t="s">
        <v>172</v>
      </c>
      <c r="DB300" s="4" t="s">
        <v>6570</v>
      </c>
      <c r="DC300" s="4" t="s">
        <v>6571</v>
      </c>
      <c r="DD300" t="s">
        <v>6572</v>
      </c>
      <c r="DE300" s="14" t="s">
        <v>176</v>
      </c>
      <c r="DF300" s="4">
        <v>306</v>
      </c>
      <c r="DG300" s="15" t="s">
        <v>177</v>
      </c>
      <c r="DH300" s="15" t="s">
        <v>178</v>
      </c>
      <c r="DI300" s="4" t="e">
        <v>#REF!</v>
      </c>
      <c r="DJ300" s="4" t="e">
        <v>#REF!</v>
      </c>
      <c r="DK300" s="4" t="e">
        <v>#REF!</v>
      </c>
      <c r="DL300" s="4" t="e">
        <v>#REF!</v>
      </c>
      <c r="DM300" s="4" t="e">
        <v>#REF!</v>
      </c>
      <c r="DN300" s="4" t="e">
        <v>#REF!</v>
      </c>
      <c r="DO300" s="4" t="e">
        <v>#REF!</v>
      </c>
      <c r="DP300" s="4" t="s">
        <v>6573</v>
      </c>
      <c r="DQ300" s="4" t="s">
        <v>178</v>
      </c>
      <c r="DR300" s="16">
        <v>1</v>
      </c>
      <c r="DS300" s="17">
        <v>44238</v>
      </c>
      <c r="DU300" s="1" t="s">
        <v>178</v>
      </c>
      <c r="DV300" s="1" t="str">
        <f>TabCadastro[[#This Row],[Cidade]]&amp;" - "&amp;TabCadastro[[#This Row],[UF]]</f>
        <v>Taboão Da Serra - SP</v>
      </c>
      <c r="DW300" s="18" t="str">
        <f>TabCadastro[[#This Row],[Nome completo do responsável]]&amp;" / "&amp;TabCadastro[[#This Row],[Endereço de e-mail2]]&amp;" / "&amp;TabCadastro[[#This Row],[Telefone]]</f>
        <v>Marlene Aparecida Vieira / marlenelenavieira@gmail.com / (11) 99655-8537</v>
      </c>
      <c r="DX300" s="18" t="str">
        <f>TabCadastro[[#This Row],[Nome do Presidente]]&amp;" / "&amp;TabCadastro[[#This Row],[Email do Presidente]]&amp;" / "&amp;TabCadastro[[#This Row],[Telefone do Presidente]]</f>
        <v>Marlene Aparecida Vieira / marlenelenavieira@gmail.com / (11) 99655-8537</v>
      </c>
      <c r="DY300" s="18" t="e">
        <f>VLOOKUP(TabCadastro[[#This Row],[Regional]],#REF!,2,FALSE)</f>
        <v>#REF!</v>
      </c>
      <c r="DZ300" s="1" t="e">
        <f>IF(TabCadastro[[#This Row],[Regional]]=#REF!,TabCadastro[[#This Row],[Conc_Cidade_UF]],"")</f>
        <v>#REF!</v>
      </c>
      <c r="EA300" s="18" t="str">
        <f>TabCadastro[[#This Row],[Endereço]]&amp;" - "&amp;TabCadastro[[#This Row],[Bairro]]&amp;" - "&amp;"CEP "&amp;TabCadastro[[#This Row],[CEP]]</f>
        <v>Rua Luiz Batinga De Vasconcelos, 109 - Jd. Maria Helena - CEP 06787-020</v>
      </c>
      <c r="EB300" s="1" t="e">
        <f>IF(TabCadastro[[#This Row],[Regional]]=#REF!,TabCadastro[[#This Row],[Ordem (manual)]],"")</f>
        <v>#REF!</v>
      </c>
      <c r="EC300" s="1" t="e">
        <f>IF(TabCadastro[[#This Row],[Regional_Selec]]="","",_xlfn.RANK.EQ(TabCadastro[[#This Row],[Regional_Selec]],TabCadastro[Regional_Selec],1))</f>
        <v>#REF!</v>
      </c>
      <c r="ED300" s="1" t="str">
        <f>TabCadastro[[#This Row],[Domingo]]&amp;TabCadastro[[#This Row],[Segunda]]&amp;TabCadastro[[#This Row],[Terça]]&amp;TabCadastro[[#This Row],[Quarta]]&amp;TabCadastro[[#This Row],[Quinta]]&amp;TabCadastro[[#This Row],[Sexta]]&amp;TabCadastro[[#This Row],[Sábado]]</f>
        <v>10h45------</v>
      </c>
      <c r="EE300" s="1">
        <f>LEN(TabCadastro[[#This Row],[Conc_AE]])-LEN(SUBSTITUTE(TabCadastro[[#This Row],[Conc_AE]],"h",""))</f>
        <v>1</v>
      </c>
      <c r="EF300" s="1">
        <f>LEN(TabCadastro[[#This Row],[Dias e Horários do CURSO BÁSICO]])-LEN(SUBSTITUTE(TabCadastro[[#This Row],[Dias e Horários do CURSO BÁSICO]],"h",""))</f>
        <v>0</v>
      </c>
      <c r="EG300" s="1">
        <f>LEN(TabCadastro[[#This Row],[Dias e Horários da EAE]])-LEN(SUBSTITUTE(TabCadastro[[#This Row],[Dias e Horários da EAE]],"h",""))</f>
        <v>0</v>
      </c>
      <c r="EH300" s="1">
        <f>LEN(TabCadastro[[#This Row],[Dias e Horários EVANGELIZAÇÃO INFANTIL]])-LEN(SUBSTITUTE(TabCadastro[[#This Row],[Dias e Horários EVANGELIZAÇÃO INFANTIL]],"h",""))</f>
        <v>1</v>
      </c>
      <c r="EI300" s="1">
        <f>LEN(TabCadastro[[#This Row],[Dias e Horários PRÉ-MOCIDADE]])-LEN(SUBSTITUTE(TabCadastro[[#This Row],[Dias e Horários PRÉ-MOCIDADE]],"h",""))</f>
        <v>1</v>
      </c>
      <c r="EJ300" s="1">
        <f>LEN(TabCadastro[[#This Row],[Dias e Horários MOCIDADE]])-LEN(SUBSTITUTE(TabCadastro[[#This Row],[Dias e Horários MOCIDADE]],"h",""))</f>
        <v>1</v>
      </c>
      <c r="EK300" s="1">
        <f>LEN(TabCadastro[[#This Row],[Dias e Horários do CURSO DE MÉDIUNS]])-LEN(SUBSTITUTE(TabCadastro[[#This Row],[Dias e Horários do CURSO DE MÉDIUNS]],"h",""))</f>
        <v>0</v>
      </c>
      <c r="EL300" s="1">
        <f>LEN(TabCadastro[[#This Row],[Dias e Horários - FALANDO AO CORAÇÃO]])-LEN(SUBSTITUTE(TabCadastro[[#This Row],[Dias e Horários - FALANDO AO CORAÇÃO]],"h",""))</f>
        <v>0</v>
      </c>
      <c r="EM300" s="1">
        <f>LEN(TabCadastro[[#This Row],[Dias e Horários - PROJETO ANDRÉ LUIZ]])-LEN(SUBSTITUTE(TabCadastro[[#This Row],[Dias e Horários - PROJETO ANDRÉ LUIZ]],"h",""))</f>
        <v>0</v>
      </c>
      <c r="EN300" s="1">
        <f>LEN(TabCadastro[[#This Row],[Dias e Horários - PROJETO PAULO DE TARSO]])-LEN(SUBSTITUTE(TabCadastro[[#This Row],[Dias e Horários - PROJETO PAULO DE TARSO]],"h",""))</f>
        <v>0</v>
      </c>
    </row>
    <row r="301" spans="1:144" x14ac:dyDescent="0.3">
      <c r="A301" s="2">
        <v>44207.811321851856</v>
      </c>
      <c r="B301" s="19" t="s">
        <v>6385</v>
      </c>
      <c r="C301" s="3" t="s">
        <v>6574</v>
      </c>
      <c r="D301" s="3" t="s">
        <v>6575</v>
      </c>
      <c r="E301" s="3" t="s">
        <v>6576</v>
      </c>
      <c r="F301" s="3" t="s">
        <v>6577</v>
      </c>
      <c r="G301" s="4" t="s">
        <v>6578</v>
      </c>
      <c r="H301" s="5" t="s">
        <v>6579</v>
      </c>
      <c r="I301" s="3" t="s">
        <v>642</v>
      </c>
      <c r="J301" s="3" t="s">
        <v>152</v>
      </c>
      <c r="K301" s="3" t="s">
        <v>6580</v>
      </c>
      <c r="L301" s="3" t="s">
        <v>6581</v>
      </c>
      <c r="M301" s="13">
        <v>40396</v>
      </c>
      <c r="N301" s="3" t="s">
        <v>6576</v>
      </c>
      <c r="O301" s="5" t="s">
        <v>6582</v>
      </c>
      <c r="P301" s="5" t="s">
        <v>6577</v>
      </c>
      <c r="Q301" s="4" t="s">
        <v>6583</v>
      </c>
      <c r="R301" s="4" t="s">
        <v>6584</v>
      </c>
      <c r="S301" s="3" t="s">
        <v>158</v>
      </c>
      <c r="T301" s="3" t="s">
        <v>158</v>
      </c>
      <c r="U301" s="3" t="s">
        <v>158</v>
      </c>
      <c r="V301" s="3" t="s">
        <v>159</v>
      </c>
      <c r="W301" s="3" t="s">
        <v>159</v>
      </c>
      <c r="X301" s="3" t="s">
        <v>159</v>
      </c>
      <c r="Y301" s="3" t="s">
        <v>159</v>
      </c>
      <c r="Z301" s="4" t="s">
        <v>6585</v>
      </c>
      <c r="AA301" s="4" t="s">
        <v>161</v>
      </c>
      <c r="AB301" s="4" t="s">
        <v>6586</v>
      </c>
      <c r="AC301" s="4" t="s">
        <v>6587</v>
      </c>
      <c r="AD301" s="4" t="s">
        <v>161</v>
      </c>
      <c r="AE301" s="4" t="s">
        <v>158</v>
      </c>
      <c r="AF301" s="4" t="s">
        <v>6588</v>
      </c>
      <c r="AG301" s="3" t="s">
        <v>161</v>
      </c>
      <c r="AH301" s="3" t="s">
        <v>221</v>
      </c>
      <c r="AI301" s="3" t="s">
        <v>161</v>
      </c>
      <c r="AJ301" s="3" t="s">
        <v>161</v>
      </c>
      <c r="AK301" s="3" t="s">
        <v>161</v>
      </c>
      <c r="AL301" s="3" t="s">
        <v>161</v>
      </c>
      <c r="AM301" s="3" t="s">
        <v>161</v>
      </c>
      <c r="AN301" s="5">
        <v>35</v>
      </c>
      <c r="AO301" s="5">
        <v>25</v>
      </c>
      <c r="AP301" s="5">
        <v>10</v>
      </c>
      <c r="AQ301" s="5">
        <v>9</v>
      </c>
      <c r="AR301" s="5" t="s">
        <v>161</v>
      </c>
      <c r="AS301" s="5">
        <v>0</v>
      </c>
      <c r="AT301" s="5" t="s">
        <v>4692</v>
      </c>
      <c r="AU301" s="5" t="s">
        <v>656</v>
      </c>
      <c r="AV301" s="5">
        <v>10</v>
      </c>
      <c r="AW301" s="5">
        <v>9</v>
      </c>
      <c r="AX301" s="5">
        <v>3</v>
      </c>
      <c r="AY301" s="5">
        <v>1</v>
      </c>
      <c r="AZ301" s="5" t="s">
        <v>161</v>
      </c>
      <c r="BA301" s="5">
        <v>0</v>
      </c>
      <c r="BB301" s="5">
        <v>3</v>
      </c>
      <c r="BC301" s="5">
        <v>2</v>
      </c>
      <c r="BD301" s="5">
        <v>0</v>
      </c>
      <c r="BE301" s="5" t="s">
        <v>161</v>
      </c>
      <c r="BF301" s="5">
        <v>0</v>
      </c>
      <c r="BG301" s="5">
        <v>0</v>
      </c>
      <c r="BH301" s="5">
        <v>0</v>
      </c>
      <c r="BI301" s="5">
        <v>0</v>
      </c>
      <c r="BJ301" s="5">
        <v>0</v>
      </c>
      <c r="BK301" s="5">
        <v>0</v>
      </c>
      <c r="BL301" s="5">
        <v>0</v>
      </c>
      <c r="BM301" s="5">
        <v>0</v>
      </c>
      <c r="BN301" s="5">
        <v>0</v>
      </c>
      <c r="BO301" s="5">
        <v>0</v>
      </c>
      <c r="BP301" s="5">
        <v>0</v>
      </c>
      <c r="BQ301" s="5" t="s">
        <v>163</v>
      </c>
      <c r="BR301" s="5" t="s">
        <v>161</v>
      </c>
      <c r="BS301" s="5">
        <v>0</v>
      </c>
      <c r="BT301" s="5">
        <v>0</v>
      </c>
      <c r="BU301" s="5">
        <v>0</v>
      </c>
      <c r="BV301" s="5" t="s">
        <v>344</v>
      </c>
      <c r="BW301" s="5" t="s">
        <v>161</v>
      </c>
      <c r="BX301" s="5">
        <v>0</v>
      </c>
      <c r="BY301" s="5">
        <v>0</v>
      </c>
      <c r="BZ301" s="5">
        <v>0</v>
      </c>
      <c r="CA301" s="5">
        <v>0</v>
      </c>
      <c r="CB301" s="5">
        <v>0</v>
      </c>
      <c r="CC301" s="5">
        <v>10</v>
      </c>
      <c r="CD301" s="5" t="s">
        <v>161</v>
      </c>
      <c r="CE301" s="5" t="s">
        <v>3162</v>
      </c>
      <c r="CF301" s="5" t="s">
        <v>161</v>
      </c>
      <c r="CG301" s="5" t="s">
        <v>158</v>
      </c>
      <c r="CH301" s="5" t="s">
        <v>159</v>
      </c>
      <c r="CI301" s="5">
        <v>0</v>
      </c>
      <c r="CJ301" s="5">
        <v>0</v>
      </c>
      <c r="CK301" s="5" t="s">
        <v>159</v>
      </c>
      <c r="CL301" s="5" t="s">
        <v>158</v>
      </c>
      <c r="CM301" s="5">
        <v>0</v>
      </c>
      <c r="CN301" s="5">
        <v>0</v>
      </c>
      <c r="CO301" s="5" t="s">
        <v>167</v>
      </c>
      <c r="CQ301" s="5" t="s">
        <v>347</v>
      </c>
      <c r="CR301" s="4"/>
      <c r="CS301" s="5" t="s">
        <v>169</v>
      </c>
      <c r="CT301" s="5" t="s">
        <v>159</v>
      </c>
      <c r="CU301" s="5" t="s">
        <v>6582</v>
      </c>
      <c r="CX301" s="5" t="s">
        <v>6582</v>
      </c>
      <c r="CY301" s="4" t="s">
        <v>6589</v>
      </c>
      <c r="CZ301" s="5" t="s">
        <v>171</v>
      </c>
      <c r="DA301" s="5" t="s">
        <v>172</v>
      </c>
      <c r="DB301" s="4" t="s">
        <v>6590</v>
      </c>
      <c r="DC301" s="4" t="s">
        <v>6591</v>
      </c>
      <c r="DD301" t="s">
        <v>6592</v>
      </c>
      <c r="DE301" s="14" t="s">
        <v>176</v>
      </c>
      <c r="DF301" s="4">
        <v>307</v>
      </c>
      <c r="DG301" s="15" t="s">
        <v>177</v>
      </c>
      <c r="DH301" s="15" t="s">
        <v>178</v>
      </c>
      <c r="DI301" s="4" t="e">
        <v>#REF!</v>
      </c>
      <c r="DJ301" s="4" t="e">
        <v>#REF!</v>
      </c>
      <c r="DK301" s="4" t="e">
        <v>#REF!</v>
      </c>
      <c r="DL301" s="4" t="e">
        <v>#REF!</v>
      </c>
      <c r="DM301" s="4" t="e">
        <v>#REF!</v>
      </c>
      <c r="DN301" s="4" t="e">
        <v>#REF!</v>
      </c>
      <c r="DO301" s="4" t="e">
        <v>#REF!</v>
      </c>
      <c r="DP301" s="4" t="s">
        <v>6593</v>
      </c>
      <c r="DQ301" s="4" t="s">
        <v>178</v>
      </c>
      <c r="DR301" s="16">
        <v>1</v>
      </c>
      <c r="DS301" s="17">
        <v>44238</v>
      </c>
      <c r="DU301" s="1" t="s">
        <v>178</v>
      </c>
      <c r="DV301" s="1" t="str">
        <f>TabCadastro[[#This Row],[Cidade]]&amp;" - "&amp;TabCadastro[[#This Row],[UF]]</f>
        <v>São Paulo - SP</v>
      </c>
      <c r="DW301" s="18" t="str">
        <f>TabCadastro[[#This Row],[Nome completo do responsável]]&amp;" / "&amp;TabCadastro[[#This Row],[Endereço de e-mail2]]&amp;" / "&amp;TabCadastro[[#This Row],[Telefone]]</f>
        <v>Solange Palombo Antunes Da Cruz / solangecruz.net@gmail.com / (11) 5051-3662</v>
      </c>
      <c r="DX301" s="18" t="str">
        <f>TabCadastro[[#This Row],[Nome do Presidente]]&amp;" / "&amp;TabCadastro[[#This Row],[Email do Presidente]]&amp;" / "&amp;TabCadastro[[#This Row],[Telefone do Presidente]]</f>
        <v>Solange Palombo Antunes Da Cruz / solangecruz.net@gmail.com / (11) 5051-3662</v>
      </c>
      <c r="DY301" s="18" t="e">
        <f>VLOOKUP(TabCadastro[[#This Row],[Regional]],#REF!,2,FALSE)</f>
        <v>#REF!</v>
      </c>
      <c r="DZ301" s="1" t="e">
        <f>IF(TabCadastro[[#This Row],[Regional]]=#REF!,TabCadastro[[#This Row],[Conc_Cidade_UF]],"")</f>
        <v>#REF!</v>
      </c>
      <c r="EA301" s="18" t="str">
        <f>TabCadastro[[#This Row],[Endereço]]&amp;" - "&amp;TabCadastro[[#This Row],[Bairro]]&amp;" - "&amp;"CEP "&amp;TabCadastro[[#This Row],[CEP]]</f>
        <v>Rua Eng. Mesquita Sampaio, 107 - Chácara Santo Antônio - CEP 04711-000</v>
      </c>
      <c r="EB301" s="1" t="e">
        <f>IF(TabCadastro[[#This Row],[Regional]]=#REF!,TabCadastro[[#This Row],[Ordem (manual)]],"")</f>
        <v>#REF!</v>
      </c>
      <c r="EC301" s="1" t="e">
        <f>IF(TabCadastro[[#This Row],[Regional_Selec]]="","",_xlfn.RANK.EQ(TabCadastro[[#This Row],[Regional_Selec]],TabCadastro[Regional_Selec],1))</f>
        <v>#REF!</v>
      </c>
      <c r="ED301" s="1" t="str">
        <f>TabCadastro[[#This Row],[Domingo]]&amp;TabCadastro[[#This Row],[Segunda]]&amp;TabCadastro[[#This Row],[Terça]]&amp;TabCadastro[[#This Row],[Quarta]]&amp;TabCadastro[[#This Row],[Quinta]]&amp;TabCadastro[[#This Row],[Sexta]]&amp;TabCadastro[[#This Row],[Sábado]]</f>
        <v>-20h-----</v>
      </c>
      <c r="EE301" s="1">
        <f>LEN(TabCadastro[[#This Row],[Conc_AE]])-LEN(SUBSTITUTE(TabCadastro[[#This Row],[Conc_AE]],"h",""))</f>
        <v>1</v>
      </c>
      <c r="EF301" s="1">
        <f>LEN(TabCadastro[[#This Row],[Dias e Horários do CURSO BÁSICO]])-LEN(SUBSTITUTE(TabCadastro[[#This Row],[Dias e Horários do CURSO BÁSICO]],"h",""))</f>
        <v>0</v>
      </c>
      <c r="EG301" s="1">
        <f>LEN(TabCadastro[[#This Row],[Dias e Horários da EAE]])-LEN(SUBSTITUTE(TabCadastro[[#This Row],[Dias e Horários da EAE]],"h",""))</f>
        <v>1</v>
      </c>
      <c r="EH301" s="1">
        <f>LEN(TabCadastro[[#This Row],[Dias e Horários EVANGELIZAÇÃO INFANTIL]])-LEN(SUBSTITUTE(TabCadastro[[#This Row],[Dias e Horários EVANGELIZAÇÃO INFANTIL]],"h",""))</f>
        <v>0</v>
      </c>
      <c r="EI301" s="1">
        <f>LEN(TabCadastro[[#This Row],[Dias e Horários PRÉ-MOCIDADE]])-LEN(SUBSTITUTE(TabCadastro[[#This Row],[Dias e Horários PRÉ-MOCIDADE]],"h",""))</f>
        <v>0</v>
      </c>
      <c r="EJ301" s="1">
        <f>LEN(TabCadastro[[#This Row],[Dias e Horários MOCIDADE]])-LEN(SUBSTITUTE(TabCadastro[[#This Row],[Dias e Horários MOCIDADE]],"h",""))</f>
        <v>0</v>
      </c>
      <c r="EK301" s="1">
        <f>LEN(TabCadastro[[#This Row],[Dias e Horários do CURSO DE MÉDIUNS]])-LEN(SUBSTITUTE(TabCadastro[[#This Row],[Dias e Horários do CURSO DE MÉDIUNS]],"h",""))</f>
        <v>0</v>
      </c>
      <c r="EL301" s="1">
        <f>LEN(TabCadastro[[#This Row],[Dias e Horários - FALANDO AO CORAÇÃO]])-LEN(SUBSTITUTE(TabCadastro[[#This Row],[Dias e Horários - FALANDO AO CORAÇÃO]],"h",""))</f>
        <v>0</v>
      </c>
      <c r="EM301" s="1">
        <f>LEN(TabCadastro[[#This Row],[Dias e Horários - PROJETO ANDRÉ LUIZ]])-LEN(SUBSTITUTE(TabCadastro[[#This Row],[Dias e Horários - PROJETO ANDRÉ LUIZ]],"h",""))</f>
        <v>1</v>
      </c>
      <c r="EN301" s="1">
        <f>LEN(TabCadastro[[#This Row],[Dias e Horários - PROJETO PAULO DE TARSO]])-LEN(SUBSTITUTE(TabCadastro[[#This Row],[Dias e Horários - PROJETO PAULO DE TARSO]],"h",""))</f>
        <v>0</v>
      </c>
    </row>
    <row r="302" spans="1:144" x14ac:dyDescent="0.3">
      <c r="A302" s="2">
        <v>44204.798760439815</v>
      </c>
      <c r="B302" s="19" t="s">
        <v>6385</v>
      </c>
      <c r="C302" s="3" t="s">
        <v>6594</v>
      </c>
      <c r="D302" s="3" t="s">
        <v>855</v>
      </c>
      <c r="E302" s="3" t="s">
        <v>6595</v>
      </c>
      <c r="F302" s="3" t="s">
        <v>6596</v>
      </c>
      <c r="G302" s="4" t="s">
        <v>6597</v>
      </c>
      <c r="H302" s="5" t="s">
        <v>6598</v>
      </c>
      <c r="I302" s="3" t="s">
        <v>642</v>
      </c>
      <c r="J302" s="3" t="s">
        <v>152</v>
      </c>
      <c r="K302" s="3" t="s">
        <v>6599</v>
      </c>
      <c r="L302" s="3" t="s">
        <v>6600</v>
      </c>
      <c r="M302" s="24">
        <v>33906</v>
      </c>
      <c r="N302" s="3" t="s">
        <v>6595</v>
      </c>
      <c r="O302" s="5" t="s">
        <v>6601</v>
      </c>
      <c r="P302" s="5" t="s">
        <v>6596</v>
      </c>
      <c r="Q302" s="4" t="s">
        <v>6602</v>
      </c>
      <c r="R302" s="4" t="s">
        <v>6603</v>
      </c>
      <c r="S302" s="3" t="s">
        <v>158</v>
      </c>
      <c r="T302" s="3" t="s">
        <v>158</v>
      </c>
      <c r="U302" s="3" t="s">
        <v>158</v>
      </c>
      <c r="V302" s="3" t="s">
        <v>159</v>
      </c>
      <c r="W302" s="3" t="s">
        <v>158</v>
      </c>
      <c r="X302" s="3" t="s">
        <v>159</v>
      </c>
      <c r="Y302" s="3" t="s">
        <v>158</v>
      </c>
      <c r="Z302" s="4" t="s">
        <v>6604</v>
      </c>
      <c r="AA302" s="4" t="s">
        <v>161</v>
      </c>
      <c r="AB302" s="4" t="s">
        <v>6605</v>
      </c>
      <c r="AC302" s="4" t="s">
        <v>161</v>
      </c>
      <c r="AD302" s="4" t="s">
        <v>161</v>
      </c>
      <c r="AE302" s="4" t="s">
        <v>158</v>
      </c>
      <c r="AF302" s="4" t="s">
        <v>6606</v>
      </c>
      <c r="AG302" s="3" t="s">
        <v>161</v>
      </c>
      <c r="AH302" s="3" t="s">
        <v>161</v>
      </c>
      <c r="AI302" s="3" t="s">
        <v>221</v>
      </c>
      <c r="AJ302" s="3" t="s">
        <v>161</v>
      </c>
      <c r="AK302" s="3" t="s">
        <v>221</v>
      </c>
      <c r="AL302" s="3" t="s">
        <v>161</v>
      </c>
      <c r="AM302" s="3" t="s">
        <v>550</v>
      </c>
      <c r="AN302" s="5">
        <v>90</v>
      </c>
      <c r="AO302" s="5">
        <v>20</v>
      </c>
      <c r="AP302" s="5">
        <v>2</v>
      </c>
      <c r="AQ302" s="21">
        <v>4</v>
      </c>
      <c r="AR302" s="5" t="s">
        <v>251</v>
      </c>
      <c r="AS302" s="21">
        <v>9</v>
      </c>
      <c r="AT302" s="5" t="s">
        <v>251</v>
      </c>
      <c r="AU302" s="5" t="s">
        <v>423</v>
      </c>
      <c r="AV302" s="21">
        <v>9</v>
      </c>
      <c r="AW302" s="21">
        <v>3</v>
      </c>
      <c r="AX302" s="21">
        <v>3</v>
      </c>
      <c r="AY302" s="5">
        <v>1</v>
      </c>
      <c r="AZ302" s="5" t="s">
        <v>251</v>
      </c>
      <c r="BA302" s="5">
        <v>0</v>
      </c>
      <c r="BB302" s="21">
        <v>3</v>
      </c>
      <c r="BC302" s="21">
        <v>3</v>
      </c>
      <c r="BD302" s="5">
        <v>1</v>
      </c>
      <c r="BE302" s="5" t="s">
        <v>1452</v>
      </c>
      <c r="BF302" s="5">
        <v>8</v>
      </c>
      <c r="BG302" s="5">
        <v>6</v>
      </c>
      <c r="BH302" s="21">
        <v>3</v>
      </c>
      <c r="BI302" s="5">
        <v>0</v>
      </c>
      <c r="BJ302" s="5">
        <v>0</v>
      </c>
      <c r="BK302" s="5">
        <v>1</v>
      </c>
      <c r="BL302" s="5">
        <v>1</v>
      </c>
      <c r="BM302" s="5">
        <v>1</v>
      </c>
      <c r="BN302" s="5">
        <v>1</v>
      </c>
      <c r="BO302" s="5">
        <v>0</v>
      </c>
      <c r="BP302" s="5">
        <v>0</v>
      </c>
      <c r="BQ302" s="5" t="s">
        <v>158</v>
      </c>
      <c r="BR302" s="5" t="s">
        <v>1452</v>
      </c>
      <c r="BS302" s="5">
        <v>5</v>
      </c>
      <c r="BT302" s="5">
        <v>1</v>
      </c>
      <c r="BU302" s="5">
        <v>1</v>
      </c>
      <c r="BV302" s="5" t="s">
        <v>253</v>
      </c>
      <c r="BW302" s="5" t="s">
        <v>1452</v>
      </c>
      <c r="BX302" s="5">
        <v>4</v>
      </c>
      <c r="BY302" s="5">
        <v>1</v>
      </c>
      <c r="BZ302" s="5">
        <v>1</v>
      </c>
      <c r="CA302" s="5">
        <v>1</v>
      </c>
      <c r="CB302" s="21">
        <v>9</v>
      </c>
      <c r="CC302" s="5">
        <v>30</v>
      </c>
      <c r="CD302" s="5" t="s">
        <v>161</v>
      </c>
      <c r="CE302" s="5" t="s">
        <v>4956</v>
      </c>
      <c r="CF302" s="5" t="s">
        <v>161</v>
      </c>
      <c r="CG302" s="5" t="s">
        <v>158</v>
      </c>
      <c r="CH302" s="5" t="s">
        <v>158</v>
      </c>
      <c r="CI302" s="5">
        <v>0</v>
      </c>
      <c r="CJ302" s="5">
        <v>0</v>
      </c>
      <c r="CK302" s="5" t="s">
        <v>158</v>
      </c>
      <c r="CL302" s="5" t="s">
        <v>158</v>
      </c>
      <c r="CM302" s="5">
        <v>0</v>
      </c>
      <c r="CN302" s="5">
        <v>0</v>
      </c>
      <c r="CO302" s="5" t="s">
        <v>199</v>
      </c>
      <c r="CQ302" s="5" t="s">
        <v>347</v>
      </c>
      <c r="CR302" s="4" t="s">
        <v>6607</v>
      </c>
      <c r="CS302" s="5" t="s">
        <v>169</v>
      </c>
      <c r="CT302" s="5" t="s">
        <v>159</v>
      </c>
      <c r="CU302" s="5" t="s">
        <v>6608</v>
      </c>
      <c r="CX302" s="5" t="s">
        <v>6601</v>
      </c>
      <c r="CY302" s="4" t="s">
        <v>472</v>
      </c>
      <c r="CZ302" s="5" t="s">
        <v>171</v>
      </c>
      <c r="DA302" s="5" t="s">
        <v>172</v>
      </c>
      <c r="DB302" s="4" t="s">
        <v>6609</v>
      </c>
      <c r="DC302" s="4" t="s">
        <v>6610</v>
      </c>
      <c r="DD302" t="s">
        <v>6611</v>
      </c>
      <c r="DE302" s="14" t="s">
        <v>176</v>
      </c>
      <c r="DF302" s="4">
        <v>308</v>
      </c>
      <c r="DG302" s="15" t="s">
        <v>177</v>
      </c>
      <c r="DH302" s="15" t="s">
        <v>354</v>
      </c>
      <c r="DI302" s="4" t="e">
        <v>#REF!</v>
      </c>
      <c r="DJ302" s="4" t="e">
        <v>#REF!</v>
      </c>
      <c r="DK302" s="4" t="e">
        <v>#REF!</v>
      </c>
      <c r="DL302" s="4" t="e">
        <v>#REF!</v>
      </c>
      <c r="DM302" s="4" t="e">
        <v>#REF!</v>
      </c>
      <c r="DN302" s="4" t="e">
        <v>#REF!</v>
      </c>
      <c r="DO302" s="4" t="e">
        <v>#REF!</v>
      </c>
      <c r="DP302" s="4" t="s">
        <v>6612</v>
      </c>
      <c r="DQ302" s="4" t="s">
        <v>354</v>
      </c>
      <c r="DR302" s="16">
        <v>1</v>
      </c>
      <c r="DS302" s="17">
        <v>44238</v>
      </c>
      <c r="DT302" s="1" t="s">
        <v>356</v>
      </c>
      <c r="DU302" s="1" t="s">
        <v>354</v>
      </c>
      <c r="DV302" s="1" t="str">
        <f>TabCadastro[[#This Row],[Cidade]]&amp;" - "&amp;TabCadastro[[#This Row],[UF]]</f>
        <v>São Paulo - SP</v>
      </c>
      <c r="DW302" s="18" t="str">
        <f>TabCadastro[[#This Row],[Nome completo do responsável]]&amp;" / "&amp;TabCadastro[[#This Row],[Endereço de e-mail2]]&amp;" / "&amp;TabCadastro[[#This Row],[Telefone]]</f>
        <v>Luiz Octavio Vella / luiz.vella@hotmail.com / (11) 99102-6606</v>
      </c>
      <c r="DX302" s="18" t="str">
        <f>TabCadastro[[#This Row],[Nome do Presidente]]&amp;" / "&amp;TabCadastro[[#This Row],[Email do Presidente]]&amp;" / "&amp;TabCadastro[[#This Row],[Telefone do Presidente]]</f>
        <v>Luiz Octavio Vella / luiz.vella@hotmail.com / (11) 99102-6606</v>
      </c>
      <c r="DY302" s="18" t="e">
        <f>VLOOKUP(TabCadastro[[#This Row],[Regional]],#REF!,2,FALSE)</f>
        <v>#REF!</v>
      </c>
      <c r="DZ302" s="1" t="e">
        <f>IF(TabCadastro[[#This Row],[Regional]]=#REF!,TabCadastro[[#This Row],[Conc_Cidade_UF]],"")</f>
        <v>#REF!</v>
      </c>
      <c r="EA302" s="18" t="str">
        <f>TabCadastro[[#This Row],[Endereço]]&amp;" - "&amp;TabCadastro[[#This Row],[Bairro]]&amp;" - "&amp;"CEP "&amp;TabCadastro[[#This Row],[CEP]]</f>
        <v>Rua Chafic Ganem, 45 - Vl. Das Merces - CEP 04165-070</v>
      </c>
      <c r="EB302" s="1" t="e">
        <f>IF(TabCadastro[[#This Row],[Regional]]=#REF!,TabCadastro[[#This Row],[Ordem (manual)]],"")</f>
        <v>#REF!</v>
      </c>
      <c r="EC302" s="1" t="e">
        <f>IF(TabCadastro[[#This Row],[Regional_Selec]]="","",_xlfn.RANK.EQ(TabCadastro[[#This Row],[Regional_Selec]],TabCadastro[Regional_Selec],1))</f>
        <v>#REF!</v>
      </c>
      <c r="ED302" s="1" t="str">
        <f>TabCadastro[[#This Row],[Domingo]]&amp;TabCadastro[[#This Row],[Segunda]]&amp;TabCadastro[[#This Row],[Terça]]&amp;TabCadastro[[#This Row],[Quarta]]&amp;TabCadastro[[#This Row],[Quinta]]&amp;TabCadastro[[#This Row],[Sexta]]&amp;TabCadastro[[#This Row],[Sábado]]</f>
        <v>--20h-20h-13h</v>
      </c>
      <c r="EE302" s="1">
        <f>LEN(TabCadastro[[#This Row],[Conc_AE]])-LEN(SUBSTITUTE(TabCadastro[[#This Row],[Conc_AE]],"h",""))</f>
        <v>3</v>
      </c>
      <c r="EF302" s="1">
        <f>LEN(TabCadastro[[#This Row],[Dias e Horários do CURSO BÁSICO]])-LEN(SUBSTITUTE(TabCadastro[[#This Row],[Dias e Horários do CURSO BÁSICO]],"h",""))</f>
        <v>1</v>
      </c>
      <c r="EG302" s="1">
        <f>LEN(TabCadastro[[#This Row],[Dias e Horários da EAE]])-LEN(SUBSTITUTE(TabCadastro[[#This Row],[Dias e Horários da EAE]],"h",""))</f>
        <v>1</v>
      </c>
      <c r="EH302" s="1">
        <f>LEN(TabCadastro[[#This Row],[Dias e Horários EVANGELIZAÇÃO INFANTIL]])-LEN(SUBSTITUTE(TabCadastro[[#This Row],[Dias e Horários EVANGELIZAÇÃO INFANTIL]],"h",""))</f>
        <v>1</v>
      </c>
      <c r="EI302" s="1">
        <f>LEN(TabCadastro[[#This Row],[Dias e Horários PRÉ-MOCIDADE]])-LEN(SUBSTITUTE(TabCadastro[[#This Row],[Dias e Horários PRÉ-MOCIDADE]],"h",""))</f>
        <v>1</v>
      </c>
      <c r="EJ302" s="1">
        <f>LEN(TabCadastro[[#This Row],[Dias e Horários MOCIDADE]])-LEN(SUBSTITUTE(TabCadastro[[#This Row],[Dias e Horários MOCIDADE]],"h",""))</f>
        <v>1</v>
      </c>
      <c r="EK302" s="1">
        <f>LEN(TabCadastro[[#This Row],[Dias e Horários do CURSO DE MÉDIUNS]])-LEN(SUBSTITUTE(TabCadastro[[#This Row],[Dias e Horários do CURSO DE MÉDIUNS]],"h",""))</f>
        <v>1</v>
      </c>
      <c r="EL302" s="1">
        <f>LEN(TabCadastro[[#This Row],[Dias e Horários - FALANDO AO CORAÇÃO]])-LEN(SUBSTITUTE(TabCadastro[[#This Row],[Dias e Horários - FALANDO AO CORAÇÃO]],"h",""))</f>
        <v>0</v>
      </c>
      <c r="EM302" s="1">
        <f>LEN(TabCadastro[[#This Row],[Dias e Horários - PROJETO ANDRÉ LUIZ]])-LEN(SUBSTITUTE(TabCadastro[[#This Row],[Dias e Horários - PROJETO ANDRÉ LUIZ]],"h",""))</f>
        <v>1</v>
      </c>
      <c r="EN302" s="1">
        <f>LEN(TabCadastro[[#This Row],[Dias e Horários - PROJETO PAULO DE TARSO]])-LEN(SUBSTITUTE(TabCadastro[[#This Row],[Dias e Horários - PROJETO PAULO DE TARSO]],"h",""))</f>
        <v>0</v>
      </c>
    </row>
    <row r="303" spans="1:144" x14ac:dyDescent="0.3">
      <c r="A303" s="2">
        <v>44202.009738159722</v>
      </c>
      <c r="B303" s="19" t="s">
        <v>6385</v>
      </c>
      <c r="C303" s="3" t="s">
        <v>6613</v>
      </c>
      <c r="D303" s="3" t="s">
        <v>6614</v>
      </c>
      <c r="E303" s="3" t="s">
        <v>6615</v>
      </c>
      <c r="F303" s="3" t="s">
        <v>6616</v>
      </c>
      <c r="G303" s="4" t="s">
        <v>6617</v>
      </c>
      <c r="H303" s="5" t="s">
        <v>4309</v>
      </c>
      <c r="I303" s="3" t="s">
        <v>642</v>
      </c>
      <c r="J303" s="3" t="s">
        <v>152</v>
      </c>
      <c r="K303" s="3" t="s">
        <v>6618</v>
      </c>
      <c r="L303" s="3" t="s">
        <v>6619</v>
      </c>
      <c r="M303" s="13">
        <v>33996</v>
      </c>
      <c r="N303" s="3" t="s">
        <v>6620</v>
      </c>
      <c r="O303" s="5" t="s">
        <v>6621</v>
      </c>
      <c r="P303" s="5" t="s">
        <v>6616</v>
      </c>
      <c r="Q303" s="4" t="s">
        <v>6622</v>
      </c>
      <c r="R303" s="4" t="s">
        <v>6615</v>
      </c>
      <c r="S303" s="3" t="s">
        <v>158</v>
      </c>
      <c r="T303" s="3" t="s">
        <v>158</v>
      </c>
      <c r="U303" s="3" t="s">
        <v>158</v>
      </c>
      <c r="V303" s="3" t="s">
        <v>159</v>
      </c>
      <c r="W303" s="3" t="s">
        <v>159</v>
      </c>
      <c r="X303" s="3" t="s">
        <v>159</v>
      </c>
      <c r="Y303" s="3" t="s">
        <v>158</v>
      </c>
      <c r="Z303" s="4" t="s">
        <v>6623</v>
      </c>
      <c r="AA303" t="s">
        <v>6624</v>
      </c>
      <c r="AB303" s="4" t="s">
        <v>6625</v>
      </c>
      <c r="AC303" s="4" t="s">
        <v>161</v>
      </c>
      <c r="AD303" s="4" t="s">
        <v>161</v>
      </c>
      <c r="AE303" s="4" t="s">
        <v>158</v>
      </c>
      <c r="AF303" s="4" t="s">
        <v>6626</v>
      </c>
      <c r="AG303" s="3" t="s">
        <v>161</v>
      </c>
      <c r="AH303" s="3" t="s">
        <v>6627</v>
      </c>
      <c r="AI303" s="3" t="s">
        <v>161</v>
      </c>
      <c r="AJ303" s="3" t="s">
        <v>161</v>
      </c>
      <c r="AK303" s="3" t="s">
        <v>654</v>
      </c>
      <c r="AL303" s="3" t="s">
        <v>6627</v>
      </c>
      <c r="AM303" s="3" t="s">
        <v>2552</v>
      </c>
      <c r="AN303" s="5">
        <v>370</v>
      </c>
      <c r="AO303" s="5">
        <v>150</v>
      </c>
      <c r="AP303" s="5">
        <v>40</v>
      </c>
      <c r="AQ303" s="5">
        <v>28</v>
      </c>
      <c r="AR303" s="5" t="s">
        <v>161</v>
      </c>
      <c r="AS303" s="5">
        <v>0</v>
      </c>
      <c r="AT303" s="5" t="s">
        <v>6628</v>
      </c>
      <c r="AU303" s="5" t="s">
        <v>4979</v>
      </c>
      <c r="AV303" s="5">
        <v>85</v>
      </c>
      <c r="AW303" s="5">
        <v>30</v>
      </c>
      <c r="AX303" s="5">
        <v>20</v>
      </c>
      <c r="AY303" s="5">
        <v>5</v>
      </c>
      <c r="AZ303" s="5" t="s">
        <v>6629</v>
      </c>
      <c r="BA303" s="5">
        <v>45</v>
      </c>
      <c r="BB303" s="5">
        <v>15</v>
      </c>
      <c r="BC303" s="5">
        <v>13</v>
      </c>
      <c r="BD303" s="5">
        <v>3</v>
      </c>
      <c r="BE303" s="5" t="s">
        <v>711</v>
      </c>
      <c r="BF303" s="5">
        <v>25</v>
      </c>
      <c r="BG303" s="5">
        <v>14</v>
      </c>
      <c r="BH303" s="5">
        <v>7</v>
      </c>
      <c r="BI303" s="5">
        <v>2</v>
      </c>
      <c r="BJ303" s="5">
        <v>2</v>
      </c>
      <c r="BK303" s="5">
        <v>1</v>
      </c>
      <c r="BL303" s="5">
        <v>1</v>
      </c>
      <c r="BM303" s="5">
        <v>1</v>
      </c>
      <c r="BN303" s="5">
        <v>3</v>
      </c>
      <c r="BO303" s="5">
        <v>4</v>
      </c>
      <c r="BP303" s="5">
        <v>7</v>
      </c>
      <c r="BQ303" s="5" t="s">
        <v>158</v>
      </c>
      <c r="BR303" s="5" t="s">
        <v>711</v>
      </c>
      <c r="BS303" s="5">
        <v>3</v>
      </c>
      <c r="BT303" s="5">
        <v>1</v>
      </c>
      <c r="BU303" s="5">
        <v>1</v>
      </c>
      <c r="BV303" s="5" t="s">
        <v>165</v>
      </c>
      <c r="BW303" s="5" t="s">
        <v>6630</v>
      </c>
      <c r="BX303" s="5">
        <v>15</v>
      </c>
      <c r="BY303" s="5">
        <v>8</v>
      </c>
      <c r="BZ303" s="5">
        <v>2</v>
      </c>
      <c r="CA303" s="5">
        <v>2</v>
      </c>
      <c r="CB303" s="5">
        <v>0</v>
      </c>
      <c r="CC303" s="5">
        <v>190</v>
      </c>
      <c r="CD303" s="5" t="s">
        <v>6631</v>
      </c>
      <c r="CE303" s="5" t="s">
        <v>312</v>
      </c>
      <c r="CF303" s="5" t="s">
        <v>161</v>
      </c>
      <c r="CG303" s="5" t="s">
        <v>158</v>
      </c>
      <c r="CH303" s="5" t="s">
        <v>159</v>
      </c>
      <c r="CI303" s="5">
        <v>5</v>
      </c>
      <c r="CJ303" s="5">
        <v>1</v>
      </c>
      <c r="CK303" s="5" t="s">
        <v>158</v>
      </c>
      <c r="CL303" s="5" t="s">
        <v>159</v>
      </c>
      <c r="CM303" s="5">
        <v>0</v>
      </c>
      <c r="CN303" s="5">
        <v>0</v>
      </c>
      <c r="CO303" s="5" t="s">
        <v>167</v>
      </c>
      <c r="CP303" s="4" t="s">
        <v>6632</v>
      </c>
      <c r="CQ303" s="5" t="s">
        <v>347</v>
      </c>
      <c r="CR303" s="4" t="s">
        <v>6633</v>
      </c>
      <c r="CS303" s="5" t="s">
        <v>169</v>
      </c>
      <c r="CT303" s="5" t="s">
        <v>158</v>
      </c>
      <c r="CU303" s="5" t="s">
        <v>6634</v>
      </c>
      <c r="CX303" s="5" t="s">
        <v>6621</v>
      </c>
      <c r="CY303" s="4" t="s">
        <v>6635</v>
      </c>
      <c r="CZ303" s="5" t="s">
        <v>171</v>
      </c>
      <c r="DA303" s="5" t="s">
        <v>928</v>
      </c>
      <c r="DB303" s="4" t="s">
        <v>6636</v>
      </c>
      <c r="DC303" s="4" t="s">
        <v>6637</v>
      </c>
      <c r="DD303" t="s">
        <v>6638</v>
      </c>
      <c r="DE303" s="14" t="s">
        <v>176</v>
      </c>
      <c r="DF303" s="4">
        <v>309</v>
      </c>
      <c r="DG303" s="15" t="s">
        <v>177</v>
      </c>
      <c r="DH303" s="15" t="s">
        <v>354</v>
      </c>
      <c r="DI303" s="4" t="e">
        <v>#REF!</v>
      </c>
      <c r="DJ303" s="4" t="e">
        <v>#REF!</v>
      </c>
      <c r="DK303" s="4" t="e">
        <v>#REF!</v>
      </c>
      <c r="DL303" s="4" t="e">
        <v>#REF!</v>
      </c>
      <c r="DM303" s="4" t="e">
        <v>#REF!</v>
      </c>
      <c r="DN303" s="4" t="e">
        <v>#REF!</v>
      </c>
      <c r="DO303" s="4" t="e">
        <v>#REF!</v>
      </c>
      <c r="DP303" s="4" t="s">
        <v>6639</v>
      </c>
      <c r="DQ303" s="4" t="s">
        <v>354</v>
      </c>
      <c r="DR303" s="16">
        <v>1</v>
      </c>
      <c r="DS303" s="17">
        <v>44238</v>
      </c>
      <c r="DT303" s="1" t="s">
        <v>356</v>
      </c>
      <c r="DU303" s="1" t="s">
        <v>354</v>
      </c>
      <c r="DV303" s="1" t="str">
        <f>TabCadastro[[#This Row],[Cidade]]&amp;" - "&amp;TabCadastro[[#This Row],[UF]]</f>
        <v>São Paulo - SP</v>
      </c>
      <c r="DW303" s="18" t="str">
        <f>TabCadastro[[#This Row],[Nome completo do responsável]]&amp;" / "&amp;TabCadastro[[#This Row],[Endereço de e-mail2]]&amp;" / "&amp;TabCadastro[[#This Row],[Telefone]]</f>
        <v>Márcia Solange Bortoleto Santos / marcia.bortoleto@hotmail.com / (11) 99260-4670</v>
      </c>
      <c r="DX303" s="18" t="str">
        <f>TabCadastro[[#This Row],[Nome do Presidente]]&amp;" / "&amp;TabCadastro[[#This Row],[Email do Presidente]]&amp;" / "&amp;TabCadastro[[#This Row],[Telefone do Presidente]]</f>
        <v>Márcia Solange Bortolote Santos / marcia.bortoleto@hotmail.com / (11) 99260-4670</v>
      </c>
      <c r="DY303" s="18" t="e">
        <f>VLOOKUP(TabCadastro[[#This Row],[Regional]],#REF!,2,FALSE)</f>
        <v>#REF!</v>
      </c>
      <c r="DZ303" s="1" t="e">
        <f>IF(TabCadastro[[#This Row],[Regional]]=#REF!,TabCadastro[[#This Row],[Conc_Cidade_UF]],"")</f>
        <v>#REF!</v>
      </c>
      <c r="EA303" s="18" t="str">
        <f>TabCadastro[[#This Row],[Endereço]]&amp;" - "&amp;TabCadastro[[#This Row],[Bairro]]&amp;" - "&amp;"CEP "&amp;TabCadastro[[#This Row],[CEP]]</f>
        <v>Rua João Batista Jordão, 316 - Jd. Monte Azul - CEP 05836-260</v>
      </c>
      <c r="EB303" s="1" t="e">
        <f>IF(TabCadastro[[#This Row],[Regional]]=#REF!,TabCadastro[[#This Row],[Ordem (manual)]],"")</f>
        <v>#REF!</v>
      </c>
      <c r="EC303" s="1" t="e">
        <f>IF(TabCadastro[[#This Row],[Regional_Selec]]="","",_xlfn.RANK.EQ(TabCadastro[[#This Row],[Regional_Selec]],TabCadastro[Regional_Selec],1))</f>
        <v>#REF!</v>
      </c>
      <c r="ED303" s="1" t="str">
        <f>TabCadastro[[#This Row],[Domingo]]&amp;TabCadastro[[#This Row],[Segunda]]&amp;TabCadastro[[#This Row],[Terça]]&amp;TabCadastro[[#This Row],[Quarta]]&amp;TabCadastro[[#This Row],[Quinta]]&amp;TabCadastro[[#This Row],[Sexta]]&amp;TabCadastro[[#This Row],[Sábado]]</f>
        <v>-19h / 20h--14h19h / 20h11h</v>
      </c>
      <c r="EE303" s="1">
        <f>LEN(TabCadastro[[#This Row],[Conc_AE]])-LEN(SUBSTITUTE(TabCadastro[[#This Row],[Conc_AE]],"h",""))</f>
        <v>6</v>
      </c>
      <c r="EF303" s="1">
        <f>LEN(TabCadastro[[#This Row],[Dias e Horários do CURSO BÁSICO]])-LEN(SUBSTITUTE(TabCadastro[[#This Row],[Dias e Horários do CURSO BÁSICO]],"h",""))</f>
        <v>0</v>
      </c>
      <c r="EG303" s="1">
        <f>LEN(TabCadastro[[#This Row],[Dias e Horários da EAE]])-LEN(SUBSTITUTE(TabCadastro[[#This Row],[Dias e Horários da EAE]],"h",""))</f>
        <v>5</v>
      </c>
      <c r="EH303" s="1">
        <f>LEN(TabCadastro[[#This Row],[Dias e Horários EVANGELIZAÇÃO INFANTIL]])-LEN(SUBSTITUTE(TabCadastro[[#This Row],[Dias e Horários EVANGELIZAÇÃO INFANTIL]],"h",""))</f>
        <v>1</v>
      </c>
      <c r="EI303" s="1">
        <f>LEN(TabCadastro[[#This Row],[Dias e Horários PRÉ-MOCIDADE]])-LEN(SUBSTITUTE(TabCadastro[[#This Row],[Dias e Horários PRÉ-MOCIDADE]],"h",""))</f>
        <v>1</v>
      </c>
      <c r="EJ303" s="1">
        <f>LEN(TabCadastro[[#This Row],[Dias e Horários MOCIDADE]])-LEN(SUBSTITUTE(TabCadastro[[#This Row],[Dias e Horários MOCIDADE]],"h",""))</f>
        <v>2</v>
      </c>
      <c r="EK303" s="1">
        <f>LEN(TabCadastro[[#This Row],[Dias e Horários do CURSO DE MÉDIUNS]])-LEN(SUBSTITUTE(TabCadastro[[#This Row],[Dias e Horários do CURSO DE MÉDIUNS]],"h",""))</f>
        <v>3</v>
      </c>
      <c r="EL303" s="1">
        <f>LEN(TabCadastro[[#This Row],[Dias e Horários - FALANDO AO CORAÇÃO]])-LEN(SUBSTITUTE(TabCadastro[[#This Row],[Dias e Horários - FALANDO AO CORAÇÃO]],"h",""))</f>
        <v>2</v>
      </c>
      <c r="EM303" s="1">
        <f>LEN(TabCadastro[[#This Row],[Dias e Horários - PROJETO ANDRÉ LUIZ]])-LEN(SUBSTITUTE(TabCadastro[[#This Row],[Dias e Horários - PROJETO ANDRÉ LUIZ]],"h",""))</f>
        <v>1</v>
      </c>
      <c r="EN303" s="1">
        <f>LEN(TabCadastro[[#This Row],[Dias e Horários - PROJETO PAULO DE TARSO]])-LEN(SUBSTITUTE(TabCadastro[[#This Row],[Dias e Horários - PROJETO PAULO DE TARSO]],"h",""))</f>
        <v>0</v>
      </c>
    </row>
    <row r="304" spans="1:144" x14ac:dyDescent="0.3">
      <c r="A304" s="2">
        <v>44228.889743784719</v>
      </c>
      <c r="B304" s="19" t="s">
        <v>6640</v>
      </c>
      <c r="C304" s="3" t="s">
        <v>6641</v>
      </c>
      <c r="D304" s="3" t="s">
        <v>6642</v>
      </c>
      <c r="E304" s="3" t="s">
        <v>6643</v>
      </c>
      <c r="F304" s="3" t="s">
        <v>6644</v>
      </c>
      <c r="G304" s="4" t="s">
        <v>6645</v>
      </c>
      <c r="H304" s="5" t="s">
        <v>6646</v>
      </c>
      <c r="I304" s="3" t="s">
        <v>6647</v>
      </c>
      <c r="J304" s="3" t="s">
        <v>152</v>
      </c>
      <c r="K304" s="3" t="s">
        <v>6648</v>
      </c>
      <c r="L304" s="3" t="s">
        <v>6649</v>
      </c>
      <c r="M304" s="13">
        <v>30033</v>
      </c>
      <c r="N304" s="3" t="s">
        <v>6643</v>
      </c>
      <c r="O304" s="5" t="s">
        <v>6650</v>
      </c>
      <c r="P304" s="5" t="s">
        <v>6651</v>
      </c>
      <c r="Q304" s="4" t="s">
        <v>6652</v>
      </c>
      <c r="R304" s="4" t="s">
        <v>6653</v>
      </c>
      <c r="S304" s="3" t="s">
        <v>158</v>
      </c>
      <c r="T304" s="3" t="s">
        <v>158</v>
      </c>
      <c r="U304" s="3" t="s">
        <v>158</v>
      </c>
      <c r="V304" s="3" t="s">
        <v>159</v>
      </c>
      <c r="W304" s="3" t="s">
        <v>158</v>
      </c>
      <c r="X304" s="3" t="s">
        <v>159</v>
      </c>
      <c r="Y304" s="3" t="s">
        <v>159</v>
      </c>
      <c r="Z304" s="4" t="s">
        <v>6654</v>
      </c>
      <c r="AA304" s="4" t="s">
        <v>2326</v>
      </c>
      <c r="AB304" t="s">
        <v>6655</v>
      </c>
      <c r="AC304" s="4" t="s">
        <v>2326</v>
      </c>
      <c r="AD304" s="4" t="s">
        <v>2326</v>
      </c>
      <c r="AE304" s="4" t="s">
        <v>158</v>
      </c>
      <c r="AF304" s="4" t="s">
        <v>6656</v>
      </c>
      <c r="AG304" s="3" t="s">
        <v>161</v>
      </c>
      <c r="AH304" s="3" t="s">
        <v>162</v>
      </c>
      <c r="AI304" s="3" t="s">
        <v>161</v>
      </c>
      <c r="AJ304" s="3" t="s">
        <v>161</v>
      </c>
      <c r="AK304" s="3" t="s">
        <v>161</v>
      </c>
      <c r="AL304" s="3" t="s">
        <v>162</v>
      </c>
      <c r="AM304" s="3" t="s">
        <v>161</v>
      </c>
      <c r="AN304" s="5">
        <v>16</v>
      </c>
      <c r="AO304" s="5">
        <v>20</v>
      </c>
      <c r="AP304" s="5">
        <v>12</v>
      </c>
      <c r="AQ304" s="5">
        <v>4</v>
      </c>
      <c r="AR304" s="5" t="s">
        <v>161</v>
      </c>
      <c r="AS304" s="5">
        <v>0</v>
      </c>
      <c r="AT304" s="5" t="s">
        <v>3254</v>
      </c>
      <c r="AU304" s="5" t="s">
        <v>3138</v>
      </c>
      <c r="AV304" s="5">
        <v>21</v>
      </c>
      <c r="AW304" s="5">
        <v>10</v>
      </c>
      <c r="AX304" s="5">
        <v>7</v>
      </c>
      <c r="AY304" s="5">
        <v>4</v>
      </c>
      <c r="AZ304" s="5" t="s">
        <v>161</v>
      </c>
      <c r="BA304" s="5">
        <v>0</v>
      </c>
      <c r="BB304" s="5">
        <v>0</v>
      </c>
      <c r="BC304" s="5">
        <v>0</v>
      </c>
      <c r="BD304" s="5">
        <v>0</v>
      </c>
      <c r="BE304" s="5" t="s">
        <v>442</v>
      </c>
      <c r="BF304" s="5">
        <v>23</v>
      </c>
      <c r="BG304" s="5">
        <v>8</v>
      </c>
      <c r="BH304" s="21">
        <v>2</v>
      </c>
      <c r="BI304" s="5">
        <v>0</v>
      </c>
      <c r="BJ304" s="5">
        <v>0</v>
      </c>
      <c r="BK304" s="5">
        <v>0</v>
      </c>
      <c r="BL304" s="5">
        <v>0</v>
      </c>
      <c r="BM304" s="5">
        <v>0</v>
      </c>
      <c r="BN304" s="5">
        <v>0</v>
      </c>
      <c r="BO304" s="5">
        <v>0</v>
      </c>
      <c r="BP304" s="5">
        <v>0</v>
      </c>
      <c r="BQ304" s="5" t="s">
        <v>163</v>
      </c>
      <c r="BR304" s="5" t="s">
        <v>442</v>
      </c>
      <c r="BS304" s="5">
        <v>0</v>
      </c>
      <c r="BT304" s="5">
        <v>0</v>
      </c>
      <c r="BU304" s="5">
        <v>0</v>
      </c>
      <c r="BV304" s="5" t="s">
        <v>165</v>
      </c>
      <c r="BW304" s="5" t="s">
        <v>442</v>
      </c>
      <c r="BX304" s="5">
        <v>15</v>
      </c>
      <c r="BY304" s="5">
        <v>3</v>
      </c>
      <c r="BZ304" s="5">
        <v>0</v>
      </c>
      <c r="CA304" s="5">
        <v>0</v>
      </c>
      <c r="CB304" s="5">
        <v>0</v>
      </c>
      <c r="CC304" s="5">
        <v>0</v>
      </c>
      <c r="CD304" s="5" t="s">
        <v>161</v>
      </c>
      <c r="CE304" s="5" t="s">
        <v>161</v>
      </c>
      <c r="CF304" s="5" t="s">
        <v>161</v>
      </c>
      <c r="CG304" s="5" t="s">
        <v>158</v>
      </c>
      <c r="CH304" s="5" t="s">
        <v>158</v>
      </c>
      <c r="CI304" s="5">
        <v>21</v>
      </c>
      <c r="CJ304" s="21">
        <v>4</v>
      </c>
      <c r="CK304" s="5" t="s">
        <v>159</v>
      </c>
      <c r="CL304" s="5" t="s">
        <v>159</v>
      </c>
      <c r="CM304" s="5">
        <v>0</v>
      </c>
      <c r="CN304" s="5">
        <v>0</v>
      </c>
      <c r="CO304" s="5" t="s">
        <v>199</v>
      </c>
      <c r="CQ304" s="5" t="s">
        <v>347</v>
      </c>
      <c r="CR304" s="4" t="s">
        <v>6657</v>
      </c>
      <c r="CS304" s="5" t="s">
        <v>169</v>
      </c>
      <c r="CT304" s="5" t="s">
        <v>158</v>
      </c>
      <c r="CU304" s="20" t="s">
        <v>416</v>
      </c>
      <c r="CX304" s="5" t="s">
        <v>6658</v>
      </c>
      <c r="CY304" s="4" t="s">
        <v>1302</v>
      </c>
      <c r="CZ304" s="5" t="s">
        <v>229</v>
      </c>
      <c r="DA304" s="5" t="s">
        <v>230</v>
      </c>
      <c r="DB304" s="4" t="s">
        <v>6659</v>
      </c>
      <c r="DC304" s="4" t="s">
        <v>6660</v>
      </c>
      <c r="DD304" t="s">
        <v>6661</v>
      </c>
      <c r="DE304" s="14" t="s">
        <v>176</v>
      </c>
      <c r="DF304" s="4">
        <v>310</v>
      </c>
      <c r="DG304" s="15" t="s">
        <v>177</v>
      </c>
      <c r="DH304" s="15" t="s">
        <v>178</v>
      </c>
      <c r="DI304" s="4" t="e">
        <v>#REF!</v>
      </c>
      <c r="DJ304" s="4" t="e">
        <v>#REF!</v>
      </c>
      <c r="DK304" s="4" t="e">
        <v>#REF!</v>
      </c>
      <c r="DL304" s="4" t="e">
        <v>#REF!</v>
      </c>
      <c r="DM304" s="4" t="e">
        <v>#REF!</v>
      </c>
      <c r="DN304" s="4" t="e">
        <v>#REF!</v>
      </c>
      <c r="DO304" s="4" t="e">
        <v>#REF!</v>
      </c>
      <c r="DP304" s="4" t="s">
        <v>6662</v>
      </c>
      <c r="DQ304" s="4" t="s">
        <v>178</v>
      </c>
      <c r="DR304" s="16">
        <v>0.25</v>
      </c>
      <c r="DS304" s="17">
        <v>44245</v>
      </c>
      <c r="DU304" s="1" t="s">
        <v>178</v>
      </c>
      <c r="DV304" s="1" t="str">
        <f>TabCadastro[[#This Row],[Cidade]]&amp;" - "&amp;TabCadastro[[#This Row],[UF]]</f>
        <v>São José Dos Campos - SP</v>
      </c>
      <c r="DW304" s="18" t="str">
        <f>TabCadastro[[#This Row],[Nome completo do responsável]]&amp;" / "&amp;TabCadastro[[#This Row],[Endereço de e-mail2]]&amp;" / "&amp;TabCadastro[[#This Row],[Telefone]]</f>
        <v>Luiz Antônio Pereira Soares / amenossacreche@bol.com.br / (12) 3934-3901</v>
      </c>
      <c r="DX304" s="18" t="str">
        <f>TabCadastro[[#This Row],[Nome do Presidente]]&amp;" / "&amp;TabCadastro[[#This Row],[Email do Presidente]]&amp;" / "&amp;TabCadastro[[#This Row],[Telefone do Presidente]]</f>
        <v>Luiz Antônio Pereira Soares / luiz.psoares00@gmail.com / (12) 99703-6273</v>
      </c>
      <c r="DY304" s="18" t="e">
        <f>VLOOKUP(TabCadastro[[#This Row],[Regional]],#REF!,2,FALSE)</f>
        <v>#REF!</v>
      </c>
      <c r="DZ304" s="1" t="e">
        <f>IF(TabCadastro[[#This Row],[Regional]]=#REF!,TabCadastro[[#This Row],[Conc_Cidade_UF]],"")</f>
        <v>#REF!</v>
      </c>
      <c r="EA304" s="18" t="str">
        <f>TabCadastro[[#This Row],[Endereço]]&amp;" - "&amp;TabCadastro[[#This Row],[Bairro]]&amp;" - "&amp;"CEP "&amp;TabCadastro[[#This Row],[CEP]]</f>
        <v>Rua Dr. Oscar Strauss, 344 - Bosque Dos Eucaliptos - CEP 12233-790</v>
      </c>
      <c r="EB304" s="1" t="e">
        <f>IF(TabCadastro[[#This Row],[Regional]]=#REF!,TabCadastro[[#This Row],[Ordem (manual)]],"")</f>
        <v>#REF!</v>
      </c>
      <c r="EC304" s="1" t="e">
        <f>IF(TabCadastro[[#This Row],[Regional_Selec]]="","",_xlfn.RANK.EQ(TabCadastro[[#This Row],[Regional_Selec]],TabCadastro[Regional_Selec],1))</f>
        <v>#REF!</v>
      </c>
      <c r="ED304" s="1" t="str">
        <f>TabCadastro[[#This Row],[Domingo]]&amp;TabCadastro[[#This Row],[Segunda]]&amp;TabCadastro[[#This Row],[Terça]]&amp;TabCadastro[[#This Row],[Quarta]]&amp;TabCadastro[[#This Row],[Quinta]]&amp;TabCadastro[[#This Row],[Sexta]]&amp;TabCadastro[[#This Row],[Sábado]]</f>
        <v>-19h30---19h30-</v>
      </c>
      <c r="EE304" s="1">
        <f>LEN(TabCadastro[[#This Row],[Conc_AE]])-LEN(SUBSTITUTE(TabCadastro[[#This Row],[Conc_AE]],"h",""))</f>
        <v>2</v>
      </c>
      <c r="EF304" s="1">
        <f>LEN(TabCadastro[[#This Row],[Dias e Horários do CURSO BÁSICO]])-LEN(SUBSTITUTE(TabCadastro[[#This Row],[Dias e Horários do CURSO BÁSICO]],"h",""))</f>
        <v>0</v>
      </c>
      <c r="EG304" s="1">
        <f>LEN(TabCadastro[[#This Row],[Dias e Horários da EAE]])-LEN(SUBSTITUTE(TabCadastro[[#This Row],[Dias e Horários da EAE]],"h",""))</f>
        <v>1</v>
      </c>
      <c r="EH304" s="1">
        <f>LEN(TabCadastro[[#This Row],[Dias e Horários EVANGELIZAÇÃO INFANTIL]])-LEN(SUBSTITUTE(TabCadastro[[#This Row],[Dias e Horários EVANGELIZAÇÃO INFANTIL]],"h",""))</f>
        <v>1</v>
      </c>
      <c r="EI304" s="1">
        <f>LEN(TabCadastro[[#This Row],[Dias e Horários PRÉ-MOCIDADE]])-LEN(SUBSTITUTE(TabCadastro[[#This Row],[Dias e Horários PRÉ-MOCIDADE]],"h",""))</f>
        <v>1</v>
      </c>
      <c r="EJ304" s="1">
        <f>LEN(TabCadastro[[#This Row],[Dias e Horários MOCIDADE]])-LEN(SUBSTITUTE(TabCadastro[[#This Row],[Dias e Horários MOCIDADE]],"h",""))</f>
        <v>1</v>
      </c>
      <c r="EK304" s="1">
        <f>LEN(TabCadastro[[#This Row],[Dias e Horários do CURSO DE MÉDIUNS]])-LEN(SUBSTITUTE(TabCadastro[[#This Row],[Dias e Horários do CURSO DE MÉDIUNS]],"h",""))</f>
        <v>0</v>
      </c>
      <c r="EL304" s="1">
        <f>LEN(TabCadastro[[#This Row],[Dias e Horários - FALANDO AO CORAÇÃO]])-LEN(SUBSTITUTE(TabCadastro[[#This Row],[Dias e Horários - FALANDO AO CORAÇÃO]],"h",""))</f>
        <v>0</v>
      </c>
      <c r="EM304" s="1">
        <f>LEN(TabCadastro[[#This Row],[Dias e Horários - PROJETO ANDRÉ LUIZ]])-LEN(SUBSTITUTE(TabCadastro[[#This Row],[Dias e Horários - PROJETO ANDRÉ LUIZ]],"h",""))</f>
        <v>0</v>
      </c>
      <c r="EN304" s="1">
        <f>LEN(TabCadastro[[#This Row],[Dias e Horários - PROJETO PAULO DE TARSO]])-LEN(SUBSTITUTE(TabCadastro[[#This Row],[Dias e Horários - PROJETO PAULO DE TARSO]],"h",""))</f>
        <v>0</v>
      </c>
    </row>
    <row r="305" spans="1:144" x14ac:dyDescent="0.3">
      <c r="A305" s="2">
        <v>44219.49601574074</v>
      </c>
      <c r="B305" s="19" t="s">
        <v>6640</v>
      </c>
      <c r="C305" s="3" t="s">
        <v>6663</v>
      </c>
      <c r="D305" s="3" t="s">
        <v>5115</v>
      </c>
      <c r="E305" s="3" t="s">
        <v>6664</v>
      </c>
      <c r="F305" s="3" t="s">
        <v>6665</v>
      </c>
      <c r="G305" s="4" t="s">
        <v>6666</v>
      </c>
      <c r="H305" s="5" t="s">
        <v>6667</v>
      </c>
      <c r="I305" s="3" t="s">
        <v>6647</v>
      </c>
      <c r="J305" s="3" t="s">
        <v>152</v>
      </c>
      <c r="K305" s="3" t="s">
        <v>6668</v>
      </c>
      <c r="L305" s="3" t="s">
        <v>6669</v>
      </c>
      <c r="M305" s="13">
        <v>27760</v>
      </c>
      <c r="N305" s="3" t="s">
        <v>6670</v>
      </c>
      <c r="O305" s="5" t="s">
        <v>6671</v>
      </c>
      <c r="P305" s="5" t="s">
        <v>6672</v>
      </c>
      <c r="Q305" s="4" t="s">
        <v>395</v>
      </c>
      <c r="R305" s="4" t="s">
        <v>6673</v>
      </c>
      <c r="S305" s="3" t="s">
        <v>158</v>
      </c>
      <c r="T305" s="3" t="s">
        <v>158</v>
      </c>
      <c r="U305" s="3" t="s">
        <v>158</v>
      </c>
      <c r="V305" s="3" t="s">
        <v>159</v>
      </c>
      <c r="W305" s="3" t="s">
        <v>158</v>
      </c>
      <c r="X305" s="3" t="s">
        <v>159</v>
      </c>
      <c r="Y305" s="3" t="s">
        <v>158</v>
      </c>
      <c r="Z305" s="4" t="s">
        <v>6674</v>
      </c>
      <c r="AA305" t="s">
        <v>6675</v>
      </c>
      <c r="AB305" t="s">
        <v>6676</v>
      </c>
      <c r="AC305" t="s">
        <v>6677</v>
      </c>
      <c r="AD305" s="4" t="s">
        <v>161</v>
      </c>
      <c r="AE305" s="4" t="s">
        <v>158</v>
      </c>
      <c r="AF305" s="4" t="s">
        <v>6678</v>
      </c>
      <c r="AG305" s="3" t="s">
        <v>1380</v>
      </c>
      <c r="AH305" s="3" t="s">
        <v>161</v>
      </c>
      <c r="AI305" s="3" t="s">
        <v>162</v>
      </c>
      <c r="AJ305" s="3" t="s">
        <v>162</v>
      </c>
      <c r="AK305" s="3" t="s">
        <v>398</v>
      </c>
      <c r="AL305" s="3" t="s">
        <v>161</v>
      </c>
      <c r="AM305" s="3" t="s">
        <v>161</v>
      </c>
      <c r="AN305" s="5">
        <v>53</v>
      </c>
      <c r="AO305" s="5">
        <v>33</v>
      </c>
      <c r="AP305" s="5">
        <v>20</v>
      </c>
      <c r="AQ305" s="5">
        <v>20</v>
      </c>
      <c r="AR305" s="5" t="s">
        <v>469</v>
      </c>
      <c r="AS305" s="5">
        <v>40</v>
      </c>
      <c r="AT305" s="5" t="s">
        <v>6679</v>
      </c>
      <c r="AU305" s="5" t="s">
        <v>6680</v>
      </c>
      <c r="AV305" s="5">
        <v>40</v>
      </c>
      <c r="AW305" s="5">
        <v>15</v>
      </c>
      <c r="AX305" s="5">
        <v>8</v>
      </c>
      <c r="AY305" s="5">
        <v>5</v>
      </c>
      <c r="AZ305" s="5" t="s">
        <v>2144</v>
      </c>
      <c r="BA305" s="5">
        <v>25</v>
      </c>
      <c r="BB305" s="5">
        <v>12</v>
      </c>
      <c r="BC305" s="5">
        <v>3</v>
      </c>
      <c r="BD305" s="5">
        <v>1</v>
      </c>
      <c r="BE305" s="5" t="s">
        <v>164</v>
      </c>
      <c r="BF305" s="5">
        <v>30</v>
      </c>
      <c r="BG305" s="5">
        <v>20</v>
      </c>
      <c r="BH305" s="5">
        <v>7</v>
      </c>
      <c r="BI305" s="5">
        <v>3</v>
      </c>
      <c r="BJ305" s="5">
        <v>2</v>
      </c>
      <c r="BK305" s="5">
        <v>1</v>
      </c>
      <c r="BL305" s="5">
        <v>1</v>
      </c>
      <c r="BM305" s="5">
        <v>1</v>
      </c>
      <c r="BN305" s="5">
        <v>0</v>
      </c>
      <c r="BO305" s="5">
        <v>6</v>
      </c>
      <c r="BP305" s="5">
        <v>3</v>
      </c>
      <c r="BQ305" s="5" t="s">
        <v>158</v>
      </c>
      <c r="BR305" s="5" t="s">
        <v>164</v>
      </c>
      <c r="BS305" s="5">
        <v>5</v>
      </c>
      <c r="BT305" s="5">
        <v>1</v>
      </c>
      <c r="BU305" s="5">
        <v>1</v>
      </c>
      <c r="BV305" s="5" t="s">
        <v>165</v>
      </c>
      <c r="BW305" s="5" t="s">
        <v>164</v>
      </c>
      <c r="BX305" s="5">
        <v>6</v>
      </c>
      <c r="BY305" s="5">
        <v>1</v>
      </c>
      <c r="BZ305" s="5">
        <v>1</v>
      </c>
      <c r="CA305" s="5">
        <v>1</v>
      </c>
      <c r="CB305" s="5">
        <v>0</v>
      </c>
      <c r="CC305" s="5">
        <v>60</v>
      </c>
      <c r="CD305" s="5" t="s">
        <v>161</v>
      </c>
      <c r="CE305" s="5" t="s">
        <v>6681</v>
      </c>
      <c r="CF305" s="5" t="s">
        <v>161</v>
      </c>
      <c r="CG305" s="5" t="s">
        <v>158</v>
      </c>
      <c r="CH305" s="5" t="s">
        <v>159</v>
      </c>
      <c r="CI305" s="5">
        <v>0</v>
      </c>
      <c r="CJ305" s="5">
        <v>0</v>
      </c>
      <c r="CK305" s="5" t="s">
        <v>158</v>
      </c>
      <c r="CL305" s="5" t="s">
        <v>159</v>
      </c>
      <c r="CM305" s="5">
        <v>0</v>
      </c>
      <c r="CN305" s="5">
        <v>0</v>
      </c>
      <c r="CO305" s="5" t="s">
        <v>167</v>
      </c>
      <c r="CQ305" s="5" t="s">
        <v>168</v>
      </c>
      <c r="CR305" s="4" t="s">
        <v>6682</v>
      </c>
      <c r="CS305" s="5" t="s">
        <v>169</v>
      </c>
      <c r="CT305" s="5" t="s">
        <v>158</v>
      </c>
      <c r="CU305" s="5" t="s">
        <v>6683</v>
      </c>
      <c r="CX305" s="5" t="s">
        <v>6683</v>
      </c>
      <c r="CY305" s="4" t="s">
        <v>6684</v>
      </c>
      <c r="CZ305" s="5" t="s">
        <v>171</v>
      </c>
      <c r="DA305" s="5" t="s">
        <v>230</v>
      </c>
      <c r="DB305" s="4" t="s">
        <v>6685</v>
      </c>
      <c r="DC305" s="4" t="s">
        <v>6686</v>
      </c>
      <c r="DD305" t="s">
        <v>6687</v>
      </c>
      <c r="DE305" s="14" t="s">
        <v>176</v>
      </c>
      <c r="DF305" s="4">
        <v>311</v>
      </c>
      <c r="DG305" s="15" t="s">
        <v>177</v>
      </c>
      <c r="DH305" s="15" t="s">
        <v>354</v>
      </c>
      <c r="DI305" s="4" t="e">
        <v>#REF!</v>
      </c>
      <c r="DJ305" s="4" t="e">
        <v>#REF!</v>
      </c>
      <c r="DK305" s="4" t="e">
        <v>#REF!</v>
      </c>
      <c r="DL305" s="4" t="e">
        <v>#REF!</v>
      </c>
      <c r="DM305" s="4" t="e">
        <v>#REF!</v>
      </c>
      <c r="DN305" s="4" t="e">
        <v>#REF!</v>
      </c>
      <c r="DO305" s="4" t="e">
        <v>#REF!</v>
      </c>
      <c r="DP305" s="4" t="s">
        <v>6688</v>
      </c>
      <c r="DQ305" s="4" t="s">
        <v>354</v>
      </c>
      <c r="DR305" s="16">
        <v>1</v>
      </c>
      <c r="DS305" s="17">
        <v>44245</v>
      </c>
      <c r="DT305" s="1" t="s">
        <v>356</v>
      </c>
      <c r="DU305" s="1" t="s">
        <v>354</v>
      </c>
      <c r="DV305" s="1" t="str">
        <f>TabCadastro[[#This Row],[Cidade]]&amp;" - "&amp;TabCadastro[[#This Row],[UF]]</f>
        <v>São José Dos Campos - SP</v>
      </c>
      <c r="DW305" s="18" t="str">
        <f>TabCadastro[[#This Row],[Nome completo do responsável]]&amp;" / "&amp;TabCadastro[[#This Row],[Endereço de e-mail2]]&amp;" / "&amp;TabCadastro[[#This Row],[Telefone]]</f>
        <v>Silvia Sartorio / esilvia@uol.com.br / (12) 98868-2900</v>
      </c>
      <c r="DX305" s="18" t="str">
        <f>TabCadastro[[#This Row],[Nome do Presidente]]&amp;" / "&amp;TabCadastro[[#This Row],[Email do Presidente]]&amp;" / "&amp;TabCadastro[[#This Row],[Telefone do Presidente]]</f>
        <v>Nadir Paulino Da Silva / nadirpaulino@yahoo.com.br / (11) 99813-2727</v>
      </c>
      <c r="DY305" s="18" t="e">
        <f>VLOOKUP(TabCadastro[[#This Row],[Regional]],#REF!,2,FALSE)</f>
        <v>#REF!</v>
      </c>
      <c r="DZ305" s="1" t="e">
        <f>IF(TabCadastro[[#This Row],[Regional]]=#REF!,TabCadastro[[#This Row],[Conc_Cidade_UF]],"")</f>
        <v>#REF!</v>
      </c>
      <c r="EA305" s="18" t="str">
        <f>TabCadastro[[#This Row],[Endereço]]&amp;" - "&amp;TabCadastro[[#This Row],[Bairro]]&amp;" - "&amp;"CEP "&amp;TabCadastro[[#This Row],[CEP]]</f>
        <v>Rua Scorpius, 1610 - Jd. Satélite - CEP 12230-570</v>
      </c>
      <c r="EB305" s="1" t="e">
        <f>IF(TabCadastro[[#This Row],[Regional]]=#REF!,TabCadastro[[#This Row],[Ordem (manual)]],"")</f>
        <v>#REF!</v>
      </c>
      <c r="EC305" s="1" t="e">
        <f>IF(TabCadastro[[#This Row],[Regional_Selec]]="","",_xlfn.RANK.EQ(TabCadastro[[#This Row],[Regional_Selec]],TabCadastro[Regional_Selec],1))</f>
        <v>#REF!</v>
      </c>
      <c r="ED305" s="1" t="str">
        <f>TabCadastro[[#This Row],[Domingo]]&amp;TabCadastro[[#This Row],[Segunda]]&amp;TabCadastro[[#This Row],[Terça]]&amp;TabCadastro[[#This Row],[Quarta]]&amp;TabCadastro[[#This Row],[Quinta]]&amp;TabCadastro[[#This Row],[Sexta]]&amp;TabCadastro[[#This Row],[Sábado]]</f>
        <v>9h-19h3019h3015h--</v>
      </c>
      <c r="EE305" s="1">
        <f>LEN(TabCadastro[[#This Row],[Conc_AE]])-LEN(SUBSTITUTE(TabCadastro[[#This Row],[Conc_AE]],"h",""))</f>
        <v>4</v>
      </c>
      <c r="EF305" s="1">
        <f>LEN(TabCadastro[[#This Row],[Dias e Horários do CURSO BÁSICO]])-LEN(SUBSTITUTE(TabCadastro[[#This Row],[Dias e Horários do CURSO BÁSICO]],"h",""))</f>
        <v>1</v>
      </c>
      <c r="EG305" s="1">
        <f>LEN(TabCadastro[[#This Row],[Dias e Horários da EAE]])-LEN(SUBSTITUTE(TabCadastro[[#This Row],[Dias e Horários da EAE]],"h",""))</f>
        <v>5</v>
      </c>
      <c r="EH305" s="1">
        <f>LEN(TabCadastro[[#This Row],[Dias e Horários EVANGELIZAÇÃO INFANTIL]])-LEN(SUBSTITUTE(TabCadastro[[#This Row],[Dias e Horários EVANGELIZAÇÃO INFANTIL]],"h",""))</f>
        <v>1</v>
      </c>
      <c r="EI305" s="1">
        <f>LEN(TabCadastro[[#This Row],[Dias e Horários PRÉ-MOCIDADE]])-LEN(SUBSTITUTE(TabCadastro[[#This Row],[Dias e Horários PRÉ-MOCIDADE]],"h",""))</f>
        <v>1</v>
      </c>
      <c r="EJ305" s="1">
        <f>LEN(TabCadastro[[#This Row],[Dias e Horários MOCIDADE]])-LEN(SUBSTITUTE(TabCadastro[[#This Row],[Dias e Horários MOCIDADE]],"h",""))</f>
        <v>1</v>
      </c>
      <c r="EK305" s="1">
        <f>LEN(TabCadastro[[#This Row],[Dias e Horários do CURSO DE MÉDIUNS]])-LEN(SUBSTITUTE(TabCadastro[[#This Row],[Dias e Horários do CURSO DE MÉDIUNS]],"h",""))</f>
        <v>1</v>
      </c>
      <c r="EL305" s="1">
        <f>LEN(TabCadastro[[#This Row],[Dias e Horários - FALANDO AO CORAÇÃO]])-LEN(SUBSTITUTE(TabCadastro[[#This Row],[Dias e Horários - FALANDO AO CORAÇÃO]],"h",""))</f>
        <v>0</v>
      </c>
      <c r="EM305" s="1">
        <f>LEN(TabCadastro[[#This Row],[Dias e Horários - PROJETO ANDRÉ LUIZ]])-LEN(SUBSTITUTE(TabCadastro[[#This Row],[Dias e Horários - PROJETO ANDRÉ LUIZ]],"h",""))</f>
        <v>1</v>
      </c>
      <c r="EN305" s="1">
        <f>LEN(TabCadastro[[#This Row],[Dias e Horários - PROJETO PAULO DE TARSO]])-LEN(SUBSTITUTE(TabCadastro[[#This Row],[Dias e Horários - PROJETO PAULO DE TARSO]],"h",""))</f>
        <v>0</v>
      </c>
    </row>
    <row r="306" spans="1:144" x14ac:dyDescent="0.3">
      <c r="A306" s="2">
        <v>44217.579154733801</v>
      </c>
      <c r="B306" s="19" t="s">
        <v>6640</v>
      </c>
      <c r="C306" s="3" t="s">
        <v>6689</v>
      </c>
      <c r="D306" s="3" t="s">
        <v>6690</v>
      </c>
      <c r="E306" s="3" t="s">
        <v>6691</v>
      </c>
      <c r="F306" s="3" t="s">
        <v>6692</v>
      </c>
      <c r="G306" s="4" t="s">
        <v>6693</v>
      </c>
      <c r="H306" s="5" t="s">
        <v>1395</v>
      </c>
      <c r="I306" s="3" t="s">
        <v>6647</v>
      </c>
      <c r="J306" s="3" t="s">
        <v>152</v>
      </c>
      <c r="K306" s="3" t="s">
        <v>6694</v>
      </c>
      <c r="L306" s="3" t="s">
        <v>6695</v>
      </c>
      <c r="M306" s="13">
        <v>29422</v>
      </c>
      <c r="N306" s="3" t="s">
        <v>6691</v>
      </c>
      <c r="O306" s="5" t="s">
        <v>6696</v>
      </c>
      <c r="P306" s="5" t="s">
        <v>6692</v>
      </c>
      <c r="Q306" s="4" t="s">
        <v>6697</v>
      </c>
      <c r="S306" s="3" t="s">
        <v>159</v>
      </c>
      <c r="T306" s="3" t="s">
        <v>158</v>
      </c>
      <c r="U306" s="3" t="s">
        <v>158</v>
      </c>
      <c r="V306" s="3" t="s">
        <v>159</v>
      </c>
      <c r="W306" s="3" t="s">
        <v>159</v>
      </c>
      <c r="X306" s="3" t="s">
        <v>159</v>
      </c>
      <c r="Y306" s="3" t="s">
        <v>158</v>
      </c>
      <c r="Z306" s="4" t="s">
        <v>6698</v>
      </c>
      <c r="AA306" s="4" t="s">
        <v>161</v>
      </c>
      <c r="AB306" s="4" t="s">
        <v>161</v>
      </c>
      <c r="AC306" s="4" t="s">
        <v>161</v>
      </c>
      <c r="AD306" s="4" t="s">
        <v>161</v>
      </c>
      <c r="AE306" s="4" t="s">
        <v>159</v>
      </c>
      <c r="AG306" s="3" t="s">
        <v>549</v>
      </c>
      <c r="AH306" s="3" t="s">
        <v>161</v>
      </c>
      <c r="AI306" s="3" t="s">
        <v>161</v>
      </c>
      <c r="AJ306" s="3" t="s">
        <v>161</v>
      </c>
      <c r="AK306" s="3" t="s">
        <v>161</v>
      </c>
      <c r="AL306" s="3" t="s">
        <v>162</v>
      </c>
      <c r="AM306" s="3" t="s">
        <v>161</v>
      </c>
      <c r="AN306" s="5">
        <v>20</v>
      </c>
      <c r="AO306" s="5">
        <v>14</v>
      </c>
      <c r="AP306" s="5">
        <v>4</v>
      </c>
      <c r="AQ306" s="5">
        <v>7</v>
      </c>
      <c r="AR306" s="5" t="s">
        <v>161</v>
      </c>
      <c r="AS306" s="5">
        <v>0</v>
      </c>
      <c r="AT306" s="5" t="s">
        <v>161</v>
      </c>
      <c r="AU306" s="5" t="s">
        <v>163</v>
      </c>
      <c r="AV306" s="5">
        <v>0</v>
      </c>
      <c r="AW306" s="5">
        <v>3</v>
      </c>
      <c r="AX306" s="5">
        <v>0</v>
      </c>
      <c r="AY306" s="5">
        <v>0</v>
      </c>
      <c r="AZ306" s="5" t="s">
        <v>161</v>
      </c>
      <c r="BA306" s="5">
        <v>8</v>
      </c>
      <c r="BB306" s="5">
        <v>4</v>
      </c>
      <c r="BC306" s="5">
        <v>1</v>
      </c>
      <c r="BD306" s="5">
        <v>1</v>
      </c>
      <c r="BE306" s="5" t="s">
        <v>470</v>
      </c>
      <c r="BF306" s="5">
        <v>7</v>
      </c>
      <c r="BG306" s="5">
        <v>0</v>
      </c>
      <c r="BH306" s="5">
        <v>1</v>
      </c>
      <c r="BI306" s="5">
        <v>0</v>
      </c>
      <c r="BJ306" s="5">
        <v>0</v>
      </c>
      <c r="BK306" s="5">
        <v>0</v>
      </c>
      <c r="BL306" s="5">
        <v>0</v>
      </c>
      <c r="BM306" s="5">
        <v>0</v>
      </c>
      <c r="BN306" s="5">
        <v>0</v>
      </c>
      <c r="BO306" s="5">
        <v>0</v>
      </c>
      <c r="BP306" s="5">
        <v>0</v>
      </c>
      <c r="BQ306" s="5" t="s">
        <v>158</v>
      </c>
      <c r="BR306" s="5" t="s">
        <v>161</v>
      </c>
      <c r="BS306" s="5">
        <v>0</v>
      </c>
      <c r="BT306" s="5">
        <v>0</v>
      </c>
      <c r="BU306" s="5">
        <v>0</v>
      </c>
      <c r="BV306" s="5" t="s">
        <v>165</v>
      </c>
      <c r="BW306" s="5" t="s">
        <v>161</v>
      </c>
      <c r="BX306" s="5">
        <v>0</v>
      </c>
      <c r="BY306" s="5">
        <v>2</v>
      </c>
      <c r="BZ306" s="5">
        <v>0</v>
      </c>
      <c r="CA306" s="5">
        <v>0</v>
      </c>
      <c r="CB306" s="5">
        <v>0</v>
      </c>
      <c r="CC306" s="5">
        <v>0</v>
      </c>
      <c r="CD306" s="5" t="s">
        <v>161</v>
      </c>
      <c r="CE306" s="5" t="s">
        <v>161</v>
      </c>
      <c r="CF306" s="5" t="s">
        <v>161</v>
      </c>
      <c r="CG306" s="5" t="s">
        <v>158</v>
      </c>
      <c r="CH306" s="5" t="s">
        <v>159</v>
      </c>
      <c r="CI306" s="5">
        <v>0</v>
      </c>
      <c r="CJ306" s="5">
        <v>0</v>
      </c>
      <c r="CK306" s="5" t="s">
        <v>158</v>
      </c>
      <c r="CL306" s="5" t="s">
        <v>159</v>
      </c>
      <c r="CM306" s="5">
        <v>0</v>
      </c>
      <c r="CN306" s="5">
        <v>0</v>
      </c>
      <c r="CO306" s="5" t="s">
        <v>167</v>
      </c>
      <c r="CQ306" s="5" t="s">
        <v>347</v>
      </c>
      <c r="CR306" s="4" t="s">
        <v>161</v>
      </c>
      <c r="CS306" s="5" t="s">
        <v>169</v>
      </c>
      <c r="CT306" s="5" t="s">
        <v>158</v>
      </c>
      <c r="CU306" s="5" t="s">
        <v>6696</v>
      </c>
      <c r="CV306" s="4" t="s">
        <v>161</v>
      </c>
      <c r="CX306" s="5" t="s">
        <v>6696</v>
      </c>
      <c r="CY306" s="4" t="s">
        <v>2126</v>
      </c>
      <c r="CZ306" s="5" t="s">
        <v>229</v>
      </c>
      <c r="DA306" s="5" t="s">
        <v>172</v>
      </c>
      <c r="DB306" s="4" t="s">
        <v>6699</v>
      </c>
      <c r="DC306" s="4" t="s">
        <v>6700</v>
      </c>
      <c r="DD306" t="s">
        <v>6701</v>
      </c>
      <c r="DE306" s="14" t="s">
        <v>176</v>
      </c>
      <c r="DF306" s="4">
        <v>312</v>
      </c>
      <c r="DG306" s="15" t="s">
        <v>177</v>
      </c>
      <c r="DH306" s="15" t="s">
        <v>178</v>
      </c>
      <c r="DI306" s="4" t="e">
        <v>#REF!</v>
      </c>
      <c r="DJ306" s="4" t="e">
        <v>#REF!</v>
      </c>
      <c r="DK306" s="4" t="e">
        <v>#REF!</v>
      </c>
      <c r="DL306" s="4" t="e">
        <v>#REF!</v>
      </c>
      <c r="DM306" s="4" t="e">
        <v>#REF!</v>
      </c>
      <c r="DN306" s="4" t="e">
        <v>#REF!</v>
      </c>
      <c r="DO306" s="4" t="e">
        <v>#REF!</v>
      </c>
      <c r="DP306" s="4" t="s">
        <v>6702</v>
      </c>
      <c r="DQ306" s="4" t="s">
        <v>178</v>
      </c>
      <c r="DR306" s="16">
        <v>0.5</v>
      </c>
      <c r="DS306" s="17">
        <v>44245</v>
      </c>
      <c r="DU306" s="1" t="s">
        <v>178</v>
      </c>
      <c r="DV306" s="1" t="str">
        <f>TabCadastro[[#This Row],[Cidade]]&amp;" - "&amp;TabCadastro[[#This Row],[UF]]</f>
        <v>São José Dos Campos - SP</v>
      </c>
      <c r="DW306" s="18" t="str">
        <f>TabCadastro[[#This Row],[Nome completo do responsável]]&amp;" / "&amp;TabCadastro[[#This Row],[Endereço de e-mail2]]&amp;" / "&amp;TabCadastro[[#This Row],[Telefone]]</f>
        <v>Jeni Abreu De Morais / jeni.morais@hotmail.com / (12) 99723-5196</v>
      </c>
      <c r="DX306" s="18" t="str">
        <f>TabCadastro[[#This Row],[Nome do Presidente]]&amp;" / "&amp;TabCadastro[[#This Row],[Email do Presidente]]&amp;" / "&amp;TabCadastro[[#This Row],[Telefone do Presidente]]</f>
        <v>Jeni Abreu De Morais / jeni.morais@hotmail.com / (12) 99723-5196</v>
      </c>
      <c r="DY306" s="18" t="e">
        <f>VLOOKUP(TabCadastro[[#This Row],[Regional]],#REF!,2,FALSE)</f>
        <v>#REF!</v>
      </c>
      <c r="DZ306" s="1" t="e">
        <f>IF(TabCadastro[[#This Row],[Regional]]=#REF!,TabCadastro[[#This Row],[Conc_Cidade_UF]],"")</f>
        <v>#REF!</v>
      </c>
      <c r="EA306" s="18" t="str">
        <f>TabCadastro[[#This Row],[Endereço]]&amp;" - "&amp;TabCadastro[[#This Row],[Bairro]]&amp;" - "&amp;"CEP "&amp;TabCadastro[[#This Row],[CEP]]</f>
        <v>Rua Antônio De Paula Ferreira, 106 - Centro - CEP 12210-020</v>
      </c>
      <c r="EB306" s="1" t="e">
        <f>IF(TabCadastro[[#This Row],[Regional]]=#REF!,TabCadastro[[#This Row],[Ordem (manual)]],"")</f>
        <v>#REF!</v>
      </c>
      <c r="EC306" s="1" t="e">
        <f>IF(TabCadastro[[#This Row],[Regional_Selec]]="","",_xlfn.RANK.EQ(TabCadastro[[#This Row],[Regional_Selec]],TabCadastro[Regional_Selec],1))</f>
        <v>#REF!</v>
      </c>
      <c r="ED306" s="1" t="str">
        <f>TabCadastro[[#This Row],[Domingo]]&amp;TabCadastro[[#This Row],[Segunda]]&amp;TabCadastro[[#This Row],[Terça]]&amp;TabCadastro[[#This Row],[Quarta]]&amp;TabCadastro[[#This Row],[Quinta]]&amp;TabCadastro[[#This Row],[Sexta]]&amp;TabCadastro[[#This Row],[Sábado]]</f>
        <v>8h30----19h30-</v>
      </c>
      <c r="EE306" s="1">
        <f>LEN(TabCadastro[[#This Row],[Conc_AE]])-LEN(SUBSTITUTE(TabCadastro[[#This Row],[Conc_AE]],"h",""))</f>
        <v>2</v>
      </c>
      <c r="EF306" s="1">
        <f>LEN(TabCadastro[[#This Row],[Dias e Horários do CURSO BÁSICO]])-LEN(SUBSTITUTE(TabCadastro[[#This Row],[Dias e Horários do CURSO BÁSICO]],"h",""))</f>
        <v>0</v>
      </c>
      <c r="EG306" s="1">
        <f>LEN(TabCadastro[[#This Row],[Dias e Horários da EAE]])-LEN(SUBSTITUTE(TabCadastro[[#This Row],[Dias e Horários da EAE]],"h",""))</f>
        <v>0</v>
      </c>
      <c r="EH306" s="1">
        <f>LEN(TabCadastro[[#This Row],[Dias e Horários EVANGELIZAÇÃO INFANTIL]])-LEN(SUBSTITUTE(TabCadastro[[#This Row],[Dias e Horários EVANGELIZAÇÃO INFANTIL]],"h",""))</f>
        <v>1</v>
      </c>
      <c r="EI306" s="1">
        <f>LEN(TabCadastro[[#This Row],[Dias e Horários PRÉ-MOCIDADE]])-LEN(SUBSTITUTE(TabCadastro[[#This Row],[Dias e Horários PRÉ-MOCIDADE]],"h",""))</f>
        <v>0</v>
      </c>
      <c r="EJ306" s="1">
        <f>LEN(TabCadastro[[#This Row],[Dias e Horários MOCIDADE]])-LEN(SUBSTITUTE(TabCadastro[[#This Row],[Dias e Horários MOCIDADE]],"h",""))</f>
        <v>0</v>
      </c>
      <c r="EK306" s="1">
        <f>LEN(TabCadastro[[#This Row],[Dias e Horários do CURSO DE MÉDIUNS]])-LEN(SUBSTITUTE(TabCadastro[[#This Row],[Dias e Horários do CURSO DE MÉDIUNS]],"h",""))</f>
        <v>0</v>
      </c>
      <c r="EL306" s="1">
        <f>LEN(TabCadastro[[#This Row],[Dias e Horários - FALANDO AO CORAÇÃO]])-LEN(SUBSTITUTE(TabCadastro[[#This Row],[Dias e Horários - FALANDO AO CORAÇÃO]],"h",""))</f>
        <v>0</v>
      </c>
      <c r="EM306" s="1">
        <f>LEN(TabCadastro[[#This Row],[Dias e Horários - PROJETO ANDRÉ LUIZ]])-LEN(SUBSTITUTE(TabCadastro[[#This Row],[Dias e Horários - PROJETO ANDRÉ LUIZ]],"h",""))</f>
        <v>0</v>
      </c>
      <c r="EN306" s="1">
        <f>LEN(TabCadastro[[#This Row],[Dias e Horários - PROJETO PAULO DE TARSO]])-LEN(SUBSTITUTE(TabCadastro[[#This Row],[Dias e Horários - PROJETO PAULO DE TARSO]],"h",""))</f>
        <v>0</v>
      </c>
    </row>
    <row r="307" spans="1:144" x14ac:dyDescent="0.3">
      <c r="A307" s="2">
        <v>44214.499179861115</v>
      </c>
      <c r="B307" s="19" t="s">
        <v>6640</v>
      </c>
      <c r="C307" s="3" t="s">
        <v>1437</v>
      </c>
      <c r="D307" s="3" t="s">
        <v>387</v>
      </c>
      <c r="E307" s="3" t="s">
        <v>6703</v>
      </c>
      <c r="F307" s="3" t="s">
        <v>6704</v>
      </c>
      <c r="G307" s="4" t="s">
        <v>6705</v>
      </c>
      <c r="H307" s="5" t="s">
        <v>1395</v>
      </c>
      <c r="I307" s="3" t="s">
        <v>6647</v>
      </c>
      <c r="J307" s="3" t="s">
        <v>152</v>
      </c>
      <c r="K307" s="3" t="s">
        <v>6706</v>
      </c>
      <c r="L307" s="3" t="s">
        <v>6707</v>
      </c>
      <c r="M307" s="24">
        <v>28475</v>
      </c>
      <c r="N307" s="3" t="s">
        <v>6708</v>
      </c>
      <c r="O307" s="5" t="s">
        <v>6709</v>
      </c>
      <c r="P307" s="5" t="s">
        <v>6710</v>
      </c>
      <c r="Q307" s="4" t="s">
        <v>6711</v>
      </c>
      <c r="R307" s="4" t="s">
        <v>6712</v>
      </c>
      <c r="S307" s="3" t="s">
        <v>158</v>
      </c>
      <c r="T307" s="3" t="s">
        <v>158</v>
      </c>
      <c r="U307" s="3" t="s">
        <v>158</v>
      </c>
      <c r="V307" s="3" t="s">
        <v>159</v>
      </c>
      <c r="W307" s="3" t="s">
        <v>158</v>
      </c>
      <c r="X307" s="3" t="s">
        <v>159</v>
      </c>
      <c r="Y307" s="3" t="s">
        <v>158</v>
      </c>
      <c r="Z307" s="4" t="s">
        <v>6713</v>
      </c>
      <c r="AA307" t="s">
        <v>6714</v>
      </c>
      <c r="AB307" t="s">
        <v>6715</v>
      </c>
      <c r="AC307" t="s">
        <v>6716</v>
      </c>
      <c r="AD307" s="4" t="s">
        <v>161</v>
      </c>
      <c r="AE307" s="4" t="s">
        <v>158</v>
      </c>
      <c r="AF307" s="4" t="s">
        <v>6717</v>
      </c>
      <c r="AG307" s="3" t="s">
        <v>5239</v>
      </c>
      <c r="AH307" s="3" t="s">
        <v>579</v>
      </c>
      <c r="AI307" s="3" t="s">
        <v>579</v>
      </c>
      <c r="AJ307" s="3" t="s">
        <v>161</v>
      </c>
      <c r="AK307" s="3" t="s">
        <v>3008</v>
      </c>
      <c r="AL307" s="3" t="s">
        <v>161</v>
      </c>
      <c r="AM307" s="3" t="s">
        <v>1380</v>
      </c>
      <c r="AN307" s="5">
        <v>126</v>
      </c>
      <c r="AO307" s="5">
        <v>85</v>
      </c>
      <c r="AP307" s="5">
        <v>17</v>
      </c>
      <c r="AQ307" s="5">
        <v>17</v>
      </c>
      <c r="AR307" s="5" t="s">
        <v>161</v>
      </c>
      <c r="AS307" s="5">
        <v>0</v>
      </c>
      <c r="AT307" s="5" t="s">
        <v>6718</v>
      </c>
      <c r="AU307" s="5" t="s">
        <v>897</v>
      </c>
      <c r="AV307" s="5">
        <v>46</v>
      </c>
      <c r="AW307" s="5">
        <v>14</v>
      </c>
      <c r="AX307" s="5">
        <v>11</v>
      </c>
      <c r="AY307" s="5">
        <v>6</v>
      </c>
      <c r="AZ307" s="5" t="s">
        <v>161</v>
      </c>
      <c r="BA307" s="5">
        <v>0</v>
      </c>
      <c r="BB307" s="5">
        <v>6</v>
      </c>
      <c r="BC307" s="5">
        <v>6</v>
      </c>
      <c r="BD307" s="5">
        <v>1</v>
      </c>
      <c r="BE307" s="5" t="s">
        <v>164</v>
      </c>
      <c r="BF307" s="5">
        <v>16</v>
      </c>
      <c r="BG307" s="5">
        <v>5</v>
      </c>
      <c r="BH307" s="5">
        <v>5</v>
      </c>
      <c r="BI307" s="5">
        <v>1</v>
      </c>
      <c r="BJ307" s="5">
        <v>1</v>
      </c>
      <c r="BK307" s="5">
        <v>2</v>
      </c>
      <c r="BL307" s="5">
        <v>1</v>
      </c>
      <c r="BM307" s="5">
        <v>1</v>
      </c>
      <c r="BN307" s="5">
        <v>1</v>
      </c>
      <c r="BO307" s="5">
        <v>0</v>
      </c>
      <c r="BP307" s="5">
        <v>1</v>
      </c>
      <c r="BQ307" s="5" t="s">
        <v>159</v>
      </c>
      <c r="BR307" s="5" t="s">
        <v>164</v>
      </c>
      <c r="BS307" s="5">
        <v>0</v>
      </c>
      <c r="BT307" s="5">
        <v>0</v>
      </c>
      <c r="BU307" s="5">
        <v>0</v>
      </c>
      <c r="BV307" s="5" t="s">
        <v>165</v>
      </c>
      <c r="BW307" s="5" t="s">
        <v>342</v>
      </c>
      <c r="BX307" s="5">
        <v>5</v>
      </c>
      <c r="BY307" s="5">
        <v>3</v>
      </c>
      <c r="BZ307" s="5">
        <v>2</v>
      </c>
      <c r="CA307" s="5">
        <v>2</v>
      </c>
      <c r="CB307" s="5">
        <v>0</v>
      </c>
      <c r="CC307" s="5">
        <v>57</v>
      </c>
      <c r="CD307" s="5" t="s">
        <v>6719</v>
      </c>
      <c r="CE307" s="5" t="s">
        <v>161</v>
      </c>
      <c r="CF307" s="5" t="s">
        <v>161</v>
      </c>
      <c r="CG307" s="5" t="s">
        <v>159</v>
      </c>
      <c r="CH307" s="5" t="s">
        <v>158</v>
      </c>
      <c r="CI307" s="5">
        <v>0</v>
      </c>
      <c r="CJ307" s="5">
        <v>0</v>
      </c>
      <c r="CK307" s="5" t="s">
        <v>159</v>
      </c>
      <c r="CL307" s="5" t="s">
        <v>158</v>
      </c>
      <c r="CM307" s="5">
        <v>0</v>
      </c>
      <c r="CN307" s="5">
        <v>0</v>
      </c>
      <c r="CO307" s="5" t="s">
        <v>167</v>
      </c>
      <c r="CP307" s="4" t="s">
        <v>524</v>
      </c>
      <c r="CQ307" s="5" t="s">
        <v>347</v>
      </c>
      <c r="CR307" s="4" t="s">
        <v>161</v>
      </c>
      <c r="CS307" s="5" t="s">
        <v>169</v>
      </c>
      <c r="CT307" s="5" t="s">
        <v>158</v>
      </c>
      <c r="CU307" s="5" t="s">
        <v>6720</v>
      </c>
      <c r="CV307" s="4" t="s">
        <v>161</v>
      </c>
      <c r="CX307" s="5" t="s">
        <v>6721</v>
      </c>
      <c r="CY307" s="4" t="s">
        <v>6722</v>
      </c>
      <c r="CZ307" s="5" t="s">
        <v>171</v>
      </c>
      <c r="DA307" s="5" t="s">
        <v>172</v>
      </c>
      <c r="DB307" s="4" t="s">
        <v>6723</v>
      </c>
      <c r="DC307" s="4" t="s">
        <v>6724</v>
      </c>
      <c r="DD307" t="s">
        <v>6725</v>
      </c>
      <c r="DE307" s="14" t="s">
        <v>176</v>
      </c>
      <c r="DF307" s="4">
        <v>313</v>
      </c>
      <c r="DG307" s="15" t="s">
        <v>177</v>
      </c>
      <c r="DH307" s="15" t="s">
        <v>354</v>
      </c>
      <c r="DI307" s="4" t="e">
        <v>#REF!</v>
      </c>
      <c r="DJ307" s="4" t="e">
        <v>#REF!</v>
      </c>
      <c r="DK307" s="4" t="e">
        <v>#REF!</v>
      </c>
      <c r="DL307" s="4" t="e">
        <v>#REF!</v>
      </c>
      <c r="DM307" s="4" t="e">
        <v>#REF!</v>
      </c>
      <c r="DN307" s="4" t="e">
        <v>#REF!</v>
      </c>
      <c r="DO307" s="4" t="e">
        <v>#REF!</v>
      </c>
      <c r="DP307" s="4" t="s">
        <v>6726</v>
      </c>
      <c r="DQ307" s="4" t="s">
        <v>354</v>
      </c>
      <c r="DR307" s="16">
        <v>0.75</v>
      </c>
      <c r="DS307" s="17">
        <v>44245</v>
      </c>
      <c r="DT307" s="1" t="s">
        <v>356</v>
      </c>
      <c r="DU307" s="1" t="s">
        <v>354</v>
      </c>
      <c r="DV307" s="1" t="str">
        <f>TabCadastro[[#This Row],[Cidade]]&amp;" - "&amp;TabCadastro[[#This Row],[UF]]</f>
        <v>São José Dos Campos - SP</v>
      </c>
      <c r="DW307" s="18" t="str">
        <f>TabCadastro[[#This Row],[Nome completo do responsável]]&amp;" / "&amp;TabCadastro[[#This Row],[Endereço de e-mail2]]&amp;" / "&amp;TabCadastro[[#This Row],[Telefone]]</f>
        <v>Fernanda Scacchetti Godoi Peagno / secretaria@casadocaminhosjc.org.br / (12) 99183-0910</v>
      </c>
      <c r="DX307" s="18" t="str">
        <f>TabCadastro[[#This Row],[Nome do Presidente]]&amp;" / "&amp;TabCadastro[[#This Row],[Email do Presidente]]&amp;" / "&amp;TabCadastro[[#This Row],[Telefone do Presidente]]</f>
        <v>Luiz Carlos  Peagno / luiz.peagno@franciscajulia.org.br / (12) 98141-7976</v>
      </c>
      <c r="DY307" s="18" t="e">
        <f>VLOOKUP(TabCadastro[[#This Row],[Regional]],#REF!,2,FALSE)</f>
        <v>#REF!</v>
      </c>
      <c r="DZ307" s="1" t="e">
        <f>IF(TabCadastro[[#This Row],[Regional]]=#REF!,TabCadastro[[#This Row],[Conc_Cidade_UF]],"")</f>
        <v>#REF!</v>
      </c>
      <c r="EA307" s="18" t="str">
        <f>TabCadastro[[#This Row],[Endereço]]&amp;" - "&amp;TabCadastro[[#This Row],[Bairro]]&amp;" - "&amp;"CEP "&amp;TabCadastro[[#This Row],[CEP]]</f>
        <v>Av. Rui Barbosa, 231 - Centro - CEP 12209-000</v>
      </c>
      <c r="EB307" s="1" t="e">
        <f>IF(TabCadastro[[#This Row],[Regional]]=#REF!,TabCadastro[[#This Row],[Ordem (manual)]],"")</f>
        <v>#REF!</v>
      </c>
      <c r="EC307" s="1" t="e">
        <f>IF(TabCadastro[[#This Row],[Regional_Selec]]="","",_xlfn.RANK.EQ(TabCadastro[[#This Row],[Regional_Selec]],TabCadastro[Regional_Selec],1))</f>
        <v>#REF!</v>
      </c>
      <c r="ED307" s="1" t="str">
        <f>TabCadastro[[#This Row],[Domingo]]&amp;TabCadastro[[#This Row],[Segunda]]&amp;TabCadastro[[#This Row],[Terça]]&amp;TabCadastro[[#This Row],[Quarta]]&amp;TabCadastro[[#This Row],[Quinta]]&amp;TabCadastro[[#This Row],[Sexta]]&amp;TabCadastro[[#This Row],[Sábado]]</f>
        <v>9h1518h3018h30-14h15-9h</v>
      </c>
      <c r="EE307" s="1">
        <f>LEN(TabCadastro[[#This Row],[Conc_AE]])-LEN(SUBSTITUTE(TabCadastro[[#This Row],[Conc_AE]],"h",""))</f>
        <v>5</v>
      </c>
      <c r="EF307" s="1">
        <f>LEN(TabCadastro[[#This Row],[Dias e Horários do CURSO BÁSICO]])-LEN(SUBSTITUTE(TabCadastro[[#This Row],[Dias e Horários do CURSO BÁSICO]],"h",""))</f>
        <v>0</v>
      </c>
      <c r="EG307" s="1">
        <f>LEN(TabCadastro[[#This Row],[Dias e Horários da EAE]])-LEN(SUBSTITUTE(TabCadastro[[#This Row],[Dias e Horários da EAE]],"h",""))</f>
        <v>2</v>
      </c>
      <c r="EH307" s="1">
        <f>LEN(TabCadastro[[#This Row],[Dias e Horários EVANGELIZAÇÃO INFANTIL]])-LEN(SUBSTITUTE(TabCadastro[[#This Row],[Dias e Horários EVANGELIZAÇÃO INFANTIL]],"h",""))</f>
        <v>1</v>
      </c>
      <c r="EI307" s="1">
        <f>LEN(TabCadastro[[#This Row],[Dias e Horários PRÉ-MOCIDADE]])-LEN(SUBSTITUTE(TabCadastro[[#This Row],[Dias e Horários PRÉ-MOCIDADE]],"h",""))</f>
        <v>1</v>
      </c>
      <c r="EJ307" s="1">
        <f>LEN(TabCadastro[[#This Row],[Dias e Horários MOCIDADE]])-LEN(SUBSTITUTE(TabCadastro[[#This Row],[Dias e Horários MOCIDADE]],"h",""))</f>
        <v>1</v>
      </c>
      <c r="EK307" s="1">
        <f>LEN(TabCadastro[[#This Row],[Dias e Horários do CURSO DE MÉDIUNS]])-LEN(SUBSTITUTE(TabCadastro[[#This Row],[Dias e Horários do CURSO DE MÉDIUNS]],"h",""))</f>
        <v>0</v>
      </c>
      <c r="EL307" s="1">
        <f>LEN(TabCadastro[[#This Row],[Dias e Horários - FALANDO AO CORAÇÃO]])-LEN(SUBSTITUTE(TabCadastro[[#This Row],[Dias e Horários - FALANDO AO CORAÇÃO]],"h",""))</f>
        <v>0</v>
      </c>
      <c r="EM307" s="1">
        <f>LEN(TabCadastro[[#This Row],[Dias e Horários - PROJETO ANDRÉ LUIZ]])-LEN(SUBSTITUTE(TabCadastro[[#This Row],[Dias e Horários - PROJETO ANDRÉ LUIZ]],"h",""))</f>
        <v>0</v>
      </c>
      <c r="EN307" s="1">
        <f>LEN(TabCadastro[[#This Row],[Dias e Horários - PROJETO PAULO DE TARSO]])-LEN(SUBSTITUTE(TabCadastro[[#This Row],[Dias e Horários - PROJETO PAULO DE TARSO]],"h",""))</f>
        <v>0</v>
      </c>
    </row>
    <row r="308" spans="1:144" x14ac:dyDescent="0.3">
      <c r="A308" s="2">
        <v>44177.663416701384</v>
      </c>
      <c r="B308" s="19" t="s">
        <v>6640</v>
      </c>
      <c r="C308" s="3" t="s">
        <v>6727</v>
      </c>
      <c r="D308" s="3" t="s">
        <v>6728</v>
      </c>
      <c r="E308" s="3" t="s">
        <v>6729</v>
      </c>
      <c r="F308" s="3" t="s">
        <v>6730</v>
      </c>
      <c r="G308" s="4" t="s">
        <v>6731</v>
      </c>
      <c r="H308" s="5" t="s">
        <v>6732</v>
      </c>
      <c r="I308" s="3" t="s">
        <v>6733</v>
      </c>
      <c r="J308" s="3" t="s">
        <v>152</v>
      </c>
      <c r="K308" s="3" t="s">
        <v>6734</v>
      </c>
      <c r="L308" s="3" t="s">
        <v>6735</v>
      </c>
      <c r="M308" s="24">
        <v>28781</v>
      </c>
      <c r="N308" s="3" t="s">
        <v>6736</v>
      </c>
      <c r="O308" s="5" t="s">
        <v>6737</v>
      </c>
      <c r="P308" s="5" t="s">
        <v>6730</v>
      </c>
      <c r="Q308" s="4" t="s">
        <v>6738</v>
      </c>
      <c r="R308" s="4" t="s">
        <v>6739</v>
      </c>
      <c r="S308" s="3" t="s">
        <v>158</v>
      </c>
      <c r="T308" s="3" t="s">
        <v>158</v>
      </c>
      <c r="U308" s="3" t="s">
        <v>158</v>
      </c>
      <c r="V308" s="3" t="s">
        <v>159</v>
      </c>
      <c r="W308" s="3" t="s">
        <v>159</v>
      </c>
      <c r="X308" s="3" t="s">
        <v>159</v>
      </c>
      <c r="Y308" s="3" t="s">
        <v>158</v>
      </c>
      <c r="Z308" s="4" t="s">
        <v>3548</v>
      </c>
      <c r="AA308" s="4" t="s">
        <v>6740</v>
      </c>
      <c r="AB308" s="4" t="s">
        <v>6741</v>
      </c>
      <c r="AE308" s="4" t="s">
        <v>158</v>
      </c>
      <c r="AF308" s="4" t="s">
        <v>6741</v>
      </c>
      <c r="AG308" s="23" t="s">
        <v>161</v>
      </c>
      <c r="AH308" s="23" t="s">
        <v>161</v>
      </c>
      <c r="AI308" s="3" t="s">
        <v>162</v>
      </c>
      <c r="AJ308" s="23" t="s">
        <v>161</v>
      </c>
      <c r="AK308" s="23" t="s">
        <v>161</v>
      </c>
      <c r="AL308" s="23" t="s">
        <v>161</v>
      </c>
      <c r="AM308" s="23" t="s">
        <v>161</v>
      </c>
      <c r="AN308" s="5">
        <v>35</v>
      </c>
      <c r="AO308" s="5">
        <v>7</v>
      </c>
      <c r="AP308" s="5">
        <v>4</v>
      </c>
      <c r="AQ308" s="5">
        <v>3</v>
      </c>
      <c r="AR308" s="5" t="s">
        <v>1714</v>
      </c>
      <c r="AS308" s="5">
        <v>3</v>
      </c>
      <c r="AT308" s="5" t="s">
        <v>1354</v>
      </c>
      <c r="AU308" s="5" t="s">
        <v>467</v>
      </c>
      <c r="AV308" s="5">
        <v>3</v>
      </c>
      <c r="AW308" s="5">
        <v>1</v>
      </c>
      <c r="AX308" s="5">
        <v>1</v>
      </c>
      <c r="AY308" s="5">
        <v>1</v>
      </c>
      <c r="AZ308" s="5" t="s">
        <v>161</v>
      </c>
      <c r="BA308" s="5">
        <v>0</v>
      </c>
      <c r="BB308" s="5">
        <v>1</v>
      </c>
      <c r="BC308" s="5">
        <v>0</v>
      </c>
      <c r="BD308" s="5">
        <v>1</v>
      </c>
      <c r="BE308" s="5" t="s">
        <v>1714</v>
      </c>
      <c r="BF308" s="5">
        <v>5</v>
      </c>
      <c r="BG308" s="5">
        <v>2</v>
      </c>
      <c r="BH308" s="5">
        <v>2</v>
      </c>
      <c r="BI308" s="5">
        <v>1</v>
      </c>
      <c r="BJ308" s="5">
        <v>1</v>
      </c>
      <c r="BK308" s="5">
        <v>1</v>
      </c>
      <c r="BL308" s="5">
        <v>1</v>
      </c>
      <c r="BM308" s="5">
        <v>0</v>
      </c>
      <c r="BN308" s="5">
        <v>1</v>
      </c>
      <c r="BO308" s="5">
        <v>1</v>
      </c>
      <c r="BP308" s="5">
        <v>11</v>
      </c>
      <c r="BQ308" s="5" t="s">
        <v>158</v>
      </c>
      <c r="BR308" s="21" t="s">
        <v>5002</v>
      </c>
      <c r="BS308" s="5">
        <v>3</v>
      </c>
      <c r="BT308" s="5">
        <v>1</v>
      </c>
      <c r="BU308" s="5">
        <v>1</v>
      </c>
      <c r="BV308" s="5" t="s">
        <v>253</v>
      </c>
      <c r="BW308" s="5" t="s">
        <v>5002</v>
      </c>
      <c r="BX308" s="5">
        <v>4</v>
      </c>
      <c r="BY308" s="5">
        <v>1</v>
      </c>
      <c r="BZ308" s="5">
        <v>1</v>
      </c>
      <c r="CA308" s="5">
        <v>1</v>
      </c>
      <c r="CB308" s="5">
        <v>0</v>
      </c>
      <c r="CC308" s="5">
        <v>0</v>
      </c>
      <c r="CD308" s="5" t="s">
        <v>161</v>
      </c>
      <c r="CE308" s="5" t="s">
        <v>312</v>
      </c>
      <c r="CF308" s="5" t="s">
        <v>161</v>
      </c>
      <c r="CG308" s="5" t="s">
        <v>158</v>
      </c>
      <c r="CH308" s="5" t="s">
        <v>158</v>
      </c>
      <c r="CI308" s="5">
        <v>1</v>
      </c>
      <c r="CJ308" s="5">
        <v>0</v>
      </c>
      <c r="CK308" s="5" t="s">
        <v>159</v>
      </c>
      <c r="CL308" s="5" t="s">
        <v>158</v>
      </c>
      <c r="CM308" s="5">
        <v>0</v>
      </c>
      <c r="CN308" s="5">
        <v>0</v>
      </c>
      <c r="CO308" s="5" t="s">
        <v>199</v>
      </c>
      <c r="CP308" s="4" t="s">
        <v>6742</v>
      </c>
      <c r="CQ308" s="5" t="s">
        <v>168</v>
      </c>
      <c r="CR308" s="4" t="s">
        <v>6743</v>
      </c>
      <c r="CS308" s="5" t="s">
        <v>169</v>
      </c>
      <c r="CT308" s="5" t="s">
        <v>158</v>
      </c>
      <c r="CU308" s="20" t="s">
        <v>416</v>
      </c>
      <c r="CX308" s="5" t="s">
        <v>6737</v>
      </c>
      <c r="CY308" s="4" t="s">
        <v>1049</v>
      </c>
      <c r="CZ308" s="5" t="s">
        <v>229</v>
      </c>
      <c r="DA308" s="5" t="s">
        <v>230</v>
      </c>
      <c r="DB308" s="4" t="s">
        <v>6744</v>
      </c>
      <c r="DC308" s="4" t="s">
        <v>6745</v>
      </c>
      <c r="DD308" t="s">
        <v>6746</v>
      </c>
      <c r="DE308" s="14" t="s">
        <v>2350</v>
      </c>
      <c r="DF308" s="4">
        <v>314</v>
      </c>
      <c r="DG308" s="15" t="s">
        <v>177</v>
      </c>
      <c r="DH308" s="15" t="s">
        <v>178</v>
      </c>
      <c r="DI308" s="4" t="e">
        <v>#REF!</v>
      </c>
      <c r="DJ308" s="4" t="e">
        <v>#REF!</v>
      </c>
      <c r="DK308" s="4" t="e">
        <v>#REF!</v>
      </c>
      <c r="DL308" s="4" t="e">
        <v>#REF!</v>
      </c>
      <c r="DM308" s="4" t="e">
        <v>#REF!</v>
      </c>
      <c r="DN308" s="4" t="e">
        <v>#REF!</v>
      </c>
      <c r="DO308" s="4" t="e">
        <v>#REF!</v>
      </c>
      <c r="DP308" s="4" t="s">
        <v>6747</v>
      </c>
      <c r="DQ308" s="4" t="s">
        <v>178</v>
      </c>
      <c r="DR308" s="16">
        <v>0</v>
      </c>
      <c r="DS308" s="17">
        <v>44245</v>
      </c>
      <c r="DU308" s="1" t="s">
        <v>178</v>
      </c>
      <c r="DV308" s="1" t="str">
        <f>TabCadastro[[#This Row],[Cidade]]&amp;" - "&amp;TabCadastro[[#This Row],[UF]]</f>
        <v>Caraguatatuba - SP</v>
      </c>
      <c r="DW308" s="18" t="str">
        <f>TabCadastro[[#This Row],[Nome completo do responsável]]&amp;" / "&amp;TabCadastro[[#This Row],[Endereço de e-mail2]]&amp;" / "&amp;TabCadastro[[#This Row],[Telefone]]</f>
        <v>Marcia Candido De Moraes Poliandri  / marcia-candido@hotmail.com / (12) 99703-5684</v>
      </c>
      <c r="DX308" s="18" t="str">
        <f>TabCadastro[[#This Row],[Nome do Presidente]]&amp;" / "&amp;TabCadastro[[#This Row],[Email do Presidente]]&amp;" / "&amp;TabCadastro[[#This Row],[Telefone do Presidente]]</f>
        <v>Marcia Candido De Moraes / marcia-candido@hotmail.com / (12) 99703-5684</v>
      </c>
      <c r="DY308" s="18" t="e">
        <f>VLOOKUP(TabCadastro[[#This Row],[Regional]],#REF!,2,FALSE)</f>
        <v>#REF!</v>
      </c>
      <c r="DZ308" s="1" t="e">
        <f>IF(TabCadastro[[#This Row],[Regional]]=#REF!,TabCadastro[[#This Row],[Conc_Cidade_UF]],"")</f>
        <v>#REF!</v>
      </c>
      <c r="EA308" s="18" t="str">
        <f>TabCadastro[[#This Row],[Endereço]]&amp;" - "&amp;TabCadastro[[#This Row],[Bairro]]&amp;" - "&amp;"CEP "&amp;TabCadastro[[#This Row],[CEP]]</f>
        <v>Rua Odete Machado Pinto 85 - Tinga - CEP 11673-020</v>
      </c>
      <c r="EB308" s="1" t="e">
        <f>IF(TabCadastro[[#This Row],[Regional]]=#REF!,TabCadastro[[#This Row],[Ordem (manual)]],"")</f>
        <v>#REF!</v>
      </c>
      <c r="EC308" s="1" t="e">
        <f>IF(TabCadastro[[#This Row],[Regional_Selec]]="","",_xlfn.RANK.EQ(TabCadastro[[#This Row],[Regional_Selec]],TabCadastro[Regional_Selec],1))</f>
        <v>#REF!</v>
      </c>
      <c r="ED308" s="1" t="str">
        <f>TabCadastro[[#This Row],[Domingo]]&amp;TabCadastro[[#This Row],[Segunda]]&amp;TabCadastro[[#This Row],[Terça]]&amp;TabCadastro[[#This Row],[Quarta]]&amp;TabCadastro[[#This Row],[Quinta]]&amp;TabCadastro[[#This Row],[Sexta]]&amp;TabCadastro[[#This Row],[Sábado]]</f>
        <v>--19h30----</v>
      </c>
      <c r="EE308" s="1">
        <f>LEN(TabCadastro[[#This Row],[Conc_AE]])-LEN(SUBSTITUTE(TabCadastro[[#This Row],[Conc_AE]],"h",""))</f>
        <v>1</v>
      </c>
      <c r="EF308" s="1">
        <f>LEN(TabCadastro[[#This Row],[Dias e Horários do CURSO BÁSICO]])-LEN(SUBSTITUTE(TabCadastro[[#This Row],[Dias e Horários do CURSO BÁSICO]],"h",""))</f>
        <v>1</v>
      </c>
      <c r="EG308" s="1">
        <f>LEN(TabCadastro[[#This Row],[Dias e Horários da EAE]])-LEN(SUBSTITUTE(TabCadastro[[#This Row],[Dias e Horários da EAE]],"h",""))</f>
        <v>1</v>
      </c>
      <c r="EH308" s="1">
        <f>LEN(TabCadastro[[#This Row],[Dias e Horários EVANGELIZAÇÃO INFANTIL]])-LEN(SUBSTITUTE(TabCadastro[[#This Row],[Dias e Horários EVANGELIZAÇÃO INFANTIL]],"h",""))</f>
        <v>1</v>
      </c>
      <c r="EI308" s="1">
        <f>LEN(TabCadastro[[#This Row],[Dias e Horários PRÉ-MOCIDADE]])-LEN(SUBSTITUTE(TabCadastro[[#This Row],[Dias e Horários PRÉ-MOCIDADE]],"h",""))</f>
        <v>1</v>
      </c>
      <c r="EJ308" s="1">
        <f>LEN(TabCadastro[[#This Row],[Dias e Horários MOCIDADE]])-LEN(SUBSTITUTE(TabCadastro[[#This Row],[Dias e Horários MOCIDADE]],"h",""))</f>
        <v>1</v>
      </c>
      <c r="EK308" s="1">
        <f>LEN(TabCadastro[[#This Row],[Dias e Horários do CURSO DE MÉDIUNS]])-LEN(SUBSTITUTE(TabCadastro[[#This Row],[Dias e Horários do CURSO DE MÉDIUNS]],"h",""))</f>
        <v>0</v>
      </c>
      <c r="EL308" s="1">
        <f>LEN(TabCadastro[[#This Row],[Dias e Horários - FALANDO AO CORAÇÃO]])-LEN(SUBSTITUTE(TabCadastro[[#This Row],[Dias e Horários - FALANDO AO CORAÇÃO]],"h",""))</f>
        <v>0</v>
      </c>
      <c r="EM308" s="1">
        <f>LEN(TabCadastro[[#This Row],[Dias e Horários - PROJETO ANDRÉ LUIZ]])-LEN(SUBSTITUTE(TabCadastro[[#This Row],[Dias e Horários - PROJETO ANDRÉ LUIZ]],"h",""))</f>
        <v>1</v>
      </c>
      <c r="EN308" s="1">
        <f>LEN(TabCadastro[[#This Row],[Dias e Horários - PROJETO PAULO DE TARSO]])-LEN(SUBSTITUTE(TabCadastro[[#This Row],[Dias e Horários - PROJETO PAULO DE TARSO]],"h",""))</f>
        <v>0</v>
      </c>
    </row>
    <row r="309" spans="1:144" x14ac:dyDescent="0.3">
      <c r="A309" s="2">
        <v>44223.748373865739</v>
      </c>
      <c r="B309" s="19" t="s">
        <v>6640</v>
      </c>
      <c r="C309" s="3" t="s">
        <v>6748</v>
      </c>
      <c r="D309" s="3" t="s">
        <v>1950</v>
      </c>
      <c r="E309" s="3" t="s">
        <v>6749</v>
      </c>
      <c r="F309" s="3" t="s">
        <v>6750</v>
      </c>
      <c r="G309" s="4" t="s">
        <v>6751</v>
      </c>
      <c r="H309" s="5" t="s">
        <v>6752</v>
      </c>
      <c r="I309" s="3" t="s">
        <v>6753</v>
      </c>
      <c r="J309" s="3" t="s">
        <v>152</v>
      </c>
      <c r="K309" s="3" t="s">
        <v>6754</v>
      </c>
      <c r="L309" s="3" t="s">
        <v>6755</v>
      </c>
      <c r="M309" s="24">
        <v>29547</v>
      </c>
      <c r="N309" s="3" t="s">
        <v>6749</v>
      </c>
      <c r="O309" s="5" t="s">
        <v>6756</v>
      </c>
      <c r="P309" s="5" t="s">
        <v>6750</v>
      </c>
      <c r="Q309" s="4" t="s">
        <v>6757</v>
      </c>
      <c r="R309" s="4" t="s">
        <v>6758</v>
      </c>
      <c r="S309" s="3" t="s">
        <v>158</v>
      </c>
      <c r="T309" s="3" t="s">
        <v>158</v>
      </c>
      <c r="U309" s="3" t="s">
        <v>158</v>
      </c>
      <c r="V309" s="3" t="s">
        <v>159</v>
      </c>
      <c r="W309" s="3" t="s">
        <v>159</v>
      </c>
      <c r="X309" s="3" t="s">
        <v>159</v>
      </c>
      <c r="Y309" s="3" t="s">
        <v>159</v>
      </c>
      <c r="Z309" s="4"/>
      <c r="AA309" s="4" t="s">
        <v>161</v>
      </c>
      <c r="AB309" s="4" t="s">
        <v>6759</v>
      </c>
      <c r="AC309" s="4" t="s">
        <v>161</v>
      </c>
      <c r="AD309" s="4" t="s">
        <v>161</v>
      </c>
      <c r="AE309" s="4" t="s">
        <v>158</v>
      </c>
      <c r="AF309" s="4" t="s">
        <v>6760</v>
      </c>
      <c r="AG309" s="3" t="s">
        <v>161</v>
      </c>
      <c r="AH309" s="3" t="s">
        <v>162</v>
      </c>
      <c r="AI309" s="3" t="s">
        <v>161</v>
      </c>
      <c r="AJ309" s="3" t="s">
        <v>398</v>
      </c>
      <c r="AK309" s="3" t="s">
        <v>161</v>
      </c>
      <c r="AL309" s="3" t="s">
        <v>161</v>
      </c>
      <c r="AM309" s="3" t="s">
        <v>161</v>
      </c>
      <c r="AN309" s="21">
        <v>8</v>
      </c>
      <c r="AO309" s="21">
        <v>8</v>
      </c>
      <c r="AP309" s="21">
        <v>6</v>
      </c>
      <c r="AQ309" s="21">
        <v>6</v>
      </c>
      <c r="AR309" s="5" t="s">
        <v>161</v>
      </c>
      <c r="AS309" s="5">
        <v>0</v>
      </c>
      <c r="AT309" s="5" t="s">
        <v>6761</v>
      </c>
      <c r="AU309" s="5" t="s">
        <v>922</v>
      </c>
      <c r="AV309" s="5">
        <v>21</v>
      </c>
      <c r="AW309" s="21">
        <v>8</v>
      </c>
      <c r="AX309" s="21">
        <v>6</v>
      </c>
      <c r="AY309" s="5">
        <v>4</v>
      </c>
      <c r="AZ309" s="5" t="s">
        <v>6762</v>
      </c>
      <c r="BA309" s="5">
        <v>10</v>
      </c>
      <c r="BB309" s="21">
        <v>7</v>
      </c>
      <c r="BC309" s="21">
        <v>4</v>
      </c>
      <c r="BD309" s="5">
        <v>3</v>
      </c>
      <c r="BE309" s="5" t="s">
        <v>3485</v>
      </c>
      <c r="BF309" s="5">
        <v>27</v>
      </c>
      <c r="BG309" s="21">
        <v>5</v>
      </c>
      <c r="BH309" s="5">
        <v>12</v>
      </c>
      <c r="BI309" s="5">
        <v>2</v>
      </c>
      <c r="BJ309" s="5">
        <v>2</v>
      </c>
      <c r="BK309" s="5">
        <v>4</v>
      </c>
      <c r="BL309" s="5">
        <v>2</v>
      </c>
      <c r="BM309" s="5">
        <v>2</v>
      </c>
      <c r="BN309" s="5">
        <v>0</v>
      </c>
      <c r="BO309" s="5">
        <v>12</v>
      </c>
      <c r="BP309" s="5">
        <v>6</v>
      </c>
      <c r="BQ309" s="5" t="s">
        <v>159</v>
      </c>
      <c r="BR309" s="5" t="s">
        <v>442</v>
      </c>
      <c r="BS309" s="5">
        <v>10</v>
      </c>
      <c r="BT309" s="21">
        <v>2</v>
      </c>
      <c r="BU309" s="21">
        <v>2</v>
      </c>
      <c r="BV309" s="5" t="s">
        <v>253</v>
      </c>
      <c r="BW309" s="5" t="s">
        <v>2963</v>
      </c>
      <c r="BX309" s="21">
        <v>8</v>
      </c>
      <c r="BY309" s="21">
        <v>2</v>
      </c>
      <c r="BZ309" s="21">
        <v>2</v>
      </c>
      <c r="CA309" s="5">
        <v>2</v>
      </c>
      <c r="CB309" s="5">
        <v>0</v>
      </c>
      <c r="CC309" s="5">
        <v>33</v>
      </c>
      <c r="CD309" s="5" t="s">
        <v>161</v>
      </c>
      <c r="CE309" s="5" t="s">
        <v>161</v>
      </c>
      <c r="CF309" s="5" t="s">
        <v>161</v>
      </c>
      <c r="CG309" s="5" t="s">
        <v>158</v>
      </c>
      <c r="CH309" s="5" t="s">
        <v>159</v>
      </c>
      <c r="CI309" s="5">
        <v>0</v>
      </c>
      <c r="CJ309" s="5">
        <v>0</v>
      </c>
      <c r="CK309" s="5" t="s">
        <v>159</v>
      </c>
      <c r="CL309" s="5" t="s">
        <v>159</v>
      </c>
      <c r="CM309" s="5">
        <v>0</v>
      </c>
      <c r="CN309" s="5">
        <v>0</v>
      </c>
      <c r="CO309" s="5" t="s">
        <v>167</v>
      </c>
      <c r="CP309" s="4" t="s">
        <v>6763</v>
      </c>
      <c r="CQ309" s="5" t="s">
        <v>347</v>
      </c>
      <c r="CR309" s="4" t="s">
        <v>6764</v>
      </c>
      <c r="CS309" s="5" t="s">
        <v>169</v>
      </c>
      <c r="CT309" s="5" t="s">
        <v>158</v>
      </c>
      <c r="CU309" s="5" t="s">
        <v>6756</v>
      </c>
      <c r="CV309" s="4" t="s">
        <v>6765</v>
      </c>
      <c r="CX309" s="5" t="s">
        <v>6756</v>
      </c>
      <c r="CY309" s="4" t="s">
        <v>6766</v>
      </c>
      <c r="CZ309" s="5" t="s">
        <v>171</v>
      </c>
      <c r="DA309" s="5" t="s">
        <v>230</v>
      </c>
      <c r="DB309" s="4" t="s">
        <v>6767</v>
      </c>
      <c r="DC309" s="4" t="s">
        <v>6768</v>
      </c>
      <c r="DD309" t="s">
        <v>6769</v>
      </c>
      <c r="DE309" s="14" t="s">
        <v>176</v>
      </c>
      <c r="DF309" s="4">
        <v>315</v>
      </c>
      <c r="DG309" s="15" t="s">
        <v>177</v>
      </c>
      <c r="DH309" s="15" t="s">
        <v>354</v>
      </c>
      <c r="DI309" s="4" t="e">
        <v>#REF!</v>
      </c>
      <c r="DJ309" s="4" t="e">
        <v>#REF!</v>
      </c>
      <c r="DK309" s="4" t="e">
        <v>#REF!</v>
      </c>
      <c r="DL309" s="4" t="e">
        <v>#REF!</v>
      </c>
      <c r="DM309" s="4" t="e">
        <v>#REF!</v>
      </c>
      <c r="DN309" s="4" t="e">
        <v>#REF!</v>
      </c>
      <c r="DO309" s="4" t="e">
        <v>#REF!</v>
      </c>
      <c r="DP309" s="4" t="s">
        <v>6770</v>
      </c>
      <c r="DQ309" s="4" t="s">
        <v>354</v>
      </c>
      <c r="DR309" s="16">
        <v>1</v>
      </c>
      <c r="DS309" s="17">
        <v>44245</v>
      </c>
      <c r="DT309" s="1" t="s">
        <v>356</v>
      </c>
      <c r="DU309" s="1" t="s">
        <v>354</v>
      </c>
      <c r="DV309" s="1" t="str">
        <f>TabCadastro[[#This Row],[Cidade]]&amp;" - "&amp;TabCadastro[[#This Row],[UF]]</f>
        <v>Taubaté - SP</v>
      </c>
      <c r="DW309" s="18" t="str">
        <f>TabCadastro[[#This Row],[Nome completo do responsável]]&amp;" / "&amp;TabCadastro[[#This Row],[Endereço de e-mail2]]&amp;" / "&amp;TabCadastro[[#This Row],[Telefone]]</f>
        <v>Carlos Augusto Silveira Lima / c.augusto0208@yahoo.com.br / (12) 99740-0259</v>
      </c>
      <c r="DX309" s="18" t="str">
        <f>TabCadastro[[#This Row],[Nome do Presidente]]&amp;" / "&amp;TabCadastro[[#This Row],[Email do Presidente]]&amp;" / "&amp;TabCadastro[[#This Row],[Telefone do Presidente]]</f>
        <v>Carlos Augusto Silveira Lima / c.augusto0208@yahoo.com.br / (12) 99740-0259</v>
      </c>
      <c r="DY309" s="18" t="e">
        <f>VLOOKUP(TabCadastro[[#This Row],[Regional]],#REF!,2,FALSE)</f>
        <v>#REF!</v>
      </c>
      <c r="DZ309" s="1" t="e">
        <f>IF(TabCadastro[[#This Row],[Regional]]=#REF!,TabCadastro[[#This Row],[Conc_Cidade_UF]],"")</f>
        <v>#REF!</v>
      </c>
      <c r="EA309" s="18" t="str">
        <f>TabCadastro[[#This Row],[Endereço]]&amp;" - "&amp;TabCadastro[[#This Row],[Bairro]]&amp;" - "&amp;"CEP "&amp;TabCadastro[[#This Row],[CEP]]</f>
        <v>Rua Voluntários Da Pátria, 388 - Independência - CEP 12031-010</v>
      </c>
      <c r="EB309" s="1" t="e">
        <f>IF(TabCadastro[[#This Row],[Regional]]=#REF!,TabCadastro[[#This Row],[Ordem (manual)]],"")</f>
        <v>#REF!</v>
      </c>
      <c r="EC309" s="1" t="e">
        <f>IF(TabCadastro[[#This Row],[Regional_Selec]]="","",_xlfn.RANK.EQ(TabCadastro[[#This Row],[Regional_Selec]],TabCadastro[Regional_Selec],1))</f>
        <v>#REF!</v>
      </c>
      <c r="ED309" s="1" t="str">
        <f>TabCadastro[[#This Row],[Domingo]]&amp;TabCadastro[[#This Row],[Segunda]]&amp;TabCadastro[[#This Row],[Terça]]&amp;TabCadastro[[#This Row],[Quarta]]&amp;TabCadastro[[#This Row],[Quinta]]&amp;TabCadastro[[#This Row],[Sexta]]&amp;TabCadastro[[#This Row],[Sábado]]</f>
        <v>-19h30-15h---</v>
      </c>
      <c r="EE309" s="1">
        <f>LEN(TabCadastro[[#This Row],[Conc_AE]])-LEN(SUBSTITUTE(TabCadastro[[#This Row],[Conc_AE]],"h",""))</f>
        <v>2</v>
      </c>
      <c r="EF309" s="1">
        <f>LEN(TabCadastro[[#This Row],[Dias e Horários do CURSO BÁSICO]])-LEN(SUBSTITUTE(TabCadastro[[#This Row],[Dias e Horários do CURSO BÁSICO]],"h",""))</f>
        <v>0</v>
      </c>
      <c r="EG309" s="1">
        <f>LEN(TabCadastro[[#This Row],[Dias e Horários da EAE]])-LEN(SUBSTITUTE(TabCadastro[[#This Row],[Dias e Horários da EAE]],"h",""))</f>
        <v>3</v>
      </c>
      <c r="EH309" s="1">
        <f>LEN(TabCadastro[[#This Row],[Dias e Horários EVANGELIZAÇÃO INFANTIL]])-LEN(SUBSTITUTE(TabCadastro[[#This Row],[Dias e Horários EVANGELIZAÇÃO INFANTIL]],"h",""))</f>
        <v>1</v>
      </c>
      <c r="EI309" s="1">
        <f>LEN(TabCadastro[[#This Row],[Dias e Horários PRÉ-MOCIDADE]])-LEN(SUBSTITUTE(TabCadastro[[#This Row],[Dias e Horários PRÉ-MOCIDADE]],"h",""))</f>
        <v>1</v>
      </c>
      <c r="EJ309" s="1">
        <f>LEN(TabCadastro[[#This Row],[Dias e Horários MOCIDADE]])-LEN(SUBSTITUTE(TabCadastro[[#This Row],[Dias e Horários MOCIDADE]],"h",""))</f>
        <v>1</v>
      </c>
      <c r="EK309" s="1">
        <f>LEN(TabCadastro[[#This Row],[Dias e Horários do CURSO DE MÉDIUNS]])-LEN(SUBSTITUTE(TabCadastro[[#This Row],[Dias e Horários do CURSO DE MÉDIUNS]],"h",""))</f>
        <v>2</v>
      </c>
      <c r="EL309" s="1">
        <f>LEN(TabCadastro[[#This Row],[Dias e Horários - FALANDO AO CORAÇÃO]])-LEN(SUBSTITUTE(TabCadastro[[#This Row],[Dias e Horários - FALANDO AO CORAÇÃO]],"h",""))</f>
        <v>0</v>
      </c>
      <c r="EM309" s="1">
        <f>LEN(TabCadastro[[#This Row],[Dias e Horários - PROJETO ANDRÉ LUIZ]])-LEN(SUBSTITUTE(TabCadastro[[#This Row],[Dias e Horários - PROJETO ANDRÉ LUIZ]],"h",""))</f>
        <v>0</v>
      </c>
      <c r="EN309" s="1">
        <f>LEN(TabCadastro[[#This Row],[Dias e Horários - PROJETO PAULO DE TARSO]])-LEN(SUBSTITUTE(TabCadastro[[#This Row],[Dias e Horários - PROJETO PAULO DE TARSO]],"h",""))</f>
        <v>0</v>
      </c>
    </row>
    <row r="310" spans="1:144" x14ac:dyDescent="0.3">
      <c r="A310" s="2">
        <v>44195.687917581017</v>
      </c>
      <c r="B310" s="19" t="s">
        <v>6640</v>
      </c>
      <c r="C310" s="3" t="s">
        <v>6771</v>
      </c>
      <c r="D310" s="3" t="s">
        <v>1126</v>
      </c>
      <c r="E310" s="3" t="s">
        <v>6772</v>
      </c>
      <c r="F310" s="3" t="s">
        <v>6773</v>
      </c>
      <c r="G310" s="4" t="s">
        <v>6774</v>
      </c>
      <c r="H310" s="5" t="s">
        <v>6204</v>
      </c>
      <c r="I310" s="3" t="s">
        <v>6775</v>
      </c>
      <c r="J310" s="3" t="s">
        <v>152</v>
      </c>
      <c r="K310" s="3" t="s">
        <v>6776</v>
      </c>
      <c r="L310" s="3" t="s">
        <v>6777</v>
      </c>
      <c r="M310" s="13">
        <v>29131</v>
      </c>
      <c r="N310" s="3" t="s">
        <v>6772</v>
      </c>
      <c r="O310" s="5" t="s">
        <v>6778</v>
      </c>
      <c r="P310" s="5" t="s">
        <v>6779</v>
      </c>
      <c r="Q310" s="4" t="s">
        <v>6780</v>
      </c>
      <c r="R310" s="4" t="s">
        <v>6781</v>
      </c>
      <c r="S310" s="3" t="s">
        <v>158</v>
      </c>
      <c r="T310" s="3" t="s">
        <v>158</v>
      </c>
      <c r="U310" s="3" t="s">
        <v>158</v>
      </c>
      <c r="V310" s="3" t="s">
        <v>159</v>
      </c>
      <c r="W310" s="3" t="s">
        <v>159</v>
      </c>
      <c r="X310" s="3" t="s">
        <v>159</v>
      </c>
      <c r="Y310" s="3" t="s">
        <v>159</v>
      </c>
      <c r="Z310" s="4" t="s">
        <v>6782</v>
      </c>
      <c r="AA310" t="s">
        <v>6783</v>
      </c>
      <c r="AB310" s="4" t="s">
        <v>6784</v>
      </c>
      <c r="AC310" s="4" t="s">
        <v>161</v>
      </c>
      <c r="AD310" s="4" t="s">
        <v>161</v>
      </c>
      <c r="AE310" s="4" t="s">
        <v>158</v>
      </c>
      <c r="AG310" s="3" t="s">
        <v>161</v>
      </c>
      <c r="AH310" s="3" t="s">
        <v>162</v>
      </c>
      <c r="AI310" s="3" t="s">
        <v>161</v>
      </c>
      <c r="AJ310" s="3" t="s">
        <v>161</v>
      </c>
      <c r="AK310" s="3" t="s">
        <v>222</v>
      </c>
      <c r="AL310" s="3" t="s">
        <v>161</v>
      </c>
      <c r="AM310" s="3" t="s">
        <v>161</v>
      </c>
      <c r="AN310" s="5">
        <v>100</v>
      </c>
      <c r="AO310" s="5">
        <v>40</v>
      </c>
      <c r="AP310" s="5">
        <v>8</v>
      </c>
      <c r="AQ310" s="5">
        <v>3</v>
      </c>
      <c r="AR310" s="5" t="s">
        <v>161</v>
      </c>
      <c r="AS310" s="5">
        <v>30</v>
      </c>
      <c r="AT310" s="5" t="s">
        <v>161</v>
      </c>
      <c r="AU310" s="5" t="s">
        <v>163</v>
      </c>
      <c r="AV310" s="5">
        <v>40</v>
      </c>
      <c r="AW310" s="5">
        <v>10</v>
      </c>
      <c r="AX310" s="5">
        <v>3</v>
      </c>
      <c r="AY310" s="5">
        <v>2</v>
      </c>
      <c r="AZ310" s="5" t="s">
        <v>6785</v>
      </c>
      <c r="BA310" s="5">
        <v>15</v>
      </c>
      <c r="BB310" s="5">
        <v>8</v>
      </c>
      <c r="BC310" s="5">
        <v>2</v>
      </c>
      <c r="BD310" s="5">
        <v>2</v>
      </c>
      <c r="BE310" s="5" t="s">
        <v>1453</v>
      </c>
      <c r="BF310" s="5">
        <v>10</v>
      </c>
      <c r="BG310" s="5">
        <v>6</v>
      </c>
      <c r="BH310" s="5">
        <v>12</v>
      </c>
      <c r="BI310" s="5">
        <v>0</v>
      </c>
      <c r="BJ310" s="5">
        <v>0</v>
      </c>
      <c r="BK310" s="5">
        <v>0</v>
      </c>
      <c r="BL310" s="5">
        <v>0</v>
      </c>
      <c r="BM310" s="5">
        <v>0</v>
      </c>
      <c r="BN310" s="5">
        <v>0</v>
      </c>
      <c r="BO310" s="5">
        <v>0</v>
      </c>
      <c r="BP310" s="5">
        <v>0</v>
      </c>
      <c r="BQ310" s="5" t="s">
        <v>163</v>
      </c>
      <c r="BR310" s="5" t="s">
        <v>1453</v>
      </c>
      <c r="BS310" s="5">
        <v>5</v>
      </c>
      <c r="BT310" s="5">
        <v>2</v>
      </c>
      <c r="BU310" s="5">
        <v>2</v>
      </c>
      <c r="BV310" s="5" t="s">
        <v>163</v>
      </c>
      <c r="BW310" s="5" t="s">
        <v>1453</v>
      </c>
      <c r="BX310" s="5">
        <v>7</v>
      </c>
      <c r="BY310" s="5">
        <v>3</v>
      </c>
      <c r="BZ310" s="5">
        <v>3</v>
      </c>
      <c r="CA310" s="5">
        <v>3</v>
      </c>
      <c r="CB310" s="5">
        <v>0</v>
      </c>
      <c r="CC310" s="5">
        <v>0</v>
      </c>
      <c r="CD310" s="5" t="s">
        <v>2144</v>
      </c>
      <c r="CE310" s="5" t="s">
        <v>161</v>
      </c>
      <c r="CF310" s="5" t="s">
        <v>161</v>
      </c>
      <c r="CG310" s="5" t="s">
        <v>158</v>
      </c>
      <c r="CH310" s="5" t="s">
        <v>158</v>
      </c>
      <c r="CI310" s="5">
        <v>0</v>
      </c>
      <c r="CJ310" s="5">
        <v>0</v>
      </c>
      <c r="CK310" s="5" t="s">
        <v>158</v>
      </c>
      <c r="CL310" s="5" t="s">
        <v>158</v>
      </c>
      <c r="CM310" s="5">
        <v>15</v>
      </c>
      <c r="CN310" s="5">
        <v>3</v>
      </c>
      <c r="CO310" s="5" t="s">
        <v>199</v>
      </c>
      <c r="CQ310" s="5" t="s">
        <v>168</v>
      </c>
      <c r="CS310" s="5" t="s">
        <v>169</v>
      </c>
      <c r="CT310" s="5" t="s">
        <v>158</v>
      </c>
      <c r="CU310" s="20" t="s">
        <v>416</v>
      </c>
      <c r="CX310" s="5" t="s">
        <v>6778</v>
      </c>
      <c r="CY310" s="4" t="s">
        <v>561</v>
      </c>
      <c r="CZ310" s="5" t="s">
        <v>171</v>
      </c>
      <c r="DA310" s="5" t="s">
        <v>230</v>
      </c>
      <c r="DB310" s="4" t="s">
        <v>6786</v>
      </c>
      <c r="DC310" s="4" t="s">
        <v>6787</v>
      </c>
      <c r="DD310" t="s">
        <v>6788</v>
      </c>
      <c r="DE310" s="14" t="s">
        <v>176</v>
      </c>
      <c r="DF310" s="4">
        <v>316</v>
      </c>
      <c r="DG310" s="15" t="s">
        <v>177</v>
      </c>
      <c r="DH310" s="15" t="s">
        <v>178</v>
      </c>
      <c r="DI310" s="4" t="e">
        <v>#REF!</v>
      </c>
      <c r="DJ310" s="4" t="e">
        <v>#REF!</v>
      </c>
      <c r="DK310" s="4" t="e">
        <v>#REF!</v>
      </c>
      <c r="DL310" s="4" t="e">
        <v>#REF!</v>
      </c>
      <c r="DM310" s="4" t="e">
        <v>#REF!</v>
      </c>
      <c r="DN310" s="4" t="e">
        <v>#REF!</v>
      </c>
      <c r="DO310" s="4" t="e">
        <v>#REF!</v>
      </c>
      <c r="DP310" s="4" t="s">
        <v>6789</v>
      </c>
      <c r="DQ310" s="4" t="s">
        <v>178</v>
      </c>
      <c r="DR310" s="16">
        <v>0</v>
      </c>
      <c r="DS310" s="17">
        <v>44245</v>
      </c>
      <c r="DU310" s="1" t="s">
        <v>178</v>
      </c>
      <c r="DV310" s="1" t="str">
        <f>TabCadastro[[#This Row],[Cidade]]&amp;" - "&amp;TabCadastro[[#This Row],[UF]]</f>
        <v>Pindamonhangaba - SP</v>
      </c>
      <c r="DW310" s="18" t="str">
        <f>TabCadastro[[#This Row],[Nome completo do responsável]]&amp;" / "&amp;TabCadastro[[#This Row],[Endereço de e-mail2]]&amp;" / "&amp;TabCadastro[[#This Row],[Telefone]]</f>
        <v>Benedita Aparecida De Souza Ribeiro / flavioribeiropmp@gmail.com / (12) 3527-9018</v>
      </c>
      <c r="DX310" s="18" t="str">
        <f>TabCadastro[[#This Row],[Nome do Presidente]]&amp;" / "&amp;TabCadastro[[#This Row],[Email do Presidente]]&amp;" / "&amp;TabCadastro[[#This Row],[Telefone do Presidente]]</f>
        <v>Benedita Aparecida De Souza Ribeiro / flavioribeiropmp@gmail.com / (12) 99602-5865</v>
      </c>
      <c r="DY310" s="18" t="e">
        <f>VLOOKUP(TabCadastro[[#This Row],[Regional]],#REF!,2,FALSE)</f>
        <v>#REF!</v>
      </c>
      <c r="DZ310" s="1" t="e">
        <f>IF(TabCadastro[[#This Row],[Regional]]=#REF!,TabCadastro[[#This Row],[Conc_Cidade_UF]],"")</f>
        <v>#REF!</v>
      </c>
      <c r="EA310" s="18" t="str">
        <f>TabCadastro[[#This Row],[Endereço]]&amp;" - "&amp;TabCadastro[[#This Row],[Bairro]]&amp;" - "&amp;"CEP "&amp;TabCadastro[[#This Row],[CEP]]</f>
        <v>Rua Capitão Vitorio Basso 75 - Pq. São Domingos - CEP 12410-010</v>
      </c>
      <c r="EB310" s="1" t="e">
        <f>IF(TabCadastro[[#This Row],[Regional]]=#REF!,TabCadastro[[#This Row],[Ordem (manual)]],"")</f>
        <v>#REF!</v>
      </c>
      <c r="EC310" s="1" t="e">
        <f>IF(TabCadastro[[#This Row],[Regional_Selec]]="","",_xlfn.RANK.EQ(TabCadastro[[#This Row],[Regional_Selec]],TabCadastro[Regional_Selec],1))</f>
        <v>#REF!</v>
      </c>
      <c r="ED310" s="1" t="str">
        <f>TabCadastro[[#This Row],[Domingo]]&amp;TabCadastro[[#This Row],[Segunda]]&amp;TabCadastro[[#This Row],[Terça]]&amp;TabCadastro[[#This Row],[Quarta]]&amp;TabCadastro[[#This Row],[Quinta]]&amp;TabCadastro[[#This Row],[Sexta]]&amp;TabCadastro[[#This Row],[Sábado]]</f>
        <v>-19h30--14h30--</v>
      </c>
      <c r="EE310" s="1">
        <f>LEN(TabCadastro[[#This Row],[Conc_AE]])-LEN(SUBSTITUTE(TabCadastro[[#This Row],[Conc_AE]],"h",""))</f>
        <v>2</v>
      </c>
      <c r="EF310" s="1">
        <f>LEN(TabCadastro[[#This Row],[Dias e Horários do CURSO BÁSICO]])-LEN(SUBSTITUTE(TabCadastro[[#This Row],[Dias e Horários do CURSO BÁSICO]],"h",""))</f>
        <v>0</v>
      </c>
      <c r="EG310" s="1">
        <f>LEN(TabCadastro[[#This Row],[Dias e Horários da EAE]])-LEN(SUBSTITUTE(TabCadastro[[#This Row],[Dias e Horários da EAE]],"h",""))</f>
        <v>0</v>
      </c>
      <c r="EH310" s="1">
        <f>LEN(TabCadastro[[#This Row],[Dias e Horários EVANGELIZAÇÃO INFANTIL]])-LEN(SUBSTITUTE(TabCadastro[[#This Row],[Dias e Horários EVANGELIZAÇÃO INFANTIL]],"h",""))</f>
        <v>1</v>
      </c>
      <c r="EI310" s="1">
        <f>LEN(TabCadastro[[#This Row],[Dias e Horários PRÉ-MOCIDADE]])-LEN(SUBSTITUTE(TabCadastro[[#This Row],[Dias e Horários PRÉ-MOCIDADE]],"h",""))</f>
        <v>1</v>
      </c>
      <c r="EJ310" s="1">
        <f>LEN(TabCadastro[[#This Row],[Dias e Horários MOCIDADE]])-LEN(SUBSTITUTE(TabCadastro[[#This Row],[Dias e Horários MOCIDADE]],"h",""))</f>
        <v>1</v>
      </c>
      <c r="EK310" s="1">
        <f>LEN(TabCadastro[[#This Row],[Dias e Horários do CURSO DE MÉDIUNS]])-LEN(SUBSTITUTE(TabCadastro[[#This Row],[Dias e Horários do CURSO DE MÉDIUNS]],"h",""))</f>
        <v>0</v>
      </c>
      <c r="EL310" s="1">
        <f>LEN(TabCadastro[[#This Row],[Dias e Horários - FALANDO AO CORAÇÃO]])-LEN(SUBSTITUTE(TabCadastro[[#This Row],[Dias e Horários - FALANDO AO CORAÇÃO]],"h",""))</f>
        <v>1</v>
      </c>
      <c r="EM310" s="1">
        <f>LEN(TabCadastro[[#This Row],[Dias e Horários - PROJETO ANDRÉ LUIZ]])-LEN(SUBSTITUTE(TabCadastro[[#This Row],[Dias e Horários - PROJETO ANDRÉ LUIZ]],"h",""))</f>
        <v>0</v>
      </c>
      <c r="EN310" s="1">
        <f>LEN(TabCadastro[[#This Row],[Dias e Horários - PROJETO PAULO DE TARSO]])-LEN(SUBSTITUTE(TabCadastro[[#This Row],[Dias e Horários - PROJETO PAULO DE TARSO]],"h",""))</f>
        <v>0</v>
      </c>
    </row>
    <row r="311" spans="1:144" x14ac:dyDescent="0.3">
      <c r="A311" s="2">
        <v>44189.731928576388</v>
      </c>
      <c r="B311" s="19" t="s">
        <v>6640</v>
      </c>
      <c r="C311" s="3" t="s">
        <v>6790</v>
      </c>
      <c r="D311" s="3" t="s">
        <v>6791</v>
      </c>
      <c r="E311" s="3" t="s">
        <v>6792</v>
      </c>
      <c r="F311" s="3" t="s">
        <v>6793</v>
      </c>
      <c r="G311" s="4" t="s">
        <v>6794</v>
      </c>
      <c r="H311" s="5" t="s">
        <v>6795</v>
      </c>
      <c r="I311" s="3" t="s">
        <v>6647</v>
      </c>
      <c r="J311" s="3" t="s">
        <v>152</v>
      </c>
      <c r="K311" s="3" t="s">
        <v>6796</v>
      </c>
      <c r="L311" s="3" t="s">
        <v>6797</v>
      </c>
      <c r="M311" s="13">
        <v>35335</v>
      </c>
      <c r="N311" s="3" t="s">
        <v>6798</v>
      </c>
      <c r="O311" s="5" t="s">
        <v>6799</v>
      </c>
      <c r="P311" s="5" t="s">
        <v>6800</v>
      </c>
      <c r="Q311" s="4" t="s">
        <v>274</v>
      </c>
      <c r="R311" s="4" t="s">
        <v>6801</v>
      </c>
      <c r="S311" s="3" t="s">
        <v>159</v>
      </c>
      <c r="T311" s="3" t="s">
        <v>158</v>
      </c>
      <c r="U311" s="3" t="s">
        <v>158</v>
      </c>
      <c r="V311" s="3" t="s">
        <v>159</v>
      </c>
      <c r="W311" s="3" t="s">
        <v>158</v>
      </c>
      <c r="X311" s="3" t="s">
        <v>159</v>
      </c>
      <c r="Y311" s="3" t="s">
        <v>158</v>
      </c>
      <c r="Z311" s="4" t="s">
        <v>6802</v>
      </c>
      <c r="AA311" s="4" t="s">
        <v>305</v>
      </c>
      <c r="AB311" t="s">
        <v>6803</v>
      </c>
      <c r="AC311" s="4" t="s">
        <v>305</v>
      </c>
      <c r="AD311" s="4" t="s">
        <v>305</v>
      </c>
      <c r="AE311" s="4" t="s">
        <v>158</v>
      </c>
      <c r="AF311" s="4" t="s">
        <v>6804</v>
      </c>
      <c r="AG311" s="3" t="s">
        <v>1380</v>
      </c>
      <c r="AH311" s="3" t="s">
        <v>2167</v>
      </c>
      <c r="AI311" s="3" t="s">
        <v>549</v>
      </c>
      <c r="AJ311" s="3" t="s">
        <v>162</v>
      </c>
      <c r="AK311" s="3" t="s">
        <v>6805</v>
      </c>
      <c r="AL311" s="3" t="s">
        <v>222</v>
      </c>
      <c r="AM311" s="3" t="s">
        <v>1380</v>
      </c>
      <c r="AN311" s="5">
        <v>103</v>
      </c>
      <c r="AO311" s="5">
        <v>83</v>
      </c>
      <c r="AP311" s="5">
        <v>11</v>
      </c>
      <c r="AQ311" s="5">
        <v>18</v>
      </c>
      <c r="AR311" s="5" t="s">
        <v>166</v>
      </c>
      <c r="AS311" s="5">
        <v>34</v>
      </c>
      <c r="AT311" s="5" t="s">
        <v>6806</v>
      </c>
      <c r="AU311" s="5" t="s">
        <v>4979</v>
      </c>
      <c r="AV311" s="5">
        <v>53</v>
      </c>
      <c r="AW311" s="5">
        <v>8</v>
      </c>
      <c r="AX311" s="5">
        <v>9</v>
      </c>
      <c r="AY311" s="5">
        <v>3</v>
      </c>
      <c r="AZ311" s="5" t="s">
        <v>161</v>
      </c>
      <c r="BA311" s="5">
        <v>0</v>
      </c>
      <c r="BB311" s="5">
        <v>0</v>
      </c>
      <c r="BC311" s="5">
        <v>0</v>
      </c>
      <c r="BD311" s="5">
        <v>4</v>
      </c>
      <c r="BE311" s="5" t="s">
        <v>164</v>
      </c>
      <c r="BF311" s="5">
        <v>25</v>
      </c>
      <c r="BG311" s="5">
        <v>15</v>
      </c>
      <c r="BH311" s="5">
        <v>4</v>
      </c>
      <c r="BI311" s="5">
        <v>1</v>
      </c>
      <c r="BJ311" s="5">
        <v>1</v>
      </c>
      <c r="BK311" s="5">
        <v>1</v>
      </c>
      <c r="BL311" s="5">
        <v>1</v>
      </c>
      <c r="BM311" s="5">
        <v>1</v>
      </c>
      <c r="BN311" s="5">
        <v>0</v>
      </c>
      <c r="BO311" s="5">
        <v>3</v>
      </c>
      <c r="BP311" s="5">
        <v>3</v>
      </c>
      <c r="BQ311" s="5" t="s">
        <v>158</v>
      </c>
      <c r="BR311" s="5" t="s">
        <v>523</v>
      </c>
      <c r="BS311" s="5">
        <v>11</v>
      </c>
      <c r="BT311" s="5">
        <v>2</v>
      </c>
      <c r="BU311" s="5">
        <v>2</v>
      </c>
      <c r="BV311" s="5" t="s">
        <v>253</v>
      </c>
      <c r="BW311" s="5" t="s">
        <v>279</v>
      </c>
      <c r="BX311" s="5">
        <v>21</v>
      </c>
      <c r="BY311" s="5">
        <v>5</v>
      </c>
      <c r="BZ311" s="5">
        <v>2</v>
      </c>
      <c r="CA311" s="5">
        <v>2</v>
      </c>
      <c r="CB311" s="5">
        <v>15</v>
      </c>
      <c r="CC311" s="5">
        <v>55</v>
      </c>
      <c r="CD311" s="5" t="s">
        <v>161</v>
      </c>
      <c r="CE311" s="5" t="s">
        <v>161</v>
      </c>
      <c r="CF311" s="5" t="s">
        <v>161</v>
      </c>
      <c r="CG311" s="5" t="s">
        <v>159</v>
      </c>
      <c r="CH311" s="5" t="s">
        <v>158</v>
      </c>
      <c r="CI311" s="5">
        <v>0</v>
      </c>
      <c r="CJ311" s="5">
        <v>0</v>
      </c>
      <c r="CK311" s="5" t="s">
        <v>159</v>
      </c>
      <c r="CL311" s="5" t="s">
        <v>158</v>
      </c>
      <c r="CM311" s="5">
        <v>0</v>
      </c>
      <c r="CN311" s="5">
        <v>0</v>
      </c>
      <c r="CO311" s="5" t="s">
        <v>199</v>
      </c>
      <c r="CP311" s="4" t="s">
        <v>6807</v>
      </c>
      <c r="CQ311" s="5" t="s">
        <v>168</v>
      </c>
      <c r="CR311" s="4" t="s">
        <v>6808</v>
      </c>
      <c r="CS311" s="5" t="s">
        <v>169</v>
      </c>
      <c r="CT311" s="5" t="s">
        <v>158</v>
      </c>
      <c r="CU311" s="5" t="s">
        <v>6809</v>
      </c>
      <c r="CV311" s="4" t="s">
        <v>6810</v>
      </c>
      <c r="CX311" s="5" t="s">
        <v>6799</v>
      </c>
      <c r="CY311" s="4" t="s">
        <v>6811</v>
      </c>
      <c r="CZ311" s="5" t="s">
        <v>171</v>
      </c>
      <c r="DA311" s="5" t="s">
        <v>172</v>
      </c>
      <c r="DB311" s="4" t="s">
        <v>6812</v>
      </c>
      <c r="DC311" s="4" t="s">
        <v>6813</v>
      </c>
      <c r="DD311" t="s">
        <v>6814</v>
      </c>
      <c r="DE311" s="14" t="s">
        <v>176</v>
      </c>
      <c r="DF311" s="4">
        <v>317</v>
      </c>
      <c r="DG311" s="15" t="s">
        <v>177</v>
      </c>
      <c r="DH311" s="15" t="s">
        <v>354</v>
      </c>
      <c r="DI311" s="4" t="e">
        <v>#REF!</v>
      </c>
      <c r="DJ311" s="4" t="e">
        <v>#REF!</v>
      </c>
      <c r="DK311" s="4" t="e">
        <v>#REF!</v>
      </c>
      <c r="DL311" s="4" t="e">
        <v>#REF!</v>
      </c>
      <c r="DM311" s="4" t="e">
        <v>#REF!</v>
      </c>
      <c r="DN311" s="4" t="e">
        <v>#REF!</v>
      </c>
      <c r="DO311" s="4" t="e">
        <v>#REF!</v>
      </c>
      <c r="DP311" s="4" t="s">
        <v>6815</v>
      </c>
      <c r="DQ311" s="4" t="s">
        <v>354</v>
      </c>
      <c r="DR311" s="16">
        <v>0.75</v>
      </c>
      <c r="DS311" s="17">
        <v>44245</v>
      </c>
      <c r="DT311" s="1" t="s">
        <v>2255</v>
      </c>
      <c r="DU311" s="1" t="s">
        <v>178</v>
      </c>
      <c r="DV311" s="1" t="str">
        <f>TabCadastro[[#This Row],[Cidade]]&amp;" - "&amp;TabCadastro[[#This Row],[UF]]</f>
        <v>São José Dos Campos - SP</v>
      </c>
      <c r="DW311" s="18" t="str">
        <f>TabCadastro[[#This Row],[Nome completo do responsável]]&amp;" / "&amp;TabCadastro[[#This Row],[Endereço de e-mail2]]&amp;" / "&amp;TabCadastro[[#This Row],[Telefone]]</f>
        <v>Isabela Karps Teixeira / karpscorretora@yahoo.com.br / (12) 98109-3774</v>
      </c>
      <c r="DX311" s="18" t="str">
        <f>TabCadastro[[#This Row],[Nome do Presidente]]&amp;" / "&amp;TabCadastro[[#This Row],[Email do Presidente]]&amp;" / "&amp;TabCadastro[[#This Row],[Telefone do Presidente]]</f>
        <v>Célia Karps / karpscorretora@yahoo.com.br / (12) 98136-8303</v>
      </c>
      <c r="DY311" s="18" t="e">
        <f>VLOOKUP(TabCadastro[[#This Row],[Regional]],#REF!,2,FALSE)</f>
        <v>#REF!</v>
      </c>
      <c r="DZ311" s="1" t="e">
        <f>IF(TabCadastro[[#This Row],[Regional]]=#REF!,TabCadastro[[#This Row],[Conc_Cidade_UF]],"")</f>
        <v>#REF!</v>
      </c>
      <c r="EA311" s="18" t="str">
        <f>TabCadastro[[#This Row],[Endereço]]&amp;" - "&amp;TabCadastro[[#This Row],[Bairro]]&amp;" - "&amp;"CEP "&amp;TabCadastro[[#This Row],[CEP]]</f>
        <v>Rua Padre Rodolfo, 119 - Vl. Ema - CEP 12243-080</v>
      </c>
      <c r="EB311" s="1" t="e">
        <f>IF(TabCadastro[[#This Row],[Regional]]=#REF!,TabCadastro[[#This Row],[Ordem (manual)]],"")</f>
        <v>#REF!</v>
      </c>
      <c r="EC311" s="1" t="e">
        <f>IF(TabCadastro[[#This Row],[Regional_Selec]]="","",_xlfn.RANK.EQ(TabCadastro[[#This Row],[Regional_Selec]],TabCadastro[Regional_Selec],1))</f>
        <v>#REF!</v>
      </c>
      <c r="ED311" s="1" t="str">
        <f>TabCadastro[[#This Row],[Domingo]]&amp;TabCadastro[[#This Row],[Segunda]]&amp;TabCadastro[[#This Row],[Terça]]&amp;TabCadastro[[#This Row],[Quarta]]&amp;TabCadastro[[#This Row],[Quinta]]&amp;TabCadastro[[#This Row],[Sexta]]&amp;TabCadastro[[#This Row],[Sábado]]</f>
        <v>9h19h158h3019h3015h / 19h30 / 20h14h309h</v>
      </c>
      <c r="EE311" s="1">
        <f>LEN(TabCadastro[[#This Row],[Conc_AE]])-LEN(SUBSTITUTE(TabCadastro[[#This Row],[Conc_AE]],"h",""))</f>
        <v>9</v>
      </c>
      <c r="EF311" s="1">
        <f>LEN(TabCadastro[[#This Row],[Dias e Horários do CURSO BÁSICO]])-LEN(SUBSTITUTE(TabCadastro[[#This Row],[Dias e Horários do CURSO BÁSICO]],"h",""))</f>
        <v>1</v>
      </c>
      <c r="EG311" s="1">
        <f>LEN(TabCadastro[[#This Row],[Dias e Horários da EAE]])-LEN(SUBSTITUTE(TabCadastro[[#This Row],[Dias e Horários da EAE]],"h",""))</f>
        <v>3</v>
      </c>
      <c r="EH311" s="1">
        <f>LEN(TabCadastro[[#This Row],[Dias e Horários EVANGELIZAÇÃO INFANTIL]])-LEN(SUBSTITUTE(TabCadastro[[#This Row],[Dias e Horários EVANGELIZAÇÃO INFANTIL]],"h",""))</f>
        <v>1</v>
      </c>
      <c r="EI311" s="1">
        <f>LEN(TabCadastro[[#This Row],[Dias e Horários PRÉ-MOCIDADE]])-LEN(SUBSTITUTE(TabCadastro[[#This Row],[Dias e Horários PRÉ-MOCIDADE]],"h",""))</f>
        <v>1</v>
      </c>
      <c r="EJ311" s="1">
        <f>LEN(TabCadastro[[#This Row],[Dias e Horários MOCIDADE]])-LEN(SUBSTITUTE(TabCadastro[[#This Row],[Dias e Horários MOCIDADE]],"h",""))</f>
        <v>1</v>
      </c>
      <c r="EK311" s="1">
        <f>LEN(TabCadastro[[#This Row],[Dias e Horários do CURSO DE MÉDIUNS]])-LEN(SUBSTITUTE(TabCadastro[[#This Row],[Dias e Horários do CURSO DE MÉDIUNS]],"h",""))</f>
        <v>0</v>
      </c>
      <c r="EL311" s="1">
        <f>LEN(TabCadastro[[#This Row],[Dias e Horários - FALANDO AO CORAÇÃO]])-LEN(SUBSTITUTE(TabCadastro[[#This Row],[Dias e Horários - FALANDO AO CORAÇÃO]],"h",""))</f>
        <v>0</v>
      </c>
      <c r="EM311" s="1">
        <f>LEN(TabCadastro[[#This Row],[Dias e Horários - PROJETO ANDRÉ LUIZ]])-LEN(SUBSTITUTE(TabCadastro[[#This Row],[Dias e Horários - PROJETO ANDRÉ LUIZ]],"h",""))</f>
        <v>0</v>
      </c>
      <c r="EN311" s="1">
        <f>LEN(TabCadastro[[#This Row],[Dias e Horários - PROJETO PAULO DE TARSO]])-LEN(SUBSTITUTE(TabCadastro[[#This Row],[Dias e Horários - PROJETO PAULO DE TARSO]],"h",""))</f>
        <v>0</v>
      </c>
    </row>
    <row r="312" spans="1:144" x14ac:dyDescent="0.3">
      <c r="A312" s="2">
        <v>44211.646358923608</v>
      </c>
      <c r="B312" s="19" t="s">
        <v>6640</v>
      </c>
      <c r="C312" s="3" t="s">
        <v>6816</v>
      </c>
      <c r="D312" s="3" t="s">
        <v>6817</v>
      </c>
      <c r="E312" s="3" t="s">
        <v>6818</v>
      </c>
      <c r="F312" s="3" t="s">
        <v>6819</v>
      </c>
      <c r="G312" s="4" t="s">
        <v>6820</v>
      </c>
      <c r="H312" s="5" t="s">
        <v>6821</v>
      </c>
      <c r="I312" s="3" t="s">
        <v>6647</v>
      </c>
      <c r="J312" s="3" t="s">
        <v>152</v>
      </c>
      <c r="K312" s="3" t="s">
        <v>6822</v>
      </c>
      <c r="L312" s="3" t="s">
        <v>6823</v>
      </c>
      <c r="M312" s="13">
        <v>34672</v>
      </c>
      <c r="N312" s="3" t="s">
        <v>6818</v>
      </c>
      <c r="O312" s="5" t="s">
        <v>6824</v>
      </c>
      <c r="P312" s="5" t="s">
        <v>6819</v>
      </c>
      <c r="Q312" s="4" t="s">
        <v>163</v>
      </c>
      <c r="R312" s="4" t="s">
        <v>6825</v>
      </c>
      <c r="S312" s="3" t="s">
        <v>159</v>
      </c>
      <c r="T312" s="3" t="s">
        <v>158</v>
      </c>
      <c r="U312" s="3" t="s">
        <v>158</v>
      </c>
      <c r="V312" s="3" t="s">
        <v>159</v>
      </c>
      <c r="W312" s="3" t="s">
        <v>159</v>
      </c>
      <c r="X312" s="3" t="s">
        <v>159</v>
      </c>
      <c r="Y312" s="3" t="s">
        <v>158</v>
      </c>
      <c r="Z312" s="4" t="s">
        <v>6826</v>
      </c>
      <c r="AA312" s="4" t="s">
        <v>161</v>
      </c>
      <c r="AB312" s="4" t="s">
        <v>161</v>
      </c>
      <c r="AC312" s="4" t="s">
        <v>161</v>
      </c>
      <c r="AD312" s="4"/>
      <c r="AE312" s="4" t="s">
        <v>158</v>
      </c>
      <c r="AF312" s="4" t="s">
        <v>6827</v>
      </c>
      <c r="AG312" s="3" t="s">
        <v>196</v>
      </c>
      <c r="AH312" s="3" t="s">
        <v>196</v>
      </c>
      <c r="AI312" s="3" t="s">
        <v>422</v>
      </c>
      <c r="AJ312" s="3" t="s">
        <v>196</v>
      </c>
      <c r="AK312" s="3" t="s">
        <v>196</v>
      </c>
      <c r="AL312" s="3" t="s">
        <v>196</v>
      </c>
      <c r="AM312" s="3" t="s">
        <v>196</v>
      </c>
      <c r="AN312" s="5">
        <v>78</v>
      </c>
      <c r="AO312" s="5">
        <v>8</v>
      </c>
      <c r="AP312" s="5">
        <v>12</v>
      </c>
      <c r="AQ312" s="5">
        <v>16</v>
      </c>
      <c r="AR312" s="5" t="s">
        <v>161</v>
      </c>
      <c r="AS312" s="5">
        <v>0</v>
      </c>
      <c r="AT312" s="5" t="s">
        <v>161</v>
      </c>
      <c r="AU312" s="5" t="s">
        <v>163</v>
      </c>
      <c r="AV312" s="5">
        <v>0</v>
      </c>
      <c r="AW312" s="5">
        <v>4</v>
      </c>
      <c r="AX312" s="5">
        <v>2</v>
      </c>
      <c r="AY312" s="5">
        <v>0</v>
      </c>
      <c r="AZ312" s="5" t="s">
        <v>161</v>
      </c>
      <c r="BA312" s="5">
        <v>0</v>
      </c>
      <c r="BB312" s="5">
        <v>2</v>
      </c>
      <c r="BC312" s="5">
        <v>1</v>
      </c>
      <c r="BD312" s="5">
        <v>0</v>
      </c>
      <c r="BE312" s="5" t="s">
        <v>161</v>
      </c>
      <c r="BF312" s="5">
        <v>0</v>
      </c>
      <c r="BG312" s="5">
        <v>0</v>
      </c>
      <c r="BH312" s="5">
        <v>0</v>
      </c>
      <c r="BI312" s="5">
        <v>0</v>
      </c>
      <c r="BJ312" s="5">
        <v>0</v>
      </c>
      <c r="BK312" s="5">
        <v>0</v>
      </c>
      <c r="BL312" s="5">
        <v>0</v>
      </c>
      <c r="BM312" s="5">
        <v>0</v>
      </c>
      <c r="BN312" s="5">
        <v>0</v>
      </c>
      <c r="BO312" s="5">
        <v>0</v>
      </c>
      <c r="BP312" s="5">
        <v>0</v>
      </c>
      <c r="BQ312" s="5" t="s">
        <v>163</v>
      </c>
      <c r="BR312" s="5" t="s">
        <v>161</v>
      </c>
      <c r="BS312" s="5">
        <v>0</v>
      </c>
      <c r="BT312" s="5">
        <v>0</v>
      </c>
      <c r="BU312" s="5">
        <v>0</v>
      </c>
      <c r="BV312" s="5" t="s">
        <v>163</v>
      </c>
      <c r="BW312" s="5" t="s">
        <v>161</v>
      </c>
      <c r="BX312" s="5">
        <v>0</v>
      </c>
      <c r="BY312" s="5">
        <v>0</v>
      </c>
      <c r="BZ312" s="5">
        <v>0</v>
      </c>
      <c r="CA312" s="5">
        <v>0</v>
      </c>
      <c r="CB312" s="5">
        <v>0</v>
      </c>
      <c r="CC312" s="5">
        <v>32</v>
      </c>
      <c r="CD312" s="5" t="s">
        <v>161</v>
      </c>
      <c r="CE312" s="5" t="s">
        <v>161</v>
      </c>
      <c r="CF312" s="5" t="s">
        <v>161</v>
      </c>
      <c r="CG312" s="5" t="s">
        <v>158</v>
      </c>
      <c r="CH312" s="5" t="s">
        <v>158</v>
      </c>
      <c r="CI312" s="5">
        <v>0</v>
      </c>
      <c r="CJ312" s="5">
        <v>0</v>
      </c>
      <c r="CK312" s="5" t="s">
        <v>159</v>
      </c>
      <c r="CL312" s="5" t="s">
        <v>158</v>
      </c>
      <c r="CM312" s="5">
        <v>0</v>
      </c>
      <c r="CN312" s="5">
        <v>0</v>
      </c>
      <c r="CO312" s="5" t="s">
        <v>167</v>
      </c>
      <c r="CQ312" s="5" t="s">
        <v>347</v>
      </c>
      <c r="CR312" s="4" t="s">
        <v>6828</v>
      </c>
      <c r="CS312" s="5" t="s">
        <v>169</v>
      </c>
      <c r="CT312" s="5" t="s">
        <v>159</v>
      </c>
      <c r="CU312" s="5" t="s">
        <v>6824</v>
      </c>
      <c r="CV312" s="4" t="s">
        <v>6829</v>
      </c>
      <c r="CX312" s="5" t="s">
        <v>6824</v>
      </c>
      <c r="CY312" s="4" t="s">
        <v>6830</v>
      </c>
      <c r="CZ312" s="5" t="s">
        <v>171</v>
      </c>
      <c r="DA312" s="5" t="s">
        <v>230</v>
      </c>
      <c r="DB312" s="4" t="s">
        <v>6831</v>
      </c>
      <c r="DC312" s="4" t="s">
        <v>6832</v>
      </c>
      <c r="DD312" t="s">
        <v>6833</v>
      </c>
      <c r="DE312" s="14" t="s">
        <v>176</v>
      </c>
      <c r="DF312" s="4">
        <v>318</v>
      </c>
      <c r="DG312" s="15" t="s">
        <v>177</v>
      </c>
      <c r="DH312" s="15" t="s">
        <v>178</v>
      </c>
      <c r="DI312" s="4" t="e">
        <v>#REF!</v>
      </c>
      <c r="DJ312" s="4" t="e">
        <v>#REF!</v>
      </c>
      <c r="DK312" s="4" t="e">
        <v>#REF!</v>
      </c>
      <c r="DL312" s="4" t="e">
        <v>#REF!</v>
      </c>
      <c r="DM312" s="4" t="e">
        <v>#REF!</v>
      </c>
      <c r="DN312" s="4" t="e">
        <v>#REF!</v>
      </c>
      <c r="DO312" s="4" t="e">
        <v>#REF!</v>
      </c>
      <c r="DP312" s="4" t="s">
        <v>6834</v>
      </c>
      <c r="DQ312" s="4" t="s">
        <v>178</v>
      </c>
      <c r="DR312" s="16">
        <v>0.5</v>
      </c>
      <c r="DS312" s="17">
        <v>44245</v>
      </c>
      <c r="DU312" s="1" t="s">
        <v>178</v>
      </c>
      <c r="DV312" s="1" t="str">
        <f>TabCadastro[[#This Row],[Cidade]]&amp;" - "&amp;TabCadastro[[#This Row],[UF]]</f>
        <v>São José Dos Campos - SP</v>
      </c>
      <c r="DW312" s="18" t="str">
        <f>TabCadastro[[#This Row],[Nome completo do responsável]]&amp;" / "&amp;TabCadastro[[#This Row],[Endereço de e-mail2]]&amp;" / "&amp;TabCadastro[[#This Row],[Telefone]]</f>
        <v>Osvaldo Barbosa Junior / terapiaortomolecular@hotmail.com / (12) 99127-3549</v>
      </c>
      <c r="DX312" s="18" t="str">
        <f>TabCadastro[[#This Row],[Nome do Presidente]]&amp;" / "&amp;TabCadastro[[#This Row],[Email do Presidente]]&amp;" / "&amp;TabCadastro[[#This Row],[Telefone do Presidente]]</f>
        <v>Osvaldo Barbosa Junior / terapiaortomolecular@hotmail.com / (12) 99127-3549</v>
      </c>
      <c r="DY312" s="18" t="e">
        <f>VLOOKUP(TabCadastro[[#This Row],[Regional]],#REF!,2,FALSE)</f>
        <v>#REF!</v>
      </c>
      <c r="DZ312" s="1" t="e">
        <f>IF(TabCadastro[[#This Row],[Regional]]=#REF!,TabCadastro[[#This Row],[Conc_Cidade_UF]],"")</f>
        <v>#REF!</v>
      </c>
      <c r="EA312" s="18" t="str">
        <f>TabCadastro[[#This Row],[Endereço]]&amp;" - "&amp;TabCadastro[[#This Row],[Bairro]]&amp;" - "&amp;"CEP "&amp;TabCadastro[[#This Row],[CEP]]</f>
        <v>Rua Juriti, 347 - Vl. Tatetuba - CEP 12220-230</v>
      </c>
      <c r="EB312" s="1" t="e">
        <f>IF(TabCadastro[[#This Row],[Regional]]=#REF!,TabCadastro[[#This Row],[Ordem (manual)]],"")</f>
        <v>#REF!</v>
      </c>
      <c r="EC312" s="1" t="e">
        <f>IF(TabCadastro[[#This Row],[Regional_Selec]]="","",_xlfn.RANK.EQ(TabCadastro[[#This Row],[Regional_Selec]],TabCadastro[Regional_Selec],1))</f>
        <v>#REF!</v>
      </c>
      <c r="ED312" s="1" t="str">
        <f>TabCadastro[[#This Row],[Domingo]]&amp;TabCadastro[[#This Row],[Segunda]]&amp;TabCadastro[[#This Row],[Terça]]&amp;TabCadastro[[#This Row],[Quarta]]&amp;TabCadastro[[#This Row],[Quinta]]&amp;TabCadastro[[#This Row],[Sexta]]&amp;TabCadastro[[#This Row],[Sábado]]</f>
        <v>18h18h19h18h18h18h18h</v>
      </c>
      <c r="EE312" s="1">
        <f>LEN(TabCadastro[[#This Row],[Conc_AE]])-LEN(SUBSTITUTE(TabCadastro[[#This Row],[Conc_AE]],"h",""))</f>
        <v>7</v>
      </c>
      <c r="EF312" s="1">
        <f>LEN(TabCadastro[[#This Row],[Dias e Horários do CURSO BÁSICO]])-LEN(SUBSTITUTE(TabCadastro[[#This Row],[Dias e Horários do CURSO BÁSICO]],"h",""))</f>
        <v>0</v>
      </c>
      <c r="EG312" s="1">
        <f>LEN(TabCadastro[[#This Row],[Dias e Horários da EAE]])-LEN(SUBSTITUTE(TabCadastro[[#This Row],[Dias e Horários da EAE]],"h",""))</f>
        <v>0</v>
      </c>
      <c r="EH312" s="1">
        <f>LEN(TabCadastro[[#This Row],[Dias e Horários EVANGELIZAÇÃO INFANTIL]])-LEN(SUBSTITUTE(TabCadastro[[#This Row],[Dias e Horários EVANGELIZAÇÃO INFANTIL]],"h",""))</f>
        <v>0</v>
      </c>
      <c r="EI312" s="1">
        <f>LEN(TabCadastro[[#This Row],[Dias e Horários PRÉ-MOCIDADE]])-LEN(SUBSTITUTE(TabCadastro[[#This Row],[Dias e Horários PRÉ-MOCIDADE]],"h",""))</f>
        <v>0</v>
      </c>
      <c r="EJ312" s="1">
        <f>LEN(TabCadastro[[#This Row],[Dias e Horários MOCIDADE]])-LEN(SUBSTITUTE(TabCadastro[[#This Row],[Dias e Horários MOCIDADE]],"h",""))</f>
        <v>0</v>
      </c>
      <c r="EK312" s="1">
        <f>LEN(TabCadastro[[#This Row],[Dias e Horários do CURSO DE MÉDIUNS]])-LEN(SUBSTITUTE(TabCadastro[[#This Row],[Dias e Horários do CURSO DE MÉDIUNS]],"h",""))</f>
        <v>0</v>
      </c>
      <c r="EL312" s="1">
        <f>LEN(TabCadastro[[#This Row],[Dias e Horários - FALANDO AO CORAÇÃO]])-LEN(SUBSTITUTE(TabCadastro[[#This Row],[Dias e Horários - FALANDO AO CORAÇÃO]],"h",""))</f>
        <v>0</v>
      </c>
      <c r="EM312" s="1">
        <f>LEN(TabCadastro[[#This Row],[Dias e Horários - PROJETO ANDRÉ LUIZ]])-LEN(SUBSTITUTE(TabCadastro[[#This Row],[Dias e Horários - PROJETO ANDRÉ LUIZ]],"h",""))</f>
        <v>0</v>
      </c>
      <c r="EN312" s="1">
        <f>LEN(TabCadastro[[#This Row],[Dias e Horários - PROJETO PAULO DE TARSO]])-LEN(SUBSTITUTE(TabCadastro[[#This Row],[Dias e Horários - PROJETO PAULO DE TARSO]],"h",""))</f>
        <v>0</v>
      </c>
    </row>
    <row r="313" spans="1:144" x14ac:dyDescent="0.3">
      <c r="A313" s="2">
        <v>44223.605339201386</v>
      </c>
      <c r="B313" s="19" t="s">
        <v>6640</v>
      </c>
      <c r="C313" s="3" t="s">
        <v>6835</v>
      </c>
      <c r="D313" s="3" t="s">
        <v>6836</v>
      </c>
      <c r="E313" s="3" t="s">
        <v>6837</v>
      </c>
      <c r="F313" s="3" t="s">
        <v>6838</v>
      </c>
      <c r="G313" s="4" t="s">
        <v>6839</v>
      </c>
      <c r="H313" s="5" t="s">
        <v>1395</v>
      </c>
      <c r="I313" s="3" t="s">
        <v>6647</v>
      </c>
      <c r="J313" s="3" t="s">
        <v>152</v>
      </c>
      <c r="K313" s="3" t="s">
        <v>6840</v>
      </c>
      <c r="L313" s="3" t="s">
        <v>6841</v>
      </c>
      <c r="M313" s="13">
        <v>28692</v>
      </c>
      <c r="N313" s="3" t="s">
        <v>6842</v>
      </c>
      <c r="O313" s="5" t="s">
        <v>6843</v>
      </c>
      <c r="P313" s="5" t="s">
        <v>6844</v>
      </c>
      <c r="Q313" s="4" t="s">
        <v>6845</v>
      </c>
      <c r="R313" s="4" t="s">
        <v>6846</v>
      </c>
      <c r="S313" s="3" t="s">
        <v>158</v>
      </c>
      <c r="T313" s="3" t="s">
        <v>159</v>
      </c>
      <c r="U313" s="3" t="s">
        <v>158</v>
      </c>
      <c r="V313" s="3" t="s">
        <v>159</v>
      </c>
      <c r="W313" s="3" t="s">
        <v>158</v>
      </c>
      <c r="X313" s="3" t="s">
        <v>159</v>
      </c>
      <c r="Y313" s="3" t="s">
        <v>158</v>
      </c>
      <c r="Z313" s="4" t="s">
        <v>6847</v>
      </c>
      <c r="AA313" t="s">
        <v>6848</v>
      </c>
      <c r="AB313" s="4" t="s">
        <v>6849</v>
      </c>
      <c r="AC313" s="4" t="s">
        <v>161</v>
      </c>
      <c r="AD313" s="4" t="s">
        <v>161</v>
      </c>
      <c r="AE313" s="4" t="s">
        <v>158</v>
      </c>
      <c r="AF313" s="4" t="s">
        <v>6850</v>
      </c>
      <c r="AG313" s="3" t="s">
        <v>1380</v>
      </c>
      <c r="AH313" s="3" t="s">
        <v>398</v>
      </c>
      <c r="AI313" s="3" t="s">
        <v>162</v>
      </c>
      <c r="AJ313" s="3" t="s">
        <v>3385</v>
      </c>
      <c r="AK313" s="3" t="s">
        <v>161</v>
      </c>
      <c r="AL313" s="3" t="s">
        <v>196</v>
      </c>
      <c r="AM313" s="3" t="s">
        <v>161</v>
      </c>
      <c r="AN313" s="5">
        <v>145</v>
      </c>
      <c r="AO313" s="5">
        <v>145</v>
      </c>
      <c r="AP313" s="5">
        <v>38</v>
      </c>
      <c r="AQ313" s="5">
        <v>25</v>
      </c>
      <c r="AR313" s="5" t="s">
        <v>161</v>
      </c>
      <c r="AS313" s="5">
        <v>0</v>
      </c>
      <c r="AT313" s="5" t="s">
        <v>6851</v>
      </c>
      <c r="AU313" s="5" t="s">
        <v>6852</v>
      </c>
      <c r="AV313" s="5">
        <v>19</v>
      </c>
      <c r="AW313" s="5">
        <v>27</v>
      </c>
      <c r="AX313" s="5">
        <v>17</v>
      </c>
      <c r="AY313" s="5">
        <v>5</v>
      </c>
      <c r="AZ313" s="5" t="s">
        <v>312</v>
      </c>
      <c r="BA313" s="5">
        <v>32</v>
      </c>
      <c r="BB313" s="5">
        <v>13</v>
      </c>
      <c r="BC313" s="5">
        <v>10</v>
      </c>
      <c r="BD313" s="5">
        <v>3</v>
      </c>
      <c r="BE313" s="5" t="s">
        <v>378</v>
      </c>
      <c r="BF313" s="5">
        <v>31</v>
      </c>
      <c r="BG313" s="5">
        <v>10</v>
      </c>
      <c r="BH313" s="5">
        <v>10</v>
      </c>
      <c r="BI313" s="5">
        <v>2</v>
      </c>
      <c r="BJ313" s="5">
        <v>2</v>
      </c>
      <c r="BK313" s="5">
        <v>3</v>
      </c>
      <c r="BL313" s="5">
        <v>2</v>
      </c>
      <c r="BM313" s="5">
        <v>1</v>
      </c>
      <c r="BN313" s="5">
        <v>1</v>
      </c>
      <c r="BO313" s="5">
        <v>5</v>
      </c>
      <c r="BP313" s="5">
        <v>7</v>
      </c>
      <c r="BQ313" s="5" t="s">
        <v>158</v>
      </c>
      <c r="BR313" s="5" t="s">
        <v>469</v>
      </c>
      <c r="BS313" s="5">
        <v>5</v>
      </c>
      <c r="BT313" s="5">
        <v>2</v>
      </c>
      <c r="BU313" s="5">
        <v>2</v>
      </c>
      <c r="BV313" s="5" t="s">
        <v>253</v>
      </c>
      <c r="BW313" s="5" t="s">
        <v>469</v>
      </c>
      <c r="BX313" s="5">
        <v>5</v>
      </c>
      <c r="BY313" s="5">
        <v>11</v>
      </c>
      <c r="BZ313" s="5">
        <v>2</v>
      </c>
      <c r="CA313" s="5">
        <v>2</v>
      </c>
      <c r="CB313" s="21">
        <v>0</v>
      </c>
      <c r="CC313" s="5">
        <v>0</v>
      </c>
      <c r="CD313" s="5" t="s">
        <v>161</v>
      </c>
      <c r="CE313" s="5" t="s">
        <v>310</v>
      </c>
      <c r="CF313" s="5" t="s">
        <v>161</v>
      </c>
      <c r="CG313" s="5" t="s">
        <v>158</v>
      </c>
      <c r="CH313" s="5" t="s">
        <v>158</v>
      </c>
      <c r="CI313" s="5">
        <v>15</v>
      </c>
      <c r="CJ313" s="5">
        <v>5</v>
      </c>
      <c r="CK313" s="5" t="s">
        <v>159</v>
      </c>
      <c r="CL313" s="5" t="s">
        <v>158</v>
      </c>
      <c r="CM313" s="5">
        <v>0</v>
      </c>
      <c r="CN313" s="5">
        <v>0</v>
      </c>
      <c r="CO313" s="5" t="s">
        <v>167</v>
      </c>
      <c r="CQ313" s="5" t="s">
        <v>168</v>
      </c>
      <c r="CR313" s="4" t="s">
        <v>6853</v>
      </c>
      <c r="CS313" s="5" t="s">
        <v>169</v>
      </c>
      <c r="CT313" s="5" t="s">
        <v>158</v>
      </c>
      <c r="CU313" s="5" t="s">
        <v>6854</v>
      </c>
      <c r="CX313" s="5" t="s">
        <v>6843</v>
      </c>
      <c r="CY313" s="4" t="s">
        <v>561</v>
      </c>
      <c r="CZ313" s="5" t="s">
        <v>171</v>
      </c>
      <c r="DA313" s="5" t="s">
        <v>172</v>
      </c>
      <c r="DC313" s="4" t="s">
        <v>6855</v>
      </c>
      <c r="DD313" t="s">
        <v>6856</v>
      </c>
      <c r="DE313" s="14" t="s">
        <v>176</v>
      </c>
      <c r="DF313" s="4">
        <v>319</v>
      </c>
      <c r="DG313" s="15" t="s">
        <v>177</v>
      </c>
      <c r="DH313" s="15" t="s">
        <v>354</v>
      </c>
      <c r="DI313" s="4" t="e">
        <v>#REF!</v>
      </c>
      <c r="DJ313" s="4" t="e">
        <v>#REF!</v>
      </c>
      <c r="DK313" s="4" t="e">
        <v>#REF!</v>
      </c>
      <c r="DL313" s="4" t="e">
        <v>#REF!</v>
      </c>
      <c r="DM313" s="4" t="e">
        <v>#REF!</v>
      </c>
      <c r="DN313" s="4" t="e">
        <v>#REF!</v>
      </c>
      <c r="DO313" s="4" t="e">
        <v>#REF!</v>
      </c>
      <c r="DP313" s="4" t="s">
        <v>6857</v>
      </c>
      <c r="DQ313" s="4" t="s">
        <v>354</v>
      </c>
      <c r="DR313" s="16">
        <v>1</v>
      </c>
      <c r="DS313" s="17">
        <v>44245</v>
      </c>
      <c r="DT313" s="1" t="s">
        <v>356</v>
      </c>
      <c r="DU313" s="1" t="s">
        <v>354</v>
      </c>
      <c r="DV313" s="1" t="str">
        <f>TabCadastro[[#This Row],[Cidade]]&amp;" - "&amp;TabCadastro[[#This Row],[UF]]</f>
        <v>São José Dos Campos - SP</v>
      </c>
      <c r="DW313" s="18" t="str">
        <f>TabCadastro[[#This Row],[Nome completo do responsável]]&amp;" / "&amp;TabCadastro[[#This Row],[Endereço de e-mail2]]&amp;" / "&amp;TabCadastro[[#This Row],[Telefone]]</f>
        <v>Grupo Espírita Francisco De Assis / figueiredoedson630@gmail.com / (12) 3923-3460</v>
      </c>
      <c r="DX313" s="18" t="str">
        <f>TabCadastro[[#This Row],[Nome do Presidente]]&amp;" / "&amp;TabCadastro[[#This Row],[Email do Presidente]]&amp;" / "&amp;TabCadastro[[#This Row],[Telefone do Presidente]]</f>
        <v>Edson Figueiredo / figueiredoedson630@gmail.com / (12) 98867-4842</v>
      </c>
      <c r="DY313" s="18" t="e">
        <f>VLOOKUP(TabCadastro[[#This Row],[Regional]],#REF!,2,FALSE)</f>
        <v>#REF!</v>
      </c>
      <c r="DZ313" s="1" t="e">
        <f>IF(TabCadastro[[#This Row],[Regional]]=#REF!,TabCadastro[[#This Row],[Conc_Cidade_UF]],"")</f>
        <v>#REF!</v>
      </c>
      <c r="EA313" s="18" t="str">
        <f>TabCadastro[[#This Row],[Endereço]]&amp;" - "&amp;TabCadastro[[#This Row],[Bairro]]&amp;" - "&amp;"CEP "&amp;TabCadastro[[#This Row],[CEP]]</f>
        <v>Rua Antônio De Moraes Barros, 44 - Centro - CEP 12245-690</v>
      </c>
      <c r="EB313" s="1" t="e">
        <f>IF(TabCadastro[[#This Row],[Regional]]=#REF!,TabCadastro[[#This Row],[Ordem (manual)]],"")</f>
        <v>#REF!</v>
      </c>
      <c r="EC313" s="1" t="e">
        <f>IF(TabCadastro[[#This Row],[Regional_Selec]]="","",_xlfn.RANK.EQ(TabCadastro[[#This Row],[Regional_Selec]],TabCadastro[Regional_Selec],1))</f>
        <v>#REF!</v>
      </c>
      <c r="ED313" s="1" t="str">
        <f>TabCadastro[[#This Row],[Domingo]]&amp;TabCadastro[[#This Row],[Segunda]]&amp;TabCadastro[[#This Row],[Terça]]&amp;TabCadastro[[#This Row],[Quarta]]&amp;TabCadastro[[#This Row],[Quinta]]&amp;TabCadastro[[#This Row],[Sexta]]&amp;TabCadastro[[#This Row],[Sábado]]</f>
        <v>9h15h19h3015h / 19h-18h-</v>
      </c>
      <c r="EE313" s="1">
        <f>LEN(TabCadastro[[#This Row],[Conc_AE]])-LEN(SUBSTITUTE(TabCadastro[[#This Row],[Conc_AE]],"h",""))</f>
        <v>6</v>
      </c>
      <c r="EF313" s="1">
        <f>LEN(TabCadastro[[#This Row],[Dias e Horários do CURSO BÁSICO]])-LEN(SUBSTITUTE(TabCadastro[[#This Row],[Dias e Horários do CURSO BÁSICO]],"h",""))</f>
        <v>0</v>
      </c>
      <c r="EG313" s="1">
        <f>LEN(TabCadastro[[#This Row],[Dias e Horários da EAE]])-LEN(SUBSTITUTE(TabCadastro[[#This Row],[Dias e Horários da EAE]],"h",""))</f>
        <v>4</v>
      </c>
      <c r="EH313" s="1">
        <f>LEN(TabCadastro[[#This Row],[Dias e Horários EVANGELIZAÇÃO INFANTIL]])-LEN(SUBSTITUTE(TabCadastro[[#This Row],[Dias e Horários EVANGELIZAÇÃO INFANTIL]],"h",""))</f>
        <v>1</v>
      </c>
      <c r="EI313" s="1">
        <f>LEN(TabCadastro[[#This Row],[Dias e Horários PRÉ-MOCIDADE]])-LEN(SUBSTITUTE(TabCadastro[[#This Row],[Dias e Horários PRÉ-MOCIDADE]],"h",""))</f>
        <v>1</v>
      </c>
      <c r="EJ313" s="1">
        <f>LEN(TabCadastro[[#This Row],[Dias e Horários MOCIDADE]])-LEN(SUBSTITUTE(TabCadastro[[#This Row],[Dias e Horários MOCIDADE]],"h",""))</f>
        <v>1</v>
      </c>
      <c r="EK313" s="1">
        <f>LEN(TabCadastro[[#This Row],[Dias e Horários do CURSO DE MÉDIUNS]])-LEN(SUBSTITUTE(TabCadastro[[#This Row],[Dias e Horários do CURSO DE MÉDIUNS]],"h",""))</f>
        <v>1</v>
      </c>
      <c r="EL313" s="1">
        <f>LEN(TabCadastro[[#This Row],[Dias e Horários - FALANDO AO CORAÇÃO]])-LEN(SUBSTITUTE(TabCadastro[[#This Row],[Dias e Horários - FALANDO AO CORAÇÃO]],"h",""))</f>
        <v>0</v>
      </c>
      <c r="EM313" s="1">
        <f>LEN(TabCadastro[[#This Row],[Dias e Horários - PROJETO ANDRÉ LUIZ]])-LEN(SUBSTITUTE(TabCadastro[[#This Row],[Dias e Horários - PROJETO ANDRÉ LUIZ]],"h",""))</f>
        <v>1</v>
      </c>
      <c r="EN313" s="1">
        <f>LEN(TabCadastro[[#This Row],[Dias e Horários - PROJETO PAULO DE TARSO]])-LEN(SUBSTITUTE(TabCadastro[[#This Row],[Dias e Horários - PROJETO PAULO DE TARSO]],"h",""))</f>
        <v>0</v>
      </c>
    </row>
    <row r="314" spans="1:144" x14ac:dyDescent="0.3">
      <c r="A314" s="2">
        <v>44224.423883287032</v>
      </c>
      <c r="B314" s="19" t="s">
        <v>6640</v>
      </c>
      <c r="C314" s="3" t="s">
        <v>6858</v>
      </c>
      <c r="D314" s="3" t="s">
        <v>6859</v>
      </c>
      <c r="E314" s="3" t="s">
        <v>6860</v>
      </c>
      <c r="F314" s="3" t="s">
        <v>6861</v>
      </c>
      <c r="G314" s="4" t="s">
        <v>6862</v>
      </c>
      <c r="H314" s="5" t="s">
        <v>6863</v>
      </c>
      <c r="I314" s="3" t="s">
        <v>6647</v>
      </c>
      <c r="J314" s="3" t="s">
        <v>152</v>
      </c>
      <c r="K314" s="3" t="s">
        <v>6864</v>
      </c>
      <c r="L314" s="3" t="s">
        <v>6865</v>
      </c>
      <c r="M314" s="13">
        <v>31255</v>
      </c>
      <c r="N314" s="3" t="s">
        <v>6860</v>
      </c>
      <c r="O314" s="5" t="s">
        <v>6866</v>
      </c>
      <c r="P314" s="5" t="s">
        <v>6861</v>
      </c>
      <c r="Q314" s="4" t="s">
        <v>6867</v>
      </c>
      <c r="R314" s="4" t="s">
        <v>6868</v>
      </c>
      <c r="S314" s="3" t="s">
        <v>158</v>
      </c>
      <c r="T314" s="3" t="s">
        <v>158</v>
      </c>
      <c r="U314" s="3" t="s">
        <v>158</v>
      </c>
      <c r="V314" s="3" t="s">
        <v>159</v>
      </c>
      <c r="W314" s="3" t="s">
        <v>158</v>
      </c>
      <c r="X314" s="3" t="s">
        <v>159</v>
      </c>
      <c r="Y314" s="3" t="s">
        <v>158</v>
      </c>
      <c r="Z314" s="4" t="s">
        <v>6869</v>
      </c>
      <c r="AA314" s="4" t="s">
        <v>161</v>
      </c>
      <c r="AB314" s="4" t="s">
        <v>6870</v>
      </c>
      <c r="AC314" s="4" t="s">
        <v>161</v>
      </c>
      <c r="AD314" s="4" t="s">
        <v>6871</v>
      </c>
      <c r="AE314" s="4" t="s">
        <v>158</v>
      </c>
      <c r="AF314" s="4" t="s">
        <v>6872</v>
      </c>
      <c r="AG314" s="3" t="s">
        <v>1380</v>
      </c>
      <c r="AH314" s="3" t="s">
        <v>221</v>
      </c>
      <c r="AI314" s="3" t="s">
        <v>398</v>
      </c>
      <c r="AJ314" s="3" t="s">
        <v>221</v>
      </c>
      <c r="AK314" s="3" t="s">
        <v>6873</v>
      </c>
      <c r="AL314" s="3" t="s">
        <v>550</v>
      </c>
      <c r="AM314" s="3" t="s">
        <v>161</v>
      </c>
      <c r="AN314" s="5">
        <v>80</v>
      </c>
      <c r="AO314" s="5">
        <v>25</v>
      </c>
      <c r="AP314" s="5">
        <v>4</v>
      </c>
      <c r="AQ314" s="5">
        <v>6</v>
      </c>
      <c r="AR314" s="5" t="s">
        <v>161</v>
      </c>
      <c r="AS314" s="5">
        <v>0</v>
      </c>
      <c r="AT314" s="5" t="s">
        <v>6874</v>
      </c>
      <c r="AU314" s="5" t="s">
        <v>948</v>
      </c>
      <c r="AV314" s="5">
        <v>25</v>
      </c>
      <c r="AW314" s="5">
        <v>5</v>
      </c>
      <c r="AX314" s="5">
        <v>3</v>
      </c>
      <c r="AY314" s="5">
        <v>4</v>
      </c>
      <c r="AZ314" s="5" t="s">
        <v>2965</v>
      </c>
      <c r="BA314" s="5">
        <v>25</v>
      </c>
      <c r="BB314" s="5">
        <v>3</v>
      </c>
      <c r="BC314" s="5">
        <v>3</v>
      </c>
      <c r="BD314" s="5">
        <v>1</v>
      </c>
      <c r="BE314" s="5" t="s">
        <v>6875</v>
      </c>
      <c r="BF314" s="5">
        <v>20</v>
      </c>
      <c r="BG314" s="5">
        <v>20</v>
      </c>
      <c r="BH314" s="5">
        <v>2</v>
      </c>
      <c r="BI314" s="5">
        <v>2</v>
      </c>
      <c r="BJ314" s="5">
        <v>2</v>
      </c>
      <c r="BK314" s="5">
        <v>2</v>
      </c>
      <c r="BL314" s="5">
        <v>2</v>
      </c>
      <c r="BM314" s="5">
        <v>2</v>
      </c>
      <c r="BN314" s="5">
        <v>0</v>
      </c>
      <c r="BO314" s="5">
        <v>4</v>
      </c>
      <c r="BP314" s="5">
        <v>2</v>
      </c>
      <c r="BQ314" s="5" t="s">
        <v>158</v>
      </c>
      <c r="BR314" s="5" t="s">
        <v>470</v>
      </c>
      <c r="BS314" s="5">
        <v>12</v>
      </c>
      <c r="BT314" s="5">
        <v>2</v>
      </c>
      <c r="BU314" s="5">
        <v>1</v>
      </c>
      <c r="BV314" s="5" t="s">
        <v>165</v>
      </c>
      <c r="BW314" s="5" t="s">
        <v>470</v>
      </c>
      <c r="BX314" s="5">
        <v>5</v>
      </c>
      <c r="BY314" s="5">
        <v>1</v>
      </c>
      <c r="BZ314" s="5">
        <v>1</v>
      </c>
      <c r="CA314" s="5">
        <v>1</v>
      </c>
      <c r="CB314" s="5">
        <v>0</v>
      </c>
      <c r="CC314" s="5">
        <v>0</v>
      </c>
      <c r="CD314" s="5" t="s">
        <v>555</v>
      </c>
      <c r="CE314" s="5" t="s">
        <v>6876</v>
      </c>
      <c r="CF314" s="5" t="s">
        <v>161</v>
      </c>
      <c r="CG314" s="5" t="s">
        <v>159</v>
      </c>
      <c r="CH314" s="5" t="s">
        <v>158</v>
      </c>
      <c r="CI314" s="5">
        <v>0</v>
      </c>
      <c r="CJ314" s="5">
        <v>0</v>
      </c>
      <c r="CK314" s="5" t="s">
        <v>159</v>
      </c>
      <c r="CL314" s="5" t="s">
        <v>158</v>
      </c>
      <c r="CM314" s="5">
        <v>0</v>
      </c>
      <c r="CN314" s="5">
        <v>0</v>
      </c>
      <c r="CO314" s="5" t="s">
        <v>199</v>
      </c>
      <c r="CP314" s="4" t="s">
        <v>6877</v>
      </c>
      <c r="CQ314" s="5" t="s">
        <v>347</v>
      </c>
      <c r="CR314" s="4" t="s">
        <v>6878</v>
      </c>
      <c r="CS314" s="5" t="s">
        <v>169</v>
      </c>
      <c r="CT314" s="5" t="s">
        <v>158</v>
      </c>
      <c r="CU314" s="5" t="s">
        <v>6879</v>
      </c>
      <c r="CV314" s="4" t="s">
        <v>6880</v>
      </c>
      <c r="CX314" s="5" t="s">
        <v>6866</v>
      </c>
      <c r="CY314" s="4" t="s">
        <v>663</v>
      </c>
      <c r="CZ314" s="5" t="s">
        <v>171</v>
      </c>
      <c r="DA314" s="5" t="s">
        <v>172</v>
      </c>
      <c r="DB314" s="4" t="s">
        <v>6881</v>
      </c>
      <c r="DC314" s="4" t="s">
        <v>6882</v>
      </c>
      <c r="DD314" t="s">
        <v>6883</v>
      </c>
      <c r="DE314" s="14" t="s">
        <v>176</v>
      </c>
      <c r="DF314" s="4">
        <v>320</v>
      </c>
      <c r="DG314" s="15" t="s">
        <v>177</v>
      </c>
      <c r="DH314" s="15" t="s">
        <v>354</v>
      </c>
      <c r="DI314" s="4" t="e">
        <v>#REF!</v>
      </c>
      <c r="DJ314" s="4" t="e">
        <v>#REF!</v>
      </c>
      <c r="DK314" s="4" t="e">
        <v>#REF!</v>
      </c>
      <c r="DL314" s="4" t="e">
        <v>#REF!</v>
      </c>
      <c r="DM314" s="4" t="e">
        <v>#REF!</v>
      </c>
      <c r="DN314" s="4" t="e">
        <v>#REF!</v>
      </c>
      <c r="DO314" s="4" t="e">
        <v>#REF!</v>
      </c>
      <c r="DP314" s="4" t="s">
        <v>6884</v>
      </c>
      <c r="DQ314" s="4" t="s">
        <v>354</v>
      </c>
      <c r="DR314" s="16">
        <v>0.75</v>
      </c>
      <c r="DS314" s="17">
        <v>44245</v>
      </c>
      <c r="DT314" s="1" t="s">
        <v>356</v>
      </c>
      <c r="DU314" s="1" t="s">
        <v>354</v>
      </c>
      <c r="DV314" s="1" t="str">
        <f>TabCadastro[[#This Row],[Cidade]]&amp;" - "&amp;TabCadastro[[#This Row],[UF]]</f>
        <v>São José Dos Campos - SP</v>
      </c>
      <c r="DW314" s="18" t="str">
        <f>TabCadastro[[#This Row],[Nome completo do responsável]]&amp;" / "&amp;TabCadastro[[#This Row],[Endereço de e-mail2]]&amp;" / "&amp;TabCadastro[[#This Row],[Telefone]]</f>
        <v>Ademir Presente / apresente@uol.com.br / (12) 99729-0993</v>
      </c>
      <c r="DX314" s="18" t="str">
        <f>TabCadastro[[#This Row],[Nome do Presidente]]&amp;" / "&amp;TabCadastro[[#This Row],[Email do Presidente]]&amp;" / "&amp;TabCadastro[[#This Row],[Telefone do Presidente]]</f>
        <v>Ademir Presente / apresente@uol.com.br / (12) 99729-0993</v>
      </c>
      <c r="DY314" s="18" t="e">
        <f>VLOOKUP(TabCadastro[[#This Row],[Regional]],#REF!,2,FALSE)</f>
        <v>#REF!</v>
      </c>
      <c r="DZ314" s="1" t="e">
        <f>IF(TabCadastro[[#This Row],[Regional]]=#REF!,TabCadastro[[#This Row],[Conc_Cidade_UF]],"")</f>
        <v>#REF!</v>
      </c>
      <c r="EA314" s="18" t="str">
        <f>TabCadastro[[#This Row],[Endereço]]&amp;" - "&amp;TabCadastro[[#This Row],[Bairro]]&amp;" - "&amp;"CEP "&amp;TabCadastro[[#This Row],[CEP]]</f>
        <v>Rua Ipê, 182 e 192 - Jd. Das Indústrias - CEP 12241-220</v>
      </c>
      <c r="EB314" s="1" t="e">
        <f>IF(TabCadastro[[#This Row],[Regional]]=#REF!,TabCadastro[[#This Row],[Ordem (manual)]],"")</f>
        <v>#REF!</v>
      </c>
      <c r="EC314" s="1" t="e">
        <f>IF(TabCadastro[[#This Row],[Regional_Selec]]="","",_xlfn.RANK.EQ(TabCadastro[[#This Row],[Regional_Selec]],TabCadastro[Regional_Selec],1))</f>
        <v>#REF!</v>
      </c>
      <c r="ED314" s="1" t="str">
        <f>TabCadastro[[#This Row],[Domingo]]&amp;TabCadastro[[#This Row],[Segunda]]&amp;TabCadastro[[#This Row],[Terça]]&amp;TabCadastro[[#This Row],[Quarta]]&amp;TabCadastro[[#This Row],[Quinta]]&amp;TabCadastro[[#This Row],[Sexta]]&amp;TabCadastro[[#This Row],[Sábado]]</f>
        <v>9h20h15h20h13h / 20h13h-</v>
      </c>
      <c r="EE314" s="1">
        <f>LEN(TabCadastro[[#This Row],[Conc_AE]])-LEN(SUBSTITUTE(TabCadastro[[#This Row],[Conc_AE]],"h",""))</f>
        <v>7</v>
      </c>
      <c r="EF314" s="1">
        <f>LEN(TabCadastro[[#This Row],[Dias e Horários do CURSO BÁSICO]])-LEN(SUBSTITUTE(TabCadastro[[#This Row],[Dias e Horários do CURSO BÁSICO]],"h",""))</f>
        <v>0</v>
      </c>
      <c r="EG314" s="1">
        <f>LEN(TabCadastro[[#This Row],[Dias e Horários da EAE]])-LEN(SUBSTITUTE(TabCadastro[[#This Row],[Dias e Horários da EAE]],"h",""))</f>
        <v>3</v>
      </c>
      <c r="EH314" s="1">
        <f>LEN(TabCadastro[[#This Row],[Dias e Horários EVANGELIZAÇÃO INFANTIL]])-LEN(SUBSTITUTE(TabCadastro[[#This Row],[Dias e Horários EVANGELIZAÇÃO INFANTIL]],"h",""))</f>
        <v>2</v>
      </c>
      <c r="EI314" s="1">
        <f>LEN(TabCadastro[[#This Row],[Dias e Horários PRÉ-MOCIDADE]])-LEN(SUBSTITUTE(TabCadastro[[#This Row],[Dias e Horários PRÉ-MOCIDADE]],"h",""))</f>
        <v>1</v>
      </c>
      <c r="EJ314" s="1">
        <f>LEN(TabCadastro[[#This Row],[Dias e Horários MOCIDADE]])-LEN(SUBSTITUTE(TabCadastro[[#This Row],[Dias e Horários MOCIDADE]],"h",""))</f>
        <v>1</v>
      </c>
      <c r="EK314" s="1">
        <f>LEN(TabCadastro[[#This Row],[Dias e Horários do CURSO DE MÉDIUNS]])-LEN(SUBSTITUTE(TabCadastro[[#This Row],[Dias e Horários do CURSO DE MÉDIUNS]],"h",""))</f>
        <v>1</v>
      </c>
      <c r="EL314" s="1">
        <f>LEN(TabCadastro[[#This Row],[Dias e Horários - FALANDO AO CORAÇÃO]])-LEN(SUBSTITUTE(TabCadastro[[#This Row],[Dias e Horários - FALANDO AO CORAÇÃO]],"h",""))</f>
        <v>1</v>
      </c>
      <c r="EM314" s="1">
        <f>LEN(TabCadastro[[#This Row],[Dias e Horários - PROJETO ANDRÉ LUIZ]])-LEN(SUBSTITUTE(TabCadastro[[#This Row],[Dias e Horários - PROJETO ANDRÉ LUIZ]],"h",""))</f>
        <v>2</v>
      </c>
      <c r="EN314" s="1">
        <f>LEN(TabCadastro[[#This Row],[Dias e Horários - PROJETO PAULO DE TARSO]])-LEN(SUBSTITUTE(TabCadastro[[#This Row],[Dias e Horários - PROJETO PAULO DE TARSO]],"h",""))</f>
        <v>0</v>
      </c>
    </row>
    <row r="315" spans="1:144" x14ac:dyDescent="0.3">
      <c r="A315" s="2">
        <v>44182.721448657408</v>
      </c>
      <c r="B315" s="19" t="s">
        <v>6640</v>
      </c>
      <c r="C315" s="3" t="s">
        <v>6885</v>
      </c>
      <c r="D315" s="3" t="s">
        <v>6886</v>
      </c>
      <c r="E315" s="3" t="s">
        <v>6887</v>
      </c>
      <c r="F315" s="3" t="s">
        <v>6888</v>
      </c>
      <c r="G315" s="4" t="s">
        <v>6889</v>
      </c>
      <c r="H315" s="5" t="s">
        <v>6890</v>
      </c>
      <c r="I315" s="3" t="s">
        <v>6647</v>
      </c>
      <c r="J315" s="3" t="s">
        <v>152</v>
      </c>
      <c r="K315" s="3" t="s">
        <v>6891</v>
      </c>
      <c r="L315" s="3" t="s">
        <v>6892</v>
      </c>
      <c r="M315" s="13">
        <v>33181</v>
      </c>
      <c r="N315" s="3" t="s">
        <v>6893</v>
      </c>
      <c r="O315" s="5" t="s">
        <v>6894</v>
      </c>
      <c r="P315" s="5" t="s">
        <v>6895</v>
      </c>
      <c r="Q315" s="4" t="s">
        <v>6896</v>
      </c>
      <c r="R315" s="4" t="s">
        <v>6897</v>
      </c>
      <c r="S315" s="3" t="s">
        <v>159</v>
      </c>
      <c r="T315" s="3" t="s">
        <v>159</v>
      </c>
      <c r="U315" s="3" t="s">
        <v>158</v>
      </c>
      <c r="V315" s="3" t="s">
        <v>159</v>
      </c>
      <c r="W315" s="3" t="s">
        <v>159</v>
      </c>
      <c r="X315" s="3" t="s">
        <v>159</v>
      </c>
      <c r="Y315" s="3" t="s">
        <v>159</v>
      </c>
      <c r="Z315" s="4" t="s">
        <v>6898</v>
      </c>
      <c r="AA315" s="4" t="s">
        <v>161</v>
      </c>
      <c r="AB315" s="4" t="s">
        <v>161</v>
      </c>
      <c r="AC315" s="4" t="s">
        <v>161</v>
      </c>
      <c r="AD315" s="4" t="s">
        <v>161</v>
      </c>
      <c r="AE315" s="4" t="s">
        <v>158</v>
      </c>
      <c r="AF315" s="4" t="s">
        <v>6899</v>
      </c>
      <c r="AG315" s="3" t="s">
        <v>161</v>
      </c>
      <c r="AH315" s="3" t="s">
        <v>162</v>
      </c>
      <c r="AI315" s="3" t="s">
        <v>161</v>
      </c>
      <c r="AJ315" s="3" t="s">
        <v>222</v>
      </c>
      <c r="AK315" s="3" t="s">
        <v>161</v>
      </c>
      <c r="AL315" s="3" t="s">
        <v>161</v>
      </c>
      <c r="AM315" s="3" t="s">
        <v>161</v>
      </c>
      <c r="AN315" s="5">
        <v>20</v>
      </c>
      <c r="AO315" s="5">
        <v>30</v>
      </c>
      <c r="AP315" s="5">
        <v>3</v>
      </c>
      <c r="AQ315" s="5">
        <v>3</v>
      </c>
      <c r="AR315" s="5" t="s">
        <v>161</v>
      </c>
      <c r="AS315" s="5">
        <v>0</v>
      </c>
      <c r="AT315" s="5" t="s">
        <v>1576</v>
      </c>
      <c r="AU315" s="5" t="s">
        <v>1817</v>
      </c>
      <c r="AV315" s="5">
        <v>6</v>
      </c>
      <c r="AW315" s="5">
        <v>3</v>
      </c>
      <c r="AX315" s="5">
        <v>2</v>
      </c>
      <c r="AY315" s="5">
        <v>2</v>
      </c>
      <c r="AZ315" s="5" t="s">
        <v>161</v>
      </c>
      <c r="BA315" s="5">
        <v>0</v>
      </c>
      <c r="BB315" s="5">
        <v>1</v>
      </c>
      <c r="BC315" s="5">
        <v>1</v>
      </c>
      <c r="BD315" s="5">
        <v>1</v>
      </c>
      <c r="BE315" s="5" t="s">
        <v>1117</v>
      </c>
      <c r="BF315" s="5">
        <v>4</v>
      </c>
      <c r="BG315" s="5">
        <v>0</v>
      </c>
      <c r="BH315" s="5">
        <v>2</v>
      </c>
      <c r="BI315" s="5">
        <v>0</v>
      </c>
      <c r="BJ315" s="5">
        <v>0</v>
      </c>
      <c r="BK315" s="5">
        <v>2</v>
      </c>
      <c r="BL315" s="5">
        <v>0</v>
      </c>
      <c r="BM315" s="5">
        <v>0</v>
      </c>
      <c r="BN315" s="5">
        <v>0</v>
      </c>
      <c r="BO315" s="5">
        <v>2</v>
      </c>
      <c r="BP315" s="5">
        <v>2</v>
      </c>
      <c r="BQ315" s="5" t="s">
        <v>158</v>
      </c>
      <c r="BR315" s="5" t="s">
        <v>161</v>
      </c>
      <c r="BS315" s="5">
        <v>0</v>
      </c>
      <c r="BT315" s="5">
        <v>0</v>
      </c>
      <c r="BU315" s="5">
        <v>0</v>
      </c>
      <c r="BV315" s="5" t="s">
        <v>163</v>
      </c>
      <c r="BW315" s="5" t="s">
        <v>161</v>
      </c>
      <c r="BX315" s="5">
        <v>0</v>
      </c>
      <c r="BY315" s="5">
        <v>0</v>
      </c>
      <c r="BZ315" s="5">
        <v>0</v>
      </c>
      <c r="CA315" s="5">
        <v>0</v>
      </c>
      <c r="CB315" s="5">
        <v>6</v>
      </c>
      <c r="CC315" s="5">
        <v>6</v>
      </c>
      <c r="CD315" s="5" t="s">
        <v>161</v>
      </c>
      <c r="CE315" s="5" t="s">
        <v>161</v>
      </c>
      <c r="CF315" s="5" t="s">
        <v>161</v>
      </c>
      <c r="CG315" s="5" t="s">
        <v>158</v>
      </c>
      <c r="CH315" s="5" t="s">
        <v>159</v>
      </c>
      <c r="CI315" s="5">
        <v>0</v>
      </c>
      <c r="CJ315" s="5">
        <v>0</v>
      </c>
      <c r="CK315" s="5" t="s">
        <v>158</v>
      </c>
      <c r="CL315" s="5" t="s">
        <v>159</v>
      </c>
      <c r="CM315" s="5">
        <v>0</v>
      </c>
      <c r="CN315" s="5">
        <v>0</v>
      </c>
      <c r="CO315" s="5" t="s">
        <v>199</v>
      </c>
      <c r="CQ315" s="5" t="s">
        <v>347</v>
      </c>
      <c r="CR315" s="4" t="s">
        <v>6900</v>
      </c>
      <c r="CS315" s="5" t="s">
        <v>169</v>
      </c>
      <c r="CT315" s="5" t="s">
        <v>158</v>
      </c>
      <c r="CU315" s="5" t="s">
        <v>6894</v>
      </c>
      <c r="CX315" s="5" t="s">
        <v>6901</v>
      </c>
      <c r="CY315" s="4" t="s">
        <v>1302</v>
      </c>
      <c r="CZ315" s="5" t="s">
        <v>171</v>
      </c>
      <c r="DA315" s="5" t="s">
        <v>230</v>
      </c>
      <c r="DC315" s="4" t="s">
        <v>6902</v>
      </c>
      <c r="DD315" t="s">
        <v>6903</v>
      </c>
      <c r="DE315" s="14" t="s">
        <v>176</v>
      </c>
      <c r="DF315" s="4">
        <v>321</v>
      </c>
      <c r="DG315" s="15" t="s">
        <v>177</v>
      </c>
      <c r="DH315" s="15" t="s">
        <v>178</v>
      </c>
      <c r="DI315" s="4" t="e">
        <v>#REF!</v>
      </c>
      <c r="DJ315" s="4" t="e">
        <v>#REF!</v>
      </c>
      <c r="DK315" s="4" t="e">
        <v>#REF!</v>
      </c>
      <c r="DL315" s="4" t="e">
        <v>#REF!</v>
      </c>
      <c r="DM315" s="4" t="e">
        <v>#REF!</v>
      </c>
      <c r="DN315" s="4" t="e">
        <v>#REF!</v>
      </c>
      <c r="DO315" s="4" t="e">
        <v>#REF!</v>
      </c>
      <c r="DP315" s="4" t="s">
        <v>6904</v>
      </c>
      <c r="DQ315" s="4" t="s">
        <v>178</v>
      </c>
      <c r="DR315" s="16">
        <v>0.25</v>
      </c>
      <c r="DS315" s="17">
        <v>44245</v>
      </c>
      <c r="DU315" s="1" t="s">
        <v>178</v>
      </c>
      <c r="DV315" s="1" t="str">
        <f>TabCadastro[[#This Row],[Cidade]]&amp;" - "&amp;TabCadastro[[#This Row],[UF]]</f>
        <v>São José Dos Campos - SP</v>
      </c>
      <c r="DW315" s="18" t="str">
        <f>TabCadastro[[#This Row],[Nome completo do responsável]]&amp;" / "&amp;TabCadastro[[#This Row],[Endereço de e-mail2]]&amp;" / "&amp;TabCadastro[[#This Row],[Telefone]]</f>
        <v>Silvana Regis Dos Santos E Maria José Turibio / regina.lopes2011@hotmail.com / (12) 98162-0997</v>
      </c>
      <c r="DX315" s="18" t="str">
        <f>TabCadastro[[#This Row],[Nome do Presidente]]&amp;" / "&amp;TabCadastro[[#This Row],[Email do Presidente]]&amp;" / "&amp;TabCadastro[[#This Row],[Telefone do Presidente]]</f>
        <v>Maria José Turíbio / sckinamoda@yahoo.com.br / (12) 99121-2357</v>
      </c>
      <c r="DY315" s="18" t="e">
        <f>VLOOKUP(TabCadastro[[#This Row],[Regional]],#REF!,2,FALSE)</f>
        <v>#REF!</v>
      </c>
      <c r="DZ315" s="1" t="e">
        <f>IF(TabCadastro[[#This Row],[Regional]]=#REF!,TabCadastro[[#This Row],[Conc_Cidade_UF]],"")</f>
        <v>#REF!</v>
      </c>
      <c r="EA315" s="18" t="str">
        <f>TabCadastro[[#This Row],[Endereço]]&amp;" - "&amp;TabCadastro[[#This Row],[Bairro]]&amp;" - "&amp;"CEP "&amp;TabCadastro[[#This Row],[CEP]]</f>
        <v>Rua Icatu, 1634 - Residencial De Ville - CEP 12237-876</v>
      </c>
      <c r="EB315" s="1" t="e">
        <f>IF(TabCadastro[[#This Row],[Regional]]=#REF!,TabCadastro[[#This Row],[Ordem (manual)]],"")</f>
        <v>#REF!</v>
      </c>
      <c r="EC315" s="1" t="e">
        <f>IF(TabCadastro[[#This Row],[Regional_Selec]]="","",_xlfn.RANK.EQ(TabCadastro[[#This Row],[Regional_Selec]],TabCadastro[Regional_Selec],1))</f>
        <v>#REF!</v>
      </c>
      <c r="ED315" s="1" t="str">
        <f>TabCadastro[[#This Row],[Domingo]]&amp;TabCadastro[[#This Row],[Segunda]]&amp;TabCadastro[[#This Row],[Terça]]&amp;TabCadastro[[#This Row],[Quarta]]&amp;TabCadastro[[#This Row],[Quinta]]&amp;TabCadastro[[#This Row],[Sexta]]&amp;TabCadastro[[#This Row],[Sábado]]</f>
        <v>-19h30-14h30---</v>
      </c>
      <c r="EE315" s="1">
        <f>LEN(TabCadastro[[#This Row],[Conc_AE]])-LEN(SUBSTITUTE(TabCadastro[[#This Row],[Conc_AE]],"h",""))</f>
        <v>2</v>
      </c>
      <c r="EF315" s="1">
        <f>LEN(TabCadastro[[#This Row],[Dias e Horários do CURSO BÁSICO]])-LEN(SUBSTITUTE(TabCadastro[[#This Row],[Dias e Horários do CURSO BÁSICO]],"h",""))</f>
        <v>0</v>
      </c>
      <c r="EG315" s="1">
        <f>LEN(TabCadastro[[#This Row],[Dias e Horários da EAE]])-LEN(SUBSTITUTE(TabCadastro[[#This Row],[Dias e Horários da EAE]],"h",""))</f>
        <v>1</v>
      </c>
      <c r="EH315" s="1">
        <f>LEN(TabCadastro[[#This Row],[Dias e Horários EVANGELIZAÇÃO INFANTIL]])-LEN(SUBSTITUTE(TabCadastro[[#This Row],[Dias e Horários EVANGELIZAÇÃO INFANTIL]],"h",""))</f>
        <v>1</v>
      </c>
      <c r="EI315" s="1">
        <f>LEN(TabCadastro[[#This Row],[Dias e Horários PRÉ-MOCIDADE]])-LEN(SUBSTITUTE(TabCadastro[[#This Row],[Dias e Horários PRÉ-MOCIDADE]],"h",""))</f>
        <v>0</v>
      </c>
      <c r="EJ315" s="1">
        <f>LEN(TabCadastro[[#This Row],[Dias e Horários MOCIDADE]])-LEN(SUBSTITUTE(TabCadastro[[#This Row],[Dias e Horários MOCIDADE]],"h",""))</f>
        <v>0</v>
      </c>
      <c r="EK315" s="1">
        <f>LEN(TabCadastro[[#This Row],[Dias e Horários do CURSO DE MÉDIUNS]])-LEN(SUBSTITUTE(TabCadastro[[#This Row],[Dias e Horários do CURSO DE MÉDIUNS]],"h",""))</f>
        <v>0</v>
      </c>
      <c r="EL315" s="1">
        <f>LEN(TabCadastro[[#This Row],[Dias e Horários - FALANDO AO CORAÇÃO]])-LEN(SUBSTITUTE(TabCadastro[[#This Row],[Dias e Horários - FALANDO AO CORAÇÃO]],"h",""))</f>
        <v>0</v>
      </c>
      <c r="EM315" s="1">
        <f>LEN(TabCadastro[[#This Row],[Dias e Horários - PROJETO ANDRÉ LUIZ]])-LEN(SUBSTITUTE(TabCadastro[[#This Row],[Dias e Horários - PROJETO ANDRÉ LUIZ]],"h",""))</f>
        <v>0</v>
      </c>
      <c r="EN315" s="1">
        <f>LEN(TabCadastro[[#This Row],[Dias e Horários - PROJETO PAULO DE TARSO]])-LEN(SUBSTITUTE(TabCadastro[[#This Row],[Dias e Horários - PROJETO PAULO DE TARSO]],"h",""))</f>
        <v>0</v>
      </c>
    </row>
    <row r="316" spans="1:144" x14ac:dyDescent="0.3">
      <c r="A316" s="2">
        <v>44225.635422662039</v>
      </c>
      <c r="B316" s="19" t="s">
        <v>6640</v>
      </c>
      <c r="C316" s="3" t="s">
        <v>6905</v>
      </c>
      <c r="D316" s="3" t="s">
        <v>6906</v>
      </c>
      <c r="E316" s="3" t="s">
        <v>6907</v>
      </c>
      <c r="F316" s="3" t="s">
        <v>6908</v>
      </c>
      <c r="G316" s="4" t="s">
        <v>6909</v>
      </c>
      <c r="H316" s="5" t="s">
        <v>6910</v>
      </c>
      <c r="I316" s="3" t="s">
        <v>6775</v>
      </c>
      <c r="J316" s="3" t="s">
        <v>152</v>
      </c>
      <c r="K316" s="3" t="s">
        <v>6911</v>
      </c>
      <c r="L316" s="3" t="s">
        <v>6912</v>
      </c>
      <c r="M316" s="13">
        <v>36650</v>
      </c>
      <c r="N316" s="3" t="s">
        <v>6913</v>
      </c>
      <c r="O316" s="5" t="s">
        <v>6914</v>
      </c>
      <c r="P316" s="5" t="s">
        <v>6908</v>
      </c>
      <c r="Q316" s="4" t="s">
        <v>6915</v>
      </c>
      <c r="R316" s="4" t="s">
        <v>6916</v>
      </c>
      <c r="S316" s="3" t="s">
        <v>158</v>
      </c>
      <c r="T316" s="3" t="s">
        <v>158</v>
      </c>
      <c r="U316" s="3" t="s">
        <v>158</v>
      </c>
      <c r="V316" s="3" t="s">
        <v>159</v>
      </c>
      <c r="W316" s="3" t="s">
        <v>159</v>
      </c>
      <c r="X316" s="3" t="s">
        <v>159</v>
      </c>
      <c r="Y316" s="3" t="s">
        <v>159</v>
      </c>
      <c r="Z316" s="4" t="s">
        <v>6917</v>
      </c>
      <c r="AA316" t="s">
        <v>6918</v>
      </c>
      <c r="AB316" t="s">
        <v>6919</v>
      </c>
      <c r="AC316" s="4" t="s">
        <v>161</v>
      </c>
      <c r="AD316" s="4" t="s">
        <v>161</v>
      </c>
      <c r="AE316" s="4" t="s">
        <v>158</v>
      </c>
      <c r="AF316" s="4" t="s">
        <v>6920</v>
      </c>
      <c r="AG316" s="3" t="s">
        <v>161</v>
      </c>
      <c r="AH316" s="3" t="s">
        <v>161</v>
      </c>
      <c r="AI316" s="3" t="s">
        <v>161</v>
      </c>
      <c r="AJ316" s="3" t="s">
        <v>221</v>
      </c>
      <c r="AK316" s="3" t="s">
        <v>161</v>
      </c>
      <c r="AL316" s="3" t="s">
        <v>161</v>
      </c>
      <c r="AM316" s="3" t="s">
        <v>161</v>
      </c>
      <c r="AN316" s="5">
        <v>16</v>
      </c>
      <c r="AO316" s="5">
        <v>9</v>
      </c>
      <c r="AP316" s="5">
        <v>4</v>
      </c>
      <c r="AQ316" s="5">
        <v>3</v>
      </c>
      <c r="AR316" s="5" t="s">
        <v>161</v>
      </c>
      <c r="AS316" s="5">
        <v>0</v>
      </c>
      <c r="AT316" s="5" t="s">
        <v>161</v>
      </c>
      <c r="AU316" s="5" t="s">
        <v>163</v>
      </c>
      <c r="AV316" s="5">
        <v>0</v>
      </c>
      <c r="AW316" s="5">
        <v>0</v>
      </c>
      <c r="AX316" s="5">
        <v>0</v>
      </c>
      <c r="AY316" s="5">
        <v>0</v>
      </c>
      <c r="AZ316" s="5" t="s">
        <v>1237</v>
      </c>
      <c r="BA316" s="5">
        <v>8</v>
      </c>
      <c r="BB316" s="5">
        <v>1</v>
      </c>
      <c r="BC316" s="5">
        <v>1</v>
      </c>
      <c r="BD316" s="5">
        <v>1</v>
      </c>
      <c r="BE316" s="5" t="s">
        <v>161</v>
      </c>
      <c r="BF316" s="5">
        <v>0</v>
      </c>
      <c r="BG316" s="5">
        <v>0</v>
      </c>
      <c r="BH316" s="5">
        <v>0</v>
      </c>
      <c r="BI316" s="5">
        <v>0</v>
      </c>
      <c r="BJ316" s="5">
        <v>0</v>
      </c>
      <c r="BK316" s="5">
        <v>0</v>
      </c>
      <c r="BL316" s="5">
        <v>0</v>
      </c>
      <c r="BM316" s="5">
        <v>0</v>
      </c>
      <c r="BN316" s="5">
        <v>0</v>
      </c>
      <c r="BO316" s="5">
        <v>0</v>
      </c>
      <c r="BP316" s="5">
        <v>0</v>
      </c>
      <c r="BQ316" s="5" t="s">
        <v>163</v>
      </c>
      <c r="BR316" s="5" t="s">
        <v>161</v>
      </c>
      <c r="BS316" s="5">
        <v>0</v>
      </c>
      <c r="BT316" s="5">
        <v>0</v>
      </c>
      <c r="BU316" s="5">
        <v>0</v>
      </c>
      <c r="BV316" s="5" t="s">
        <v>163</v>
      </c>
      <c r="BW316" s="5" t="s">
        <v>161</v>
      </c>
      <c r="BX316" s="5">
        <v>0</v>
      </c>
      <c r="BY316" s="5">
        <v>0</v>
      </c>
      <c r="BZ316" s="5">
        <v>0</v>
      </c>
      <c r="CA316" s="5">
        <v>0</v>
      </c>
      <c r="CB316" s="5">
        <v>0</v>
      </c>
      <c r="CC316" s="5">
        <v>4</v>
      </c>
      <c r="CD316" s="5" t="s">
        <v>161</v>
      </c>
      <c r="CE316" s="5" t="s">
        <v>161</v>
      </c>
      <c r="CF316" s="5" t="s">
        <v>161</v>
      </c>
      <c r="CG316" s="5" t="s">
        <v>159</v>
      </c>
      <c r="CH316" s="5" t="s">
        <v>158</v>
      </c>
      <c r="CI316" s="5">
        <v>0</v>
      </c>
      <c r="CJ316" s="5">
        <v>0</v>
      </c>
      <c r="CK316" s="5" t="s">
        <v>159</v>
      </c>
      <c r="CL316" s="5" t="s">
        <v>158</v>
      </c>
      <c r="CM316" s="5">
        <v>0</v>
      </c>
      <c r="CN316" s="5">
        <v>0</v>
      </c>
      <c r="CO316" s="5" t="s">
        <v>199</v>
      </c>
      <c r="CP316" s="4" t="s">
        <v>6921</v>
      </c>
      <c r="CQ316" s="5" t="s">
        <v>347</v>
      </c>
      <c r="CR316" s="4" t="s">
        <v>6922</v>
      </c>
      <c r="CS316" s="5" t="s">
        <v>169</v>
      </c>
      <c r="CT316" s="5" t="s">
        <v>158</v>
      </c>
      <c r="CU316" s="5" t="s">
        <v>6923</v>
      </c>
      <c r="CV316" s="4" t="s">
        <v>6924</v>
      </c>
      <c r="CX316" s="5" t="s">
        <v>6925</v>
      </c>
      <c r="CZ316" s="5" t="s">
        <v>229</v>
      </c>
      <c r="DA316" s="5" t="s">
        <v>230</v>
      </c>
      <c r="DC316" s="4" t="s">
        <v>6926</v>
      </c>
      <c r="DD316" t="s">
        <v>6927</v>
      </c>
      <c r="DE316" s="14" t="s">
        <v>176</v>
      </c>
      <c r="DF316" s="4">
        <v>322</v>
      </c>
      <c r="DG316" s="15" t="s">
        <v>177</v>
      </c>
      <c r="DH316" s="15" t="s">
        <v>178</v>
      </c>
      <c r="DI316" s="4" t="e">
        <v>#REF!</v>
      </c>
      <c r="DJ316" s="4" t="e">
        <v>#REF!</v>
      </c>
      <c r="DK316" s="4" t="e">
        <v>#REF!</v>
      </c>
      <c r="DL316" s="4" t="e">
        <v>#REF!</v>
      </c>
      <c r="DM316" s="4" t="e">
        <v>#REF!</v>
      </c>
      <c r="DN316" s="4" t="e">
        <v>#REF!</v>
      </c>
      <c r="DO316" s="4" t="e">
        <v>#REF!</v>
      </c>
      <c r="DP316" s="4" t="s">
        <v>6928</v>
      </c>
      <c r="DQ316" s="4" t="s">
        <v>178</v>
      </c>
      <c r="DR316" s="16">
        <v>0.5</v>
      </c>
      <c r="DS316" s="17">
        <v>44245</v>
      </c>
      <c r="DU316" s="1" t="s">
        <v>178</v>
      </c>
      <c r="DV316" s="1" t="str">
        <f>TabCadastro[[#This Row],[Cidade]]&amp;" - "&amp;TabCadastro[[#This Row],[UF]]</f>
        <v>Pindamonhangaba - SP</v>
      </c>
      <c r="DW316" s="18" t="str">
        <f>TabCadastro[[#This Row],[Nome completo do responsável]]&amp;" / "&amp;TabCadastro[[#This Row],[Endereço de e-mail2]]&amp;" / "&amp;TabCadastro[[#This Row],[Telefone]]</f>
        <v>Patricia Campos / patycampospaty@gmail.com / (12) 99664-9878</v>
      </c>
      <c r="DX316" s="18" t="str">
        <f>TabCadastro[[#This Row],[Nome do Presidente]]&amp;" / "&amp;TabCadastro[[#This Row],[Email do Presidente]]&amp;" / "&amp;TabCadastro[[#This Row],[Telefone do Presidente]]</f>
        <v>Patrícia Campos  / patycampospaty@gmail.com  / (12) 99664-9878</v>
      </c>
      <c r="DY316" s="18" t="e">
        <f>VLOOKUP(TabCadastro[[#This Row],[Regional]],#REF!,2,FALSE)</f>
        <v>#REF!</v>
      </c>
      <c r="DZ316" s="1" t="e">
        <f>IF(TabCadastro[[#This Row],[Regional]]=#REF!,TabCadastro[[#This Row],[Conc_Cidade_UF]],"")</f>
        <v>#REF!</v>
      </c>
      <c r="EA316" s="18" t="str">
        <f>TabCadastro[[#This Row],[Endereço]]&amp;" - "&amp;TabCadastro[[#This Row],[Bairro]]&amp;" - "&amp;"CEP "&amp;TabCadastro[[#This Row],[CEP]]</f>
        <v>Rua Capitão Antonio F. Cesar, 84 - Jd. Carlota - CEP 12443-030</v>
      </c>
      <c r="EB316" s="1" t="e">
        <f>IF(TabCadastro[[#This Row],[Regional]]=#REF!,TabCadastro[[#This Row],[Ordem (manual)]],"")</f>
        <v>#REF!</v>
      </c>
      <c r="EC316" s="1" t="e">
        <f>IF(TabCadastro[[#This Row],[Regional_Selec]]="","",_xlfn.RANK.EQ(TabCadastro[[#This Row],[Regional_Selec]],TabCadastro[Regional_Selec],1))</f>
        <v>#REF!</v>
      </c>
      <c r="ED316" s="1" t="str">
        <f>TabCadastro[[#This Row],[Domingo]]&amp;TabCadastro[[#This Row],[Segunda]]&amp;TabCadastro[[#This Row],[Terça]]&amp;TabCadastro[[#This Row],[Quarta]]&amp;TabCadastro[[#This Row],[Quinta]]&amp;TabCadastro[[#This Row],[Sexta]]&amp;TabCadastro[[#This Row],[Sábado]]</f>
        <v>---20h---</v>
      </c>
      <c r="EE316" s="1">
        <f>LEN(TabCadastro[[#This Row],[Conc_AE]])-LEN(SUBSTITUTE(TabCadastro[[#This Row],[Conc_AE]],"h",""))</f>
        <v>1</v>
      </c>
      <c r="EF316" s="1">
        <f>LEN(TabCadastro[[#This Row],[Dias e Horários do CURSO BÁSICO]])-LEN(SUBSTITUTE(TabCadastro[[#This Row],[Dias e Horários do CURSO BÁSICO]],"h",""))</f>
        <v>0</v>
      </c>
      <c r="EG316" s="1">
        <f>LEN(TabCadastro[[#This Row],[Dias e Horários da EAE]])-LEN(SUBSTITUTE(TabCadastro[[#This Row],[Dias e Horários da EAE]],"h",""))</f>
        <v>0</v>
      </c>
      <c r="EH316" s="1">
        <f>LEN(TabCadastro[[#This Row],[Dias e Horários EVANGELIZAÇÃO INFANTIL]])-LEN(SUBSTITUTE(TabCadastro[[#This Row],[Dias e Horários EVANGELIZAÇÃO INFANTIL]],"h",""))</f>
        <v>0</v>
      </c>
      <c r="EI316" s="1">
        <f>LEN(TabCadastro[[#This Row],[Dias e Horários PRÉ-MOCIDADE]])-LEN(SUBSTITUTE(TabCadastro[[#This Row],[Dias e Horários PRÉ-MOCIDADE]],"h",""))</f>
        <v>0</v>
      </c>
      <c r="EJ316" s="1">
        <f>LEN(TabCadastro[[#This Row],[Dias e Horários MOCIDADE]])-LEN(SUBSTITUTE(TabCadastro[[#This Row],[Dias e Horários MOCIDADE]],"h",""))</f>
        <v>0</v>
      </c>
      <c r="EK316" s="1">
        <f>LEN(TabCadastro[[#This Row],[Dias e Horários do CURSO DE MÉDIUNS]])-LEN(SUBSTITUTE(TabCadastro[[#This Row],[Dias e Horários do CURSO DE MÉDIUNS]],"h",""))</f>
        <v>1</v>
      </c>
      <c r="EL316" s="1">
        <f>LEN(TabCadastro[[#This Row],[Dias e Horários - FALANDO AO CORAÇÃO]])-LEN(SUBSTITUTE(TabCadastro[[#This Row],[Dias e Horários - FALANDO AO CORAÇÃO]],"h",""))</f>
        <v>0</v>
      </c>
      <c r="EM316" s="1">
        <f>LEN(TabCadastro[[#This Row],[Dias e Horários - PROJETO ANDRÉ LUIZ]])-LEN(SUBSTITUTE(TabCadastro[[#This Row],[Dias e Horários - PROJETO ANDRÉ LUIZ]],"h",""))</f>
        <v>0</v>
      </c>
      <c r="EN316" s="1">
        <f>LEN(TabCadastro[[#This Row],[Dias e Horários - PROJETO PAULO DE TARSO]])-LEN(SUBSTITUTE(TabCadastro[[#This Row],[Dias e Horários - PROJETO PAULO DE TARSO]],"h",""))</f>
        <v>0</v>
      </c>
    </row>
    <row r="317" spans="1:144" x14ac:dyDescent="0.3">
      <c r="A317" s="2">
        <v>44214.694145057874</v>
      </c>
      <c r="B317" s="19" t="s">
        <v>6640</v>
      </c>
      <c r="C317" s="3" t="s">
        <v>6929</v>
      </c>
      <c r="D317" s="3" t="s">
        <v>5544</v>
      </c>
      <c r="E317" s="3" t="s">
        <v>6930</v>
      </c>
      <c r="F317" s="3" t="s">
        <v>6931</v>
      </c>
      <c r="G317" s="4" t="s">
        <v>6932</v>
      </c>
      <c r="H317" s="5" t="s">
        <v>6933</v>
      </c>
      <c r="I317" s="3" t="s">
        <v>6647</v>
      </c>
      <c r="J317" s="3" t="s">
        <v>152</v>
      </c>
      <c r="K317" s="3" t="s">
        <v>6934</v>
      </c>
      <c r="L317" s="3" t="s">
        <v>6935</v>
      </c>
      <c r="M317" s="13">
        <v>35858</v>
      </c>
      <c r="N317" s="3" t="s">
        <v>6936</v>
      </c>
      <c r="O317" s="5" t="s">
        <v>6937</v>
      </c>
      <c r="P317" s="5" t="s">
        <v>6938</v>
      </c>
      <c r="Q317" s="4" t="s">
        <v>6939</v>
      </c>
      <c r="R317" s="4" t="s">
        <v>6940</v>
      </c>
      <c r="S317" s="3" t="s">
        <v>158</v>
      </c>
      <c r="T317" s="3" t="s">
        <v>158</v>
      </c>
      <c r="U317" s="3" t="s">
        <v>158</v>
      </c>
      <c r="V317" s="3" t="s">
        <v>159</v>
      </c>
      <c r="W317" s="3" t="s">
        <v>158</v>
      </c>
      <c r="X317" s="3" t="s">
        <v>159</v>
      </c>
      <c r="Y317" s="3" t="s">
        <v>158</v>
      </c>
      <c r="Z317" s="4" t="s">
        <v>6941</v>
      </c>
      <c r="AA317" s="4" t="s">
        <v>161</v>
      </c>
      <c r="AB317" s="4" t="s">
        <v>161</v>
      </c>
      <c r="AC317" s="4" t="s">
        <v>161</v>
      </c>
      <c r="AD317" s="4" t="s">
        <v>161</v>
      </c>
      <c r="AE317" s="4" t="s">
        <v>158</v>
      </c>
      <c r="AF317" s="4" t="s">
        <v>6937</v>
      </c>
      <c r="AG317" s="3" t="s">
        <v>161</v>
      </c>
      <c r="AH317" s="3" t="s">
        <v>162</v>
      </c>
      <c r="AI317" s="3" t="s">
        <v>161</v>
      </c>
      <c r="AJ317" s="3" t="s">
        <v>161</v>
      </c>
      <c r="AK317" s="3" t="s">
        <v>161</v>
      </c>
      <c r="AL317" s="3" t="s">
        <v>161</v>
      </c>
      <c r="AM317" s="3" t="s">
        <v>161</v>
      </c>
      <c r="AN317" s="5">
        <v>20</v>
      </c>
      <c r="AO317" s="5">
        <v>5</v>
      </c>
      <c r="AP317" s="5">
        <v>4</v>
      </c>
      <c r="AQ317" s="5">
        <v>2</v>
      </c>
      <c r="AR317" s="5" t="s">
        <v>161</v>
      </c>
      <c r="AS317" s="5">
        <v>0</v>
      </c>
      <c r="AT317" s="5" t="s">
        <v>161</v>
      </c>
      <c r="AU317" s="5" t="s">
        <v>163</v>
      </c>
      <c r="AV317" s="5">
        <v>0</v>
      </c>
      <c r="AW317" s="5">
        <v>0</v>
      </c>
      <c r="AX317" s="5">
        <v>0</v>
      </c>
      <c r="AY317" s="5">
        <v>0</v>
      </c>
      <c r="AZ317" s="5" t="s">
        <v>161</v>
      </c>
      <c r="BA317" s="5">
        <v>0</v>
      </c>
      <c r="BB317" s="5">
        <v>2</v>
      </c>
      <c r="BC317" s="5">
        <v>0</v>
      </c>
      <c r="BD317" s="5">
        <v>0</v>
      </c>
      <c r="BE317" s="5" t="s">
        <v>345</v>
      </c>
      <c r="BF317" s="5">
        <v>4</v>
      </c>
      <c r="BG317" s="5">
        <v>0</v>
      </c>
      <c r="BH317" s="5">
        <v>2</v>
      </c>
      <c r="BI317" s="5">
        <v>0</v>
      </c>
      <c r="BJ317" s="5">
        <v>0</v>
      </c>
      <c r="BK317" s="5">
        <v>0</v>
      </c>
      <c r="BL317" s="5">
        <v>0</v>
      </c>
      <c r="BM317" s="5">
        <v>0</v>
      </c>
      <c r="BN317" s="5">
        <v>0</v>
      </c>
      <c r="BO317" s="5">
        <v>2</v>
      </c>
      <c r="BP317" s="5">
        <v>0</v>
      </c>
      <c r="BQ317" s="5" t="s">
        <v>158</v>
      </c>
      <c r="BR317" s="5" t="s">
        <v>161</v>
      </c>
      <c r="BS317" s="5">
        <v>0</v>
      </c>
      <c r="BT317" s="5">
        <v>0</v>
      </c>
      <c r="BU317" s="5">
        <v>0</v>
      </c>
      <c r="BV317" s="5" t="s">
        <v>163</v>
      </c>
      <c r="BW317" s="5" t="s">
        <v>161</v>
      </c>
      <c r="BX317" s="5">
        <v>0</v>
      </c>
      <c r="BY317" s="5">
        <v>0</v>
      </c>
      <c r="BZ317" s="5">
        <v>0</v>
      </c>
      <c r="CA317" s="5">
        <v>0</v>
      </c>
      <c r="CB317" s="5">
        <v>0</v>
      </c>
      <c r="CC317" s="5">
        <v>3</v>
      </c>
      <c r="CD317" s="5" t="s">
        <v>161</v>
      </c>
      <c r="CE317" s="5" t="s">
        <v>161</v>
      </c>
      <c r="CF317" s="5" t="s">
        <v>161</v>
      </c>
      <c r="CG317" s="5" t="s">
        <v>159</v>
      </c>
      <c r="CH317" s="5" t="s">
        <v>158</v>
      </c>
      <c r="CI317" s="5">
        <v>0</v>
      </c>
      <c r="CJ317" s="5">
        <v>0</v>
      </c>
      <c r="CK317" s="5" t="s">
        <v>159</v>
      </c>
      <c r="CL317" s="5" t="s">
        <v>158</v>
      </c>
      <c r="CM317" s="5">
        <v>0</v>
      </c>
      <c r="CN317" s="5">
        <v>0</v>
      </c>
      <c r="CO317" s="5" t="s">
        <v>199</v>
      </c>
      <c r="CQ317" s="5" t="s">
        <v>168</v>
      </c>
      <c r="CS317" s="5" t="s">
        <v>169</v>
      </c>
      <c r="CT317" s="5" t="s">
        <v>158</v>
      </c>
      <c r="CU317" s="5" t="s">
        <v>6942</v>
      </c>
      <c r="CX317" s="5" t="s">
        <v>6937</v>
      </c>
      <c r="CY317" s="4" t="s">
        <v>228</v>
      </c>
      <c r="CZ317" s="5" t="s">
        <v>229</v>
      </c>
      <c r="DA317" s="5" t="s">
        <v>230</v>
      </c>
      <c r="DC317" s="4" t="s">
        <v>6943</v>
      </c>
      <c r="DD317" t="s">
        <v>6944</v>
      </c>
      <c r="DE317" s="14" t="s">
        <v>176</v>
      </c>
      <c r="DF317" s="4">
        <v>323</v>
      </c>
      <c r="DG317" s="15" t="s">
        <v>177</v>
      </c>
      <c r="DH317" s="15" t="s">
        <v>178</v>
      </c>
      <c r="DI317" s="4" t="e">
        <v>#REF!</v>
      </c>
      <c r="DJ317" s="4" t="e">
        <v>#REF!</v>
      </c>
      <c r="DK317" s="4" t="e">
        <v>#REF!</v>
      </c>
      <c r="DL317" s="4" t="e">
        <v>#REF!</v>
      </c>
      <c r="DM317" s="4" t="e">
        <v>#REF!</v>
      </c>
      <c r="DN317" s="4" t="e">
        <v>#REF!</v>
      </c>
      <c r="DO317" s="4" t="e">
        <v>#REF!</v>
      </c>
      <c r="DP317" s="4" t="s">
        <v>6945</v>
      </c>
      <c r="DQ317" s="4" t="s">
        <v>178</v>
      </c>
      <c r="DR317" s="16">
        <v>0.5</v>
      </c>
      <c r="DS317" s="17">
        <v>44245</v>
      </c>
      <c r="DU317" s="1" t="s">
        <v>178</v>
      </c>
      <c r="DV317" s="1" t="str">
        <f>TabCadastro[[#This Row],[Cidade]]&amp;" - "&amp;TabCadastro[[#This Row],[UF]]</f>
        <v>São José Dos Campos - SP</v>
      </c>
      <c r="DW317" s="18" t="str">
        <f>TabCadastro[[#This Row],[Nome completo do responsável]]&amp;" / "&amp;TabCadastro[[#This Row],[Endereço de e-mail2]]&amp;" / "&amp;TabCadastro[[#This Row],[Telefone]]</f>
        <v>Jacyra Banheza Correia / jacyrabanheza@hotmail.com / (12) 98800-4686</v>
      </c>
      <c r="DX317" s="18" t="str">
        <f>TabCadastro[[#This Row],[Nome do Presidente]]&amp;" / "&amp;TabCadastro[[#This Row],[Email do Presidente]]&amp;" / "&amp;TabCadastro[[#This Row],[Telefone do Presidente]]</f>
        <v>Vera Lúcia Rodrigues Da Costa / jacyrabanheza@hotmail.com / (12) 3905-2874</v>
      </c>
      <c r="DY317" s="18" t="e">
        <f>VLOOKUP(TabCadastro[[#This Row],[Regional]],#REF!,2,FALSE)</f>
        <v>#REF!</v>
      </c>
      <c r="DZ317" s="1" t="e">
        <f>IF(TabCadastro[[#This Row],[Regional]]=#REF!,TabCadastro[[#This Row],[Conc_Cidade_UF]],"")</f>
        <v>#REF!</v>
      </c>
      <c r="EA317" s="18" t="str">
        <f>TabCadastro[[#This Row],[Endereço]]&amp;" - "&amp;TabCadastro[[#This Row],[Bairro]]&amp;" - "&amp;"CEP "&amp;TabCadastro[[#This Row],[CEP]]</f>
        <v>Rua Ismael Garcia De Souza, 261 - Residencial Armando Righi - CEP 12247-790</v>
      </c>
      <c r="EB317" s="1" t="e">
        <f>IF(TabCadastro[[#This Row],[Regional]]=#REF!,TabCadastro[[#This Row],[Ordem (manual)]],"")</f>
        <v>#REF!</v>
      </c>
      <c r="EC317" s="1" t="e">
        <f>IF(TabCadastro[[#This Row],[Regional_Selec]]="","",_xlfn.RANK.EQ(TabCadastro[[#This Row],[Regional_Selec]],TabCadastro[Regional_Selec],1))</f>
        <v>#REF!</v>
      </c>
      <c r="ED317" s="1" t="str">
        <f>TabCadastro[[#This Row],[Domingo]]&amp;TabCadastro[[#This Row],[Segunda]]&amp;TabCadastro[[#This Row],[Terça]]&amp;TabCadastro[[#This Row],[Quarta]]&amp;TabCadastro[[#This Row],[Quinta]]&amp;TabCadastro[[#This Row],[Sexta]]&amp;TabCadastro[[#This Row],[Sábado]]</f>
        <v>-19h30-----</v>
      </c>
      <c r="EE317" s="1">
        <f>LEN(TabCadastro[[#This Row],[Conc_AE]])-LEN(SUBSTITUTE(TabCadastro[[#This Row],[Conc_AE]],"h",""))</f>
        <v>1</v>
      </c>
      <c r="EF317" s="1">
        <f>LEN(TabCadastro[[#This Row],[Dias e Horários do CURSO BÁSICO]])-LEN(SUBSTITUTE(TabCadastro[[#This Row],[Dias e Horários do CURSO BÁSICO]],"h",""))</f>
        <v>0</v>
      </c>
      <c r="EG317" s="1">
        <f>LEN(TabCadastro[[#This Row],[Dias e Horários da EAE]])-LEN(SUBSTITUTE(TabCadastro[[#This Row],[Dias e Horários da EAE]],"h",""))</f>
        <v>0</v>
      </c>
      <c r="EH317" s="1">
        <f>LEN(TabCadastro[[#This Row],[Dias e Horários EVANGELIZAÇÃO INFANTIL]])-LEN(SUBSTITUTE(TabCadastro[[#This Row],[Dias e Horários EVANGELIZAÇÃO INFANTIL]],"h",""))</f>
        <v>1</v>
      </c>
      <c r="EI317" s="1">
        <f>LEN(TabCadastro[[#This Row],[Dias e Horários PRÉ-MOCIDADE]])-LEN(SUBSTITUTE(TabCadastro[[#This Row],[Dias e Horários PRÉ-MOCIDADE]],"h",""))</f>
        <v>0</v>
      </c>
      <c r="EJ317" s="1">
        <f>LEN(TabCadastro[[#This Row],[Dias e Horários MOCIDADE]])-LEN(SUBSTITUTE(TabCadastro[[#This Row],[Dias e Horários MOCIDADE]],"h",""))</f>
        <v>0</v>
      </c>
      <c r="EK317" s="1">
        <f>LEN(TabCadastro[[#This Row],[Dias e Horários do CURSO DE MÉDIUNS]])-LEN(SUBSTITUTE(TabCadastro[[#This Row],[Dias e Horários do CURSO DE MÉDIUNS]],"h",""))</f>
        <v>0</v>
      </c>
      <c r="EL317" s="1">
        <f>LEN(TabCadastro[[#This Row],[Dias e Horários - FALANDO AO CORAÇÃO]])-LEN(SUBSTITUTE(TabCadastro[[#This Row],[Dias e Horários - FALANDO AO CORAÇÃO]],"h",""))</f>
        <v>0</v>
      </c>
      <c r="EM317" s="1">
        <f>LEN(TabCadastro[[#This Row],[Dias e Horários - PROJETO ANDRÉ LUIZ]])-LEN(SUBSTITUTE(TabCadastro[[#This Row],[Dias e Horários - PROJETO ANDRÉ LUIZ]],"h",""))</f>
        <v>0</v>
      </c>
      <c r="EN317" s="1">
        <f>LEN(TabCadastro[[#This Row],[Dias e Horários - PROJETO PAULO DE TARSO]])-LEN(SUBSTITUTE(TabCadastro[[#This Row],[Dias e Horários - PROJETO PAULO DE TARSO]],"h",""))</f>
        <v>0</v>
      </c>
    </row>
    <row r="318" spans="1:144" x14ac:dyDescent="0.3">
      <c r="A318" s="2">
        <v>44202.771268067125</v>
      </c>
      <c r="B318" s="19" t="s">
        <v>6640</v>
      </c>
      <c r="C318" s="3" t="s">
        <v>6946</v>
      </c>
      <c r="D318" s="3" t="s">
        <v>3624</v>
      </c>
      <c r="E318" s="3" t="s">
        <v>6947</v>
      </c>
      <c r="F318" s="3" t="s">
        <v>6948</v>
      </c>
      <c r="G318" s="4" t="s">
        <v>6949</v>
      </c>
      <c r="H318" s="5" t="s">
        <v>1395</v>
      </c>
      <c r="I318" s="3" t="s">
        <v>6950</v>
      </c>
      <c r="J318" s="3" t="s">
        <v>152</v>
      </c>
      <c r="K318" s="3" t="s">
        <v>6951</v>
      </c>
      <c r="L318" s="3" t="s">
        <v>6952</v>
      </c>
      <c r="M318" s="13">
        <v>34543</v>
      </c>
      <c r="N318" s="3" t="s">
        <v>6947</v>
      </c>
      <c r="O318" s="5" t="s">
        <v>6953</v>
      </c>
      <c r="P318" s="5" t="s">
        <v>6954</v>
      </c>
      <c r="Q318" s="4" t="s">
        <v>6955</v>
      </c>
      <c r="R318" s="4" t="s">
        <v>6956</v>
      </c>
      <c r="S318" s="3" t="s">
        <v>159</v>
      </c>
      <c r="T318" s="3" t="s">
        <v>159</v>
      </c>
      <c r="U318" s="3" t="s">
        <v>158</v>
      </c>
      <c r="V318" s="3" t="s">
        <v>159</v>
      </c>
      <c r="W318" s="3" t="s">
        <v>159</v>
      </c>
      <c r="X318" s="3" t="s">
        <v>159</v>
      </c>
      <c r="Y318" s="3" t="s">
        <v>159</v>
      </c>
      <c r="Z318" s="4" t="s">
        <v>6957</v>
      </c>
      <c r="AA318" s="4" t="s">
        <v>161</v>
      </c>
      <c r="AB318" s="4" t="s">
        <v>161</v>
      </c>
      <c r="AC318" s="4" t="s">
        <v>161</v>
      </c>
      <c r="AD318" s="4" t="s">
        <v>161</v>
      </c>
      <c r="AE318" s="4" t="s">
        <v>158</v>
      </c>
      <c r="AF318" s="4" t="s">
        <v>6958</v>
      </c>
      <c r="AG318" s="3" t="s">
        <v>161</v>
      </c>
      <c r="AH318" s="3" t="s">
        <v>162</v>
      </c>
      <c r="AI318" s="3" t="s">
        <v>161</v>
      </c>
      <c r="AJ318" s="3" t="s">
        <v>161</v>
      </c>
      <c r="AK318" s="3" t="s">
        <v>161</v>
      </c>
      <c r="AL318" s="3" t="s">
        <v>161</v>
      </c>
      <c r="AM318" s="3" t="s">
        <v>161</v>
      </c>
      <c r="AN318" s="5">
        <v>8</v>
      </c>
      <c r="AO318" s="5">
        <v>7</v>
      </c>
      <c r="AP318" s="5">
        <v>3</v>
      </c>
      <c r="AQ318" s="5">
        <v>2</v>
      </c>
      <c r="AR318" s="5" t="s">
        <v>161</v>
      </c>
      <c r="AS318" s="5">
        <v>0</v>
      </c>
      <c r="AT318" s="5" t="s">
        <v>161</v>
      </c>
      <c r="AU318" s="5" t="s">
        <v>163</v>
      </c>
      <c r="AV318" s="5">
        <v>0</v>
      </c>
      <c r="AW318" s="5">
        <v>0</v>
      </c>
      <c r="AX318" s="5">
        <v>0</v>
      </c>
      <c r="AY318" s="5">
        <v>0</v>
      </c>
      <c r="AZ318" s="5" t="s">
        <v>161</v>
      </c>
      <c r="BA318" s="5">
        <v>0</v>
      </c>
      <c r="BB318" s="5">
        <v>0</v>
      </c>
      <c r="BC318" s="5">
        <v>0</v>
      </c>
      <c r="BD318" s="5">
        <v>0</v>
      </c>
      <c r="BE318" s="5" t="s">
        <v>161</v>
      </c>
      <c r="BF318" s="5">
        <v>0</v>
      </c>
      <c r="BG318" s="5">
        <v>0</v>
      </c>
      <c r="BH318" s="5">
        <v>0</v>
      </c>
      <c r="BI318" s="5">
        <v>0</v>
      </c>
      <c r="BJ318" s="5">
        <v>0</v>
      </c>
      <c r="BK318" s="5">
        <v>0</v>
      </c>
      <c r="BL318" s="5">
        <v>0</v>
      </c>
      <c r="BM318" s="5">
        <v>0</v>
      </c>
      <c r="BN318" s="5">
        <v>0</v>
      </c>
      <c r="BO318" s="5">
        <v>0</v>
      </c>
      <c r="BP318" s="5">
        <v>0</v>
      </c>
      <c r="BQ318" s="5" t="s">
        <v>163</v>
      </c>
      <c r="BR318" s="5" t="s">
        <v>161</v>
      </c>
      <c r="BS318" s="5">
        <v>0</v>
      </c>
      <c r="BT318" s="5">
        <v>0</v>
      </c>
      <c r="BU318" s="5">
        <v>0</v>
      </c>
      <c r="BV318" s="5" t="s">
        <v>163</v>
      </c>
      <c r="BW318" s="5" t="s">
        <v>161</v>
      </c>
      <c r="BX318" s="5">
        <v>0</v>
      </c>
      <c r="BY318" s="5">
        <v>0</v>
      </c>
      <c r="BZ318" s="5">
        <v>0</v>
      </c>
      <c r="CA318" s="5">
        <v>0</v>
      </c>
      <c r="CB318" s="5">
        <v>0</v>
      </c>
      <c r="CC318" s="5">
        <v>20</v>
      </c>
      <c r="CD318" s="5" t="s">
        <v>161</v>
      </c>
      <c r="CE318" s="5" t="s">
        <v>161</v>
      </c>
      <c r="CF318" s="5" t="s">
        <v>161</v>
      </c>
      <c r="CG318" s="5" t="s">
        <v>159</v>
      </c>
      <c r="CH318" s="5" t="s">
        <v>159</v>
      </c>
      <c r="CI318" s="5">
        <v>0</v>
      </c>
      <c r="CJ318" s="5">
        <v>0</v>
      </c>
      <c r="CK318" s="5" t="s">
        <v>159</v>
      </c>
      <c r="CL318" s="5" t="s">
        <v>159</v>
      </c>
      <c r="CM318" s="5">
        <v>0</v>
      </c>
      <c r="CN318" s="5">
        <v>0</v>
      </c>
      <c r="CO318" s="5" t="s">
        <v>199</v>
      </c>
      <c r="CQ318" s="5" t="s">
        <v>168</v>
      </c>
      <c r="CR318" s="4" t="s">
        <v>6959</v>
      </c>
      <c r="CS318" s="5" t="s">
        <v>169</v>
      </c>
      <c r="CT318" s="5" t="s">
        <v>159</v>
      </c>
      <c r="CU318" s="5" t="s">
        <v>6953</v>
      </c>
      <c r="CV318" s="4" t="s">
        <v>6960</v>
      </c>
      <c r="CX318" s="5" t="s">
        <v>6953</v>
      </c>
      <c r="CY318" s="4" t="s">
        <v>6961</v>
      </c>
      <c r="CZ318" s="5" t="s">
        <v>229</v>
      </c>
      <c r="DA318" s="5" t="s">
        <v>172</v>
      </c>
      <c r="DB318" s="4" t="s">
        <v>6962</v>
      </c>
      <c r="DC318" s="4" t="s">
        <v>6963</v>
      </c>
      <c r="DD318" t="s">
        <v>6964</v>
      </c>
      <c r="DE318" s="14" t="s">
        <v>176</v>
      </c>
      <c r="DF318" s="4">
        <v>324</v>
      </c>
      <c r="DG318" s="15" t="s">
        <v>177</v>
      </c>
      <c r="DH318" s="15" t="s">
        <v>178</v>
      </c>
      <c r="DI318" s="4" t="e">
        <v>#REF!</v>
      </c>
      <c r="DJ318" s="4" t="e">
        <v>#REF!</v>
      </c>
      <c r="DK318" s="4" t="e">
        <v>#REF!</v>
      </c>
      <c r="DL318" s="4" t="e">
        <v>#REF!</v>
      </c>
      <c r="DM318" s="4" t="e">
        <v>#REF!</v>
      </c>
      <c r="DN318" s="4" t="e">
        <v>#REF!</v>
      </c>
      <c r="DO318" s="4" t="e">
        <v>#REF!</v>
      </c>
      <c r="DP318" s="4" t="s">
        <v>6965</v>
      </c>
      <c r="DQ318" s="4" t="s">
        <v>178</v>
      </c>
      <c r="DR318" s="16">
        <v>0.25</v>
      </c>
      <c r="DS318" s="17">
        <v>44245</v>
      </c>
      <c r="DU318" s="1" t="s">
        <v>178</v>
      </c>
      <c r="DV318" s="1" t="str">
        <f>TabCadastro[[#This Row],[Cidade]]&amp;" - "&amp;TabCadastro[[#This Row],[UF]]</f>
        <v>Bananal - SP</v>
      </c>
      <c r="DW318" s="18" t="str">
        <f>TabCadastro[[#This Row],[Nome completo do responsável]]&amp;" / "&amp;TabCadastro[[#This Row],[Endereço de e-mail2]]&amp;" / "&amp;TabCadastro[[#This Row],[Telefone]]</f>
        <v>Laura Maria Vani Valiante Lúcio E Monteiro / laura.vani@hotmail.com / (12) 98209-8284</v>
      </c>
      <c r="DX318" s="18" t="str">
        <f>TabCadastro[[#This Row],[Nome do Presidente]]&amp;" / "&amp;TabCadastro[[#This Row],[Email do Presidente]]&amp;" / "&amp;TabCadastro[[#This Row],[Telefone do Presidente]]</f>
        <v>Laura Maria Vani Valiante Lúcio E Monteiro / laura.vani@hotmail.com / (12) 3116-1813</v>
      </c>
      <c r="DY318" s="18" t="e">
        <f>VLOOKUP(TabCadastro[[#This Row],[Regional]],#REF!,2,FALSE)</f>
        <v>#REF!</v>
      </c>
      <c r="DZ318" s="1" t="e">
        <f>IF(TabCadastro[[#This Row],[Regional]]=#REF!,TabCadastro[[#This Row],[Conc_Cidade_UF]],"")</f>
        <v>#REF!</v>
      </c>
      <c r="EA318" s="18" t="str">
        <f>TabCadastro[[#This Row],[Endereço]]&amp;" - "&amp;TabCadastro[[#This Row],[Bairro]]&amp;" - "&amp;"CEP "&amp;TabCadastro[[#This Row],[CEP]]</f>
        <v>Rua São José, 200 - Centro - CEP 12850-000</v>
      </c>
      <c r="EB318" s="1" t="e">
        <f>IF(TabCadastro[[#This Row],[Regional]]=#REF!,TabCadastro[[#This Row],[Ordem (manual)]],"")</f>
        <v>#REF!</v>
      </c>
      <c r="EC318" s="1" t="e">
        <f>IF(TabCadastro[[#This Row],[Regional_Selec]]="","",_xlfn.RANK.EQ(TabCadastro[[#This Row],[Regional_Selec]],TabCadastro[Regional_Selec],1))</f>
        <v>#REF!</v>
      </c>
      <c r="ED318" s="1" t="str">
        <f>TabCadastro[[#This Row],[Domingo]]&amp;TabCadastro[[#This Row],[Segunda]]&amp;TabCadastro[[#This Row],[Terça]]&amp;TabCadastro[[#This Row],[Quarta]]&amp;TabCadastro[[#This Row],[Quinta]]&amp;TabCadastro[[#This Row],[Sexta]]&amp;TabCadastro[[#This Row],[Sábado]]</f>
        <v>-19h30-----</v>
      </c>
      <c r="EE318" s="1">
        <f>LEN(TabCadastro[[#This Row],[Conc_AE]])-LEN(SUBSTITUTE(TabCadastro[[#This Row],[Conc_AE]],"h",""))</f>
        <v>1</v>
      </c>
      <c r="EF318" s="1">
        <f>LEN(TabCadastro[[#This Row],[Dias e Horários do CURSO BÁSICO]])-LEN(SUBSTITUTE(TabCadastro[[#This Row],[Dias e Horários do CURSO BÁSICO]],"h",""))</f>
        <v>0</v>
      </c>
      <c r="EG318" s="1">
        <f>LEN(TabCadastro[[#This Row],[Dias e Horários da EAE]])-LEN(SUBSTITUTE(TabCadastro[[#This Row],[Dias e Horários da EAE]],"h",""))</f>
        <v>0</v>
      </c>
      <c r="EH318" s="1">
        <f>LEN(TabCadastro[[#This Row],[Dias e Horários EVANGELIZAÇÃO INFANTIL]])-LEN(SUBSTITUTE(TabCadastro[[#This Row],[Dias e Horários EVANGELIZAÇÃO INFANTIL]],"h",""))</f>
        <v>0</v>
      </c>
      <c r="EI318" s="1">
        <f>LEN(TabCadastro[[#This Row],[Dias e Horários PRÉ-MOCIDADE]])-LEN(SUBSTITUTE(TabCadastro[[#This Row],[Dias e Horários PRÉ-MOCIDADE]],"h",""))</f>
        <v>0</v>
      </c>
      <c r="EJ318" s="1">
        <f>LEN(TabCadastro[[#This Row],[Dias e Horários MOCIDADE]])-LEN(SUBSTITUTE(TabCadastro[[#This Row],[Dias e Horários MOCIDADE]],"h",""))</f>
        <v>0</v>
      </c>
      <c r="EK318" s="1">
        <f>LEN(TabCadastro[[#This Row],[Dias e Horários do CURSO DE MÉDIUNS]])-LEN(SUBSTITUTE(TabCadastro[[#This Row],[Dias e Horários do CURSO DE MÉDIUNS]],"h",""))</f>
        <v>0</v>
      </c>
      <c r="EL318" s="1">
        <f>LEN(TabCadastro[[#This Row],[Dias e Horários - FALANDO AO CORAÇÃO]])-LEN(SUBSTITUTE(TabCadastro[[#This Row],[Dias e Horários - FALANDO AO CORAÇÃO]],"h",""))</f>
        <v>0</v>
      </c>
      <c r="EM318" s="1">
        <f>LEN(TabCadastro[[#This Row],[Dias e Horários - PROJETO ANDRÉ LUIZ]])-LEN(SUBSTITUTE(TabCadastro[[#This Row],[Dias e Horários - PROJETO ANDRÉ LUIZ]],"h",""))</f>
        <v>0</v>
      </c>
      <c r="EN318" s="1">
        <f>LEN(TabCadastro[[#This Row],[Dias e Horários - PROJETO PAULO DE TARSO]])-LEN(SUBSTITUTE(TabCadastro[[#This Row],[Dias e Horários - PROJETO PAULO DE TARSO]],"h",""))</f>
        <v>0</v>
      </c>
    </row>
    <row r="319" spans="1:144" x14ac:dyDescent="0.3">
      <c r="A319" s="2">
        <v>44207.754549247686</v>
      </c>
      <c r="B319" s="19" t="s">
        <v>6640</v>
      </c>
      <c r="C319" s="3" t="s">
        <v>6966</v>
      </c>
      <c r="D319" s="3" t="s">
        <v>784</v>
      </c>
      <c r="E319" s="3" t="s">
        <v>6967</v>
      </c>
      <c r="F319" s="3" t="s">
        <v>6968</v>
      </c>
      <c r="G319" s="4" t="s">
        <v>6969</v>
      </c>
      <c r="H319" s="5" t="s">
        <v>6970</v>
      </c>
      <c r="I319" s="3" t="s">
        <v>6647</v>
      </c>
      <c r="J319" s="3" t="s">
        <v>152</v>
      </c>
      <c r="K319" s="3" t="s">
        <v>6971</v>
      </c>
      <c r="L319" s="3" t="s">
        <v>6972</v>
      </c>
      <c r="M319" s="13">
        <v>31525</v>
      </c>
      <c r="N319" s="3" t="s">
        <v>6967</v>
      </c>
      <c r="O319" s="5" t="s">
        <v>6973</v>
      </c>
      <c r="P319" s="5" t="s">
        <v>6968</v>
      </c>
      <c r="Q319" s="4" t="s">
        <v>6974</v>
      </c>
      <c r="R319" s="4" t="s">
        <v>6975</v>
      </c>
      <c r="S319" s="3" t="s">
        <v>159</v>
      </c>
      <c r="T319" s="3" t="s">
        <v>159</v>
      </c>
      <c r="U319" s="3" t="s">
        <v>158</v>
      </c>
      <c r="V319" s="3" t="s">
        <v>159</v>
      </c>
      <c r="W319" s="3" t="s">
        <v>159</v>
      </c>
      <c r="X319" s="3" t="s">
        <v>159</v>
      </c>
      <c r="Y319" s="3" t="s">
        <v>158</v>
      </c>
      <c r="Z319" s="4" t="s">
        <v>6976</v>
      </c>
      <c r="AA319" s="4" t="s">
        <v>161</v>
      </c>
      <c r="AB319" t="s">
        <v>6977</v>
      </c>
      <c r="AC319" s="4" t="s">
        <v>6978</v>
      </c>
      <c r="AD319" s="4" t="s">
        <v>161</v>
      </c>
      <c r="AE319" s="4" t="s">
        <v>159</v>
      </c>
      <c r="AG319" s="3" t="s">
        <v>2589</v>
      </c>
      <c r="AH319" s="3" t="s">
        <v>422</v>
      </c>
      <c r="AI319" s="3" t="s">
        <v>422</v>
      </c>
      <c r="AJ319" s="3" t="s">
        <v>398</v>
      </c>
      <c r="AK319" s="3" t="s">
        <v>161</v>
      </c>
      <c r="AL319" s="3" t="s">
        <v>398</v>
      </c>
      <c r="AM319" s="3" t="s">
        <v>161</v>
      </c>
      <c r="AN319" s="5">
        <v>150</v>
      </c>
      <c r="AO319" s="5">
        <v>60</v>
      </c>
      <c r="AP319" s="5">
        <v>35</v>
      </c>
      <c r="AQ319" s="5">
        <v>33</v>
      </c>
      <c r="AR319" s="5" t="s">
        <v>161</v>
      </c>
      <c r="AS319" s="5">
        <v>0</v>
      </c>
      <c r="AT319" s="5" t="s">
        <v>6979</v>
      </c>
      <c r="AU319" s="5" t="s">
        <v>2962</v>
      </c>
      <c r="AV319" s="5">
        <v>120</v>
      </c>
      <c r="AW319" s="5">
        <v>26</v>
      </c>
      <c r="AX319" s="5">
        <v>9</v>
      </c>
      <c r="AY319" s="5">
        <v>3</v>
      </c>
      <c r="AZ319" s="5" t="s">
        <v>1354</v>
      </c>
      <c r="BA319" s="5">
        <v>25</v>
      </c>
      <c r="BB319" s="5">
        <v>15</v>
      </c>
      <c r="BC319" s="5">
        <v>3</v>
      </c>
      <c r="BD319" s="5">
        <v>2</v>
      </c>
      <c r="BE319" s="5" t="s">
        <v>4613</v>
      </c>
      <c r="BF319" s="5">
        <v>70</v>
      </c>
      <c r="BG319" s="5">
        <v>40</v>
      </c>
      <c r="BH319" s="5">
        <v>23</v>
      </c>
      <c r="BI319" s="5">
        <v>6</v>
      </c>
      <c r="BJ319" s="5">
        <v>3</v>
      </c>
      <c r="BK319" s="5">
        <v>7</v>
      </c>
      <c r="BL319" s="5">
        <v>7</v>
      </c>
      <c r="BM319" s="5">
        <v>3</v>
      </c>
      <c r="BN319" s="5">
        <v>4</v>
      </c>
      <c r="BO319" s="5">
        <v>14</v>
      </c>
      <c r="BP319" s="5">
        <v>5</v>
      </c>
      <c r="BQ319" s="5" t="s">
        <v>158</v>
      </c>
      <c r="BR319" s="5" t="s">
        <v>164</v>
      </c>
      <c r="BS319" s="5">
        <v>30</v>
      </c>
      <c r="BT319" s="5">
        <v>3</v>
      </c>
      <c r="BU319" s="5">
        <v>3</v>
      </c>
      <c r="BV319" s="5" t="s">
        <v>165</v>
      </c>
      <c r="BW319" s="5" t="s">
        <v>224</v>
      </c>
      <c r="BX319" s="5">
        <v>20</v>
      </c>
      <c r="BY319" s="5">
        <v>9</v>
      </c>
      <c r="BZ319" s="5">
        <v>9</v>
      </c>
      <c r="CA319" s="5">
        <v>8</v>
      </c>
      <c r="CB319" s="5">
        <v>0</v>
      </c>
      <c r="CC319" s="5">
        <v>80</v>
      </c>
      <c r="CD319" s="5" t="s">
        <v>251</v>
      </c>
      <c r="CE319" s="5" t="s">
        <v>6980</v>
      </c>
      <c r="CF319" s="5" t="s">
        <v>161</v>
      </c>
      <c r="CG319" s="5" t="s">
        <v>158</v>
      </c>
      <c r="CH319" s="5" t="s">
        <v>158</v>
      </c>
      <c r="CI319" s="5">
        <v>6</v>
      </c>
      <c r="CJ319" s="5">
        <v>2</v>
      </c>
      <c r="CK319" s="5" t="s">
        <v>158</v>
      </c>
      <c r="CL319" s="5" t="s">
        <v>158</v>
      </c>
      <c r="CM319" s="5">
        <v>0</v>
      </c>
      <c r="CN319" s="5">
        <v>0</v>
      </c>
      <c r="CO319" s="5" t="s">
        <v>199</v>
      </c>
      <c r="CP319" s="4" t="s">
        <v>6981</v>
      </c>
      <c r="CQ319" s="5" t="s">
        <v>168</v>
      </c>
      <c r="CR319" s="4" t="s">
        <v>6982</v>
      </c>
      <c r="CS319" s="5" t="s">
        <v>169</v>
      </c>
      <c r="CT319" s="5" t="s">
        <v>158</v>
      </c>
      <c r="CU319" s="5" t="s">
        <v>6983</v>
      </c>
      <c r="CX319" s="5" t="s">
        <v>6984</v>
      </c>
      <c r="CY319" s="4" t="s">
        <v>6985</v>
      </c>
      <c r="CZ319" s="5" t="s">
        <v>171</v>
      </c>
      <c r="DA319" s="5" t="s">
        <v>172</v>
      </c>
      <c r="DB319" s="4" t="s">
        <v>6986</v>
      </c>
      <c r="DC319" s="4" t="s">
        <v>6987</v>
      </c>
      <c r="DD319" t="s">
        <v>6988</v>
      </c>
      <c r="DE319" s="14" t="s">
        <v>176</v>
      </c>
      <c r="DF319" s="4">
        <v>325</v>
      </c>
      <c r="DG319" s="15" t="s">
        <v>177</v>
      </c>
      <c r="DH319" s="15" t="s">
        <v>354</v>
      </c>
      <c r="DI319" s="4" t="e">
        <v>#REF!</v>
      </c>
      <c r="DJ319" s="4" t="e">
        <v>#REF!</v>
      </c>
      <c r="DK319" s="4" t="e">
        <v>#REF!</v>
      </c>
      <c r="DL319" s="4" t="e">
        <v>#REF!</v>
      </c>
      <c r="DM319" s="4" t="e">
        <v>#REF!</v>
      </c>
      <c r="DN319" s="4" t="e">
        <v>#REF!</v>
      </c>
      <c r="DO319" s="4" t="e">
        <v>#REF!</v>
      </c>
      <c r="DP319" s="4" t="s">
        <v>6989</v>
      </c>
      <c r="DQ319" s="4" t="s">
        <v>354</v>
      </c>
      <c r="DR319" s="16">
        <v>0.75</v>
      </c>
      <c r="DS319" s="17">
        <v>44245</v>
      </c>
      <c r="DT319" s="1" t="s">
        <v>356</v>
      </c>
      <c r="DU319" s="1" t="s">
        <v>354</v>
      </c>
      <c r="DV319" s="1" t="str">
        <f>TabCadastro[[#This Row],[Cidade]]&amp;" - "&amp;TabCadastro[[#This Row],[UF]]</f>
        <v>São José Dos Campos - SP</v>
      </c>
      <c r="DW319" s="18" t="str">
        <f>TabCadastro[[#This Row],[Nome completo do responsável]]&amp;" / "&amp;TabCadastro[[#This Row],[Endereço de e-mail2]]&amp;" / "&amp;TabCadastro[[#This Row],[Telefone]]</f>
        <v>Marta Mara Da Silva Pinto / fraternidadepaulodetarso.sjc@gmail.com / (12) 98286-0208</v>
      </c>
      <c r="DX319" s="18" t="str">
        <f>TabCadastro[[#This Row],[Nome do Presidente]]&amp;" / "&amp;TabCadastro[[#This Row],[Email do Presidente]]&amp;" / "&amp;TabCadastro[[#This Row],[Telefone do Presidente]]</f>
        <v>Marta Mara Da Silva Pinto / marta.esfera@gmail.com / (12) 98286-0208</v>
      </c>
      <c r="DY319" s="18" t="e">
        <f>VLOOKUP(TabCadastro[[#This Row],[Regional]],#REF!,2,FALSE)</f>
        <v>#REF!</v>
      </c>
      <c r="DZ319" s="1" t="e">
        <f>IF(TabCadastro[[#This Row],[Regional]]=#REF!,TabCadastro[[#This Row],[Conc_Cidade_UF]],"")</f>
        <v>#REF!</v>
      </c>
      <c r="EA319" s="18" t="str">
        <f>TabCadastro[[#This Row],[Endereço]]&amp;" - "&amp;TabCadastro[[#This Row],[Bairro]]&amp;" - "&amp;"CEP "&amp;TabCadastro[[#This Row],[CEP]]</f>
        <v>Rua Casemiro De Abreu, 4 - Jd. Maringá - CEP 12243-600</v>
      </c>
      <c r="EB319" s="1" t="e">
        <f>IF(TabCadastro[[#This Row],[Regional]]=#REF!,TabCadastro[[#This Row],[Ordem (manual)]],"")</f>
        <v>#REF!</v>
      </c>
      <c r="EC319" s="1" t="e">
        <f>IF(TabCadastro[[#This Row],[Regional_Selec]]="","",_xlfn.RANK.EQ(TabCadastro[[#This Row],[Regional_Selec]],TabCadastro[Regional_Selec],1))</f>
        <v>#REF!</v>
      </c>
      <c r="ED319" s="1" t="str">
        <f>TabCadastro[[#This Row],[Domingo]]&amp;TabCadastro[[#This Row],[Segunda]]&amp;TabCadastro[[#This Row],[Terça]]&amp;TabCadastro[[#This Row],[Quarta]]&amp;TabCadastro[[#This Row],[Quinta]]&amp;TabCadastro[[#This Row],[Sexta]]&amp;TabCadastro[[#This Row],[Sábado]]</f>
        <v>16h3019h19h15h-15h-</v>
      </c>
      <c r="EE319" s="1">
        <f>LEN(TabCadastro[[#This Row],[Conc_AE]])-LEN(SUBSTITUTE(TabCadastro[[#This Row],[Conc_AE]],"h",""))</f>
        <v>5</v>
      </c>
      <c r="EF319" s="1">
        <f>LEN(TabCadastro[[#This Row],[Dias e Horários do CURSO BÁSICO]])-LEN(SUBSTITUTE(TabCadastro[[#This Row],[Dias e Horários do CURSO BÁSICO]],"h",""))</f>
        <v>0</v>
      </c>
      <c r="EG319" s="1">
        <f>LEN(TabCadastro[[#This Row],[Dias e Horários da EAE]])-LEN(SUBSTITUTE(TabCadastro[[#This Row],[Dias e Horários da EAE]],"h",""))</f>
        <v>3</v>
      </c>
      <c r="EH319" s="1">
        <f>LEN(TabCadastro[[#This Row],[Dias e Horários EVANGELIZAÇÃO INFANTIL]])-LEN(SUBSTITUTE(TabCadastro[[#This Row],[Dias e Horários EVANGELIZAÇÃO INFANTIL]],"h",""))</f>
        <v>1</v>
      </c>
      <c r="EI319" s="1">
        <f>LEN(TabCadastro[[#This Row],[Dias e Horários PRÉ-MOCIDADE]])-LEN(SUBSTITUTE(TabCadastro[[#This Row],[Dias e Horários PRÉ-MOCIDADE]],"h",""))</f>
        <v>1</v>
      </c>
      <c r="EJ319" s="1">
        <f>LEN(TabCadastro[[#This Row],[Dias e Horários MOCIDADE]])-LEN(SUBSTITUTE(TabCadastro[[#This Row],[Dias e Horários MOCIDADE]],"h",""))</f>
        <v>1</v>
      </c>
      <c r="EK319" s="1">
        <f>LEN(TabCadastro[[#This Row],[Dias e Horários do CURSO DE MÉDIUNS]])-LEN(SUBSTITUTE(TabCadastro[[#This Row],[Dias e Horários do CURSO DE MÉDIUNS]],"h",""))</f>
        <v>1</v>
      </c>
      <c r="EL319" s="1">
        <f>LEN(TabCadastro[[#This Row],[Dias e Horários - FALANDO AO CORAÇÃO]])-LEN(SUBSTITUTE(TabCadastro[[#This Row],[Dias e Horários - FALANDO AO CORAÇÃO]],"h",""))</f>
        <v>1</v>
      </c>
      <c r="EM319" s="1">
        <f>LEN(TabCadastro[[#This Row],[Dias e Horários - PROJETO ANDRÉ LUIZ]])-LEN(SUBSTITUTE(TabCadastro[[#This Row],[Dias e Horários - PROJETO ANDRÉ LUIZ]],"h",""))</f>
        <v>2</v>
      </c>
      <c r="EN319" s="1">
        <f>LEN(TabCadastro[[#This Row],[Dias e Horários - PROJETO PAULO DE TARSO]])-LEN(SUBSTITUTE(TabCadastro[[#This Row],[Dias e Horários - PROJETO PAULO DE TARSO]],"h",""))</f>
        <v>0</v>
      </c>
    </row>
    <row r="320" spans="1:144" x14ac:dyDescent="0.3">
      <c r="A320" s="2">
        <v>44221.865862534723</v>
      </c>
      <c r="B320" s="19" t="s">
        <v>6640</v>
      </c>
      <c r="C320" s="3" t="s">
        <v>6990</v>
      </c>
      <c r="D320" s="3" t="s">
        <v>6991</v>
      </c>
      <c r="E320" s="3" t="s">
        <v>6992</v>
      </c>
      <c r="F320" s="3" t="s">
        <v>6993</v>
      </c>
      <c r="G320" s="4" t="s">
        <v>6994</v>
      </c>
      <c r="H320" s="5" t="s">
        <v>6995</v>
      </c>
      <c r="I320" s="3" t="s">
        <v>6647</v>
      </c>
      <c r="J320" s="3" t="s">
        <v>152</v>
      </c>
      <c r="K320" s="3" t="s">
        <v>6996</v>
      </c>
      <c r="L320" s="3" t="s">
        <v>6997</v>
      </c>
      <c r="M320" s="13">
        <v>35293</v>
      </c>
      <c r="N320" s="3" t="s">
        <v>6998</v>
      </c>
      <c r="O320" s="5" t="s">
        <v>6999</v>
      </c>
      <c r="P320" s="5" t="s">
        <v>7000</v>
      </c>
      <c r="Q320" s="4" t="s">
        <v>7001</v>
      </c>
      <c r="R320" s="4" t="s">
        <v>7002</v>
      </c>
      <c r="S320" s="3" t="s">
        <v>159</v>
      </c>
      <c r="T320" s="3" t="s">
        <v>158</v>
      </c>
      <c r="U320" s="3" t="s">
        <v>158</v>
      </c>
      <c r="V320" s="3" t="s">
        <v>159</v>
      </c>
      <c r="W320" s="3" t="s">
        <v>159</v>
      </c>
      <c r="X320" s="3" t="s">
        <v>159</v>
      </c>
      <c r="Y320" s="3" t="s">
        <v>158</v>
      </c>
      <c r="Z320" s="4" t="s">
        <v>7003</v>
      </c>
      <c r="AA320" s="4" t="s">
        <v>161</v>
      </c>
      <c r="AB320" s="4" t="s">
        <v>7004</v>
      </c>
      <c r="AC320" s="4" t="s">
        <v>161</v>
      </c>
      <c r="AD320" s="4" t="s">
        <v>7005</v>
      </c>
      <c r="AE320" s="4" t="s">
        <v>159</v>
      </c>
      <c r="AG320" s="3" t="s">
        <v>1380</v>
      </c>
      <c r="AH320" s="3" t="s">
        <v>162</v>
      </c>
      <c r="AI320" s="3" t="s">
        <v>161</v>
      </c>
      <c r="AJ320" s="3" t="s">
        <v>161</v>
      </c>
      <c r="AK320" s="3" t="s">
        <v>161</v>
      </c>
      <c r="AL320" s="3" t="s">
        <v>161</v>
      </c>
      <c r="AM320" s="3" t="s">
        <v>161</v>
      </c>
      <c r="AN320" s="5">
        <v>30</v>
      </c>
      <c r="AO320" s="5">
        <v>20</v>
      </c>
      <c r="AP320" s="5">
        <v>4</v>
      </c>
      <c r="AQ320" s="5">
        <v>4</v>
      </c>
      <c r="AR320" s="5" t="s">
        <v>161</v>
      </c>
      <c r="AS320" s="5">
        <v>0</v>
      </c>
      <c r="AT320" s="5" t="s">
        <v>310</v>
      </c>
      <c r="AU320" s="5" t="s">
        <v>601</v>
      </c>
      <c r="AV320" s="5">
        <v>10</v>
      </c>
      <c r="AW320" s="5">
        <v>3</v>
      </c>
      <c r="AX320" s="5">
        <v>3</v>
      </c>
      <c r="AY320" s="5">
        <v>2</v>
      </c>
      <c r="AZ320" s="5" t="s">
        <v>161</v>
      </c>
      <c r="BA320" s="5">
        <v>0</v>
      </c>
      <c r="BB320" s="5">
        <v>2</v>
      </c>
      <c r="BC320" s="5">
        <v>1</v>
      </c>
      <c r="BD320" s="5">
        <v>1</v>
      </c>
      <c r="BE320" s="5" t="s">
        <v>378</v>
      </c>
      <c r="BF320" s="5">
        <v>6</v>
      </c>
      <c r="BG320" s="5">
        <v>0</v>
      </c>
      <c r="BH320" s="5">
        <v>3</v>
      </c>
      <c r="BI320" s="5">
        <v>0</v>
      </c>
      <c r="BJ320" s="5">
        <v>1</v>
      </c>
      <c r="BK320" s="5">
        <v>1</v>
      </c>
      <c r="BL320" s="5">
        <v>1</v>
      </c>
      <c r="BM320" s="5">
        <v>0</v>
      </c>
      <c r="BN320" s="5">
        <v>2</v>
      </c>
      <c r="BO320" s="5">
        <v>3</v>
      </c>
      <c r="BP320" s="5">
        <v>1</v>
      </c>
      <c r="BQ320" s="5" t="s">
        <v>158</v>
      </c>
      <c r="BR320" s="5" t="s">
        <v>161</v>
      </c>
      <c r="BS320" s="5">
        <v>0</v>
      </c>
      <c r="BT320" s="5">
        <v>0</v>
      </c>
      <c r="BU320" s="5">
        <v>0</v>
      </c>
      <c r="BV320" s="5" t="s">
        <v>253</v>
      </c>
      <c r="BW320" s="5" t="s">
        <v>378</v>
      </c>
      <c r="BX320" s="5">
        <v>6</v>
      </c>
      <c r="BY320" s="5">
        <v>1</v>
      </c>
      <c r="BZ320" s="5">
        <v>1</v>
      </c>
      <c r="CA320" s="5">
        <v>1</v>
      </c>
      <c r="CB320" s="5">
        <v>0</v>
      </c>
      <c r="CC320" s="5">
        <v>9</v>
      </c>
      <c r="CD320" s="5" t="s">
        <v>166</v>
      </c>
      <c r="CE320" s="5" t="s">
        <v>161</v>
      </c>
      <c r="CF320" s="5" t="s">
        <v>161</v>
      </c>
      <c r="CG320" s="5" t="s">
        <v>158</v>
      </c>
      <c r="CH320" s="5" t="s">
        <v>158</v>
      </c>
      <c r="CI320" s="5">
        <v>0</v>
      </c>
      <c r="CJ320" s="5">
        <v>0</v>
      </c>
      <c r="CK320" s="5" t="s">
        <v>158</v>
      </c>
      <c r="CL320" s="5" t="s">
        <v>158</v>
      </c>
      <c r="CM320" s="5">
        <v>0</v>
      </c>
      <c r="CN320" s="5">
        <v>0</v>
      </c>
      <c r="CO320" s="5" t="s">
        <v>167</v>
      </c>
      <c r="CQ320" s="5" t="s">
        <v>347</v>
      </c>
      <c r="CS320" s="5" t="s">
        <v>169</v>
      </c>
      <c r="CT320" s="5" t="s">
        <v>159</v>
      </c>
      <c r="CU320" s="5" t="s">
        <v>7006</v>
      </c>
      <c r="CX320" s="5" t="s">
        <v>7006</v>
      </c>
      <c r="CY320" s="4" t="s">
        <v>472</v>
      </c>
      <c r="DA320" s="5" t="s">
        <v>172</v>
      </c>
      <c r="DB320" s="4" t="s">
        <v>7007</v>
      </c>
      <c r="DC320" s="4" t="s">
        <v>7008</v>
      </c>
      <c r="DD320" t="s">
        <v>7009</v>
      </c>
      <c r="DE320" s="14" t="s">
        <v>176</v>
      </c>
      <c r="DF320" s="4">
        <v>326</v>
      </c>
      <c r="DG320" s="15" t="s">
        <v>177</v>
      </c>
      <c r="DH320" s="15" t="s">
        <v>354</v>
      </c>
      <c r="DI320" s="4" t="e">
        <v>#REF!</v>
      </c>
      <c r="DJ320" s="4" t="e">
        <v>#REF!</v>
      </c>
      <c r="DK320" s="4" t="e">
        <v>#REF!</v>
      </c>
      <c r="DL320" s="4" t="e">
        <v>#REF!</v>
      </c>
      <c r="DM320" s="4" t="e">
        <v>#REF!</v>
      </c>
      <c r="DN320" s="4" t="e">
        <v>#REF!</v>
      </c>
      <c r="DO320" s="4" t="e">
        <v>#REF!</v>
      </c>
      <c r="DP320" s="4" t="s">
        <v>7010</v>
      </c>
      <c r="DQ320" s="4" t="s">
        <v>354</v>
      </c>
      <c r="DR320" s="16">
        <v>0.75</v>
      </c>
      <c r="DS320" s="17">
        <v>44245</v>
      </c>
      <c r="DT320" s="1" t="s">
        <v>356</v>
      </c>
      <c r="DU320" s="1" t="s">
        <v>354</v>
      </c>
      <c r="DV320" s="1" t="str">
        <f>TabCadastro[[#This Row],[Cidade]]&amp;" - "&amp;TabCadastro[[#This Row],[UF]]</f>
        <v>São José Dos Campos - SP</v>
      </c>
      <c r="DW320" s="18" t="str">
        <f>TabCadastro[[#This Row],[Nome completo do responsável]]&amp;" / "&amp;TabCadastro[[#This Row],[Endereço de e-mail2]]&amp;" / "&amp;TabCadastro[[#This Row],[Telefone]]</f>
        <v>Silvana Brasil Do Prado / peregrinosdocaminho013@gmail.com / (12) 99191-4904</v>
      </c>
      <c r="DX320" s="18" t="str">
        <f>TabCadastro[[#This Row],[Nome do Presidente]]&amp;" / "&amp;TabCadastro[[#This Row],[Email do Presidente]]&amp;" / "&amp;TabCadastro[[#This Row],[Telefone do Presidente]]</f>
        <v>Luiz Carlos De Oliveira / luiz_co@yahoo.com.br / (12) 99765-0254</v>
      </c>
      <c r="DY320" s="18" t="e">
        <f>VLOOKUP(TabCadastro[[#This Row],[Regional]],#REF!,2,FALSE)</f>
        <v>#REF!</v>
      </c>
      <c r="DZ320" s="1" t="e">
        <f>IF(TabCadastro[[#This Row],[Regional]]=#REF!,TabCadastro[[#This Row],[Conc_Cidade_UF]],"")</f>
        <v>#REF!</v>
      </c>
      <c r="EA320" s="18" t="str">
        <f>TabCadastro[[#This Row],[Endereço]]&amp;" - "&amp;TabCadastro[[#This Row],[Bairro]]&amp;" - "&amp;"CEP "&amp;TabCadastro[[#This Row],[CEP]]</f>
        <v>Rua Maria Adolfina De Almeida Tomaz, 55 - Jd. Paraíso Do Sol - CEP 12225-240</v>
      </c>
      <c r="EB320" s="1" t="e">
        <f>IF(TabCadastro[[#This Row],[Regional]]=#REF!,TabCadastro[[#This Row],[Ordem (manual)]],"")</f>
        <v>#REF!</v>
      </c>
      <c r="EC320" s="1" t="e">
        <f>IF(TabCadastro[[#This Row],[Regional_Selec]]="","",_xlfn.RANK.EQ(TabCadastro[[#This Row],[Regional_Selec]],TabCadastro[Regional_Selec],1))</f>
        <v>#REF!</v>
      </c>
      <c r="ED320" s="1" t="str">
        <f>TabCadastro[[#This Row],[Domingo]]&amp;TabCadastro[[#This Row],[Segunda]]&amp;TabCadastro[[#This Row],[Terça]]&amp;TabCadastro[[#This Row],[Quarta]]&amp;TabCadastro[[#This Row],[Quinta]]&amp;TabCadastro[[#This Row],[Sexta]]&amp;TabCadastro[[#This Row],[Sábado]]</f>
        <v>9h19h30-----</v>
      </c>
      <c r="EE320" s="1">
        <f>LEN(TabCadastro[[#This Row],[Conc_AE]])-LEN(SUBSTITUTE(TabCadastro[[#This Row],[Conc_AE]],"h",""))</f>
        <v>2</v>
      </c>
      <c r="EF320" s="1">
        <f>LEN(TabCadastro[[#This Row],[Dias e Horários do CURSO BÁSICO]])-LEN(SUBSTITUTE(TabCadastro[[#This Row],[Dias e Horários do CURSO BÁSICO]],"h",""))</f>
        <v>0</v>
      </c>
      <c r="EG320" s="1">
        <f>LEN(TabCadastro[[#This Row],[Dias e Horários da EAE]])-LEN(SUBSTITUTE(TabCadastro[[#This Row],[Dias e Horários da EAE]],"h",""))</f>
        <v>1</v>
      </c>
      <c r="EH320" s="1">
        <f>LEN(TabCadastro[[#This Row],[Dias e Horários EVANGELIZAÇÃO INFANTIL]])-LEN(SUBSTITUTE(TabCadastro[[#This Row],[Dias e Horários EVANGELIZAÇÃO INFANTIL]],"h",""))</f>
        <v>1</v>
      </c>
      <c r="EI320" s="1">
        <f>LEN(TabCadastro[[#This Row],[Dias e Horários PRÉ-MOCIDADE]])-LEN(SUBSTITUTE(TabCadastro[[#This Row],[Dias e Horários PRÉ-MOCIDADE]],"h",""))</f>
        <v>0</v>
      </c>
      <c r="EJ320" s="1">
        <f>LEN(TabCadastro[[#This Row],[Dias e Horários MOCIDADE]])-LEN(SUBSTITUTE(TabCadastro[[#This Row],[Dias e Horários MOCIDADE]],"h",""))</f>
        <v>1</v>
      </c>
      <c r="EK320" s="1">
        <f>LEN(TabCadastro[[#This Row],[Dias e Horários do CURSO DE MÉDIUNS]])-LEN(SUBSTITUTE(TabCadastro[[#This Row],[Dias e Horários do CURSO DE MÉDIUNS]],"h",""))</f>
        <v>0</v>
      </c>
      <c r="EL320" s="1">
        <f>LEN(TabCadastro[[#This Row],[Dias e Horários - FALANDO AO CORAÇÃO]])-LEN(SUBSTITUTE(TabCadastro[[#This Row],[Dias e Horários - FALANDO AO CORAÇÃO]],"h",""))</f>
        <v>1</v>
      </c>
      <c r="EM320" s="1">
        <f>LEN(TabCadastro[[#This Row],[Dias e Horários - PROJETO ANDRÉ LUIZ]])-LEN(SUBSTITUTE(TabCadastro[[#This Row],[Dias e Horários - PROJETO ANDRÉ LUIZ]],"h",""))</f>
        <v>0</v>
      </c>
      <c r="EN320" s="1">
        <f>LEN(TabCadastro[[#This Row],[Dias e Horários - PROJETO PAULO DE TARSO]])-LEN(SUBSTITUTE(TabCadastro[[#This Row],[Dias e Horários - PROJETO PAULO DE TARSO]],"h",""))</f>
        <v>0</v>
      </c>
    </row>
    <row r="321" spans="1:144" x14ac:dyDescent="0.3">
      <c r="A321" s="2">
        <v>44217.467061793985</v>
      </c>
      <c r="B321" s="19" t="s">
        <v>6640</v>
      </c>
      <c r="C321" s="3" t="s">
        <v>7011</v>
      </c>
      <c r="D321" s="3" t="s">
        <v>7012</v>
      </c>
      <c r="E321" s="3" t="s">
        <v>7013</v>
      </c>
      <c r="F321" s="3" t="s">
        <v>7014</v>
      </c>
      <c r="G321" s="4" t="s">
        <v>7015</v>
      </c>
      <c r="H321" s="5" t="s">
        <v>7016</v>
      </c>
      <c r="I321" s="3" t="s">
        <v>6647</v>
      </c>
      <c r="J321" s="3" t="s">
        <v>152</v>
      </c>
      <c r="K321" s="3" t="s">
        <v>7017</v>
      </c>
      <c r="L321" s="3" t="s">
        <v>7018</v>
      </c>
      <c r="M321" s="13">
        <v>40338</v>
      </c>
      <c r="N321" s="3" t="s">
        <v>7013</v>
      </c>
      <c r="O321" s="5" t="s">
        <v>7019</v>
      </c>
      <c r="P321" s="5" t="s">
        <v>7020</v>
      </c>
      <c r="Q321" s="4" t="s">
        <v>7021</v>
      </c>
      <c r="R321" s="4" t="s">
        <v>7022</v>
      </c>
      <c r="S321" s="3" t="s">
        <v>159</v>
      </c>
      <c r="T321" s="3" t="s">
        <v>158</v>
      </c>
      <c r="U321" s="3" t="s">
        <v>158</v>
      </c>
      <c r="V321" s="3" t="s">
        <v>159</v>
      </c>
      <c r="W321" s="3" t="s">
        <v>159</v>
      </c>
      <c r="X321" s="3" t="s">
        <v>159</v>
      </c>
      <c r="Y321" s="3" t="s">
        <v>158</v>
      </c>
      <c r="Z321" s="4" t="s">
        <v>7023</v>
      </c>
      <c r="AA321" s="4" t="s">
        <v>161</v>
      </c>
      <c r="AB321" t="s">
        <v>7024</v>
      </c>
      <c r="AC321" s="4" t="s">
        <v>161</v>
      </c>
      <c r="AD321" s="4" t="s">
        <v>161</v>
      </c>
      <c r="AE321" s="4" t="s">
        <v>158</v>
      </c>
      <c r="AF321" s="4" t="s">
        <v>7025</v>
      </c>
      <c r="AG321" s="3" t="s">
        <v>161</v>
      </c>
      <c r="AH321" s="3" t="s">
        <v>161</v>
      </c>
      <c r="AI321" s="3" t="s">
        <v>654</v>
      </c>
      <c r="AJ321" s="3" t="s">
        <v>2850</v>
      </c>
      <c r="AK321" s="3" t="s">
        <v>162</v>
      </c>
      <c r="AL321" s="3" t="s">
        <v>161</v>
      </c>
      <c r="AM321" s="3" t="s">
        <v>549</v>
      </c>
      <c r="AN321" s="5">
        <v>0</v>
      </c>
      <c r="AO321" s="5">
        <v>0</v>
      </c>
      <c r="AP321" s="5">
        <v>4</v>
      </c>
      <c r="AQ321" s="5">
        <v>4</v>
      </c>
      <c r="AR321" s="5" t="s">
        <v>161</v>
      </c>
      <c r="AS321" s="5">
        <v>0</v>
      </c>
      <c r="AT321" s="5" t="s">
        <v>7026</v>
      </c>
      <c r="AU321" s="5" t="s">
        <v>309</v>
      </c>
      <c r="AV321" s="5">
        <v>10</v>
      </c>
      <c r="AW321" s="5">
        <v>3</v>
      </c>
      <c r="AX321" s="5">
        <v>3</v>
      </c>
      <c r="AY321" s="5">
        <v>2</v>
      </c>
      <c r="AZ321" s="5" t="s">
        <v>161</v>
      </c>
      <c r="BA321" s="5">
        <v>0</v>
      </c>
      <c r="BB321" s="5">
        <v>2</v>
      </c>
      <c r="BC321" s="5">
        <v>1</v>
      </c>
      <c r="BD321" s="5">
        <v>0</v>
      </c>
      <c r="BE321" s="5" t="s">
        <v>378</v>
      </c>
      <c r="BF321" s="5">
        <v>0</v>
      </c>
      <c r="BG321" s="5">
        <v>0</v>
      </c>
      <c r="BH321" s="5">
        <v>2</v>
      </c>
      <c r="BI321" s="5">
        <v>0</v>
      </c>
      <c r="BJ321" s="5">
        <v>1</v>
      </c>
      <c r="BK321" s="5">
        <v>1</v>
      </c>
      <c r="BL321" s="5">
        <v>0</v>
      </c>
      <c r="BM321" s="5">
        <v>0</v>
      </c>
      <c r="BN321" s="5">
        <v>0</v>
      </c>
      <c r="BO321" s="5">
        <v>1</v>
      </c>
      <c r="BP321" s="5">
        <v>0</v>
      </c>
      <c r="BQ321" s="5" t="s">
        <v>158</v>
      </c>
      <c r="BR321" s="5" t="s">
        <v>1767</v>
      </c>
      <c r="BS321" s="5">
        <v>0</v>
      </c>
      <c r="BT321" s="5">
        <v>1</v>
      </c>
      <c r="BU321" s="5">
        <v>0</v>
      </c>
      <c r="BV321" s="5" t="s">
        <v>253</v>
      </c>
      <c r="BW321" s="5" t="s">
        <v>161</v>
      </c>
      <c r="BX321" s="5">
        <v>0</v>
      </c>
      <c r="BY321" s="5">
        <v>0</v>
      </c>
      <c r="BZ321" s="5">
        <v>1</v>
      </c>
      <c r="CA321" s="5">
        <v>0</v>
      </c>
      <c r="CB321" s="5">
        <v>1</v>
      </c>
      <c r="CC321" s="5">
        <v>1</v>
      </c>
      <c r="CD321" s="5" t="s">
        <v>161</v>
      </c>
      <c r="CE321" s="5" t="s">
        <v>251</v>
      </c>
      <c r="CF321" s="5" t="s">
        <v>161</v>
      </c>
      <c r="CG321" s="5" t="s">
        <v>158</v>
      </c>
      <c r="CH321" s="5" t="s">
        <v>159</v>
      </c>
      <c r="CI321" s="5">
        <v>0</v>
      </c>
      <c r="CJ321" s="5">
        <v>0</v>
      </c>
      <c r="CK321" s="5" t="s">
        <v>159</v>
      </c>
      <c r="CL321" s="5" t="s">
        <v>158</v>
      </c>
      <c r="CM321" s="5">
        <v>0</v>
      </c>
      <c r="CN321" s="5">
        <v>0</v>
      </c>
      <c r="CO321" s="5" t="s">
        <v>199</v>
      </c>
      <c r="CP321" s="4" t="s">
        <v>7027</v>
      </c>
      <c r="CQ321" s="5" t="s">
        <v>347</v>
      </c>
      <c r="CR321" s="4" t="s">
        <v>7028</v>
      </c>
      <c r="CS321" s="5" t="s">
        <v>169</v>
      </c>
      <c r="CT321" s="5" t="s">
        <v>158</v>
      </c>
      <c r="CU321" s="5" t="s">
        <v>7019</v>
      </c>
      <c r="CV321" s="4" t="s">
        <v>7029</v>
      </c>
      <c r="CX321" s="5" t="s">
        <v>7030</v>
      </c>
      <c r="CY321" s="4" t="s">
        <v>1302</v>
      </c>
      <c r="CZ321" s="5" t="s">
        <v>171</v>
      </c>
      <c r="DA321" s="5" t="s">
        <v>230</v>
      </c>
      <c r="DB321" s="4" t="s">
        <v>7031</v>
      </c>
      <c r="DC321" s="4" t="s">
        <v>7032</v>
      </c>
      <c r="DD321" t="s">
        <v>7033</v>
      </c>
      <c r="DE321" s="14" t="s">
        <v>176</v>
      </c>
      <c r="DF321" s="4">
        <v>327</v>
      </c>
      <c r="DG321" s="15" t="s">
        <v>177</v>
      </c>
      <c r="DH321" s="15" t="s">
        <v>354</v>
      </c>
      <c r="DI321" s="4" t="e">
        <v>#REF!</v>
      </c>
      <c r="DJ321" s="4" t="e">
        <v>#REF!</v>
      </c>
      <c r="DK321" s="4" t="e">
        <v>#REF!</v>
      </c>
      <c r="DL321" s="4" t="e">
        <v>#REF!</v>
      </c>
      <c r="DM321" s="4" t="e">
        <v>#REF!</v>
      </c>
      <c r="DN321" s="4" t="e">
        <v>#REF!</v>
      </c>
      <c r="DO321" s="4" t="e">
        <v>#REF!</v>
      </c>
      <c r="DP321" s="4" t="s">
        <v>7034</v>
      </c>
      <c r="DQ321" s="4" t="s">
        <v>354</v>
      </c>
      <c r="DR321" s="16">
        <v>0.25</v>
      </c>
      <c r="DS321" s="17">
        <v>44245</v>
      </c>
      <c r="DT321" s="1" t="s">
        <v>356</v>
      </c>
      <c r="DU321" s="1" t="s">
        <v>354</v>
      </c>
      <c r="DV321" s="1" t="str">
        <f>TabCadastro[[#This Row],[Cidade]]&amp;" - "&amp;TabCadastro[[#This Row],[UF]]</f>
        <v>São José Dos Campos - SP</v>
      </c>
      <c r="DW321" s="18" t="str">
        <f>TabCadastro[[#This Row],[Nome completo do responsável]]&amp;" / "&amp;TabCadastro[[#This Row],[Endereço de e-mail2]]&amp;" / "&amp;TabCadastro[[#This Row],[Telefone]]</f>
        <v>Wilson Barreto / wibarreto15@gmail.com / (12) 3209-2742</v>
      </c>
      <c r="DX321" s="18" t="str">
        <f>TabCadastro[[#This Row],[Nome do Presidente]]&amp;" / "&amp;TabCadastro[[#This Row],[Email do Presidente]]&amp;" / "&amp;TabCadastro[[#This Row],[Telefone do Presidente]]</f>
        <v>Wilson Barreto / wibarreto@yahoo.com.br / (12) 99797-9732</v>
      </c>
      <c r="DY321" s="18" t="e">
        <f>VLOOKUP(TabCadastro[[#This Row],[Regional]],#REF!,2,FALSE)</f>
        <v>#REF!</v>
      </c>
      <c r="DZ321" s="1" t="e">
        <f>IF(TabCadastro[[#This Row],[Regional]]=#REF!,TabCadastro[[#This Row],[Conc_Cidade_UF]],"")</f>
        <v>#REF!</v>
      </c>
      <c r="EA321" s="18" t="str">
        <f>TabCadastro[[#This Row],[Endereço]]&amp;" - "&amp;TabCadastro[[#This Row],[Bairro]]&amp;" - "&amp;"CEP "&amp;TabCadastro[[#This Row],[CEP]]</f>
        <v>Rua Dr. João Tranchesi N° 130 - Jd. São Vicente - CEP 12224-390</v>
      </c>
      <c r="EB321" s="1" t="e">
        <f>IF(TabCadastro[[#This Row],[Regional]]=#REF!,TabCadastro[[#This Row],[Ordem (manual)]],"")</f>
        <v>#REF!</v>
      </c>
      <c r="EC321" s="1" t="e">
        <f>IF(TabCadastro[[#This Row],[Regional_Selec]]="","",_xlfn.RANK.EQ(TabCadastro[[#This Row],[Regional_Selec]],TabCadastro[Regional_Selec],1))</f>
        <v>#REF!</v>
      </c>
      <c r="ED321" s="1" t="str">
        <f>TabCadastro[[#This Row],[Domingo]]&amp;TabCadastro[[#This Row],[Segunda]]&amp;TabCadastro[[#This Row],[Terça]]&amp;TabCadastro[[#This Row],[Quarta]]&amp;TabCadastro[[#This Row],[Quinta]]&amp;TabCadastro[[#This Row],[Sexta]]&amp;TabCadastro[[#This Row],[Sábado]]</f>
        <v>--14h14h30 / 19h3019h30-8h30</v>
      </c>
      <c r="EE321" s="1">
        <f>LEN(TabCadastro[[#This Row],[Conc_AE]])-LEN(SUBSTITUTE(TabCadastro[[#This Row],[Conc_AE]],"h",""))</f>
        <v>5</v>
      </c>
      <c r="EF321" s="1">
        <f>LEN(TabCadastro[[#This Row],[Dias e Horários do CURSO BÁSICO]])-LEN(SUBSTITUTE(TabCadastro[[#This Row],[Dias e Horários do CURSO BÁSICO]],"h",""))</f>
        <v>0</v>
      </c>
      <c r="EG321" s="1">
        <f>LEN(TabCadastro[[#This Row],[Dias e Horários da EAE]])-LEN(SUBSTITUTE(TabCadastro[[#This Row],[Dias e Horários da EAE]],"h",""))</f>
        <v>2</v>
      </c>
      <c r="EH321" s="1">
        <f>LEN(TabCadastro[[#This Row],[Dias e Horários EVANGELIZAÇÃO INFANTIL]])-LEN(SUBSTITUTE(TabCadastro[[#This Row],[Dias e Horários EVANGELIZAÇÃO INFANTIL]],"h",""))</f>
        <v>1</v>
      </c>
      <c r="EI321" s="1">
        <f>LEN(TabCadastro[[#This Row],[Dias e Horários PRÉ-MOCIDADE]])-LEN(SUBSTITUTE(TabCadastro[[#This Row],[Dias e Horários PRÉ-MOCIDADE]],"h",""))</f>
        <v>1</v>
      </c>
      <c r="EJ321" s="1">
        <f>LEN(TabCadastro[[#This Row],[Dias e Horários MOCIDADE]])-LEN(SUBSTITUTE(TabCadastro[[#This Row],[Dias e Horários MOCIDADE]],"h",""))</f>
        <v>0</v>
      </c>
      <c r="EK321" s="1">
        <f>LEN(TabCadastro[[#This Row],[Dias e Horários do CURSO DE MÉDIUNS]])-LEN(SUBSTITUTE(TabCadastro[[#This Row],[Dias e Horários do CURSO DE MÉDIUNS]],"h",""))</f>
        <v>0</v>
      </c>
      <c r="EL321" s="1">
        <f>LEN(TabCadastro[[#This Row],[Dias e Horários - FALANDO AO CORAÇÃO]])-LEN(SUBSTITUTE(TabCadastro[[#This Row],[Dias e Horários - FALANDO AO CORAÇÃO]],"h",""))</f>
        <v>0</v>
      </c>
      <c r="EM321" s="1">
        <f>LEN(TabCadastro[[#This Row],[Dias e Horários - PROJETO ANDRÉ LUIZ]])-LEN(SUBSTITUTE(TabCadastro[[#This Row],[Dias e Horários - PROJETO ANDRÉ LUIZ]],"h",""))</f>
        <v>1</v>
      </c>
      <c r="EN321" s="1">
        <f>LEN(TabCadastro[[#This Row],[Dias e Horários - PROJETO PAULO DE TARSO]])-LEN(SUBSTITUTE(TabCadastro[[#This Row],[Dias e Horários - PROJETO PAULO DE TARSO]],"h",""))</f>
        <v>0</v>
      </c>
    </row>
    <row r="322" spans="1:144" x14ac:dyDescent="0.3">
      <c r="A322" s="2">
        <v>44225.827596840274</v>
      </c>
      <c r="B322" s="19" t="s">
        <v>6640</v>
      </c>
      <c r="C322" s="3" t="s">
        <v>7035</v>
      </c>
      <c r="D322" s="3" t="s">
        <v>2193</v>
      </c>
      <c r="E322" s="3" t="s">
        <v>7036</v>
      </c>
      <c r="F322" s="3" t="s">
        <v>7037</v>
      </c>
      <c r="G322" s="4" t="s">
        <v>7038</v>
      </c>
      <c r="H322" s="5" t="s">
        <v>7039</v>
      </c>
      <c r="I322" s="3" t="s">
        <v>6647</v>
      </c>
      <c r="J322" s="3" t="s">
        <v>152</v>
      </c>
      <c r="K322" s="3" t="s">
        <v>7040</v>
      </c>
      <c r="L322" s="3" t="s">
        <v>7041</v>
      </c>
      <c r="M322" s="24">
        <v>43402</v>
      </c>
      <c r="N322" s="3" t="s">
        <v>7036</v>
      </c>
      <c r="O322" s="5" t="s">
        <v>7042</v>
      </c>
      <c r="P322" s="5" t="s">
        <v>7037</v>
      </c>
      <c r="Q322" s="4" t="s">
        <v>7043</v>
      </c>
      <c r="R322" s="4" t="s">
        <v>7044</v>
      </c>
      <c r="S322" s="3" t="s">
        <v>159</v>
      </c>
      <c r="T322" s="3" t="s">
        <v>158</v>
      </c>
      <c r="U322" s="3" t="s">
        <v>158</v>
      </c>
      <c r="V322" s="3" t="s">
        <v>159</v>
      </c>
      <c r="W322" s="3" t="s">
        <v>159</v>
      </c>
      <c r="X322" s="3" t="s">
        <v>158</v>
      </c>
      <c r="Y322" s="3" t="s">
        <v>159</v>
      </c>
      <c r="Z322" s="4" t="s">
        <v>7045</v>
      </c>
      <c r="AA322" s="4" t="s">
        <v>161</v>
      </c>
      <c r="AB322" s="4" t="s">
        <v>7046</v>
      </c>
      <c r="AC322" s="4" t="s">
        <v>161</v>
      </c>
      <c r="AD322" s="4" t="s">
        <v>161</v>
      </c>
      <c r="AE322" s="4" t="s">
        <v>158</v>
      </c>
      <c r="AF322" s="4" t="s">
        <v>7047</v>
      </c>
      <c r="AG322" s="3" t="s">
        <v>161</v>
      </c>
      <c r="AH322" s="3" t="s">
        <v>161</v>
      </c>
      <c r="AI322" s="3" t="s">
        <v>221</v>
      </c>
      <c r="AJ322" s="3" t="s">
        <v>162</v>
      </c>
      <c r="AK322" s="3" t="s">
        <v>162</v>
      </c>
      <c r="AL322" s="3" t="s">
        <v>161</v>
      </c>
      <c r="AM322" s="3" t="s">
        <v>161</v>
      </c>
      <c r="AN322" s="5">
        <v>25</v>
      </c>
      <c r="AO322" s="5">
        <v>20</v>
      </c>
      <c r="AP322" s="5">
        <v>8</v>
      </c>
      <c r="AQ322" s="5">
        <v>3</v>
      </c>
      <c r="AR322" s="5" t="s">
        <v>161</v>
      </c>
      <c r="AS322" s="5">
        <v>0</v>
      </c>
      <c r="AT322" s="5" t="s">
        <v>1117</v>
      </c>
      <c r="AU322" s="5" t="s">
        <v>467</v>
      </c>
      <c r="AV322" s="5">
        <v>8</v>
      </c>
      <c r="AW322" s="5">
        <v>0</v>
      </c>
      <c r="AX322" s="5">
        <v>2</v>
      </c>
      <c r="AY322" s="5">
        <v>1</v>
      </c>
      <c r="AZ322" s="5" t="s">
        <v>161</v>
      </c>
      <c r="BA322" s="5">
        <v>0</v>
      </c>
      <c r="BB322" s="5">
        <v>0</v>
      </c>
      <c r="BC322" s="5">
        <v>0</v>
      </c>
      <c r="BD322" s="5">
        <v>0</v>
      </c>
      <c r="BE322" s="5" t="s">
        <v>7048</v>
      </c>
      <c r="BF322" s="5">
        <v>15</v>
      </c>
      <c r="BG322" s="5">
        <v>4</v>
      </c>
      <c r="BH322" s="5">
        <v>2</v>
      </c>
      <c r="BI322" s="5">
        <v>0</v>
      </c>
      <c r="BJ322" s="5">
        <v>0</v>
      </c>
      <c r="BK322" s="5">
        <v>0</v>
      </c>
      <c r="BL322" s="5">
        <v>0</v>
      </c>
      <c r="BM322" s="5">
        <v>1</v>
      </c>
      <c r="BN322" s="5">
        <v>0</v>
      </c>
      <c r="BO322" s="5">
        <v>0</v>
      </c>
      <c r="BP322" s="5">
        <v>0</v>
      </c>
      <c r="BQ322" s="5" t="s">
        <v>158</v>
      </c>
      <c r="BR322" s="5" t="s">
        <v>161</v>
      </c>
      <c r="BS322" s="5">
        <v>0</v>
      </c>
      <c r="BT322" s="5">
        <v>0</v>
      </c>
      <c r="BU322" s="5">
        <v>0</v>
      </c>
      <c r="BV322" s="5" t="s">
        <v>344</v>
      </c>
      <c r="BW322" s="5" t="s">
        <v>161</v>
      </c>
      <c r="BX322" s="5">
        <v>0</v>
      </c>
      <c r="BY322" s="5">
        <v>0</v>
      </c>
      <c r="BZ322" s="5">
        <v>0</v>
      </c>
      <c r="CA322" s="5">
        <v>0</v>
      </c>
      <c r="CB322" s="5">
        <v>0</v>
      </c>
      <c r="CC322" s="5">
        <v>4</v>
      </c>
      <c r="CD322" s="5" t="s">
        <v>161</v>
      </c>
      <c r="CE322" s="5" t="s">
        <v>161</v>
      </c>
      <c r="CF322" s="5" t="s">
        <v>161</v>
      </c>
      <c r="CG322" s="5" t="s">
        <v>158</v>
      </c>
      <c r="CH322" s="5" t="s">
        <v>158</v>
      </c>
      <c r="CI322" s="5">
        <v>0</v>
      </c>
      <c r="CJ322" s="5">
        <v>0</v>
      </c>
      <c r="CK322" s="5" t="s">
        <v>159</v>
      </c>
      <c r="CL322" s="5" t="s">
        <v>158</v>
      </c>
      <c r="CM322" s="5">
        <v>0</v>
      </c>
      <c r="CN322" s="5">
        <v>0</v>
      </c>
      <c r="CO322" s="5" t="s">
        <v>199</v>
      </c>
      <c r="CP322" s="4" t="s">
        <v>7049</v>
      </c>
      <c r="CQ322" s="5" t="s">
        <v>168</v>
      </c>
      <c r="CR322" s="4" t="s">
        <v>7050</v>
      </c>
      <c r="CS322" s="5" t="s">
        <v>169</v>
      </c>
      <c r="CT322" s="5" t="s">
        <v>159</v>
      </c>
      <c r="CU322" s="20" t="s">
        <v>416</v>
      </c>
      <c r="CX322" s="5" t="s">
        <v>7051</v>
      </c>
      <c r="CY322" s="4" t="s">
        <v>3654</v>
      </c>
      <c r="CZ322" s="5" t="s">
        <v>171</v>
      </c>
      <c r="DA322" s="5" t="s">
        <v>230</v>
      </c>
      <c r="DB322" s="4" t="s">
        <v>7052</v>
      </c>
      <c r="DC322" s="4" t="s">
        <v>7053</v>
      </c>
      <c r="DD322" t="s">
        <v>7054</v>
      </c>
      <c r="DE322" s="14" t="s">
        <v>176</v>
      </c>
      <c r="DF322" s="4">
        <v>328</v>
      </c>
      <c r="DG322" s="15" t="s">
        <v>177</v>
      </c>
      <c r="DH322" s="15" t="s">
        <v>178</v>
      </c>
      <c r="DI322" s="4" t="e">
        <v>#REF!</v>
      </c>
      <c r="DJ322" s="4" t="e">
        <v>#REF!</v>
      </c>
      <c r="DK322" s="4" t="e">
        <v>#REF!</v>
      </c>
      <c r="DL322" s="4" t="e">
        <v>#REF!</v>
      </c>
      <c r="DM322" s="4" t="e">
        <v>#REF!</v>
      </c>
      <c r="DN322" s="4" t="e">
        <v>#REF!</v>
      </c>
      <c r="DO322" s="4" t="e">
        <v>#REF!</v>
      </c>
      <c r="DP322" s="4" t="s">
        <v>7055</v>
      </c>
      <c r="DQ322" s="4" t="s">
        <v>178</v>
      </c>
      <c r="DR322" s="16">
        <v>0.25</v>
      </c>
      <c r="DS322" s="17">
        <v>44245</v>
      </c>
      <c r="DU322" s="1" t="s">
        <v>178</v>
      </c>
      <c r="DV322" s="1" t="str">
        <f>TabCadastro[[#This Row],[Cidade]]&amp;" - "&amp;TabCadastro[[#This Row],[UF]]</f>
        <v>São José Dos Campos - SP</v>
      </c>
      <c r="DW322" s="18" t="str">
        <f>TabCadastro[[#This Row],[Nome completo do responsável]]&amp;" / "&amp;TabCadastro[[#This Row],[Endereço de e-mail2]]&amp;" / "&amp;TabCadastro[[#This Row],[Telefone]]</f>
        <v>José Roberto Da Silva / SERurbanova@gmail.com / (12) 98156-9154</v>
      </c>
      <c r="DX322" s="18" t="str">
        <f>TabCadastro[[#This Row],[Nome do Presidente]]&amp;" / "&amp;TabCadastro[[#This Row],[Email do Presidente]]&amp;" / "&amp;TabCadastro[[#This Row],[Telefone do Presidente]]</f>
        <v>José Roberto Da Silva / zecarroberto@gmail.com / (12) 98156-9154</v>
      </c>
      <c r="DY322" s="18" t="e">
        <f>VLOOKUP(TabCadastro[[#This Row],[Regional]],#REF!,2,FALSE)</f>
        <v>#REF!</v>
      </c>
      <c r="DZ322" s="1" t="e">
        <f>IF(TabCadastro[[#This Row],[Regional]]=#REF!,TabCadastro[[#This Row],[Conc_Cidade_UF]],"")</f>
        <v>#REF!</v>
      </c>
      <c r="EA322" s="18" t="str">
        <f>TabCadastro[[#This Row],[Endereço]]&amp;" - "&amp;TabCadastro[[#This Row],[Bairro]]&amp;" - "&amp;"CEP "&amp;TabCadastro[[#This Row],[CEP]]</f>
        <v>Av. Shishima Hifumi, 2982 - Urbanova - CEP 12244-000</v>
      </c>
      <c r="EB322" s="1" t="e">
        <f>IF(TabCadastro[[#This Row],[Regional]]=#REF!,TabCadastro[[#This Row],[Ordem (manual)]],"")</f>
        <v>#REF!</v>
      </c>
      <c r="EC322" s="1" t="e">
        <f>IF(TabCadastro[[#This Row],[Regional_Selec]]="","",_xlfn.RANK.EQ(TabCadastro[[#This Row],[Regional_Selec]],TabCadastro[Regional_Selec],1))</f>
        <v>#REF!</v>
      </c>
      <c r="ED322" s="1" t="str">
        <f>TabCadastro[[#This Row],[Domingo]]&amp;TabCadastro[[#This Row],[Segunda]]&amp;TabCadastro[[#This Row],[Terça]]&amp;TabCadastro[[#This Row],[Quarta]]&amp;TabCadastro[[#This Row],[Quinta]]&amp;TabCadastro[[#This Row],[Sexta]]&amp;TabCadastro[[#This Row],[Sábado]]</f>
        <v>--20h19h3019h30--</v>
      </c>
      <c r="EE322" s="1">
        <f>LEN(TabCadastro[[#This Row],[Conc_AE]])-LEN(SUBSTITUTE(TabCadastro[[#This Row],[Conc_AE]],"h",""))</f>
        <v>3</v>
      </c>
      <c r="EF322" s="1">
        <f>LEN(TabCadastro[[#This Row],[Dias e Horários do CURSO BÁSICO]])-LEN(SUBSTITUTE(TabCadastro[[#This Row],[Dias e Horários do CURSO BÁSICO]],"h",""))</f>
        <v>0</v>
      </c>
      <c r="EG322" s="1">
        <f>LEN(TabCadastro[[#This Row],[Dias e Horários da EAE]])-LEN(SUBSTITUTE(TabCadastro[[#This Row],[Dias e Horários da EAE]],"h",""))</f>
        <v>1</v>
      </c>
      <c r="EH322" s="1">
        <f>LEN(TabCadastro[[#This Row],[Dias e Horários EVANGELIZAÇÃO INFANTIL]])-LEN(SUBSTITUTE(TabCadastro[[#This Row],[Dias e Horários EVANGELIZAÇÃO INFANTIL]],"h",""))</f>
        <v>2</v>
      </c>
      <c r="EI322" s="1">
        <f>LEN(TabCadastro[[#This Row],[Dias e Horários PRÉ-MOCIDADE]])-LEN(SUBSTITUTE(TabCadastro[[#This Row],[Dias e Horários PRÉ-MOCIDADE]],"h",""))</f>
        <v>0</v>
      </c>
      <c r="EJ322" s="1">
        <f>LEN(TabCadastro[[#This Row],[Dias e Horários MOCIDADE]])-LEN(SUBSTITUTE(TabCadastro[[#This Row],[Dias e Horários MOCIDADE]],"h",""))</f>
        <v>0</v>
      </c>
      <c r="EK322" s="1">
        <f>LEN(TabCadastro[[#This Row],[Dias e Horários do CURSO DE MÉDIUNS]])-LEN(SUBSTITUTE(TabCadastro[[#This Row],[Dias e Horários do CURSO DE MÉDIUNS]],"h",""))</f>
        <v>0</v>
      </c>
      <c r="EL322" s="1">
        <f>LEN(TabCadastro[[#This Row],[Dias e Horários - FALANDO AO CORAÇÃO]])-LEN(SUBSTITUTE(TabCadastro[[#This Row],[Dias e Horários - FALANDO AO CORAÇÃO]],"h",""))</f>
        <v>0</v>
      </c>
      <c r="EM322" s="1">
        <f>LEN(TabCadastro[[#This Row],[Dias e Horários - PROJETO ANDRÉ LUIZ]])-LEN(SUBSTITUTE(TabCadastro[[#This Row],[Dias e Horários - PROJETO ANDRÉ LUIZ]],"h",""))</f>
        <v>0</v>
      </c>
      <c r="EN322" s="1">
        <f>LEN(TabCadastro[[#This Row],[Dias e Horários - PROJETO PAULO DE TARSO]])-LEN(SUBSTITUTE(TabCadastro[[#This Row],[Dias e Horários - PROJETO PAULO DE TARSO]],"h",""))</f>
        <v>0</v>
      </c>
    </row>
    <row r="323" spans="1:144" x14ac:dyDescent="0.3">
      <c r="A323" s="2">
        <v>44220.545714826389</v>
      </c>
      <c r="B323" s="19" t="s">
        <v>6640</v>
      </c>
      <c r="C323" s="3" t="s">
        <v>7056</v>
      </c>
      <c r="D323" s="3" t="s">
        <v>7057</v>
      </c>
      <c r="E323" s="3" t="s">
        <v>7058</v>
      </c>
      <c r="F323" s="3" t="s">
        <v>7059</v>
      </c>
      <c r="G323" s="4" t="s">
        <v>7060</v>
      </c>
      <c r="H323" s="5" t="s">
        <v>7061</v>
      </c>
      <c r="I323" s="3" t="s">
        <v>6753</v>
      </c>
      <c r="J323" s="3" t="s">
        <v>152</v>
      </c>
      <c r="K323" s="3" t="s">
        <v>7062</v>
      </c>
      <c r="L323" s="3" t="s">
        <v>7063</v>
      </c>
      <c r="M323" s="13">
        <v>41336</v>
      </c>
      <c r="N323" s="3" t="s">
        <v>7064</v>
      </c>
      <c r="O323" s="5" t="s">
        <v>7065</v>
      </c>
      <c r="P323" s="5" t="s">
        <v>7066</v>
      </c>
      <c r="Q323" s="4" t="s">
        <v>7067</v>
      </c>
      <c r="R323" s="4" t="s">
        <v>7068</v>
      </c>
      <c r="S323" s="3" t="s">
        <v>159</v>
      </c>
      <c r="T323" s="3" t="s">
        <v>159</v>
      </c>
      <c r="U323" s="3" t="s">
        <v>158</v>
      </c>
      <c r="V323" s="3" t="s">
        <v>159</v>
      </c>
      <c r="W323" s="3" t="s">
        <v>159</v>
      </c>
      <c r="X323" s="3" t="s">
        <v>159</v>
      </c>
      <c r="Y323" s="3" t="s">
        <v>158</v>
      </c>
      <c r="Z323" s="4" t="s">
        <v>7069</v>
      </c>
      <c r="AA323" s="4" t="s">
        <v>161</v>
      </c>
      <c r="AB323" t="s">
        <v>7070</v>
      </c>
      <c r="AC323" s="4" t="s">
        <v>161</v>
      </c>
      <c r="AD323" s="4" t="s">
        <v>161</v>
      </c>
      <c r="AE323" s="4" t="s">
        <v>158</v>
      </c>
      <c r="AF323" s="4" t="s">
        <v>7071</v>
      </c>
      <c r="AG323" s="3" t="s">
        <v>161</v>
      </c>
      <c r="AH323" s="3" t="s">
        <v>398</v>
      </c>
      <c r="AI323" s="3" t="s">
        <v>161</v>
      </c>
      <c r="AJ323" s="3" t="s">
        <v>161</v>
      </c>
      <c r="AK323" s="3" t="s">
        <v>161</v>
      </c>
      <c r="AL323" s="3" t="s">
        <v>161</v>
      </c>
      <c r="AM323" s="3" t="s">
        <v>161</v>
      </c>
      <c r="AN323" s="5">
        <v>0</v>
      </c>
      <c r="AO323" s="5">
        <v>3</v>
      </c>
      <c r="AP323" s="5">
        <v>1</v>
      </c>
      <c r="AQ323" s="5">
        <v>1</v>
      </c>
      <c r="AR323" s="5" t="s">
        <v>161</v>
      </c>
      <c r="AS323" s="5">
        <v>0</v>
      </c>
      <c r="AT323" s="5" t="s">
        <v>161</v>
      </c>
      <c r="AU323" s="5" t="s">
        <v>163</v>
      </c>
      <c r="AV323" s="5">
        <v>0</v>
      </c>
      <c r="AW323" s="5">
        <v>0</v>
      </c>
      <c r="AX323" s="5">
        <v>0</v>
      </c>
      <c r="AY323" s="5">
        <v>0</v>
      </c>
      <c r="AZ323" s="5" t="s">
        <v>161</v>
      </c>
      <c r="BA323" s="5">
        <v>0</v>
      </c>
      <c r="BB323" s="5">
        <v>0</v>
      </c>
      <c r="BC323" s="5">
        <v>0</v>
      </c>
      <c r="BD323" s="5">
        <v>0</v>
      </c>
      <c r="BE323" s="5" t="s">
        <v>1453</v>
      </c>
      <c r="BF323" s="5">
        <v>26</v>
      </c>
      <c r="BG323" s="5">
        <v>9</v>
      </c>
      <c r="BH323" s="5">
        <v>5</v>
      </c>
      <c r="BI323" s="5">
        <v>0</v>
      </c>
      <c r="BJ323" s="5">
        <v>1</v>
      </c>
      <c r="BK323" s="5">
        <v>1</v>
      </c>
      <c r="BL323" s="5">
        <v>1</v>
      </c>
      <c r="BM323" s="5">
        <v>2</v>
      </c>
      <c r="BN323" s="5">
        <v>0</v>
      </c>
      <c r="BO323" s="5">
        <v>2</v>
      </c>
      <c r="BP323" s="5">
        <v>1</v>
      </c>
      <c r="BQ323" s="5" t="s">
        <v>159</v>
      </c>
      <c r="BR323" s="5" t="s">
        <v>1453</v>
      </c>
      <c r="BS323" s="5">
        <v>3</v>
      </c>
      <c r="BT323" s="5">
        <v>1</v>
      </c>
      <c r="BU323" s="5">
        <v>1</v>
      </c>
      <c r="BV323" s="5" t="s">
        <v>344</v>
      </c>
      <c r="BW323" s="5" t="s">
        <v>161</v>
      </c>
      <c r="BX323" s="5">
        <v>0</v>
      </c>
      <c r="BY323" s="5">
        <v>0</v>
      </c>
      <c r="BZ323" s="5">
        <v>0</v>
      </c>
      <c r="CA323" s="5">
        <v>0</v>
      </c>
      <c r="CB323" s="5">
        <v>0</v>
      </c>
      <c r="CC323" s="5">
        <v>2</v>
      </c>
      <c r="CD323" s="5" t="s">
        <v>161</v>
      </c>
      <c r="CE323" s="5" t="s">
        <v>161</v>
      </c>
      <c r="CF323" s="5" t="s">
        <v>161</v>
      </c>
      <c r="CG323" s="5" t="s">
        <v>158</v>
      </c>
      <c r="CH323" s="5" t="s">
        <v>159</v>
      </c>
      <c r="CI323" s="5">
        <v>0</v>
      </c>
      <c r="CJ323" s="5">
        <v>0</v>
      </c>
      <c r="CK323" s="5" t="s">
        <v>159</v>
      </c>
      <c r="CL323" s="5" t="s">
        <v>159</v>
      </c>
      <c r="CM323" s="5">
        <v>0</v>
      </c>
      <c r="CN323" s="5">
        <v>0</v>
      </c>
      <c r="CO323" s="5" t="s">
        <v>199</v>
      </c>
      <c r="CQ323" s="5" t="s">
        <v>168</v>
      </c>
      <c r="CR323" s="4" t="s">
        <v>7072</v>
      </c>
      <c r="CS323" s="5" t="s">
        <v>169</v>
      </c>
      <c r="CT323" s="5" t="s">
        <v>158</v>
      </c>
      <c r="CU323" s="5" t="s">
        <v>7073</v>
      </c>
      <c r="CV323" s="4" t="s">
        <v>7074</v>
      </c>
      <c r="CX323" s="5" t="s">
        <v>7073</v>
      </c>
      <c r="CY323" s="4" t="s">
        <v>7075</v>
      </c>
      <c r="CZ323" s="5" t="s">
        <v>229</v>
      </c>
      <c r="DA323" s="5" t="s">
        <v>172</v>
      </c>
      <c r="DB323" s="4" t="s">
        <v>7076</v>
      </c>
      <c r="DC323" s="4" t="s">
        <v>7077</v>
      </c>
      <c r="DD323" t="s">
        <v>7078</v>
      </c>
      <c r="DE323" s="14" t="s">
        <v>176</v>
      </c>
      <c r="DF323" s="4">
        <v>329</v>
      </c>
      <c r="DG323" s="15" t="s">
        <v>177</v>
      </c>
      <c r="DH323" s="15" t="s">
        <v>178</v>
      </c>
      <c r="DI323" s="4" t="e">
        <v>#REF!</v>
      </c>
      <c r="DJ323" s="4" t="e">
        <v>#REF!</v>
      </c>
      <c r="DK323" s="4" t="e">
        <v>#REF!</v>
      </c>
      <c r="DL323" s="4" t="e">
        <v>#REF!</v>
      </c>
      <c r="DM323" s="4" t="e">
        <v>#REF!</v>
      </c>
      <c r="DN323" s="4" t="e">
        <v>#REF!</v>
      </c>
      <c r="DO323" s="4" t="e">
        <v>#REF!</v>
      </c>
      <c r="DP323" s="4" t="s">
        <v>7079</v>
      </c>
      <c r="DQ323" s="4" t="s">
        <v>178</v>
      </c>
      <c r="DR323" s="16">
        <v>0.5</v>
      </c>
      <c r="DS323" s="17">
        <v>44245</v>
      </c>
      <c r="DU323" s="1" t="s">
        <v>178</v>
      </c>
      <c r="DV323" s="1" t="str">
        <f>TabCadastro[[#This Row],[Cidade]]&amp;" - "&amp;TabCadastro[[#This Row],[UF]]</f>
        <v>Taubaté - SP</v>
      </c>
      <c r="DW323" s="18" t="str">
        <f>TabCadastro[[#This Row],[Nome completo do responsável]]&amp;" / "&amp;TabCadastro[[#This Row],[Endereço de e-mail2]]&amp;" / "&amp;TabCadastro[[#This Row],[Telefone]]</f>
        <v>Elder Junqueira Santos / elderjunqueira@gmail.com / (12) 98122-6632</v>
      </c>
      <c r="DX323" s="18" t="str">
        <f>TabCadastro[[#This Row],[Nome do Presidente]]&amp;" / "&amp;TabCadastro[[#This Row],[Email do Presidente]]&amp;" / "&amp;TabCadastro[[#This Row],[Telefone do Presidente]]</f>
        <v>Márcia / marciasoares_artvida@hotmail.com / (12) 98102-0669</v>
      </c>
      <c r="DY323" s="18" t="e">
        <f>VLOOKUP(TabCadastro[[#This Row],[Regional]],#REF!,2,FALSE)</f>
        <v>#REF!</v>
      </c>
      <c r="DZ323" s="1" t="e">
        <f>IF(TabCadastro[[#This Row],[Regional]]=#REF!,TabCadastro[[#This Row],[Conc_Cidade_UF]],"")</f>
        <v>#REF!</v>
      </c>
      <c r="EA323" s="18" t="str">
        <f>TabCadastro[[#This Row],[Endereço]]&amp;" - "&amp;TabCadastro[[#This Row],[Bairro]]&amp;" - "&amp;"CEP "&amp;TabCadastro[[#This Row],[CEP]]</f>
        <v>Rua Projetada 4, Nr 53, Ao Lado Da Quadra Poliesportiva - Flor Do Vale (Agua Quente) - CEP 12062-670</v>
      </c>
      <c r="EB323" s="1" t="e">
        <f>IF(TabCadastro[[#This Row],[Regional]]=#REF!,TabCadastro[[#This Row],[Ordem (manual)]],"")</f>
        <v>#REF!</v>
      </c>
      <c r="EC323" s="1" t="e">
        <f>IF(TabCadastro[[#This Row],[Regional_Selec]]="","",_xlfn.RANK.EQ(TabCadastro[[#This Row],[Regional_Selec]],TabCadastro[Regional_Selec],1))</f>
        <v>#REF!</v>
      </c>
      <c r="ED323" s="1" t="str">
        <f>TabCadastro[[#This Row],[Domingo]]&amp;TabCadastro[[#This Row],[Segunda]]&amp;TabCadastro[[#This Row],[Terça]]&amp;TabCadastro[[#This Row],[Quarta]]&amp;TabCadastro[[#This Row],[Quinta]]&amp;TabCadastro[[#This Row],[Sexta]]&amp;TabCadastro[[#This Row],[Sábado]]</f>
        <v>-15h-----</v>
      </c>
      <c r="EE323" s="1">
        <f>LEN(TabCadastro[[#This Row],[Conc_AE]])-LEN(SUBSTITUTE(TabCadastro[[#This Row],[Conc_AE]],"h",""))</f>
        <v>1</v>
      </c>
      <c r="EF323" s="1">
        <f>LEN(TabCadastro[[#This Row],[Dias e Horários do CURSO BÁSICO]])-LEN(SUBSTITUTE(TabCadastro[[#This Row],[Dias e Horários do CURSO BÁSICO]],"h",""))</f>
        <v>0</v>
      </c>
      <c r="EG323" s="1">
        <f>LEN(TabCadastro[[#This Row],[Dias e Horários da EAE]])-LEN(SUBSTITUTE(TabCadastro[[#This Row],[Dias e Horários da EAE]],"h",""))</f>
        <v>0</v>
      </c>
      <c r="EH323" s="1">
        <f>LEN(TabCadastro[[#This Row],[Dias e Horários EVANGELIZAÇÃO INFANTIL]])-LEN(SUBSTITUTE(TabCadastro[[#This Row],[Dias e Horários EVANGELIZAÇÃO INFANTIL]],"h",""))</f>
        <v>1</v>
      </c>
      <c r="EI323" s="1">
        <f>LEN(TabCadastro[[#This Row],[Dias e Horários PRÉ-MOCIDADE]])-LEN(SUBSTITUTE(TabCadastro[[#This Row],[Dias e Horários PRÉ-MOCIDADE]],"h",""))</f>
        <v>1</v>
      </c>
      <c r="EJ323" s="1">
        <f>LEN(TabCadastro[[#This Row],[Dias e Horários MOCIDADE]])-LEN(SUBSTITUTE(TabCadastro[[#This Row],[Dias e Horários MOCIDADE]],"h",""))</f>
        <v>0</v>
      </c>
      <c r="EK323" s="1">
        <f>LEN(TabCadastro[[#This Row],[Dias e Horários do CURSO DE MÉDIUNS]])-LEN(SUBSTITUTE(TabCadastro[[#This Row],[Dias e Horários do CURSO DE MÉDIUNS]],"h",""))</f>
        <v>0</v>
      </c>
      <c r="EL323" s="1">
        <f>LEN(TabCadastro[[#This Row],[Dias e Horários - FALANDO AO CORAÇÃO]])-LEN(SUBSTITUTE(TabCadastro[[#This Row],[Dias e Horários - FALANDO AO CORAÇÃO]],"h",""))</f>
        <v>0</v>
      </c>
      <c r="EM323" s="1">
        <f>LEN(TabCadastro[[#This Row],[Dias e Horários - PROJETO ANDRÉ LUIZ]])-LEN(SUBSTITUTE(TabCadastro[[#This Row],[Dias e Horários - PROJETO ANDRÉ LUIZ]],"h",""))</f>
        <v>0</v>
      </c>
      <c r="EN323" s="1">
        <f>LEN(TabCadastro[[#This Row],[Dias e Horários - PROJETO PAULO DE TARSO]])-LEN(SUBSTITUTE(TabCadastro[[#This Row],[Dias e Horários - PROJETO PAULO DE TARSO]],"h",""))</f>
        <v>0</v>
      </c>
    </row>
    <row r="324" spans="1:144" x14ac:dyDescent="0.3">
      <c r="A324" s="2">
        <v>44198.459335543987</v>
      </c>
      <c r="B324" s="19" t="s">
        <v>6640</v>
      </c>
      <c r="C324" s="3" t="s">
        <v>7080</v>
      </c>
      <c r="D324" s="3" t="s">
        <v>7081</v>
      </c>
      <c r="E324" s="3" t="s">
        <v>7082</v>
      </c>
      <c r="F324" s="3" t="s">
        <v>7083</v>
      </c>
      <c r="G324" s="4" t="s">
        <v>7084</v>
      </c>
      <c r="H324" s="5" t="s">
        <v>7085</v>
      </c>
      <c r="I324" s="3" t="s">
        <v>7086</v>
      </c>
      <c r="J324" s="3" t="s">
        <v>152</v>
      </c>
      <c r="K324" s="3" t="s">
        <v>7087</v>
      </c>
      <c r="L324" s="3" t="s">
        <v>7088</v>
      </c>
      <c r="M324" s="24">
        <v>36482</v>
      </c>
      <c r="N324" s="3" t="s">
        <v>7089</v>
      </c>
      <c r="O324" s="5" t="s">
        <v>7090</v>
      </c>
      <c r="P324" s="5" t="s">
        <v>7091</v>
      </c>
      <c r="Q324" s="4" t="s">
        <v>7092</v>
      </c>
      <c r="R324" s="4" t="s">
        <v>7093</v>
      </c>
      <c r="S324" s="3" t="s">
        <v>159</v>
      </c>
      <c r="T324" s="3" t="s">
        <v>158</v>
      </c>
      <c r="U324" s="3" t="s">
        <v>158</v>
      </c>
      <c r="V324" s="3" t="s">
        <v>159</v>
      </c>
      <c r="W324" s="3" t="s">
        <v>158</v>
      </c>
      <c r="X324" s="3" t="s">
        <v>159</v>
      </c>
      <c r="Y324" s="3" t="s">
        <v>158</v>
      </c>
      <c r="Z324" s="4" t="s">
        <v>7094</v>
      </c>
      <c r="AA324" s="4"/>
      <c r="AB324" s="4" t="s">
        <v>7095</v>
      </c>
      <c r="AC324" s="4" t="s">
        <v>161</v>
      </c>
      <c r="AD324" s="4" t="s">
        <v>161</v>
      </c>
      <c r="AE324" s="4" t="s">
        <v>158</v>
      </c>
      <c r="AF324" s="4" t="s">
        <v>7096</v>
      </c>
      <c r="AG324" s="3" t="s">
        <v>161</v>
      </c>
      <c r="AH324" s="3" t="s">
        <v>398</v>
      </c>
      <c r="AI324" s="3" t="s">
        <v>161</v>
      </c>
      <c r="AJ324" s="3" t="s">
        <v>162</v>
      </c>
      <c r="AK324" s="3" t="s">
        <v>161</v>
      </c>
      <c r="AL324" s="3" t="s">
        <v>161</v>
      </c>
      <c r="AM324" s="3" t="s">
        <v>1380</v>
      </c>
      <c r="AN324" s="5">
        <v>15</v>
      </c>
      <c r="AO324" s="5">
        <v>6</v>
      </c>
      <c r="AP324" s="5">
        <v>3</v>
      </c>
      <c r="AQ324" s="5">
        <v>5</v>
      </c>
      <c r="AR324" s="5" t="s">
        <v>161</v>
      </c>
      <c r="AS324" s="5">
        <v>0</v>
      </c>
      <c r="AT324" s="5" t="s">
        <v>7097</v>
      </c>
      <c r="AU324" s="5" t="s">
        <v>1355</v>
      </c>
      <c r="AV324" s="5">
        <v>14</v>
      </c>
      <c r="AW324" s="5">
        <v>2</v>
      </c>
      <c r="AX324" s="5">
        <v>3</v>
      </c>
      <c r="AY324" s="5">
        <v>2</v>
      </c>
      <c r="AZ324" s="5" t="s">
        <v>312</v>
      </c>
      <c r="BA324" s="5">
        <v>8</v>
      </c>
      <c r="BB324" s="5">
        <v>1</v>
      </c>
      <c r="BC324" s="5">
        <v>1</v>
      </c>
      <c r="BD324" s="5">
        <v>1</v>
      </c>
      <c r="BE324" s="5" t="s">
        <v>378</v>
      </c>
      <c r="BF324" s="5">
        <v>17</v>
      </c>
      <c r="BG324" s="5">
        <v>8</v>
      </c>
      <c r="BH324" s="5">
        <v>4</v>
      </c>
      <c r="BI324" s="5">
        <v>1</v>
      </c>
      <c r="BJ324" s="5">
        <v>1</v>
      </c>
      <c r="BK324" s="5">
        <v>1</v>
      </c>
      <c r="BL324" s="5">
        <v>1</v>
      </c>
      <c r="BM324" s="5">
        <v>0</v>
      </c>
      <c r="BN324" s="5">
        <v>0</v>
      </c>
      <c r="BO324" s="5">
        <v>4</v>
      </c>
      <c r="BP324" s="5">
        <v>4</v>
      </c>
      <c r="BQ324" s="5" t="s">
        <v>158</v>
      </c>
      <c r="BR324" s="5" t="s">
        <v>378</v>
      </c>
      <c r="BS324" s="5">
        <v>2</v>
      </c>
      <c r="BT324" s="5">
        <v>1</v>
      </c>
      <c r="BU324" s="5">
        <v>1</v>
      </c>
      <c r="BV324" s="5" t="s">
        <v>165</v>
      </c>
      <c r="BW324" s="5" t="s">
        <v>1117</v>
      </c>
      <c r="BX324" s="5">
        <v>5</v>
      </c>
      <c r="BY324" s="5">
        <v>1</v>
      </c>
      <c r="BZ324" s="5">
        <v>1</v>
      </c>
      <c r="CA324" s="5">
        <v>1</v>
      </c>
      <c r="CB324" s="5">
        <v>0</v>
      </c>
      <c r="CC324" s="5">
        <v>11</v>
      </c>
      <c r="CD324" s="5" t="s">
        <v>469</v>
      </c>
      <c r="CE324" s="5" t="s">
        <v>161</v>
      </c>
      <c r="CF324" s="5" t="s">
        <v>161</v>
      </c>
      <c r="CG324" s="5" t="s">
        <v>158</v>
      </c>
      <c r="CH324" s="5" t="s">
        <v>158</v>
      </c>
      <c r="CI324" s="5">
        <v>0</v>
      </c>
      <c r="CJ324" s="5">
        <v>0</v>
      </c>
      <c r="CK324" s="5" t="s">
        <v>158</v>
      </c>
      <c r="CL324" s="5" t="s">
        <v>158</v>
      </c>
      <c r="CM324" s="5">
        <v>0</v>
      </c>
      <c r="CN324" s="5">
        <v>0</v>
      </c>
      <c r="CO324" s="5" t="s">
        <v>167</v>
      </c>
      <c r="CQ324" s="5" t="s">
        <v>168</v>
      </c>
      <c r="CR324" s="4" t="s">
        <v>7098</v>
      </c>
      <c r="CS324" s="5" t="s">
        <v>169</v>
      </c>
      <c r="CT324" s="5" t="s">
        <v>159</v>
      </c>
      <c r="CU324" s="5" t="s">
        <v>7090</v>
      </c>
      <c r="CX324" s="5" t="s">
        <v>7099</v>
      </c>
      <c r="CY324" s="4" t="s">
        <v>3303</v>
      </c>
      <c r="CZ324" s="5" t="s">
        <v>229</v>
      </c>
      <c r="DA324" s="5" t="s">
        <v>230</v>
      </c>
      <c r="DB324" s="4" t="s">
        <v>7100</v>
      </c>
      <c r="DC324" s="4" t="s">
        <v>7101</v>
      </c>
      <c r="DD324" t="s">
        <v>7102</v>
      </c>
      <c r="DE324" s="14" t="s">
        <v>176</v>
      </c>
      <c r="DF324" s="4">
        <v>330</v>
      </c>
      <c r="DG324" s="15" t="s">
        <v>177</v>
      </c>
      <c r="DH324" s="15" t="s">
        <v>354</v>
      </c>
      <c r="DI324" s="4" t="e">
        <v>#REF!</v>
      </c>
      <c r="DJ324" s="4" t="e">
        <v>#REF!</v>
      </c>
      <c r="DK324" s="4" t="e">
        <v>#REF!</v>
      </c>
      <c r="DL324" s="4" t="e">
        <v>#REF!</v>
      </c>
      <c r="DM324" s="4" t="e">
        <v>#REF!</v>
      </c>
      <c r="DN324" s="4" t="e">
        <v>#REF!</v>
      </c>
      <c r="DO324" s="4" t="e">
        <v>#REF!</v>
      </c>
      <c r="DP324" s="4" t="s">
        <v>7103</v>
      </c>
      <c r="DQ324" s="4" t="s">
        <v>354</v>
      </c>
      <c r="DR324" s="16">
        <v>1</v>
      </c>
      <c r="DS324" s="17">
        <v>44245</v>
      </c>
      <c r="DT324" s="1" t="s">
        <v>356</v>
      </c>
      <c r="DU324" s="1" t="s">
        <v>354</v>
      </c>
      <c r="DV324" s="1" t="str">
        <f>TabCadastro[[#This Row],[Cidade]]&amp;" - "&amp;TabCadastro[[#This Row],[UF]]</f>
        <v>Jacareí - SP</v>
      </c>
      <c r="DW324" s="18" t="str">
        <f>TabCadastro[[#This Row],[Nome completo do responsável]]&amp;" / "&amp;TabCadastro[[#This Row],[Endereço de e-mail2]]&amp;" / "&amp;TabCadastro[[#This Row],[Telefone]]</f>
        <v>Neusa Maria Magalhães Lima / lima.neusamaria@gmail.com / (12) 3951-4050</v>
      </c>
      <c r="DX324" s="18" t="str">
        <f>TabCadastro[[#This Row],[Nome do Presidente]]&amp;" / "&amp;TabCadastro[[#This Row],[Email do Presidente]]&amp;" / "&amp;TabCadastro[[#This Row],[Telefone do Presidente]]</f>
        <v>Antonia Julian De Siqueira / toninhaj@yahoo.com.br / (12) 98803-9089</v>
      </c>
      <c r="DY324" s="18" t="e">
        <f>VLOOKUP(TabCadastro[[#This Row],[Regional]],#REF!,2,FALSE)</f>
        <v>#REF!</v>
      </c>
      <c r="DZ324" s="1" t="e">
        <f>IF(TabCadastro[[#This Row],[Regional]]=#REF!,TabCadastro[[#This Row],[Conc_Cidade_UF]],"")</f>
        <v>#REF!</v>
      </c>
      <c r="EA324" s="18" t="str">
        <f>TabCadastro[[#This Row],[Endereço]]&amp;" - "&amp;TabCadastro[[#This Row],[Bairro]]&amp;" - "&amp;"CEP "&amp;TabCadastro[[#This Row],[CEP]]</f>
        <v>Rua Expedicionário José De Oliveira Ramos, 26 - Vl. Martinez - CEP 12327-460</v>
      </c>
      <c r="EB324" s="1" t="e">
        <f>IF(TabCadastro[[#This Row],[Regional]]=#REF!,TabCadastro[[#This Row],[Ordem (manual)]],"")</f>
        <v>#REF!</v>
      </c>
      <c r="EC324" s="1" t="e">
        <f>IF(TabCadastro[[#This Row],[Regional_Selec]]="","",_xlfn.RANK.EQ(TabCadastro[[#This Row],[Regional_Selec]],TabCadastro[Regional_Selec],1))</f>
        <v>#REF!</v>
      </c>
      <c r="ED324" s="1" t="str">
        <f>TabCadastro[[#This Row],[Domingo]]&amp;TabCadastro[[#This Row],[Segunda]]&amp;TabCadastro[[#This Row],[Terça]]&amp;TabCadastro[[#This Row],[Quarta]]&amp;TabCadastro[[#This Row],[Quinta]]&amp;TabCadastro[[#This Row],[Sexta]]&amp;TabCadastro[[#This Row],[Sábado]]</f>
        <v>-15h-19h30--9h</v>
      </c>
      <c r="EE324" s="1">
        <f>LEN(TabCadastro[[#This Row],[Conc_AE]])-LEN(SUBSTITUTE(TabCadastro[[#This Row],[Conc_AE]],"h",""))</f>
        <v>3</v>
      </c>
      <c r="EF324" s="1">
        <f>LEN(TabCadastro[[#This Row],[Dias e Horários do CURSO BÁSICO]])-LEN(SUBSTITUTE(TabCadastro[[#This Row],[Dias e Horários do CURSO BÁSICO]],"h",""))</f>
        <v>0</v>
      </c>
      <c r="EG324" s="1">
        <f>LEN(TabCadastro[[#This Row],[Dias e Horários da EAE]])-LEN(SUBSTITUTE(TabCadastro[[#This Row],[Dias e Horários da EAE]],"h",""))</f>
        <v>2</v>
      </c>
      <c r="EH324" s="1">
        <f>LEN(TabCadastro[[#This Row],[Dias e Horários EVANGELIZAÇÃO INFANTIL]])-LEN(SUBSTITUTE(TabCadastro[[#This Row],[Dias e Horários EVANGELIZAÇÃO INFANTIL]],"h",""))</f>
        <v>1</v>
      </c>
      <c r="EI324" s="1">
        <f>LEN(TabCadastro[[#This Row],[Dias e Horários PRÉ-MOCIDADE]])-LEN(SUBSTITUTE(TabCadastro[[#This Row],[Dias e Horários PRÉ-MOCIDADE]],"h",""))</f>
        <v>1</v>
      </c>
      <c r="EJ324" s="1">
        <f>LEN(TabCadastro[[#This Row],[Dias e Horários MOCIDADE]])-LEN(SUBSTITUTE(TabCadastro[[#This Row],[Dias e Horários MOCIDADE]],"h",""))</f>
        <v>1</v>
      </c>
      <c r="EK324" s="1">
        <f>LEN(TabCadastro[[#This Row],[Dias e Horários do CURSO DE MÉDIUNS]])-LEN(SUBSTITUTE(TabCadastro[[#This Row],[Dias e Horários do CURSO DE MÉDIUNS]],"h",""))</f>
        <v>1</v>
      </c>
      <c r="EL324" s="1">
        <f>LEN(TabCadastro[[#This Row],[Dias e Horários - FALANDO AO CORAÇÃO]])-LEN(SUBSTITUTE(TabCadastro[[#This Row],[Dias e Horários - FALANDO AO CORAÇÃO]],"h",""))</f>
        <v>1</v>
      </c>
      <c r="EM324" s="1">
        <f>LEN(TabCadastro[[#This Row],[Dias e Horários - PROJETO ANDRÉ LUIZ]])-LEN(SUBSTITUTE(TabCadastro[[#This Row],[Dias e Horários - PROJETO ANDRÉ LUIZ]],"h",""))</f>
        <v>0</v>
      </c>
      <c r="EN324" s="1">
        <f>LEN(TabCadastro[[#This Row],[Dias e Horários - PROJETO PAULO DE TARSO]])-LEN(SUBSTITUTE(TabCadastro[[#This Row],[Dias e Horários - PROJETO PAULO DE TARSO]],"h",""))</f>
        <v>0</v>
      </c>
    </row>
    <row r="325" spans="1:144" x14ac:dyDescent="0.3">
      <c r="A325" s="2">
        <v>44217.793479375003</v>
      </c>
      <c r="B325" s="19" t="s">
        <v>6640</v>
      </c>
      <c r="C325" s="3" t="s">
        <v>7104</v>
      </c>
      <c r="D325" s="3" t="s">
        <v>7105</v>
      </c>
      <c r="E325" s="3" t="s">
        <v>7106</v>
      </c>
      <c r="F325" s="3" t="s">
        <v>7107</v>
      </c>
      <c r="G325" s="4" t="s">
        <v>7108</v>
      </c>
      <c r="H325" s="5" t="s">
        <v>7109</v>
      </c>
      <c r="I325" s="3" t="s">
        <v>6647</v>
      </c>
      <c r="J325" s="3" t="s">
        <v>152</v>
      </c>
      <c r="K325" s="3" t="s">
        <v>7110</v>
      </c>
      <c r="L325" s="3" t="s">
        <v>7111</v>
      </c>
      <c r="M325" s="13">
        <v>34610</v>
      </c>
      <c r="N325" s="3" t="s">
        <v>7106</v>
      </c>
      <c r="O325" s="5" t="s">
        <v>7112</v>
      </c>
      <c r="P325" s="5" t="s">
        <v>7107</v>
      </c>
      <c r="Q325" s="4" t="s">
        <v>7113</v>
      </c>
      <c r="R325" s="4" t="s">
        <v>7114</v>
      </c>
      <c r="S325" s="3" t="s">
        <v>159</v>
      </c>
      <c r="T325" s="3" t="s">
        <v>159</v>
      </c>
      <c r="U325" s="3" t="s">
        <v>158</v>
      </c>
      <c r="V325" s="3" t="s">
        <v>159</v>
      </c>
      <c r="W325" s="3" t="s">
        <v>158</v>
      </c>
      <c r="X325" s="3" t="s">
        <v>159</v>
      </c>
      <c r="Y325" s="3" t="s">
        <v>158</v>
      </c>
      <c r="Z325" s="4" t="s">
        <v>7115</v>
      </c>
      <c r="AA325" s="4" t="s">
        <v>893</v>
      </c>
      <c r="AB325" s="4" t="s">
        <v>893</v>
      </c>
      <c r="AC325" s="4" t="s">
        <v>992</v>
      </c>
      <c r="AD325" s="4" t="s">
        <v>7116</v>
      </c>
      <c r="AE325" s="4" t="s">
        <v>158</v>
      </c>
      <c r="AF325" s="4" t="s">
        <v>7117</v>
      </c>
      <c r="AG325" s="3" t="s">
        <v>196</v>
      </c>
      <c r="AH325" s="3" t="s">
        <v>161</v>
      </c>
      <c r="AI325" s="3" t="s">
        <v>161</v>
      </c>
      <c r="AJ325" s="3" t="s">
        <v>162</v>
      </c>
      <c r="AK325" s="3" t="s">
        <v>161</v>
      </c>
      <c r="AL325" s="3" t="s">
        <v>161</v>
      </c>
      <c r="AM325" s="3" t="s">
        <v>161</v>
      </c>
      <c r="AN325" s="5">
        <v>150</v>
      </c>
      <c r="AO325" s="5">
        <v>61</v>
      </c>
      <c r="AP325" s="5">
        <v>20</v>
      </c>
      <c r="AQ325" s="5">
        <v>13</v>
      </c>
      <c r="AR325" s="5" t="s">
        <v>161</v>
      </c>
      <c r="AS325" s="5">
        <v>0</v>
      </c>
      <c r="AT325" s="5" t="s">
        <v>7118</v>
      </c>
      <c r="AU325" s="5" t="s">
        <v>748</v>
      </c>
      <c r="AV325" s="5">
        <v>15</v>
      </c>
      <c r="AW325" s="5">
        <v>5</v>
      </c>
      <c r="AX325" s="5">
        <v>4</v>
      </c>
      <c r="AY325" s="5">
        <v>3</v>
      </c>
      <c r="AZ325" s="5" t="s">
        <v>310</v>
      </c>
      <c r="BA325" s="21">
        <v>7</v>
      </c>
      <c r="BB325" s="5">
        <v>6</v>
      </c>
      <c r="BC325" s="5">
        <v>4</v>
      </c>
      <c r="BD325" s="5">
        <v>4</v>
      </c>
      <c r="BE325" s="5" t="s">
        <v>627</v>
      </c>
      <c r="BF325" s="5">
        <v>30</v>
      </c>
      <c r="BG325" s="5">
        <v>10</v>
      </c>
      <c r="BH325" s="5">
        <v>10</v>
      </c>
      <c r="BI325" s="5">
        <v>2</v>
      </c>
      <c r="BJ325" s="5">
        <v>2</v>
      </c>
      <c r="BK325" s="5">
        <v>0</v>
      </c>
      <c r="BL325" s="5">
        <v>2</v>
      </c>
      <c r="BM325" s="5">
        <v>2</v>
      </c>
      <c r="BN325" s="5">
        <v>0</v>
      </c>
      <c r="BO325" s="5">
        <v>7</v>
      </c>
      <c r="BP325" s="5">
        <v>7</v>
      </c>
      <c r="BQ325" s="5" t="s">
        <v>158</v>
      </c>
      <c r="BR325" s="5" t="s">
        <v>224</v>
      </c>
      <c r="BS325" s="5">
        <v>0</v>
      </c>
      <c r="BT325" s="5">
        <v>0</v>
      </c>
      <c r="BU325" s="5">
        <v>0</v>
      </c>
      <c r="BV325" s="5" t="s">
        <v>253</v>
      </c>
      <c r="BW325" s="5" t="s">
        <v>224</v>
      </c>
      <c r="BX325" s="5">
        <v>8</v>
      </c>
      <c r="BY325" s="5">
        <v>5</v>
      </c>
      <c r="BZ325" s="5">
        <v>4</v>
      </c>
      <c r="CA325" s="5">
        <v>4</v>
      </c>
      <c r="CB325" s="5">
        <v>3</v>
      </c>
      <c r="CC325" s="5">
        <v>25</v>
      </c>
      <c r="CD325" s="5" t="s">
        <v>161</v>
      </c>
      <c r="CE325" s="5" t="s">
        <v>161</v>
      </c>
      <c r="CF325" s="5" t="s">
        <v>161</v>
      </c>
      <c r="CG325" s="5" t="s">
        <v>158</v>
      </c>
      <c r="CH325" s="5" t="s">
        <v>158</v>
      </c>
      <c r="CI325" s="5">
        <v>0</v>
      </c>
      <c r="CJ325" s="5">
        <v>0</v>
      </c>
      <c r="CK325" s="5" t="s">
        <v>159</v>
      </c>
      <c r="CL325" s="5" t="s">
        <v>158</v>
      </c>
      <c r="CM325" s="5">
        <v>0</v>
      </c>
      <c r="CN325" s="5">
        <v>0</v>
      </c>
      <c r="CO325" s="5" t="s">
        <v>199</v>
      </c>
      <c r="CQ325" s="5" t="s">
        <v>168</v>
      </c>
      <c r="CR325" s="4" t="s">
        <v>7119</v>
      </c>
      <c r="CS325" s="5" t="s">
        <v>169</v>
      </c>
      <c r="CT325" s="5" t="s">
        <v>158</v>
      </c>
      <c r="CU325" s="5" t="s">
        <v>7112</v>
      </c>
      <c r="CX325" s="5" t="s">
        <v>7112</v>
      </c>
      <c r="CY325" s="4" t="s">
        <v>7120</v>
      </c>
      <c r="CZ325" s="5" t="s">
        <v>171</v>
      </c>
      <c r="DA325" s="5" t="s">
        <v>172</v>
      </c>
      <c r="DB325" s="4" t="s">
        <v>7121</v>
      </c>
      <c r="DC325" s="4" t="s">
        <v>7122</v>
      </c>
      <c r="DD325" t="s">
        <v>7123</v>
      </c>
      <c r="DE325" s="14" t="s">
        <v>176</v>
      </c>
      <c r="DF325" s="4">
        <v>331</v>
      </c>
      <c r="DG325" s="15" t="s">
        <v>177</v>
      </c>
      <c r="DH325" s="15" t="s">
        <v>178</v>
      </c>
      <c r="DI325" s="4" t="e">
        <v>#REF!</v>
      </c>
      <c r="DJ325" s="4" t="e">
        <v>#REF!</v>
      </c>
      <c r="DK325" s="4" t="e">
        <v>#REF!</v>
      </c>
      <c r="DL325" s="4" t="e">
        <v>#REF!</v>
      </c>
      <c r="DM325" s="4" t="e">
        <v>#REF!</v>
      </c>
      <c r="DN325" s="4" t="e">
        <v>#REF!</v>
      </c>
      <c r="DO325" s="4" t="e">
        <v>#REF!</v>
      </c>
      <c r="DP325" s="4" t="s">
        <v>7124</v>
      </c>
      <c r="DQ325" s="4" t="s">
        <v>354</v>
      </c>
      <c r="DR325" s="16">
        <v>0.5</v>
      </c>
      <c r="DS325" s="17">
        <v>44245</v>
      </c>
      <c r="DT325" s="1" t="s">
        <v>356</v>
      </c>
      <c r="DU325" s="1" t="s">
        <v>354</v>
      </c>
      <c r="DV325" s="1" t="str">
        <f>TabCadastro[[#This Row],[Cidade]]&amp;" - "&amp;TabCadastro[[#This Row],[UF]]</f>
        <v>São José Dos Campos - SP</v>
      </c>
      <c r="DW325" s="18" t="str">
        <f>TabCadastro[[#This Row],[Nome completo do responsável]]&amp;" / "&amp;TabCadastro[[#This Row],[Endereço de e-mail2]]&amp;" / "&amp;TabCadastro[[#This Row],[Telefone]]</f>
        <v>Judith Antunes De Vasconcellos Nogueira / judithnog@hotmail.com / (12) 3033-2652</v>
      </c>
      <c r="DX325" s="18" t="str">
        <f>TabCadastro[[#This Row],[Nome do Presidente]]&amp;" / "&amp;TabCadastro[[#This Row],[Email do Presidente]]&amp;" / "&amp;TabCadastro[[#This Row],[Telefone do Presidente]]</f>
        <v>Judith Antunes De Vasconcellos Nogueira / judithnog@hotmail.com / (12) 3033-2652</v>
      </c>
      <c r="DY325" s="18" t="e">
        <f>VLOOKUP(TabCadastro[[#This Row],[Regional]],#REF!,2,FALSE)</f>
        <v>#REF!</v>
      </c>
      <c r="DZ325" s="1" t="e">
        <f>IF(TabCadastro[[#This Row],[Regional]]=#REF!,TabCadastro[[#This Row],[Conc_Cidade_UF]],"")</f>
        <v>#REF!</v>
      </c>
      <c r="EA325" s="18" t="str">
        <f>TabCadastro[[#This Row],[Endereço]]&amp;" - "&amp;TabCadastro[[#This Row],[Bairro]]&amp;" - "&amp;"CEP "&amp;TabCadastro[[#This Row],[CEP]]</f>
        <v>Praça Antilhas, 30 - Vl. Rubi - CEP 12245-140</v>
      </c>
      <c r="EB325" s="1" t="e">
        <f>IF(TabCadastro[[#This Row],[Regional]]=#REF!,TabCadastro[[#This Row],[Ordem (manual)]],"")</f>
        <v>#REF!</v>
      </c>
      <c r="EC325" s="1" t="e">
        <f>IF(TabCadastro[[#This Row],[Regional_Selec]]="","",_xlfn.RANK.EQ(TabCadastro[[#This Row],[Regional_Selec]],TabCadastro[Regional_Selec],1))</f>
        <v>#REF!</v>
      </c>
      <c r="ED325" s="1" t="str">
        <f>TabCadastro[[#This Row],[Domingo]]&amp;TabCadastro[[#This Row],[Segunda]]&amp;TabCadastro[[#This Row],[Terça]]&amp;TabCadastro[[#This Row],[Quarta]]&amp;TabCadastro[[#This Row],[Quinta]]&amp;TabCadastro[[#This Row],[Sexta]]&amp;TabCadastro[[#This Row],[Sábado]]</f>
        <v>18h--19h30---</v>
      </c>
      <c r="EE325" s="1">
        <f>LEN(TabCadastro[[#This Row],[Conc_AE]])-LEN(SUBSTITUTE(TabCadastro[[#This Row],[Conc_AE]],"h",""))</f>
        <v>2</v>
      </c>
      <c r="EF325" s="1">
        <f>LEN(TabCadastro[[#This Row],[Dias e Horários do CURSO BÁSICO]])-LEN(SUBSTITUTE(TabCadastro[[#This Row],[Dias e Horários do CURSO BÁSICO]],"h",""))</f>
        <v>0</v>
      </c>
      <c r="EG325" s="1">
        <f>LEN(TabCadastro[[#This Row],[Dias e Horários da EAE]])-LEN(SUBSTITUTE(TabCadastro[[#This Row],[Dias e Horários da EAE]],"h",""))</f>
        <v>3</v>
      </c>
      <c r="EH325" s="1">
        <f>LEN(TabCadastro[[#This Row],[Dias e Horários EVANGELIZAÇÃO INFANTIL]])-LEN(SUBSTITUTE(TabCadastro[[#This Row],[Dias e Horários EVANGELIZAÇÃO INFANTIL]],"h",""))</f>
        <v>1</v>
      </c>
      <c r="EI325" s="1">
        <f>LEN(TabCadastro[[#This Row],[Dias e Horários PRÉ-MOCIDADE]])-LEN(SUBSTITUTE(TabCadastro[[#This Row],[Dias e Horários PRÉ-MOCIDADE]],"h",""))</f>
        <v>1</v>
      </c>
      <c r="EJ325" s="1">
        <f>LEN(TabCadastro[[#This Row],[Dias e Horários MOCIDADE]])-LEN(SUBSTITUTE(TabCadastro[[#This Row],[Dias e Horários MOCIDADE]],"h",""))</f>
        <v>1</v>
      </c>
      <c r="EK325" s="1">
        <f>LEN(TabCadastro[[#This Row],[Dias e Horários do CURSO DE MÉDIUNS]])-LEN(SUBSTITUTE(TabCadastro[[#This Row],[Dias e Horários do CURSO DE MÉDIUNS]],"h",""))</f>
        <v>1</v>
      </c>
      <c r="EL325" s="1">
        <f>LEN(TabCadastro[[#This Row],[Dias e Horários - FALANDO AO CORAÇÃO]])-LEN(SUBSTITUTE(TabCadastro[[#This Row],[Dias e Horários - FALANDO AO CORAÇÃO]],"h",""))</f>
        <v>0</v>
      </c>
      <c r="EM325" s="1">
        <f>LEN(TabCadastro[[#This Row],[Dias e Horários - PROJETO ANDRÉ LUIZ]])-LEN(SUBSTITUTE(TabCadastro[[#This Row],[Dias e Horários - PROJETO ANDRÉ LUIZ]],"h",""))</f>
        <v>0</v>
      </c>
      <c r="EN325" s="1">
        <f>LEN(TabCadastro[[#This Row],[Dias e Horários - PROJETO PAULO DE TARSO]])-LEN(SUBSTITUTE(TabCadastro[[#This Row],[Dias e Horários - PROJETO PAULO DE TARSO]],"h",""))</f>
        <v>0</v>
      </c>
    </row>
    <row r="326" spans="1:144" x14ac:dyDescent="0.3">
      <c r="A326" s="2">
        <v>44217.496078136573</v>
      </c>
      <c r="B326" s="19" t="s">
        <v>6640</v>
      </c>
      <c r="C326" s="3" t="s">
        <v>7125</v>
      </c>
      <c r="D326" s="3" t="s">
        <v>7126</v>
      </c>
      <c r="E326" s="3" t="s">
        <v>7127</v>
      </c>
      <c r="F326" s="3" t="s">
        <v>7128</v>
      </c>
      <c r="G326" s="4" t="s">
        <v>7129</v>
      </c>
      <c r="H326" s="5" t="s">
        <v>1395</v>
      </c>
      <c r="I326" s="3" t="s">
        <v>7130</v>
      </c>
      <c r="J326" s="3" t="s">
        <v>152</v>
      </c>
      <c r="K326" s="3" t="s">
        <v>7131</v>
      </c>
      <c r="L326" s="3" t="s">
        <v>7132</v>
      </c>
      <c r="M326" s="13">
        <v>6588</v>
      </c>
      <c r="N326" s="3" t="s">
        <v>7127</v>
      </c>
      <c r="O326" s="5" t="s">
        <v>7133</v>
      </c>
      <c r="P326" s="5" t="s">
        <v>7128</v>
      </c>
      <c r="Q326" s="4" t="s">
        <v>7134</v>
      </c>
      <c r="S326" s="3" t="s">
        <v>158</v>
      </c>
      <c r="T326" s="3" t="s">
        <v>158</v>
      </c>
      <c r="U326" s="3" t="s">
        <v>158</v>
      </c>
      <c r="V326" s="3" t="s">
        <v>159</v>
      </c>
      <c r="W326" s="3" t="s">
        <v>159</v>
      </c>
      <c r="X326" s="3" t="s">
        <v>159</v>
      </c>
      <c r="Y326" s="3" t="s">
        <v>158</v>
      </c>
      <c r="Z326" s="4" t="s">
        <v>7135</v>
      </c>
      <c r="AA326" s="4" t="s">
        <v>161</v>
      </c>
      <c r="AB326" s="4" t="s">
        <v>7136</v>
      </c>
      <c r="AC326" s="4" t="s">
        <v>161</v>
      </c>
      <c r="AD326" s="4" t="s">
        <v>161</v>
      </c>
      <c r="AE326" s="4" t="s">
        <v>158</v>
      </c>
      <c r="AF326" s="4"/>
      <c r="AG326" s="3" t="s">
        <v>161</v>
      </c>
      <c r="AH326" s="3" t="s">
        <v>221</v>
      </c>
      <c r="AI326" s="3" t="s">
        <v>161</v>
      </c>
      <c r="AJ326" s="3" t="s">
        <v>161</v>
      </c>
      <c r="AK326" s="3" t="s">
        <v>161</v>
      </c>
      <c r="AL326" s="3" t="s">
        <v>161</v>
      </c>
      <c r="AM326" s="3" t="s">
        <v>161</v>
      </c>
      <c r="AN326" s="5">
        <v>15</v>
      </c>
      <c r="AO326" s="5">
        <v>5</v>
      </c>
      <c r="AP326" s="5">
        <v>5</v>
      </c>
      <c r="AQ326" s="5">
        <v>2</v>
      </c>
      <c r="AR326" s="5" t="s">
        <v>161</v>
      </c>
      <c r="AS326" s="5">
        <v>0</v>
      </c>
      <c r="AT326" s="5" t="s">
        <v>161</v>
      </c>
      <c r="AU326" s="5" t="s">
        <v>2937</v>
      </c>
      <c r="AV326" s="5">
        <v>4</v>
      </c>
      <c r="AW326" s="5">
        <v>2</v>
      </c>
      <c r="AX326" s="5">
        <v>0</v>
      </c>
      <c r="AY326" s="5">
        <v>0</v>
      </c>
      <c r="AZ326" s="5" t="s">
        <v>161</v>
      </c>
      <c r="BA326" s="5">
        <v>0</v>
      </c>
      <c r="BB326" s="5">
        <v>2</v>
      </c>
      <c r="BC326" s="5">
        <v>0</v>
      </c>
      <c r="BD326" s="5">
        <v>0</v>
      </c>
      <c r="BE326" s="5" t="s">
        <v>7137</v>
      </c>
      <c r="BF326" s="5">
        <v>30</v>
      </c>
      <c r="BG326" s="5">
        <v>0</v>
      </c>
      <c r="BH326" s="5">
        <v>7</v>
      </c>
      <c r="BI326" s="5">
        <v>1</v>
      </c>
      <c r="BJ326" s="5">
        <v>2</v>
      </c>
      <c r="BK326" s="5">
        <v>2</v>
      </c>
      <c r="BL326" s="5">
        <v>2</v>
      </c>
      <c r="BM326" s="5">
        <v>0</v>
      </c>
      <c r="BN326" s="5">
        <v>0</v>
      </c>
      <c r="BO326" s="5">
        <v>2</v>
      </c>
      <c r="BP326" s="5">
        <v>0</v>
      </c>
      <c r="BQ326" s="5" t="s">
        <v>158</v>
      </c>
      <c r="BR326" s="5" t="s">
        <v>7138</v>
      </c>
      <c r="BS326" s="5">
        <v>6</v>
      </c>
      <c r="BT326" s="5">
        <v>2</v>
      </c>
      <c r="BU326" s="5">
        <v>2</v>
      </c>
      <c r="BV326" s="5" t="s">
        <v>165</v>
      </c>
      <c r="BW326" s="5" t="s">
        <v>161</v>
      </c>
      <c r="BX326" s="5">
        <v>0</v>
      </c>
      <c r="BY326" s="5">
        <v>0</v>
      </c>
      <c r="BZ326" s="5">
        <v>0</v>
      </c>
      <c r="CA326" s="5">
        <v>0</v>
      </c>
      <c r="CB326" s="5">
        <v>0</v>
      </c>
      <c r="CC326" s="5">
        <v>6</v>
      </c>
      <c r="CD326" s="5" t="s">
        <v>161</v>
      </c>
      <c r="CE326" s="5" t="s">
        <v>161</v>
      </c>
      <c r="CF326" s="5" t="s">
        <v>161</v>
      </c>
      <c r="CG326" s="5" t="s">
        <v>158</v>
      </c>
      <c r="CH326" s="5" t="s">
        <v>158</v>
      </c>
      <c r="CI326" s="5">
        <v>0</v>
      </c>
      <c r="CJ326" s="5">
        <v>0</v>
      </c>
      <c r="CK326" s="5" t="s">
        <v>159</v>
      </c>
      <c r="CL326" s="5" t="s">
        <v>158</v>
      </c>
      <c r="CM326" s="5">
        <v>0</v>
      </c>
      <c r="CN326" s="5">
        <v>0</v>
      </c>
      <c r="CO326" s="5" t="s">
        <v>199</v>
      </c>
      <c r="CQ326" s="5" t="s">
        <v>581</v>
      </c>
      <c r="CR326" s="4" t="s">
        <v>7139</v>
      </c>
      <c r="CS326" s="5" t="s">
        <v>169</v>
      </c>
      <c r="CT326" s="5" t="s">
        <v>158</v>
      </c>
      <c r="CU326" s="5" t="s">
        <v>7140</v>
      </c>
      <c r="CX326" s="5" t="s">
        <v>7141</v>
      </c>
      <c r="CY326" s="4" t="s">
        <v>228</v>
      </c>
      <c r="CZ326" s="5" t="s">
        <v>171</v>
      </c>
      <c r="DA326" s="5" t="s">
        <v>230</v>
      </c>
      <c r="DD326" t="s">
        <v>7142</v>
      </c>
      <c r="DE326" s="14" t="s">
        <v>176</v>
      </c>
      <c r="DF326" s="4">
        <v>332</v>
      </c>
      <c r="DG326" s="15" t="s">
        <v>177</v>
      </c>
      <c r="DH326" s="15" t="s">
        <v>178</v>
      </c>
      <c r="DI326" s="4" t="e">
        <v>#REF!</v>
      </c>
      <c r="DJ326" s="4" t="e">
        <v>#REF!</v>
      </c>
      <c r="DK326" s="4" t="e">
        <v>#REF!</v>
      </c>
      <c r="DL326" s="4" t="e">
        <v>#REF!</v>
      </c>
      <c r="DM326" s="4" t="e">
        <v>#REF!</v>
      </c>
      <c r="DN326" s="4" t="e">
        <v>#REF!</v>
      </c>
      <c r="DO326" s="4" t="e">
        <v>#REF!</v>
      </c>
      <c r="DP326" s="4" t="s">
        <v>7143</v>
      </c>
      <c r="DQ326" s="4" t="s">
        <v>178</v>
      </c>
      <c r="DR326" s="16">
        <v>0</v>
      </c>
      <c r="DS326" s="17">
        <v>44245</v>
      </c>
      <c r="DU326" s="1" t="s">
        <v>178</v>
      </c>
      <c r="DV326" s="1" t="str">
        <f>TabCadastro[[#This Row],[Cidade]]&amp;" - "&amp;TabCadastro[[#This Row],[UF]]</f>
        <v>Santa Branca - SP</v>
      </c>
      <c r="DW326" s="18" t="str">
        <f>TabCadastro[[#This Row],[Nome completo do responsável]]&amp;" / "&amp;TabCadastro[[#This Row],[Endereço de e-mail2]]&amp;" / "&amp;TabCadastro[[#This Row],[Telefone]]</f>
        <v>Luis Mauricio Rodrigues De Souza / gevicentedepaulo@gmail.com / (55) 12991-7344</v>
      </c>
      <c r="DX326" s="18" t="str">
        <f>TabCadastro[[#This Row],[Nome do Presidente]]&amp;" / "&amp;TabCadastro[[#This Row],[Email do Presidente]]&amp;" / "&amp;TabCadastro[[#This Row],[Telefone do Presidente]]</f>
        <v>Luis Mauricio Rodrigues De Souza / luismauricio.desouza@gmail.com / (55) 12991-7344</v>
      </c>
      <c r="DY326" s="18" t="e">
        <f>VLOOKUP(TabCadastro[[#This Row],[Regional]],#REF!,2,FALSE)</f>
        <v>#REF!</v>
      </c>
      <c r="DZ326" s="1" t="e">
        <f>IF(TabCadastro[[#This Row],[Regional]]=#REF!,TabCadastro[[#This Row],[Conc_Cidade_UF]],"")</f>
        <v>#REF!</v>
      </c>
      <c r="EA326" s="18" t="str">
        <f>TabCadastro[[#This Row],[Endereço]]&amp;" - "&amp;TabCadastro[[#This Row],[Bairro]]&amp;" - "&amp;"CEP "&amp;TabCadastro[[#This Row],[CEP]]</f>
        <v>Praça Rua Barbosa, 204 - Centro - CEP 12380-000</v>
      </c>
      <c r="EB326" s="1" t="e">
        <f>IF(TabCadastro[[#This Row],[Regional]]=#REF!,TabCadastro[[#This Row],[Ordem (manual)]],"")</f>
        <v>#REF!</v>
      </c>
      <c r="EC326" s="1" t="e">
        <f>IF(TabCadastro[[#This Row],[Regional_Selec]]="","",_xlfn.RANK.EQ(TabCadastro[[#This Row],[Regional_Selec]],TabCadastro[Regional_Selec],1))</f>
        <v>#REF!</v>
      </c>
      <c r="ED326" s="1" t="str">
        <f>TabCadastro[[#This Row],[Domingo]]&amp;TabCadastro[[#This Row],[Segunda]]&amp;TabCadastro[[#This Row],[Terça]]&amp;TabCadastro[[#This Row],[Quarta]]&amp;TabCadastro[[#This Row],[Quinta]]&amp;TabCadastro[[#This Row],[Sexta]]&amp;TabCadastro[[#This Row],[Sábado]]</f>
        <v>-20h-----</v>
      </c>
      <c r="EE326" s="1">
        <f>LEN(TabCadastro[[#This Row],[Conc_AE]])-LEN(SUBSTITUTE(TabCadastro[[#This Row],[Conc_AE]],"h",""))</f>
        <v>1</v>
      </c>
      <c r="EF326" s="1">
        <f>LEN(TabCadastro[[#This Row],[Dias e Horários do CURSO BÁSICO]])-LEN(SUBSTITUTE(TabCadastro[[#This Row],[Dias e Horários do CURSO BÁSICO]],"h",""))</f>
        <v>0</v>
      </c>
      <c r="EG326" s="1">
        <f>LEN(TabCadastro[[#This Row],[Dias e Horários da EAE]])-LEN(SUBSTITUTE(TabCadastro[[#This Row],[Dias e Horários da EAE]],"h",""))</f>
        <v>0</v>
      </c>
      <c r="EH326" s="1">
        <f>LEN(TabCadastro[[#This Row],[Dias e Horários EVANGELIZAÇÃO INFANTIL]])-LEN(SUBSTITUTE(TabCadastro[[#This Row],[Dias e Horários EVANGELIZAÇÃO INFANTIL]],"h",""))</f>
        <v>1</v>
      </c>
      <c r="EI326" s="1">
        <f>LEN(TabCadastro[[#This Row],[Dias e Horários PRÉ-MOCIDADE]])-LEN(SUBSTITUTE(TabCadastro[[#This Row],[Dias e Horários PRÉ-MOCIDADE]],"h",""))</f>
        <v>1</v>
      </c>
      <c r="EJ326" s="1">
        <f>LEN(TabCadastro[[#This Row],[Dias e Horários MOCIDADE]])-LEN(SUBSTITUTE(TabCadastro[[#This Row],[Dias e Horários MOCIDADE]],"h",""))</f>
        <v>0</v>
      </c>
      <c r="EK326" s="1">
        <f>LEN(TabCadastro[[#This Row],[Dias e Horários do CURSO DE MÉDIUNS]])-LEN(SUBSTITUTE(TabCadastro[[#This Row],[Dias e Horários do CURSO DE MÉDIUNS]],"h",""))</f>
        <v>0</v>
      </c>
      <c r="EL326" s="1">
        <f>LEN(TabCadastro[[#This Row],[Dias e Horários - FALANDO AO CORAÇÃO]])-LEN(SUBSTITUTE(TabCadastro[[#This Row],[Dias e Horários - FALANDO AO CORAÇÃO]],"h",""))</f>
        <v>0</v>
      </c>
      <c r="EM326" s="1">
        <f>LEN(TabCadastro[[#This Row],[Dias e Horários - PROJETO ANDRÉ LUIZ]])-LEN(SUBSTITUTE(TabCadastro[[#This Row],[Dias e Horários - PROJETO ANDRÉ LUIZ]],"h",""))</f>
        <v>0</v>
      </c>
      <c r="EN326" s="1">
        <f>LEN(TabCadastro[[#This Row],[Dias e Horários - PROJETO PAULO DE TARSO]])-LEN(SUBSTITUTE(TabCadastro[[#This Row],[Dias e Horários - PROJETO PAULO DE TARSO]],"h",""))</f>
        <v>0</v>
      </c>
    </row>
    <row r="327" spans="1:144" x14ac:dyDescent="0.3">
      <c r="A327" s="2">
        <v>44229.571997418985</v>
      </c>
      <c r="B327" s="19" t="s">
        <v>3258</v>
      </c>
      <c r="C327" s="3" t="s">
        <v>7144</v>
      </c>
      <c r="D327" s="3" t="s">
        <v>7145</v>
      </c>
      <c r="E327" s="3" t="s">
        <v>7146</v>
      </c>
      <c r="F327" s="3" t="s">
        <v>7147</v>
      </c>
      <c r="G327" s="4" t="s">
        <v>7148</v>
      </c>
      <c r="H327" s="5" t="s">
        <v>7149</v>
      </c>
      <c r="I327" s="3" t="s">
        <v>3265</v>
      </c>
      <c r="J327" s="3" t="s">
        <v>152</v>
      </c>
      <c r="K327" s="3" t="s">
        <v>7150</v>
      </c>
      <c r="L327" s="3" t="s">
        <v>7151</v>
      </c>
      <c r="M327" s="13">
        <v>38159</v>
      </c>
      <c r="N327" s="3" t="s">
        <v>7152</v>
      </c>
      <c r="O327" s="5" t="s">
        <v>7153</v>
      </c>
      <c r="P327" s="5" t="s">
        <v>7154</v>
      </c>
      <c r="Q327" s="4" t="s">
        <v>1216</v>
      </c>
      <c r="R327" s="4" t="s">
        <v>7155</v>
      </c>
      <c r="S327" s="3" t="s">
        <v>158</v>
      </c>
      <c r="T327" s="3" t="s">
        <v>158</v>
      </c>
      <c r="U327" s="3" t="s">
        <v>158</v>
      </c>
      <c r="V327" s="3" t="s">
        <v>159</v>
      </c>
      <c r="W327" s="3" t="s">
        <v>159</v>
      </c>
      <c r="X327" s="3" t="s">
        <v>159</v>
      </c>
      <c r="Y327" s="3" t="s">
        <v>159</v>
      </c>
      <c r="Z327" s="4" t="s">
        <v>7156</v>
      </c>
      <c r="AA327" s="4" t="s">
        <v>161</v>
      </c>
      <c r="AB327" s="4" t="s">
        <v>161</v>
      </c>
      <c r="AC327" s="4" t="s">
        <v>161</v>
      </c>
      <c r="AD327" s="4" t="s">
        <v>161</v>
      </c>
      <c r="AE327" s="4" t="s">
        <v>158</v>
      </c>
      <c r="AF327" s="4" t="s">
        <v>7157</v>
      </c>
      <c r="AG327" s="3" t="s">
        <v>161</v>
      </c>
      <c r="AH327" s="3" t="s">
        <v>161</v>
      </c>
      <c r="AI327" s="3" t="s">
        <v>161</v>
      </c>
      <c r="AJ327" s="3" t="s">
        <v>7158</v>
      </c>
      <c r="AK327" s="3" t="s">
        <v>161</v>
      </c>
      <c r="AL327" s="3" t="s">
        <v>161</v>
      </c>
      <c r="AM327" s="3" t="s">
        <v>161</v>
      </c>
      <c r="AN327" s="5">
        <v>150</v>
      </c>
      <c r="AO327" s="5">
        <v>39</v>
      </c>
      <c r="AP327" s="5">
        <v>14</v>
      </c>
      <c r="AQ327" s="5">
        <v>8</v>
      </c>
      <c r="AR327" s="5" t="s">
        <v>6719</v>
      </c>
      <c r="AS327" s="5">
        <v>25</v>
      </c>
      <c r="AT327" s="5" t="s">
        <v>7159</v>
      </c>
      <c r="AU327" s="5" t="s">
        <v>748</v>
      </c>
      <c r="AV327" s="5">
        <v>25</v>
      </c>
      <c r="AW327" s="5">
        <v>10</v>
      </c>
      <c r="AX327" s="5">
        <v>7</v>
      </c>
      <c r="AY327" s="5">
        <v>2</v>
      </c>
      <c r="AZ327" s="5" t="s">
        <v>555</v>
      </c>
      <c r="BA327" s="5">
        <v>15</v>
      </c>
      <c r="BB327" s="5">
        <v>4</v>
      </c>
      <c r="BC327" s="5">
        <v>5</v>
      </c>
      <c r="BD327" s="5">
        <v>2</v>
      </c>
      <c r="BE327" s="5" t="s">
        <v>342</v>
      </c>
      <c r="BF327" s="5">
        <v>25</v>
      </c>
      <c r="BG327" s="5">
        <v>15</v>
      </c>
      <c r="BH327" s="5">
        <v>4</v>
      </c>
      <c r="BI327" s="5">
        <v>0</v>
      </c>
      <c r="BJ327" s="5">
        <v>0</v>
      </c>
      <c r="BK327" s="5">
        <v>0</v>
      </c>
      <c r="BL327" s="5">
        <v>0</v>
      </c>
      <c r="BM327" s="5">
        <v>0</v>
      </c>
      <c r="BN327" s="5">
        <v>0</v>
      </c>
      <c r="BO327" s="5">
        <v>4</v>
      </c>
      <c r="BP327" s="5">
        <v>4</v>
      </c>
      <c r="BQ327" s="5" t="s">
        <v>158</v>
      </c>
      <c r="BR327" s="5" t="s">
        <v>224</v>
      </c>
      <c r="BS327" s="5">
        <v>6</v>
      </c>
      <c r="BT327" s="5">
        <v>3</v>
      </c>
      <c r="BU327" s="5">
        <v>2</v>
      </c>
      <c r="BV327" s="5" t="s">
        <v>344</v>
      </c>
      <c r="BW327" s="5" t="s">
        <v>224</v>
      </c>
      <c r="BX327" s="5">
        <v>15</v>
      </c>
      <c r="BY327" s="5">
        <v>10</v>
      </c>
      <c r="BZ327" s="5">
        <v>4</v>
      </c>
      <c r="CA327" s="5">
        <v>2</v>
      </c>
      <c r="CB327" s="5">
        <v>1</v>
      </c>
      <c r="CC327" s="5">
        <v>9</v>
      </c>
      <c r="CD327" s="5" t="s">
        <v>161</v>
      </c>
      <c r="CE327" s="5" t="s">
        <v>161</v>
      </c>
      <c r="CF327" s="5" t="s">
        <v>161</v>
      </c>
      <c r="CG327" s="5" t="s">
        <v>158</v>
      </c>
      <c r="CH327" s="5" t="s">
        <v>159</v>
      </c>
      <c r="CI327" s="5">
        <v>0</v>
      </c>
      <c r="CJ327" s="5">
        <v>0</v>
      </c>
      <c r="CK327" s="5" t="s">
        <v>158</v>
      </c>
      <c r="CL327" s="5" t="s">
        <v>159</v>
      </c>
      <c r="CM327" s="5">
        <v>0</v>
      </c>
      <c r="CN327" s="5">
        <v>0</v>
      </c>
      <c r="CO327" s="5" t="s">
        <v>167</v>
      </c>
      <c r="CQ327" s="5" t="s">
        <v>581</v>
      </c>
      <c r="CS327" s="5" t="s">
        <v>169</v>
      </c>
      <c r="CT327" s="5" t="s">
        <v>159</v>
      </c>
      <c r="CU327" s="5" t="s">
        <v>7157</v>
      </c>
      <c r="CX327" s="5" t="s">
        <v>7157</v>
      </c>
      <c r="CY327" s="4" t="s">
        <v>561</v>
      </c>
      <c r="CZ327" s="5" t="s">
        <v>171</v>
      </c>
      <c r="DA327" s="5" t="s">
        <v>172</v>
      </c>
      <c r="DB327" s="4" t="s">
        <v>7160</v>
      </c>
      <c r="DC327" s="4" t="s">
        <v>7161</v>
      </c>
      <c r="DD327" t="s">
        <v>7162</v>
      </c>
      <c r="DE327" s="14" t="s">
        <v>176</v>
      </c>
      <c r="DF327" s="4">
        <v>333</v>
      </c>
      <c r="DG327" s="15" t="s">
        <v>177</v>
      </c>
      <c r="DH327" s="15" t="s">
        <v>354</v>
      </c>
      <c r="DI327" s="4" t="e">
        <v>#REF!</v>
      </c>
      <c r="DJ327" s="4" t="e">
        <v>#REF!</v>
      </c>
      <c r="DK327" s="4" t="e">
        <v>#REF!</v>
      </c>
      <c r="DL327" s="4" t="e">
        <v>#REF!</v>
      </c>
      <c r="DM327" s="4" t="e">
        <v>#REF!</v>
      </c>
      <c r="DN327" s="4" t="e">
        <v>#REF!</v>
      </c>
      <c r="DO327" s="4" t="e">
        <v>#REF!</v>
      </c>
      <c r="DP327" s="4" t="s">
        <v>7163</v>
      </c>
      <c r="DQ327" s="4" t="s">
        <v>354</v>
      </c>
      <c r="DR327" s="16">
        <v>1</v>
      </c>
      <c r="DS327" s="17">
        <v>44242</v>
      </c>
      <c r="DT327" s="1" t="s">
        <v>2255</v>
      </c>
      <c r="DU327" s="1" t="s">
        <v>178</v>
      </c>
      <c r="DV327" s="1" t="str">
        <f>TabCadastro[[#This Row],[Cidade]]&amp;" - "&amp;TabCadastro[[#This Row],[UF]]</f>
        <v>Praia Grande - SP</v>
      </c>
      <c r="DW327" s="18" t="str">
        <f>TabCadastro[[#This Row],[Nome completo do responsável]]&amp;" / "&amp;TabCadastro[[#This Row],[Endereço de e-mail2]]&amp;" / "&amp;TabCadastro[[#This Row],[Telefone]]</f>
        <v>Marcos Costa / feanpg@hotmail.com / (13) 98190-4506</v>
      </c>
      <c r="DX327" s="18" t="str">
        <f>TabCadastro[[#This Row],[Nome do Presidente]]&amp;" / "&amp;TabCadastro[[#This Row],[Email do Presidente]]&amp;" / "&amp;TabCadastro[[#This Row],[Telefone do Presidente]]</f>
        <v>Sandra Vieira / sandravieira264@hotmail.com / (13) 98190-5191</v>
      </c>
      <c r="DY327" s="18" t="e">
        <f>VLOOKUP(TabCadastro[[#This Row],[Regional]],#REF!,2,FALSE)</f>
        <v>#REF!</v>
      </c>
      <c r="DZ327" s="1" t="e">
        <f>IF(TabCadastro[[#This Row],[Regional]]=#REF!,TabCadastro[[#This Row],[Conc_Cidade_UF]],"")</f>
        <v>#REF!</v>
      </c>
      <c r="EA327" s="18" t="str">
        <f>TabCadastro[[#This Row],[Endereço]]&amp;" - "&amp;TabCadastro[[#This Row],[Bairro]]&amp;" - "&amp;"CEP "&amp;TabCadastro[[#This Row],[CEP]]</f>
        <v>Rua Xavantes, 475 - Tupi - CEP 11703-303</v>
      </c>
      <c r="EB327" s="1" t="e">
        <f>IF(TabCadastro[[#This Row],[Regional]]=#REF!,TabCadastro[[#This Row],[Ordem (manual)]],"")</f>
        <v>#REF!</v>
      </c>
      <c r="EC327" s="1" t="e">
        <f>IF(TabCadastro[[#This Row],[Regional_Selec]]="","",_xlfn.RANK.EQ(TabCadastro[[#This Row],[Regional_Selec]],TabCadastro[Regional_Selec],1))</f>
        <v>#REF!</v>
      </c>
      <c r="ED327" s="1" t="str">
        <f>TabCadastro[[#This Row],[Domingo]]&amp;TabCadastro[[#This Row],[Segunda]]&amp;TabCadastro[[#This Row],[Terça]]&amp;TabCadastro[[#This Row],[Quarta]]&amp;TabCadastro[[#This Row],[Quinta]]&amp;TabCadastro[[#This Row],[Sexta]]&amp;TabCadastro[[#This Row],[Sábado]]</f>
        <v>---16h / 19h---</v>
      </c>
      <c r="EE327" s="1">
        <f>LEN(TabCadastro[[#This Row],[Conc_AE]])-LEN(SUBSTITUTE(TabCadastro[[#This Row],[Conc_AE]],"h",""))</f>
        <v>2</v>
      </c>
      <c r="EF327" s="1">
        <f>LEN(TabCadastro[[#This Row],[Dias e Horários do CURSO BÁSICO]])-LEN(SUBSTITUTE(TabCadastro[[#This Row],[Dias e Horários do CURSO BÁSICO]],"h",""))</f>
        <v>0</v>
      </c>
      <c r="EG327" s="1">
        <f>LEN(TabCadastro[[#This Row],[Dias e Horários da EAE]])-LEN(SUBSTITUTE(TabCadastro[[#This Row],[Dias e Horários da EAE]],"h",""))</f>
        <v>1</v>
      </c>
      <c r="EH327" s="1">
        <f>LEN(TabCadastro[[#This Row],[Dias e Horários EVANGELIZAÇÃO INFANTIL]])-LEN(SUBSTITUTE(TabCadastro[[#This Row],[Dias e Horários EVANGELIZAÇÃO INFANTIL]],"h",""))</f>
        <v>1</v>
      </c>
      <c r="EI327" s="1">
        <f>LEN(TabCadastro[[#This Row],[Dias e Horários PRÉ-MOCIDADE]])-LEN(SUBSTITUTE(TabCadastro[[#This Row],[Dias e Horários PRÉ-MOCIDADE]],"h",""))</f>
        <v>1</v>
      </c>
      <c r="EJ327" s="1">
        <f>LEN(TabCadastro[[#This Row],[Dias e Horários MOCIDADE]])-LEN(SUBSTITUTE(TabCadastro[[#This Row],[Dias e Horários MOCIDADE]],"h",""))</f>
        <v>1</v>
      </c>
      <c r="EK327" s="1">
        <f>LEN(TabCadastro[[#This Row],[Dias e Horários do CURSO DE MÉDIUNS]])-LEN(SUBSTITUTE(TabCadastro[[#This Row],[Dias e Horários do CURSO DE MÉDIUNS]],"h",""))</f>
        <v>1</v>
      </c>
      <c r="EL327" s="1">
        <f>LEN(TabCadastro[[#This Row],[Dias e Horários - FALANDO AO CORAÇÃO]])-LEN(SUBSTITUTE(TabCadastro[[#This Row],[Dias e Horários - FALANDO AO CORAÇÃO]],"h",""))</f>
        <v>0</v>
      </c>
      <c r="EM327" s="1">
        <f>LEN(TabCadastro[[#This Row],[Dias e Horários - PROJETO ANDRÉ LUIZ]])-LEN(SUBSTITUTE(TabCadastro[[#This Row],[Dias e Horários - PROJETO ANDRÉ LUIZ]],"h",""))</f>
        <v>0</v>
      </c>
      <c r="EN327" s="1">
        <f>LEN(TabCadastro[[#This Row],[Dias e Horários - PROJETO PAULO DE TARSO]])-LEN(SUBSTITUTE(TabCadastro[[#This Row],[Dias e Horários - PROJETO PAULO DE TARSO]],"h",""))</f>
        <v>0</v>
      </c>
    </row>
    <row r="328" spans="1:144" x14ac:dyDescent="0.3">
      <c r="A328" s="28">
        <v>44179.857566261577</v>
      </c>
      <c r="B328" s="19" t="s">
        <v>4653</v>
      </c>
      <c r="C328" s="3" t="s">
        <v>7164</v>
      </c>
      <c r="D328" s="3" t="s">
        <v>7165</v>
      </c>
      <c r="E328" s="3" t="s">
        <v>7166</v>
      </c>
      <c r="F328" s="3" t="s">
        <v>7167</v>
      </c>
      <c r="G328" s="4" t="s">
        <v>7168</v>
      </c>
      <c r="H328" s="5" t="s">
        <v>7169</v>
      </c>
      <c r="I328" s="3" t="s">
        <v>642</v>
      </c>
      <c r="J328" s="3" t="s">
        <v>152</v>
      </c>
      <c r="K328" s="26" t="s">
        <v>7170</v>
      </c>
      <c r="L328" s="3" t="s">
        <v>7171</v>
      </c>
      <c r="M328" s="13">
        <v>44028</v>
      </c>
      <c r="N328" s="3" t="s">
        <v>7166</v>
      </c>
      <c r="O328" s="5" t="s">
        <v>7172</v>
      </c>
      <c r="P328" s="5" t="s">
        <v>7173</v>
      </c>
      <c r="Q328" s="4" t="s">
        <v>7174</v>
      </c>
      <c r="S328" s="3" t="s">
        <v>159</v>
      </c>
      <c r="T328" s="3" t="s">
        <v>159</v>
      </c>
      <c r="U328" s="3" t="s">
        <v>158</v>
      </c>
      <c r="V328" s="3" t="s">
        <v>158</v>
      </c>
      <c r="W328" s="3" t="s">
        <v>159</v>
      </c>
      <c r="X328" s="3" t="s">
        <v>159</v>
      </c>
      <c r="Y328" s="3" t="s">
        <v>159</v>
      </c>
      <c r="AE328" s="4" t="s">
        <v>158</v>
      </c>
      <c r="AF328" s="4" t="s">
        <v>7175</v>
      </c>
      <c r="AG328" s="23" t="s">
        <v>161</v>
      </c>
      <c r="AH328" s="23" t="s">
        <v>161</v>
      </c>
      <c r="AI328" s="23" t="s">
        <v>161</v>
      </c>
      <c r="AJ328" s="23" t="s">
        <v>161</v>
      </c>
      <c r="AK328" s="23" t="s">
        <v>161</v>
      </c>
      <c r="AL328" s="23" t="s">
        <v>161</v>
      </c>
      <c r="AM328" s="3" t="s">
        <v>422</v>
      </c>
      <c r="AN328" s="5">
        <v>70</v>
      </c>
      <c r="AO328" s="5">
        <v>15</v>
      </c>
      <c r="AP328" s="5">
        <v>6</v>
      </c>
      <c r="AQ328" s="5">
        <v>5</v>
      </c>
      <c r="AR328" s="20" t="s">
        <v>161</v>
      </c>
      <c r="AS328" s="20">
        <v>0</v>
      </c>
      <c r="AT328" s="5" t="s">
        <v>798</v>
      </c>
      <c r="AU328" s="5" t="s">
        <v>467</v>
      </c>
      <c r="AV328" s="5">
        <v>12</v>
      </c>
      <c r="AW328" s="5">
        <v>8</v>
      </c>
      <c r="AX328" s="5">
        <v>3</v>
      </c>
      <c r="AY328" s="5">
        <v>1</v>
      </c>
      <c r="AZ328" s="20" t="s">
        <v>161</v>
      </c>
      <c r="BA328" s="20">
        <v>0</v>
      </c>
      <c r="BB328" s="20">
        <v>0</v>
      </c>
      <c r="BC328" s="20">
        <v>0</v>
      </c>
      <c r="BD328" s="20">
        <v>0</v>
      </c>
      <c r="BE328" s="20" t="s">
        <v>161</v>
      </c>
      <c r="BF328" s="20">
        <v>0</v>
      </c>
      <c r="BG328" s="20">
        <v>0</v>
      </c>
      <c r="BH328" s="20">
        <v>0</v>
      </c>
      <c r="BI328" s="20">
        <v>0</v>
      </c>
      <c r="BJ328" s="20">
        <v>0</v>
      </c>
      <c r="BK328" s="20">
        <v>0</v>
      </c>
      <c r="BL328" s="20">
        <v>0</v>
      </c>
      <c r="BM328" s="20">
        <v>0</v>
      </c>
      <c r="BN328" s="20">
        <v>0</v>
      </c>
      <c r="BO328" s="20">
        <v>0</v>
      </c>
      <c r="BP328" s="20">
        <v>0</v>
      </c>
      <c r="BQ328" s="20" t="s">
        <v>163</v>
      </c>
      <c r="BR328" s="20" t="s">
        <v>161</v>
      </c>
      <c r="BS328" s="20">
        <v>0</v>
      </c>
      <c r="BT328" s="20">
        <v>0</v>
      </c>
      <c r="BU328" s="20">
        <v>0</v>
      </c>
      <c r="BV328" s="5" t="s">
        <v>344</v>
      </c>
      <c r="BW328" s="20" t="s">
        <v>161</v>
      </c>
      <c r="BX328" s="20">
        <v>0</v>
      </c>
      <c r="BY328" s="20">
        <v>0</v>
      </c>
      <c r="BZ328" s="20">
        <v>0</v>
      </c>
      <c r="CA328" s="5">
        <v>2</v>
      </c>
      <c r="CB328" s="20">
        <v>0</v>
      </c>
      <c r="CC328" s="20">
        <v>0</v>
      </c>
      <c r="CD328" s="5" t="s">
        <v>166</v>
      </c>
      <c r="CE328" s="20" t="s">
        <v>161</v>
      </c>
      <c r="CF328" s="5" t="s">
        <v>2271</v>
      </c>
      <c r="CG328" s="5" t="s">
        <v>158</v>
      </c>
      <c r="CH328" s="5" t="s">
        <v>159</v>
      </c>
      <c r="CI328" s="5">
        <v>12</v>
      </c>
      <c r="CJ328" s="5">
        <v>1</v>
      </c>
      <c r="CK328" s="5" t="s">
        <v>158</v>
      </c>
      <c r="CL328" s="5" t="s">
        <v>159</v>
      </c>
      <c r="CM328" s="20">
        <v>0</v>
      </c>
      <c r="CN328" s="20">
        <v>0</v>
      </c>
      <c r="CO328" s="5" t="s">
        <v>167</v>
      </c>
      <c r="CQ328" s="5" t="s">
        <v>347</v>
      </c>
      <c r="CS328" s="5" t="s">
        <v>169</v>
      </c>
      <c r="CT328" s="5" t="s">
        <v>159</v>
      </c>
      <c r="CU328" s="20" t="s">
        <v>416</v>
      </c>
      <c r="CX328" s="5" t="s">
        <v>7172</v>
      </c>
      <c r="CY328" s="4" t="s">
        <v>7176</v>
      </c>
      <c r="CZ328" s="5" t="s">
        <v>171</v>
      </c>
      <c r="DA328" s="5" t="s">
        <v>928</v>
      </c>
      <c r="DB328" s="4" t="s">
        <v>7177</v>
      </c>
      <c r="DC328" s="4" t="s">
        <v>7178</v>
      </c>
      <c r="DE328" s="14" t="s">
        <v>176</v>
      </c>
      <c r="DF328" s="4">
        <v>335</v>
      </c>
      <c r="DG328" s="15" t="s">
        <v>7179</v>
      </c>
      <c r="DH328" s="15" t="s">
        <v>7180</v>
      </c>
      <c r="DI328" s="4" t="e">
        <v>#REF!</v>
      </c>
      <c r="DJ328" s="4" t="e">
        <v>#REF!</v>
      </c>
      <c r="DK328" s="4" t="e">
        <v>#REF!</v>
      </c>
      <c r="DL328" s="4" t="e">
        <v>#REF!</v>
      </c>
      <c r="DM328" s="4" t="e">
        <v>#REF!</v>
      </c>
      <c r="DN328" s="4" t="e">
        <v>#REF!</v>
      </c>
      <c r="DO328" s="4" t="e">
        <v>#REF!</v>
      </c>
      <c r="DP328" s="4" t="s">
        <v>7181</v>
      </c>
      <c r="DQ328" s="4" t="s">
        <v>178</v>
      </c>
      <c r="DR328" s="16">
        <v>0.25</v>
      </c>
      <c r="DS328" s="17">
        <v>44223</v>
      </c>
      <c r="DU328" s="1" t="s">
        <v>178</v>
      </c>
      <c r="DV328" s="1" t="str">
        <f>TabCadastro[[#This Row],[Cidade]]&amp;" - "&amp;TabCadastro[[#This Row],[UF]]</f>
        <v>São Paulo - SP</v>
      </c>
      <c r="DW328" s="18" t="str">
        <f>TabCadastro[[#This Row],[Nome completo do responsável]]&amp;" / "&amp;TabCadastro[[#This Row],[Endereço de e-mail2]]&amp;" / "&amp;TabCadastro[[#This Row],[Telefone]]</f>
        <v>Valnei Lorenzetti / valnei.lorenzetti@gmail.com / +55 11 99144-6792</v>
      </c>
      <c r="DX328" s="18" t="str">
        <f>TabCadastro[[#This Row],[Nome do Presidente]]&amp;" / "&amp;TabCadastro[[#This Row],[Email do Presidente]]&amp;" / "&amp;TabCadastro[[#This Row],[Telefone do Presidente]]</f>
        <v>Valnei Lorenzetti / valnei.lorenzetti@gmail.com / (11) 99144-6792</v>
      </c>
      <c r="DY328" s="18" t="e">
        <f>VLOOKUP(TabCadastro[[#This Row],[Regional]],#REF!,2,FALSE)</f>
        <v>#REF!</v>
      </c>
      <c r="DZ328" s="1" t="e">
        <f>IF(TabCadastro[[#This Row],[Regional]]=#REF!,TabCadastro[[#This Row],[Conc_Cidade_UF]],"")</f>
        <v>#REF!</v>
      </c>
      <c r="EA328" s="18" t="str">
        <f>TabCadastro[[#This Row],[Endereço]]&amp;" - "&amp;TabCadastro[[#This Row],[Bairro]]&amp;" - "&amp;"CEP "&amp;TabCadastro[[#This Row],[CEP]]</f>
        <v>Rua Caxangá, 44 - Vila Mariana - CEP 04127080</v>
      </c>
      <c r="EB328" s="1" t="e">
        <f>IF(TabCadastro[[#This Row],[Regional]]=#REF!,TabCadastro[[#This Row],[Ordem (manual)]],"")</f>
        <v>#REF!</v>
      </c>
      <c r="EC328" s="1" t="e">
        <f>IF(TabCadastro[[#This Row],[Regional_Selec]]="","",_xlfn.RANK.EQ(TabCadastro[[#This Row],[Regional_Selec]],TabCadastro[Regional_Selec],1))</f>
        <v>#REF!</v>
      </c>
      <c r="ED328" s="1" t="str">
        <f>TabCadastro[[#This Row],[Domingo]]&amp;TabCadastro[[#This Row],[Segunda]]&amp;TabCadastro[[#This Row],[Terça]]&amp;TabCadastro[[#This Row],[Quarta]]&amp;TabCadastro[[#This Row],[Quinta]]&amp;TabCadastro[[#This Row],[Sexta]]&amp;TabCadastro[[#This Row],[Sábado]]</f>
        <v>------19h</v>
      </c>
      <c r="EE328" s="1">
        <f>LEN(TabCadastro[[#This Row],[Conc_AE]])-LEN(SUBSTITUTE(TabCadastro[[#This Row],[Conc_AE]],"h",""))</f>
        <v>1</v>
      </c>
      <c r="EF328" s="1">
        <f>LEN(TabCadastro[[#This Row],[Dias e Horários do CURSO BÁSICO]])-LEN(SUBSTITUTE(TabCadastro[[#This Row],[Dias e Horários do CURSO BÁSICO]],"h",""))</f>
        <v>0</v>
      </c>
      <c r="EG328" s="1">
        <f>LEN(TabCadastro[[#This Row],[Dias e Horários da EAE]])-LEN(SUBSTITUTE(TabCadastro[[#This Row],[Dias e Horários da EAE]],"h",""))</f>
        <v>1</v>
      </c>
      <c r="EH328" s="1">
        <f>LEN(TabCadastro[[#This Row],[Dias e Horários EVANGELIZAÇÃO INFANTIL]])-LEN(SUBSTITUTE(TabCadastro[[#This Row],[Dias e Horários EVANGELIZAÇÃO INFANTIL]],"h",""))</f>
        <v>0</v>
      </c>
      <c r="EI328" s="1">
        <f>LEN(TabCadastro[[#This Row],[Dias e Horários PRÉ-MOCIDADE]])-LEN(SUBSTITUTE(TabCadastro[[#This Row],[Dias e Horários PRÉ-MOCIDADE]],"h",""))</f>
        <v>0</v>
      </c>
      <c r="EJ328" s="1">
        <f>LEN(TabCadastro[[#This Row],[Dias e Horários MOCIDADE]])-LEN(SUBSTITUTE(TabCadastro[[#This Row],[Dias e Horários MOCIDADE]],"h",""))</f>
        <v>0</v>
      </c>
      <c r="EK328" s="1">
        <f>LEN(TabCadastro[[#This Row],[Dias e Horários do CURSO DE MÉDIUNS]])-LEN(SUBSTITUTE(TabCadastro[[#This Row],[Dias e Horários do CURSO DE MÉDIUNS]],"h",""))</f>
        <v>0</v>
      </c>
      <c r="EL328" s="1">
        <f>LEN(TabCadastro[[#This Row],[Dias e Horários - FALANDO AO CORAÇÃO]])-LEN(SUBSTITUTE(TabCadastro[[#This Row],[Dias e Horários - FALANDO AO CORAÇÃO]],"h",""))</f>
        <v>1</v>
      </c>
      <c r="EM328" s="1">
        <f>LEN(TabCadastro[[#This Row],[Dias e Horários - PROJETO ANDRÉ LUIZ]])-LEN(SUBSTITUTE(TabCadastro[[#This Row],[Dias e Horários - PROJETO ANDRÉ LUIZ]],"h",""))</f>
        <v>0</v>
      </c>
      <c r="EN328" s="1">
        <f>LEN(TabCadastro[[#This Row],[Dias e Horários - PROJETO PAULO DE TARSO]])-LEN(SUBSTITUTE(TabCadastro[[#This Row],[Dias e Horários - PROJETO PAULO DE TARSO]],"h",""))</f>
        <v>2</v>
      </c>
    </row>
    <row r="329" spans="1:144" x14ac:dyDescent="0.3">
      <c r="A329" s="28">
        <v>44181.634505173613</v>
      </c>
      <c r="B329" s="19" t="s">
        <v>1411</v>
      </c>
      <c r="C329" s="3" t="s">
        <v>7182</v>
      </c>
      <c r="D329" s="3" t="s">
        <v>7183</v>
      </c>
      <c r="E329" s="3" t="s">
        <v>7184</v>
      </c>
      <c r="F329" s="3" t="s">
        <v>7185</v>
      </c>
      <c r="G329" s="4" t="s">
        <v>7186</v>
      </c>
      <c r="H329" s="5" t="s">
        <v>1395</v>
      </c>
      <c r="I329" s="3" t="s">
        <v>3836</v>
      </c>
      <c r="J329" s="3" t="s">
        <v>1754</v>
      </c>
      <c r="K329" s="3" t="s">
        <v>7187</v>
      </c>
      <c r="L329" s="23" t="s">
        <v>790</v>
      </c>
      <c r="M329" s="24">
        <v>29555</v>
      </c>
      <c r="N329" s="3" t="s">
        <v>7184</v>
      </c>
      <c r="O329" s="5" t="s">
        <v>7188</v>
      </c>
      <c r="P329" s="5" t="s">
        <v>7185</v>
      </c>
      <c r="Q329" s="4" t="s">
        <v>7189</v>
      </c>
      <c r="R329" s="4" t="s">
        <v>7190</v>
      </c>
      <c r="S329" s="3" t="s">
        <v>158</v>
      </c>
      <c r="T329" s="3" t="s">
        <v>159</v>
      </c>
      <c r="U329" s="3" t="s">
        <v>159</v>
      </c>
      <c r="V329" s="3" t="s">
        <v>159</v>
      </c>
      <c r="W329" s="3" t="s">
        <v>159</v>
      </c>
      <c r="X329" s="3" t="s">
        <v>159</v>
      </c>
      <c r="Y329" s="3" t="s">
        <v>159</v>
      </c>
      <c r="Z329" s="4" t="s">
        <v>7190</v>
      </c>
      <c r="AA329" s="4" t="s">
        <v>7191</v>
      </c>
      <c r="AB329" s="4" t="s">
        <v>7191</v>
      </c>
      <c r="AC329" s="4" t="s">
        <v>7191</v>
      </c>
      <c r="AD329" s="4" t="s">
        <v>7191</v>
      </c>
      <c r="AE329" s="4" t="s">
        <v>158</v>
      </c>
      <c r="AF329" s="4" t="s">
        <v>7188</v>
      </c>
      <c r="AG329" s="23" t="s">
        <v>161</v>
      </c>
      <c r="AH329" s="3" t="s">
        <v>161</v>
      </c>
      <c r="AI329" s="23" t="s">
        <v>161</v>
      </c>
      <c r="AJ329" s="23" t="s">
        <v>161</v>
      </c>
      <c r="AK329" s="3" t="s">
        <v>161</v>
      </c>
      <c r="AL329" s="23" t="s">
        <v>161</v>
      </c>
      <c r="AM329" s="23" t="s">
        <v>161</v>
      </c>
      <c r="AN329" s="5">
        <v>20</v>
      </c>
      <c r="AO329" s="5">
        <v>8</v>
      </c>
      <c r="AP329" s="5">
        <v>4</v>
      </c>
      <c r="AQ329" s="5">
        <v>2</v>
      </c>
      <c r="AR329" s="5" t="s">
        <v>161</v>
      </c>
      <c r="AS329" s="5">
        <v>0</v>
      </c>
      <c r="AT329" s="5" t="s">
        <v>1646</v>
      </c>
      <c r="AU329" s="5" t="s">
        <v>163</v>
      </c>
      <c r="AV329" s="5">
        <v>20</v>
      </c>
      <c r="AW329" s="5">
        <v>4</v>
      </c>
      <c r="AX329" s="5">
        <v>2</v>
      </c>
      <c r="AY329" s="5">
        <v>2</v>
      </c>
      <c r="AZ329" s="5" t="s">
        <v>6719</v>
      </c>
      <c r="BA329" s="5">
        <v>10</v>
      </c>
      <c r="BB329" s="5">
        <v>3</v>
      </c>
      <c r="BC329" s="5">
        <v>2</v>
      </c>
      <c r="BD329" s="5">
        <v>2</v>
      </c>
      <c r="BE329" s="5" t="s">
        <v>161</v>
      </c>
      <c r="BF329" s="5">
        <v>0</v>
      </c>
      <c r="BG329" s="5">
        <v>0</v>
      </c>
      <c r="BH329" s="5">
        <v>2</v>
      </c>
      <c r="BI329" s="5">
        <v>1</v>
      </c>
      <c r="BJ329" s="5">
        <v>1</v>
      </c>
      <c r="BK329" s="5">
        <v>0</v>
      </c>
      <c r="BL329" s="5">
        <v>0</v>
      </c>
      <c r="BM329" s="5">
        <v>0</v>
      </c>
      <c r="BN329" s="5">
        <v>0</v>
      </c>
      <c r="BO329" s="5">
        <v>2</v>
      </c>
      <c r="BP329" s="5">
        <v>2</v>
      </c>
      <c r="BQ329" s="5" t="s">
        <v>163</v>
      </c>
      <c r="BR329" s="5" t="s">
        <v>161</v>
      </c>
      <c r="BS329" s="5">
        <v>0</v>
      </c>
      <c r="BT329" s="5">
        <v>0</v>
      </c>
      <c r="BU329" s="5">
        <v>0</v>
      </c>
      <c r="BV329" s="5" t="s">
        <v>344</v>
      </c>
      <c r="BW329" s="5" t="s">
        <v>161</v>
      </c>
      <c r="BX329" s="5">
        <v>0</v>
      </c>
      <c r="BY329" s="5">
        <v>0</v>
      </c>
      <c r="BZ329" s="5">
        <v>0</v>
      </c>
      <c r="CA329" s="5">
        <v>0</v>
      </c>
      <c r="CB329" s="5">
        <v>0</v>
      </c>
      <c r="CC329" s="5">
        <v>200</v>
      </c>
      <c r="CD329" s="5" t="s">
        <v>161</v>
      </c>
      <c r="CE329" s="5" t="s">
        <v>161</v>
      </c>
      <c r="CF329" s="5" t="s">
        <v>161</v>
      </c>
      <c r="CG329" s="5" t="s">
        <v>159</v>
      </c>
      <c r="CH329" s="5" t="s">
        <v>159</v>
      </c>
      <c r="CI329" s="5">
        <v>0</v>
      </c>
      <c r="CJ329" s="5">
        <v>0</v>
      </c>
      <c r="CK329" s="5" t="s">
        <v>158</v>
      </c>
      <c r="CL329" s="5" t="s">
        <v>159</v>
      </c>
      <c r="CM329" s="5">
        <v>0</v>
      </c>
      <c r="CN329" s="5">
        <v>0</v>
      </c>
      <c r="CO329" s="5" t="s">
        <v>167</v>
      </c>
      <c r="CP329" s="4" t="s">
        <v>7190</v>
      </c>
      <c r="CQ329" s="5" t="s">
        <v>347</v>
      </c>
      <c r="CS329" s="5" t="s">
        <v>169</v>
      </c>
      <c r="CT329" s="5" t="s">
        <v>346</v>
      </c>
      <c r="CU329" s="20" t="s">
        <v>416</v>
      </c>
      <c r="CX329" s="5" t="s">
        <v>7188</v>
      </c>
      <c r="CY329" s="4" t="s">
        <v>1406</v>
      </c>
      <c r="CZ329" s="5" t="s">
        <v>171</v>
      </c>
      <c r="DA329" s="5" t="s">
        <v>230</v>
      </c>
      <c r="DB329" s="4" t="s">
        <v>7192</v>
      </c>
      <c r="DC329" s="4" t="s">
        <v>7193</v>
      </c>
      <c r="DE329" s="14" t="s">
        <v>176</v>
      </c>
      <c r="DF329" s="4">
        <v>336</v>
      </c>
      <c r="DG329" s="15" t="s">
        <v>7179</v>
      </c>
      <c r="DH329" s="15" t="s">
        <v>7180</v>
      </c>
      <c r="DI329" s="4" t="e">
        <v>#REF!</v>
      </c>
      <c r="DJ329" s="4" t="e">
        <v>#REF!</v>
      </c>
      <c r="DK329" s="4" t="e">
        <v>#REF!</v>
      </c>
      <c r="DL329" s="4" t="e">
        <v>#REF!</v>
      </c>
      <c r="DM329" s="4" t="e">
        <v>#REF!</v>
      </c>
      <c r="DN329" s="4" t="e">
        <v>#REF!</v>
      </c>
      <c r="DO329" s="4" t="e">
        <v>#REF!</v>
      </c>
      <c r="DP329" s="4" t="s">
        <v>7194</v>
      </c>
      <c r="DQ329" s="4" t="s">
        <v>354</v>
      </c>
      <c r="DR329" s="16">
        <v>1</v>
      </c>
      <c r="DS329" s="17">
        <v>44250</v>
      </c>
      <c r="DT329" s="1" t="s">
        <v>356</v>
      </c>
      <c r="DU329" s="1" t="s">
        <v>354</v>
      </c>
      <c r="DV329" s="1" t="str">
        <f>TabCadastro[[#This Row],[Cidade]]&amp;" - "&amp;TabCadastro[[#This Row],[UF]]</f>
        <v>Petrolina - PE</v>
      </c>
      <c r="DW329" s="18" t="str">
        <f>TabCadastro[[#This Row],[Nome completo do responsável]]&amp;" / "&amp;TabCadastro[[#This Row],[Endereço de e-mail2]]&amp;" / "&amp;TabCadastro[[#This Row],[Telefone]]</f>
        <v>Pedro Fco Dos Santos Neto / pedrofsn32@gmail.com / (87) 3861-1206</v>
      </c>
      <c r="DX329" s="18" t="str">
        <f>TabCadastro[[#This Row],[Nome do Presidente]]&amp;" / "&amp;TabCadastro[[#This Row],[Email do Presidente]]&amp;" / "&amp;TabCadastro[[#This Row],[Telefone do Presidente]]</f>
        <v>Pedro Fco Dos Santos Neto / pedrofsn32@gmail.com / (87) 3861-1206</v>
      </c>
      <c r="DY329" s="18" t="e">
        <f>VLOOKUP(TabCadastro[[#This Row],[Regional]],#REF!,2,FALSE)</f>
        <v>#REF!</v>
      </c>
      <c r="DZ329" s="1" t="e">
        <f>IF(TabCadastro[[#This Row],[Regional]]=#REF!,TabCadastro[[#This Row],[Conc_Cidade_UF]],"")</f>
        <v>#REF!</v>
      </c>
      <c r="EA329" s="18" t="str">
        <f>TabCadastro[[#This Row],[Endereço]]&amp;" - "&amp;TabCadastro[[#This Row],[Bairro]]&amp;" - "&amp;"CEP "&amp;TabCadastro[[#This Row],[CEP]]</f>
        <v>RUA CEL AMORIM ,217 - Centro - CEP 56302-320</v>
      </c>
      <c r="EB329" s="1" t="e">
        <f>IF(TabCadastro[[#This Row],[Regional]]=#REF!,TabCadastro[[#This Row],[Ordem (manual)]],"")</f>
        <v>#REF!</v>
      </c>
      <c r="EC329" s="1" t="e">
        <f>IF(TabCadastro[[#This Row],[Regional_Selec]]="","",_xlfn.RANK.EQ(TabCadastro[[#This Row],[Regional_Selec]],TabCadastro[Regional_Selec],1))</f>
        <v>#REF!</v>
      </c>
      <c r="ED329" s="1" t="str">
        <f>TabCadastro[[#This Row],[Domingo]]&amp;TabCadastro[[#This Row],[Segunda]]&amp;TabCadastro[[#This Row],[Terça]]&amp;TabCadastro[[#This Row],[Quarta]]&amp;TabCadastro[[#This Row],[Quinta]]&amp;TabCadastro[[#This Row],[Sexta]]&amp;TabCadastro[[#This Row],[Sábado]]</f>
        <v>-------</v>
      </c>
      <c r="EE329" s="1">
        <f>LEN(TabCadastro[[#This Row],[Conc_AE]])-LEN(SUBSTITUTE(TabCadastro[[#This Row],[Conc_AE]],"h",""))</f>
        <v>0</v>
      </c>
      <c r="EF329" s="1">
        <f>LEN(TabCadastro[[#This Row],[Dias e Horários do CURSO BÁSICO]])-LEN(SUBSTITUTE(TabCadastro[[#This Row],[Dias e Horários do CURSO BÁSICO]],"h",""))</f>
        <v>0</v>
      </c>
      <c r="EG329" s="1">
        <f>LEN(TabCadastro[[#This Row],[Dias e Horários da EAE]])-LEN(SUBSTITUTE(TabCadastro[[#This Row],[Dias e Horários da EAE]],"h",""))</f>
        <v>1</v>
      </c>
      <c r="EH329" s="1">
        <f>LEN(TabCadastro[[#This Row],[Dias e Horários EVANGELIZAÇÃO INFANTIL]])-LEN(SUBSTITUTE(TabCadastro[[#This Row],[Dias e Horários EVANGELIZAÇÃO INFANTIL]],"h",""))</f>
        <v>0</v>
      </c>
      <c r="EI329" s="1">
        <f>LEN(TabCadastro[[#This Row],[Dias e Horários PRÉ-MOCIDADE]])-LEN(SUBSTITUTE(TabCadastro[[#This Row],[Dias e Horários PRÉ-MOCIDADE]],"h",""))</f>
        <v>0</v>
      </c>
      <c r="EJ329" s="1">
        <f>LEN(TabCadastro[[#This Row],[Dias e Horários MOCIDADE]])-LEN(SUBSTITUTE(TabCadastro[[#This Row],[Dias e Horários MOCIDADE]],"h",""))</f>
        <v>0</v>
      </c>
      <c r="EK329" s="1">
        <f>LEN(TabCadastro[[#This Row],[Dias e Horários do CURSO DE MÉDIUNS]])-LEN(SUBSTITUTE(TabCadastro[[#This Row],[Dias e Horários do CURSO DE MÉDIUNS]],"h",""))</f>
        <v>0</v>
      </c>
      <c r="EL329" s="1">
        <f>LEN(TabCadastro[[#This Row],[Dias e Horários - FALANDO AO CORAÇÃO]])-LEN(SUBSTITUTE(TabCadastro[[#This Row],[Dias e Horários - FALANDO AO CORAÇÃO]],"h",""))</f>
        <v>0</v>
      </c>
      <c r="EM329" s="1">
        <f>LEN(TabCadastro[[#This Row],[Dias e Horários - PROJETO ANDRÉ LUIZ]])-LEN(SUBSTITUTE(TabCadastro[[#This Row],[Dias e Horários - PROJETO ANDRÉ LUIZ]],"h",""))</f>
        <v>0</v>
      </c>
      <c r="EN329" s="1">
        <f>LEN(TabCadastro[[#This Row],[Dias e Horários - PROJETO PAULO DE TARSO]])-LEN(SUBSTITUTE(TabCadastro[[#This Row],[Dias e Horários - PROJETO PAULO DE TARSO]],"h",""))</f>
        <v>0</v>
      </c>
    </row>
    <row r="330" spans="1:144" x14ac:dyDescent="0.3">
      <c r="A330" s="28">
        <v>44182.308523564818</v>
      </c>
      <c r="B330" s="19" t="s">
        <v>1411</v>
      </c>
      <c r="C330" s="3" t="s">
        <v>7195</v>
      </c>
      <c r="D330" s="3" t="s">
        <v>7196</v>
      </c>
      <c r="E330" s="3" t="s">
        <v>7197</v>
      </c>
      <c r="F330" s="3" t="s">
        <v>7198</v>
      </c>
      <c r="G330" s="4" t="s">
        <v>7199</v>
      </c>
      <c r="H330" s="5" t="s">
        <v>7200</v>
      </c>
      <c r="I330" s="3" t="s">
        <v>3836</v>
      </c>
      <c r="J330" s="3" t="s">
        <v>1754</v>
      </c>
      <c r="K330" s="3" t="s">
        <v>7201</v>
      </c>
      <c r="L330" s="23" t="s">
        <v>790</v>
      </c>
      <c r="M330" s="24">
        <v>35760</v>
      </c>
      <c r="N330" s="3" t="s">
        <v>7197</v>
      </c>
      <c r="O330" s="5" t="s">
        <v>7202</v>
      </c>
      <c r="P330" s="5" t="s">
        <v>7198</v>
      </c>
      <c r="Q330" s="4" t="s">
        <v>7203</v>
      </c>
      <c r="R330" s="4" t="s">
        <v>7204</v>
      </c>
      <c r="S330" s="3" t="s">
        <v>158</v>
      </c>
      <c r="T330" s="3" t="s">
        <v>158</v>
      </c>
      <c r="U330" s="3" t="s">
        <v>159</v>
      </c>
      <c r="V330" s="3" t="s">
        <v>159</v>
      </c>
      <c r="W330" s="3" t="s">
        <v>158</v>
      </c>
      <c r="X330" s="3" t="s">
        <v>159</v>
      </c>
      <c r="Y330" s="3" t="s">
        <v>159</v>
      </c>
      <c r="Z330" s="4" t="s">
        <v>7205</v>
      </c>
      <c r="AA330" t="s">
        <v>7206</v>
      </c>
      <c r="AB330" t="s">
        <v>7207</v>
      </c>
      <c r="AC330" t="s">
        <v>7208</v>
      </c>
      <c r="AE330" s="4" t="s">
        <v>158</v>
      </c>
      <c r="AF330" s="4" t="s">
        <v>7209</v>
      </c>
      <c r="AG330" s="23" t="s">
        <v>161</v>
      </c>
      <c r="AH330" s="23" t="s">
        <v>161</v>
      </c>
      <c r="AI330" s="3" t="s">
        <v>422</v>
      </c>
      <c r="AJ330" s="23" t="s">
        <v>161</v>
      </c>
      <c r="AK330" s="23" t="s">
        <v>161</v>
      </c>
      <c r="AL330" s="23" t="s">
        <v>161</v>
      </c>
      <c r="AM330" s="3" t="s">
        <v>422</v>
      </c>
      <c r="AN330" s="5">
        <v>250</v>
      </c>
      <c r="AO330" s="5">
        <v>110</v>
      </c>
      <c r="AP330" s="5">
        <v>25</v>
      </c>
      <c r="AQ330" s="5">
        <v>8</v>
      </c>
      <c r="AR330" s="5" t="s">
        <v>2628</v>
      </c>
      <c r="AS330" s="5">
        <v>25</v>
      </c>
      <c r="AT330" s="5" t="s">
        <v>7210</v>
      </c>
      <c r="AU330" s="5" t="s">
        <v>624</v>
      </c>
      <c r="AV330" s="5">
        <v>80</v>
      </c>
      <c r="AW330" s="5">
        <v>12</v>
      </c>
      <c r="AX330" s="5">
        <v>6</v>
      </c>
      <c r="AY330" s="5">
        <v>3</v>
      </c>
      <c r="AZ330" s="5" t="s">
        <v>2628</v>
      </c>
      <c r="BA330" s="5">
        <v>15</v>
      </c>
      <c r="BB330" s="5">
        <v>6</v>
      </c>
      <c r="BC330" s="5">
        <v>2</v>
      </c>
      <c r="BD330" s="5">
        <v>2</v>
      </c>
      <c r="BE330" s="5" t="s">
        <v>1646</v>
      </c>
      <c r="BF330" s="5">
        <v>8</v>
      </c>
      <c r="BG330" s="5">
        <v>0</v>
      </c>
      <c r="BH330" s="5">
        <v>2</v>
      </c>
      <c r="BI330" s="5">
        <v>0</v>
      </c>
      <c r="BJ330" s="5">
        <v>0</v>
      </c>
      <c r="BK330" s="5">
        <v>2</v>
      </c>
      <c r="BL330" s="5">
        <v>0</v>
      </c>
      <c r="BM330" s="5">
        <v>0</v>
      </c>
      <c r="BN330" s="5">
        <v>0</v>
      </c>
      <c r="BO330" s="5">
        <v>2</v>
      </c>
      <c r="BP330" s="5">
        <v>2</v>
      </c>
      <c r="BQ330" s="5" t="s">
        <v>158</v>
      </c>
      <c r="BR330" s="5" t="s">
        <v>161</v>
      </c>
      <c r="BS330" s="5">
        <v>0</v>
      </c>
      <c r="BT330" s="5">
        <v>0</v>
      </c>
      <c r="BU330" s="5">
        <v>1</v>
      </c>
      <c r="BV330" s="5" t="s">
        <v>253</v>
      </c>
      <c r="BW330" s="5" t="s">
        <v>3254</v>
      </c>
      <c r="BX330" s="5">
        <v>8</v>
      </c>
      <c r="BY330" s="5">
        <v>2</v>
      </c>
      <c r="BZ330" s="5">
        <v>1</v>
      </c>
      <c r="CA330" s="5">
        <v>2</v>
      </c>
      <c r="CB330" s="5">
        <v>0</v>
      </c>
      <c r="CC330" s="5">
        <v>20</v>
      </c>
      <c r="CD330" s="5" t="s">
        <v>161</v>
      </c>
      <c r="CE330" s="5" t="s">
        <v>1453</v>
      </c>
      <c r="CF330" s="5" t="s">
        <v>628</v>
      </c>
      <c r="CG330" s="5" t="s">
        <v>158</v>
      </c>
      <c r="CH330" s="5" t="s">
        <v>159</v>
      </c>
      <c r="CI330" s="5">
        <v>0</v>
      </c>
      <c r="CJ330" s="5">
        <v>0</v>
      </c>
      <c r="CK330" s="5" t="s">
        <v>159</v>
      </c>
      <c r="CL330" s="5" t="s">
        <v>159</v>
      </c>
      <c r="CM330" s="5">
        <v>0</v>
      </c>
      <c r="CN330" s="5">
        <v>0</v>
      </c>
      <c r="CO330" s="5" t="s">
        <v>199</v>
      </c>
      <c r="CQ330" s="5" t="s">
        <v>168</v>
      </c>
      <c r="CS330" s="5" t="s">
        <v>169</v>
      </c>
      <c r="CT330" s="5" t="s">
        <v>346</v>
      </c>
      <c r="CU330" s="20" t="s">
        <v>416</v>
      </c>
      <c r="CX330" s="5" t="s">
        <v>7209</v>
      </c>
      <c r="CY330" s="4" t="s">
        <v>7211</v>
      </c>
      <c r="CZ330" s="5" t="s">
        <v>171</v>
      </c>
      <c r="DA330" s="5" t="s">
        <v>230</v>
      </c>
      <c r="DB330" s="4" t="s">
        <v>7212</v>
      </c>
      <c r="DC330" s="4" t="s">
        <v>7213</v>
      </c>
      <c r="DE330" s="14" t="s">
        <v>176</v>
      </c>
      <c r="DF330" s="4">
        <v>338</v>
      </c>
      <c r="DG330" s="15" t="s">
        <v>7179</v>
      </c>
      <c r="DH330" s="15" t="s">
        <v>7180</v>
      </c>
      <c r="DI330" s="4" t="e">
        <v>#REF!</v>
      </c>
      <c r="DJ330" s="4" t="e">
        <v>#REF!</v>
      </c>
      <c r="DK330" s="4" t="e">
        <v>#REF!</v>
      </c>
      <c r="DL330" s="4" t="e">
        <v>#REF!</v>
      </c>
      <c r="DM330" s="4" t="e">
        <v>#REF!</v>
      </c>
      <c r="DN330" s="4" t="e">
        <v>#REF!</v>
      </c>
      <c r="DO330" s="4" t="e">
        <v>#REF!</v>
      </c>
      <c r="DP330" s="4" t="s">
        <v>7214</v>
      </c>
      <c r="DQ330" s="4" t="s">
        <v>354</v>
      </c>
      <c r="DR330" s="16">
        <v>1</v>
      </c>
      <c r="DS330" s="17">
        <v>44250</v>
      </c>
      <c r="DT330" s="1" t="s">
        <v>356</v>
      </c>
      <c r="DU330" s="1" t="s">
        <v>354</v>
      </c>
      <c r="DV330" s="1" t="str">
        <f>TabCadastro[[#This Row],[Cidade]]&amp;" - "&amp;TabCadastro[[#This Row],[UF]]</f>
        <v>Petrolina - PE</v>
      </c>
      <c r="DW330" s="18" t="str">
        <f>TabCadastro[[#This Row],[Nome completo do responsável]]&amp;" / "&amp;TabCadastro[[#This Row],[Endereço de e-mail2]]&amp;" / "&amp;TabCadastro[[#This Row],[Telefone]]</f>
        <v>Yuri Henrique Nunes Dias / adm.fejem@gmail.com / (87) 99962-7125</v>
      </c>
      <c r="DX330" s="18" t="str">
        <f>TabCadastro[[#This Row],[Nome do Presidente]]&amp;" / "&amp;TabCadastro[[#This Row],[Email do Presidente]]&amp;" / "&amp;TabCadastro[[#This Row],[Telefone do Presidente]]</f>
        <v>Yuri Henrique Nunes Dias / yhndias@hotmail.com / (87) 99962-7125</v>
      </c>
      <c r="DY330" s="18" t="e">
        <f>VLOOKUP(TabCadastro[[#This Row],[Regional]],#REF!,2,FALSE)</f>
        <v>#REF!</v>
      </c>
      <c r="DZ330" s="1" t="e">
        <f>IF(TabCadastro[[#This Row],[Regional]]=#REF!,TabCadastro[[#This Row],[Conc_Cidade_UF]],"")</f>
        <v>#REF!</v>
      </c>
      <c r="EA330" s="18" t="str">
        <f>TabCadastro[[#This Row],[Endereço]]&amp;" - "&amp;TabCadastro[[#This Row],[Bairro]]&amp;" - "&amp;"CEP "&amp;TabCadastro[[#This Row],[CEP]]</f>
        <v>Rua Ademar Silva (antiga rua 900 - Cohab Iv - CEP 56309-795</v>
      </c>
      <c r="EB330" s="1" t="e">
        <f>IF(TabCadastro[[#This Row],[Regional]]=#REF!,TabCadastro[[#This Row],[Ordem (manual)]],"")</f>
        <v>#REF!</v>
      </c>
      <c r="EC330" s="1" t="e">
        <f>IF(TabCadastro[[#This Row],[Regional_Selec]]="","",_xlfn.RANK.EQ(TabCadastro[[#This Row],[Regional_Selec]],TabCadastro[Regional_Selec],1))</f>
        <v>#REF!</v>
      </c>
      <c r="ED330" s="1" t="str">
        <f>TabCadastro[[#This Row],[Domingo]]&amp;TabCadastro[[#This Row],[Segunda]]&amp;TabCadastro[[#This Row],[Terça]]&amp;TabCadastro[[#This Row],[Quarta]]&amp;TabCadastro[[#This Row],[Quinta]]&amp;TabCadastro[[#This Row],[Sexta]]&amp;TabCadastro[[#This Row],[Sábado]]</f>
        <v>--19h---19h</v>
      </c>
      <c r="EE330" s="1">
        <f>LEN(TabCadastro[[#This Row],[Conc_AE]])-LEN(SUBSTITUTE(TabCadastro[[#This Row],[Conc_AE]],"h",""))</f>
        <v>2</v>
      </c>
      <c r="EF330" s="1">
        <f>LEN(TabCadastro[[#This Row],[Dias e Horários do CURSO BÁSICO]])-LEN(SUBSTITUTE(TabCadastro[[#This Row],[Dias e Horários do CURSO BÁSICO]],"h",""))</f>
        <v>1</v>
      </c>
      <c r="EG330" s="1">
        <f>LEN(TabCadastro[[#This Row],[Dias e Horários da EAE]])-LEN(SUBSTITUTE(TabCadastro[[#This Row],[Dias e Horários da EAE]],"h",""))</f>
        <v>3</v>
      </c>
      <c r="EH330" s="1">
        <f>LEN(TabCadastro[[#This Row],[Dias e Horários EVANGELIZAÇÃO INFANTIL]])-LEN(SUBSTITUTE(TabCadastro[[#This Row],[Dias e Horários EVANGELIZAÇÃO INFANTIL]],"h",""))</f>
        <v>1</v>
      </c>
      <c r="EI330" s="1">
        <f>LEN(TabCadastro[[#This Row],[Dias e Horários PRÉ-MOCIDADE]])-LEN(SUBSTITUTE(TabCadastro[[#This Row],[Dias e Horários PRÉ-MOCIDADE]],"h",""))</f>
        <v>0</v>
      </c>
      <c r="EJ330" s="1">
        <f>LEN(TabCadastro[[#This Row],[Dias e Horários MOCIDADE]])-LEN(SUBSTITUTE(TabCadastro[[#This Row],[Dias e Horários MOCIDADE]],"h",""))</f>
        <v>1</v>
      </c>
      <c r="EK330" s="1">
        <f>LEN(TabCadastro[[#This Row],[Dias e Horários do CURSO DE MÉDIUNS]])-LEN(SUBSTITUTE(TabCadastro[[#This Row],[Dias e Horários do CURSO DE MÉDIUNS]],"h",""))</f>
        <v>1</v>
      </c>
      <c r="EL330" s="1">
        <f>LEN(TabCadastro[[#This Row],[Dias e Horários - FALANDO AO CORAÇÃO]])-LEN(SUBSTITUTE(TabCadastro[[#This Row],[Dias e Horários - FALANDO AO CORAÇÃO]],"h",""))</f>
        <v>0</v>
      </c>
      <c r="EM330" s="1">
        <f>LEN(TabCadastro[[#This Row],[Dias e Horários - PROJETO ANDRÉ LUIZ]])-LEN(SUBSTITUTE(TabCadastro[[#This Row],[Dias e Horários - PROJETO ANDRÉ LUIZ]],"h",""))</f>
        <v>1</v>
      </c>
      <c r="EN330" s="1">
        <f>LEN(TabCadastro[[#This Row],[Dias e Horários - PROJETO PAULO DE TARSO]])-LEN(SUBSTITUTE(TabCadastro[[#This Row],[Dias e Horários - PROJETO PAULO DE TARSO]],"h",""))</f>
        <v>1</v>
      </c>
    </row>
    <row r="331" spans="1:144" x14ac:dyDescent="0.3">
      <c r="A331" s="28">
        <v>44182.469033831017</v>
      </c>
      <c r="B331" s="19" t="s">
        <v>3813</v>
      </c>
      <c r="C331" s="3" t="s">
        <v>7215</v>
      </c>
      <c r="D331" s="3" t="s">
        <v>7216</v>
      </c>
      <c r="E331" s="3" t="s">
        <v>7217</v>
      </c>
      <c r="F331" s="3" t="s">
        <v>7218</v>
      </c>
      <c r="G331" s="4" t="s">
        <v>7219</v>
      </c>
      <c r="H331" s="5" t="s">
        <v>1395</v>
      </c>
      <c r="I331" s="3" t="s">
        <v>1591</v>
      </c>
      <c r="J331" s="3" t="s">
        <v>1592</v>
      </c>
      <c r="K331" s="3" t="s">
        <v>1593</v>
      </c>
      <c r="L331" s="23" t="s">
        <v>790</v>
      </c>
      <c r="M331" s="13">
        <v>43887</v>
      </c>
      <c r="N331" s="3" t="s">
        <v>7220</v>
      </c>
      <c r="O331" s="5" t="s">
        <v>7221</v>
      </c>
      <c r="P331" s="5" t="s">
        <v>7218</v>
      </c>
      <c r="Q331" s="4" t="s">
        <v>7222</v>
      </c>
      <c r="R331" s="4" t="s">
        <v>7223</v>
      </c>
      <c r="S331" s="3" t="s">
        <v>159</v>
      </c>
      <c r="T331" s="3" t="s">
        <v>159</v>
      </c>
      <c r="U331" s="3" t="s">
        <v>159</v>
      </c>
      <c r="V331" s="3" t="s">
        <v>159</v>
      </c>
      <c r="W331" s="3" t="s">
        <v>159</v>
      </c>
      <c r="X331" s="3" t="s">
        <v>159</v>
      </c>
      <c r="Y331" s="3" t="s">
        <v>159</v>
      </c>
      <c r="Z331" s="4" t="s">
        <v>7224</v>
      </c>
      <c r="AE331" s="4" t="s">
        <v>158</v>
      </c>
      <c r="AF331" s="4" t="s">
        <v>7225</v>
      </c>
      <c r="AG331" s="3" t="s">
        <v>196</v>
      </c>
      <c r="AH331" s="23" t="s">
        <v>161</v>
      </c>
      <c r="AI331" s="23" t="s">
        <v>161</v>
      </c>
      <c r="AJ331" s="23" t="s">
        <v>161</v>
      </c>
      <c r="AK331" s="23" t="s">
        <v>161</v>
      </c>
      <c r="AL331" s="23" t="s">
        <v>161</v>
      </c>
      <c r="AM331" s="23" t="s">
        <v>161</v>
      </c>
      <c r="AN331" s="5">
        <v>10</v>
      </c>
      <c r="AO331" s="5">
        <v>5</v>
      </c>
      <c r="AP331" s="5">
        <v>2</v>
      </c>
      <c r="AQ331" s="5">
        <v>1</v>
      </c>
      <c r="AR331" s="20" t="s">
        <v>161</v>
      </c>
      <c r="AS331" s="20">
        <v>0</v>
      </c>
      <c r="AT331" s="5" t="s">
        <v>3254</v>
      </c>
      <c r="AU331" s="5" t="s">
        <v>467</v>
      </c>
      <c r="AV331" s="5">
        <v>4</v>
      </c>
      <c r="AW331" s="5">
        <v>1</v>
      </c>
      <c r="AX331" s="5">
        <v>1</v>
      </c>
      <c r="AY331" s="5">
        <v>1</v>
      </c>
      <c r="AZ331" s="20" t="s">
        <v>161</v>
      </c>
      <c r="BA331" s="20">
        <v>0</v>
      </c>
      <c r="BB331" s="20">
        <v>0</v>
      </c>
      <c r="BC331" s="20">
        <v>0</v>
      </c>
      <c r="BD331" s="20">
        <v>0</v>
      </c>
      <c r="BE331" s="20" t="s">
        <v>161</v>
      </c>
      <c r="BF331" s="20">
        <v>0</v>
      </c>
      <c r="BG331" s="20">
        <v>0</v>
      </c>
      <c r="BH331" s="20">
        <v>0</v>
      </c>
      <c r="BI331" s="20">
        <v>0</v>
      </c>
      <c r="BJ331" s="20">
        <v>0</v>
      </c>
      <c r="BK331" s="20">
        <v>0</v>
      </c>
      <c r="BL331" s="20">
        <v>0</v>
      </c>
      <c r="BM331" s="20">
        <v>0</v>
      </c>
      <c r="BN331" s="20">
        <v>0</v>
      </c>
      <c r="BO331" s="20">
        <v>0</v>
      </c>
      <c r="BP331" s="20">
        <v>0</v>
      </c>
      <c r="BQ331" s="20" t="s">
        <v>163</v>
      </c>
      <c r="BR331" s="20" t="s">
        <v>161</v>
      </c>
      <c r="BS331" s="20">
        <v>0</v>
      </c>
      <c r="BT331" s="20">
        <v>0</v>
      </c>
      <c r="BU331" s="20">
        <v>0</v>
      </c>
      <c r="BV331" s="5" t="s">
        <v>344</v>
      </c>
      <c r="BW331" s="20" t="s">
        <v>161</v>
      </c>
      <c r="BX331" s="20">
        <v>0</v>
      </c>
      <c r="BY331" s="20">
        <v>0</v>
      </c>
      <c r="BZ331" s="20">
        <v>0</v>
      </c>
      <c r="CA331" s="20">
        <v>0</v>
      </c>
      <c r="CB331" s="5">
        <v>0</v>
      </c>
      <c r="CC331" s="5">
        <v>1</v>
      </c>
      <c r="CD331" s="20" t="s">
        <v>161</v>
      </c>
      <c r="CE331" s="20" t="s">
        <v>161</v>
      </c>
      <c r="CF331" s="20" t="s">
        <v>161</v>
      </c>
      <c r="CG331" s="5" t="s">
        <v>158</v>
      </c>
      <c r="CH331" s="5" t="s">
        <v>159</v>
      </c>
      <c r="CI331" s="20">
        <v>0</v>
      </c>
      <c r="CJ331" s="20">
        <v>0</v>
      </c>
      <c r="CK331" s="5" t="s">
        <v>159</v>
      </c>
      <c r="CL331" s="5" t="s">
        <v>159</v>
      </c>
      <c r="CM331" s="20">
        <v>0</v>
      </c>
      <c r="CN331" s="20">
        <v>0</v>
      </c>
      <c r="CO331" s="5" t="s">
        <v>199</v>
      </c>
      <c r="CQ331" s="5" t="s">
        <v>347</v>
      </c>
      <c r="CR331" s="4" t="s">
        <v>3966</v>
      </c>
      <c r="CS331" s="5" t="s">
        <v>169</v>
      </c>
      <c r="CT331" s="5" t="s">
        <v>159</v>
      </c>
      <c r="CU331" s="20" t="s">
        <v>416</v>
      </c>
      <c r="CX331" s="5" t="s">
        <v>7221</v>
      </c>
      <c r="CZ331" s="5" t="s">
        <v>229</v>
      </c>
      <c r="DA331" s="5" t="s">
        <v>172</v>
      </c>
      <c r="DC331" s="4" t="s">
        <v>7226</v>
      </c>
      <c r="DE331" s="14" t="s">
        <v>176</v>
      </c>
      <c r="DF331" s="4">
        <v>339</v>
      </c>
      <c r="DG331" s="15" t="s">
        <v>7179</v>
      </c>
      <c r="DH331" s="15" t="s">
        <v>7180</v>
      </c>
      <c r="DI331" s="4" t="e">
        <v>#REF!</v>
      </c>
      <c r="DJ331" s="4" t="e">
        <v>#REF!</v>
      </c>
      <c r="DK331" s="4" t="e">
        <v>#REF!</v>
      </c>
      <c r="DL331" s="4" t="e">
        <v>#REF!</v>
      </c>
      <c r="DM331" s="4" t="e">
        <v>#REF!</v>
      </c>
      <c r="DN331" s="4" t="e">
        <v>#REF!</v>
      </c>
      <c r="DO331" s="4" t="e">
        <v>#REF!</v>
      </c>
      <c r="DP331" s="4" t="s">
        <v>7227</v>
      </c>
      <c r="DQ331" s="4" t="s">
        <v>178</v>
      </c>
      <c r="DR331" s="16">
        <v>1</v>
      </c>
      <c r="DS331" s="17">
        <v>44233</v>
      </c>
      <c r="DU331" s="1" t="s">
        <v>178</v>
      </c>
      <c r="DV331" s="1" t="str">
        <f>TabCadastro[[#This Row],[Cidade]]&amp;" - "&amp;TabCadastro[[#This Row],[UF]]</f>
        <v>Potengi - CE</v>
      </c>
      <c r="DW331" s="18" t="str">
        <f>TabCadastro[[#This Row],[Nome completo do responsável]]&amp;" / "&amp;TabCadastro[[#This Row],[Endereço de e-mail2]]&amp;" / "&amp;TabCadastro[[#This Row],[Telefone]]</f>
        <v>Anacir Rodrigues Nogueira / annaci.rodrigues2003@gmail.com / (88) 99463-2619</v>
      </c>
      <c r="DX331" s="18" t="str">
        <f>TabCadastro[[#This Row],[Nome do Presidente]]&amp;" / "&amp;TabCadastro[[#This Row],[Email do Presidente]]&amp;" / "&amp;TabCadastro[[#This Row],[Telefone do Presidente]]</f>
        <v>Anacir / annaci.rodrigues2003@gmail.com / (88) 99463-2619</v>
      </c>
      <c r="DY331" s="18" t="e">
        <f>VLOOKUP(TabCadastro[[#This Row],[Regional]],#REF!,2,FALSE)</f>
        <v>#REF!</v>
      </c>
      <c r="DZ331" s="1" t="e">
        <f>IF(TabCadastro[[#This Row],[Regional]]=#REF!,TabCadastro[[#This Row],[Conc_Cidade_UF]],"")</f>
        <v>#REF!</v>
      </c>
      <c r="EA331" s="18" t="str">
        <f>TabCadastro[[#This Row],[Endereço]]&amp;" - "&amp;TabCadastro[[#This Row],[Bairro]]&amp;" - "&amp;"CEP "&amp;TabCadastro[[#This Row],[CEP]]</f>
        <v>Rua Antonio Guedes Neto N°109 - Centro - CEP 63160-000</v>
      </c>
      <c r="EB331" s="1" t="e">
        <f>IF(TabCadastro[[#This Row],[Regional]]=#REF!,TabCadastro[[#This Row],[Ordem (manual)]],"")</f>
        <v>#REF!</v>
      </c>
      <c r="EC331" s="1" t="e">
        <f>IF(TabCadastro[[#This Row],[Regional_Selec]]="","",_xlfn.RANK.EQ(TabCadastro[[#This Row],[Regional_Selec]],TabCadastro[Regional_Selec],1))</f>
        <v>#REF!</v>
      </c>
      <c r="ED331" s="1" t="str">
        <f>TabCadastro[[#This Row],[Domingo]]&amp;TabCadastro[[#This Row],[Segunda]]&amp;TabCadastro[[#This Row],[Terça]]&amp;TabCadastro[[#This Row],[Quarta]]&amp;TabCadastro[[#This Row],[Quinta]]&amp;TabCadastro[[#This Row],[Sexta]]&amp;TabCadastro[[#This Row],[Sábado]]</f>
        <v>18h------</v>
      </c>
      <c r="EE331" s="1">
        <f>LEN(TabCadastro[[#This Row],[Conc_AE]])-LEN(SUBSTITUTE(TabCadastro[[#This Row],[Conc_AE]],"h",""))</f>
        <v>1</v>
      </c>
      <c r="EF331" s="1">
        <f>LEN(TabCadastro[[#This Row],[Dias e Horários do CURSO BÁSICO]])-LEN(SUBSTITUTE(TabCadastro[[#This Row],[Dias e Horários do CURSO BÁSICO]],"h",""))</f>
        <v>0</v>
      </c>
      <c r="EG331" s="1">
        <f>LEN(TabCadastro[[#This Row],[Dias e Horários da EAE]])-LEN(SUBSTITUTE(TabCadastro[[#This Row],[Dias e Horários da EAE]],"h",""))</f>
        <v>1</v>
      </c>
      <c r="EH331" s="1">
        <f>LEN(TabCadastro[[#This Row],[Dias e Horários EVANGELIZAÇÃO INFANTIL]])-LEN(SUBSTITUTE(TabCadastro[[#This Row],[Dias e Horários EVANGELIZAÇÃO INFANTIL]],"h",""))</f>
        <v>0</v>
      </c>
      <c r="EI331" s="1">
        <f>LEN(TabCadastro[[#This Row],[Dias e Horários PRÉ-MOCIDADE]])-LEN(SUBSTITUTE(TabCadastro[[#This Row],[Dias e Horários PRÉ-MOCIDADE]],"h",""))</f>
        <v>0</v>
      </c>
      <c r="EJ331" s="1">
        <f>LEN(TabCadastro[[#This Row],[Dias e Horários MOCIDADE]])-LEN(SUBSTITUTE(TabCadastro[[#This Row],[Dias e Horários MOCIDADE]],"h",""))</f>
        <v>0</v>
      </c>
      <c r="EK331" s="1">
        <f>LEN(TabCadastro[[#This Row],[Dias e Horários do CURSO DE MÉDIUNS]])-LEN(SUBSTITUTE(TabCadastro[[#This Row],[Dias e Horários do CURSO DE MÉDIUNS]],"h",""))</f>
        <v>0</v>
      </c>
      <c r="EL331" s="1">
        <f>LEN(TabCadastro[[#This Row],[Dias e Horários - FALANDO AO CORAÇÃO]])-LEN(SUBSTITUTE(TabCadastro[[#This Row],[Dias e Horários - FALANDO AO CORAÇÃO]],"h",""))</f>
        <v>0</v>
      </c>
      <c r="EM331" s="1">
        <f>LEN(TabCadastro[[#This Row],[Dias e Horários - PROJETO ANDRÉ LUIZ]])-LEN(SUBSTITUTE(TabCadastro[[#This Row],[Dias e Horários - PROJETO ANDRÉ LUIZ]],"h",""))</f>
        <v>0</v>
      </c>
      <c r="EN331" s="1">
        <f>LEN(TabCadastro[[#This Row],[Dias e Horários - PROJETO PAULO DE TARSO]])-LEN(SUBSTITUTE(TabCadastro[[#This Row],[Dias e Horários - PROJETO PAULO DE TARSO]],"h",""))</f>
        <v>0</v>
      </c>
    </row>
    <row r="332" spans="1:144" x14ac:dyDescent="0.3">
      <c r="A332" s="28">
        <v>44182.522720810186</v>
      </c>
      <c r="B332" s="19" t="s">
        <v>3813</v>
      </c>
      <c r="C332" s="3" t="s">
        <v>7228</v>
      </c>
      <c r="D332" s="3" t="s">
        <v>7229</v>
      </c>
      <c r="E332" s="3" t="s">
        <v>7230</v>
      </c>
      <c r="F332" s="3" t="s">
        <v>7231</v>
      </c>
      <c r="G332" s="4" t="s">
        <v>7232</v>
      </c>
      <c r="H332" s="5" t="s">
        <v>7233</v>
      </c>
      <c r="I332" s="3" t="s">
        <v>7234</v>
      </c>
      <c r="J332" s="3" t="s">
        <v>1592</v>
      </c>
      <c r="K332" s="3" t="s">
        <v>7235</v>
      </c>
      <c r="L332" s="23" t="s">
        <v>790</v>
      </c>
      <c r="M332" s="13">
        <v>43831</v>
      </c>
      <c r="N332" s="3" t="s">
        <v>7230</v>
      </c>
      <c r="O332" s="5" t="s">
        <v>7236</v>
      </c>
      <c r="P332" s="5" t="s">
        <v>7231</v>
      </c>
      <c r="Q332" s="4" t="s">
        <v>7237</v>
      </c>
      <c r="R332" s="4" t="s">
        <v>7238</v>
      </c>
      <c r="S332" s="3" t="s">
        <v>158</v>
      </c>
      <c r="T332" s="3" t="s">
        <v>159</v>
      </c>
      <c r="U332" s="3" t="s">
        <v>159</v>
      </c>
      <c r="V332" s="3" t="s">
        <v>159</v>
      </c>
      <c r="W332" s="3" t="s">
        <v>159</v>
      </c>
      <c r="X332" s="3" t="s">
        <v>159</v>
      </c>
      <c r="Y332" s="3" t="s">
        <v>159</v>
      </c>
      <c r="Z332" s="4" t="s">
        <v>7239</v>
      </c>
      <c r="AE332" s="4" t="s">
        <v>158</v>
      </c>
      <c r="AF332" s="4" t="s">
        <v>7240</v>
      </c>
      <c r="AG332" s="23" t="s">
        <v>161</v>
      </c>
      <c r="AH332" s="26" t="s">
        <v>162</v>
      </c>
      <c r="AI332" s="23" t="s">
        <v>161</v>
      </c>
      <c r="AJ332" s="23" t="s">
        <v>161</v>
      </c>
      <c r="AK332" s="26" t="s">
        <v>162</v>
      </c>
      <c r="AL332" s="23" t="s">
        <v>161</v>
      </c>
      <c r="AM332" s="23" t="s">
        <v>161</v>
      </c>
      <c r="AN332" s="5">
        <v>15</v>
      </c>
      <c r="AO332" s="5">
        <v>5</v>
      </c>
      <c r="AP332" s="5">
        <v>5</v>
      </c>
      <c r="AQ332" s="5">
        <v>2</v>
      </c>
      <c r="AR332" s="20" t="s">
        <v>161</v>
      </c>
      <c r="AS332" s="20">
        <v>0</v>
      </c>
      <c r="AT332" s="20" t="s">
        <v>161</v>
      </c>
      <c r="AU332" s="5" t="s">
        <v>163</v>
      </c>
      <c r="AV332" s="20">
        <v>0</v>
      </c>
      <c r="AW332" s="20">
        <v>0</v>
      </c>
      <c r="AX332" s="20">
        <v>0</v>
      </c>
      <c r="AY332" s="5">
        <v>1</v>
      </c>
      <c r="AZ332" s="20" t="s">
        <v>161</v>
      </c>
      <c r="BA332" s="20">
        <v>0</v>
      </c>
      <c r="BB332" s="20">
        <v>0</v>
      </c>
      <c r="BC332" s="20">
        <v>0</v>
      </c>
      <c r="BD332" s="20">
        <v>0</v>
      </c>
      <c r="BE332" s="20" t="s">
        <v>161</v>
      </c>
      <c r="BF332" s="20">
        <v>0</v>
      </c>
      <c r="BG332" s="20">
        <v>0</v>
      </c>
      <c r="BH332" s="20">
        <v>0</v>
      </c>
      <c r="BI332" s="20">
        <v>0</v>
      </c>
      <c r="BJ332" s="20">
        <v>0</v>
      </c>
      <c r="BK332" s="20">
        <v>0</v>
      </c>
      <c r="BL332" s="20">
        <v>0</v>
      </c>
      <c r="BM332" s="20">
        <v>0</v>
      </c>
      <c r="BN332" s="20">
        <v>0</v>
      </c>
      <c r="BO332" s="20">
        <v>0</v>
      </c>
      <c r="BP332" s="20">
        <v>0</v>
      </c>
      <c r="BQ332" s="20" t="s">
        <v>163</v>
      </c>
      <c r="BR332" s="20" t="s">
        <v>161</v>
      </c>
      <c r="BS332" s="20">
        <v>0</v>
      </c>
      <c r="BT332" s="20">
        <v>0</v>
      </c>
      <c r="BU332" s="20">
        <v>0</v>
      </c>
      <c r="BV332" s="5" t="s">
        <v>344</v>
      </c>
      <c r="BW332" s="20" t="s">
        <v>161</v>
      </c>
      <c r="BX332" s="20">
        <v>0</v>
      </c>
      <c r="BY332" s="20">
        <v>0</v>
      </c>
      <c r="BZ332" s="20">
        <v>0</v>
      </c>
      <c r="CA332" s="20">
        <v>0</v>
      </c>
      <c r="CB332" s="20">
        <v>0</v>
      </c>
      <c r="CC332" s="5">
        <v>1</v>
      </c>
      <c r="CD332" s="20" t="s">
        <v>161</v>
      </c>
      <c r="CE332" s="20" t="s">
        <v>161</v>
      </c>
      <c r="CF332" s="20" t="s">
        <v>161</v>
      </c>
      <c r="CG332" s="5" t="s">
        <v>159</v>
      </c>
      <c r="CH332" s="5" t="s">
        <v>159</v>
      </c>
      <c r="CI332" s="20">
        <v>0</v>
      </c>
      <c r="CJ332" s="20">
        <v>0</v>
      </c>
      <c r="CK332" s="5" t="s">
        <v>159</v>
      </c>
      <c r="CL332" s="5" t="s">
        <v>159</v>
      </c>
      <c r="CM332" s="20">
        <v>0</v>
      </c>
      <c r="CN332" s="20">
        <v>0</v>
      </c>
      <c r="CO332" s="5" t="s">
        <v>199</v>
      </c>
      <c r="CQ332" s="5" t="s">
        <v>347</v>
      </c>
      <c r="CR332" s="4" t="s">
        <v>7241</v>
      </c>
      <c r="CS332" s="5" t="s">
        <v>169</v>
      </c>
      <c r="CT332" s="5" t="s">
        <v>5304</v>
      </c>
      <c r="CU332" s="20" t="s">
        <v>416</v>
      </c>
      <c r="CX332" s="5" t="s">
        <v>7236</v>
      </c>
      <c r="CZ332" s="5" t="s">
        <v>229</v>
      </c>
      <c r="DA332" s="5" t="s">
        <v>172</v>
      </c>
      <c r="DC332" s="4" t="s">
        <v>7242</v>
      </c>
      <c r="DE332" s="14" t="s">
        <v>176</v>
      </c>
      <c r="DF332" s="4">
        <v>340</v>
      </c>
      <c r="DG332" s="15" t="s">
        <v>7179</v>
      </c>
      <c r="DH332" s="15" t="s">
        <v>7180</v>
      </c>
      <c r="DI332" s="4" t="e">
        <v>#REF!</v>
      </c>
      <c r="DJ332" s="4" t="e">
        <v>#REF!</v>
      </c>
      <c r="DK332" s="4" t="e">
        <v>#REF!</v>
      </c>
      <c r="DL332" s="4" t="e">
        <v>#REF!</v>
      </c>
      <c r="DM332" s="4" t="e">
        <v>#REF!</v>
      </c>
      <c r="DN332" s="4" t="e">
        <v>#REF!</v>
      </c>
      <c r="DO332" s="4" t="e">
        <v>#REF!</v>
      </c>
      <c r="DP332" s="4" t="s">
        <v>7243</v>
      </c>
      <c r="DQ332" s="4" t="s">
        <v>178</v>
      </c>
      <c r="DR332" s="16">
        <v>1</v>
      </c>
      <c r="DS332" s="17">
        <v>44233</v>
      </c>
      <c r="DU332" s="1" t="s">
        <v>178</v>
      </c>
      <c r="DV332" s="1" t="str">
        <f>TabCadastro[[#This Row],[Cidade]]&amp;" - "&amp;TabCadastro[[#This Row],[UF]]</f>
        <v>Antonina - CE</v>
      </c>
      <c r="DW332" s="18" t="str">
        <f>TabCadastro[[#This Row],[Nome completo do responsável]]&amp;" / "&amp;TabCadastro[[#This Row],[Endereço de e-mail2]]&amp;" / "&amp;TabCadastro[[#This Row],[Telefone]]</f>
        <v>Eva Linarde / evalinardeventos@gmail.com / (88) 99290-3136</v>
      </c>
      <c r="DX332" s="18" t="str">
        <f>TabCadastro[[#This Row],[Nome do Presidente]]&amp;" / "&amp;TabCadastro[[#This Row],[Email do Presidente]]&amp;" / "&amp;TabCadastro[[#This Row],[Telefone do Presidente]]</f>
        <v>Eva Linarde / evalinardeventos@gmail.com / (88) 99290-3136</v>
      </c>
      <c r="DY332" s="18" t="e">
        <f>VLOOKUP(TabCadastro[[#This Row],[Regional]],#REF!,2,FALSE)</f>
        <v>#REF!</v>
      </c>
      <c r="DZ332" s="1" t="e">
        <f>IF(TabCadastro[[#This Row],[Regional]]=#REF!,TabCadastro[[#This Row],[Conc_Cidade_UF]],"")</f>
        <v>#REF!</v>
      </c>
      <c r="EA332" s="18" t="str">
        <f>TabCadastro[[#This Row],[Endereço]]&amp;" - "&amp;TabCadastro[[#This Row],[Bairro]]&amp;" - "&amp;"CEP "&amp;TabCadastro[[#This Row],[CEP]]</f>
        <v>Av. Ananias de Matos Arraiais SN - Serraria 1 - CEP 63570-000</v>
      </c>
      <c r="EB332" s="1" t="e">
        <f>IF(TabCadastro[[#This Row],[Regional]]=#REF!,TabCadastro[[#This Row],[Ordem (manual)]],"")</f>
        <v>#REF!</v>
      </c>
      <c r="EC332" s="1" t="e">
        <f>IF(TabCadastro[[#This Row],[Regional_Selec]]="","",_xlfn.RANK.EQ(TabCadastro[[#This Row],[Regional_Selec]],TabCadastro[Regional_Selec],1))</f>
        <v>#REF!</v>
      </c>
      <c r="ED332" s="1" t="str">
        <f>TabCadastro[[#This Row],[Domingo]]&amp;TabCadastro[[#This Row],[Segunda]]&amp;TabCadastro[[#This Row],[Terça]]&amp;TabCadastro[[#This Row],[Quarta]]&amp;TabCadastro[[#This Row],[Quinta]]&amp;TabCadastro[[#This Row],[Sexta]]&amp;TabCadastro[[#This Row],[Sábado]]</f>
        <v>-19h30--19h30--</v>
      </c>
      <c r="EE332" s="1">
        <f>LEN(TabCadastro[[#This Row],[Conc_AE]])-LEN(SUBSTITUTE(TabCadastro[[#This Row],[Conc_AE]],"h",""))</f>
        <v>2</v>
      </c>
      <c r="EF332" s="1">
        <f>LEN(TabCadastro[[#This Row],[Dias e Horários do CURSO BÁSICO]])-LEN(SUBSTITUTE(TabCadastro[[#This Row],[Dias e Horários do CURSO BÁSICO]],"h",""))</f>
        <v>0</v>
      </c>
      <c r="EG332" s="1">
        <f>LEN(TabCadastro[[#This Row],[Dias e Horários da EAE]])-LEN(SUBSTITUTE(TabCadastro[[#This Row],[Dias e Horários da EAE]],"h",""))</f>
        <v>0</v>
      </c>
      <c r="EH332" s="1">
        <f>LEN(TabCadastro[[#This Row],[Dias e Horários EVANGELIZAÇÃO INFANTIL]])-LEN(SUBSTITUTE(TabCadastro[[#This Row],[Dias e Horários EVANGELIZAÇÃO INFANTIL]],"h",""))</f>
        <v>0</v>
      </c>
      <c r="EI332" s="1">
        <f>LEN(TabCadastro[[#This Row],[Dias e Horários PRÉ-MOCIDADE]])-LEN(SUBSTITUTE(TabCadastro[[#This Row],[Dias e Horários PRÉ-MOCIDADE]],"h",""))</f>
        <v>0</v>
      </c>
      <c r="EJ332" s="1">
        <f>LEN(TabCadastro[[#This Row],[Dias e Horários MOCIDADE]])-LEN(SUBSTITUTE(TabCadastro[[#This Row],[Dias e Horários MOCIDADE]],"h",""))</f>
        <v>0</v>
      </c>
      <c r="EK332" s="1">
        <f>LEN(TabCadastro[[#This Row],[Dias e Horários do CURSO DE MÉDIUNS]])-LEN(SUBSTITUTE(TabCadastro[[#This Row],[Dias e Horários do CURSO DE MÉDIUNS]],"h",""))</f>
        <v>0</v>
      </c>
      <c r="EL332" s="1">
        <f>LEN(TabCadastro[[#This Row],[Dias e Horários - FALANDO AO CORAÇÃO]])-LEN(SUBSTITUTE(TabCadastro[[#This Row],[Dias e Horários - FALANDO AO CORAÇÃO]],"h",""))</f>
        <v>0</v>
      </c>
      <c r="EM332" s="1">
        <f>LEN(TabCadastro[[#This Row],[Dias e Horários - PROJETO ANDRÉ LUIZ]])-LEN(SUBSTITUTE(TabCadastro[[#This Row],[Dias e Horários - PROJETO ANDRÉ LUIZ]],"h",""))</f>
        <v>0</v>
      </c>
      <c r="EN332" s="1">
        <f>LEN(TabCadastro[[#This Row],[Dias e Horários - PROJETO PAULO DE TARSO]])-LEN(SUBSTITUTE(TabCadastro[[#This Row],[Dias e Horários - PROJETO PAULO DE TARSO]],"h",""))</f>
        <v>0</v>
      </c>
    </row>
    <row r="333" spans="1:144" x14ac:dyDescent="0.3">
      <c r="A333" s="28">
        <v>44183.294073993056</v>
      </c>
      <c r="B333" s="19" t="s">
        <v>3813</v>
      </c>
      <c r="C333" s="3" t="s">
        <v>7244</v>
      </c>
      <c r="D333" s="3" t="s">
        <v>7245</v>
      </c>
      <c r="E333" s="3" t="s">
        <v>7246</v>
      </c>
      <c r="F333" s="3" t="s">
        <v>3878</v>
      </c>
      <c r="G333" s="4" t="s">
        <v>7247</v>
      </c>
      <c r="H333" s="5" t="s">
        <v>7248</v>
      </c>
      <c r="I333" s="3" t="s">
        <v>3881</v>
      </c>
      <c r="J333" s="3" t="s">
        <v>3882</v>
      </c>
      <c r="K333" s="3" t="s">
        <v>1443</v>
      </c>
      <c r="L333" s="23" t="s">
        <v>790</v>
      </c>
      <c r="M333" s="13">
        <v>44166</v>
      </c>
      <c r="N333" s="3" t="s">
        <v>7249</v>
      </c>
      <c r="O333" s="5" t="s">
        <v>3825</v>
      </c>
      <c r="P333" s="5" t="s">
        <v>3878</v>
      </c>
      <c r="Q333" s="4" t="s">
        <v>7250</v>
      </c>
      <c r="R333" s="4" t="s">
        <v>7249</v>
      </c>
      <c r="S333" s="3" t="s">
        <v>159</v>
      </c>
      <c r="T333" s="3" t="s">
        <v>159</v>
      </c>
      <c r="U333" s="3" t="s">
        <v>159</v>
      </c>
      <c r="V333" s="3" t="s">
        <v>159</v>
      </c>
      <c r="W333" s="3" t="s">
        <v>159</v>
      </c>
      <c r="X333" s="3" t="s">
        <v>159</v>
      </c>
      <c r="Y333" s="3" t="s">
        <v>159</v>
      </c>
      <c r="Z333" s="4" t="s">
        <v>161</v>
      </c>
      <c r="AE333" s="4" t="s">
        <v>159</v>
      </c>
      <c r="AG333" s="23" t="s">
        <v>161</v>
      </c>
      <c r="AH333" s="23" t="s">
        <v>161</v>
      </c>
      <c r="AI333" s="23" t="s">
        <v>161</v>
      </c>
      <c r="AJ333" s="23" t="s">
        <v>161</v>
      </c>
      <c r="AK333" s="23" t="s">
        <v>161</v>
      </c>
      <c r="AL333" s="23" t="s">
        <v>161</v>
      </c>
      <c r="AM333" s="3" t="s">
        <v>422</v>
      </c>
      <c r="AN333" s="5">
        <v>10</v>
      </c>
      <c r="AO333" s="5">
        <v>15</v>
      </c>
      <c r="AP333" s="5">
        <v>5</v>
      </c>
      <c r="AQ333" s="5">
        <v>1</v>
      </c>
      <c r="AR333" s="20" t="s">
        <v>161</v>
      </c>
      <c r="AS333" s="20">
        <v>0</v>
      </c>
      <c r="AT333" s="20" t="s">
        <v>161</v>
      </c>
      <c r="AU333" s="5" t="s">
        <v>467</v>
      </c>
      <c r="AV333" s="20">
        <v>0</v>
      </c>
      <c r="AW333" s="20">
        <v>0</v>
      </c>
      <c r="AX333" s="5">
        <v>1</v>
      </c>
      <c r="AY333" s="5">
        <v>1</v>
      </c>
      <c r="AZ333" s="20" t="s">
        <v>161</v>
      </c>
      <c r="BA333" s="20">
        <v>0</v>
      </c>
      <c r="BB333" s="20">
        <v>0</v>
      </c>
      <c r="BC333" s="20">
        <v>0</v>
      </c>
      <c r="BD333" s="20">
        <v>0</v>
      </c>
      <c r="BE333" s="20" t="s">
        <v>161</v>
      </c>
      <c r="BF333" s="20">
        <v>0</v>
      </c>
      <c r="BG333" s="20">
        <v>0</v>
      </c>
      <c r="BH333" s="20">
        <v>0</v>
      </c>
      <c r="BI333" s="20">
        <v>0</v>
      </c>
      <c r="BJ333" s="20">
        <v>0</v>
      </c>
      <c r="BK333" s="20">
        <v>0</v>
      </c>
      <c r="BL333" s="20">
        <v>0</v>
      </c>
      <c r="BM333" s="20">
        <v>0</v>
      </c>
      <c r="BN333" s="20">
        <v>0</v>
      </c>
      <c r="BO333" s="20">
        <v>0</v>
      </c>
      <c r="BP333" s="20">
        <v>0</v>
      </c>
      <c r="BQ333" s="20" t="s">
        <v>163</v>
      </c>
      <c r="BR333" s="20" t="s">
        <v>161</v>
      </c>
      <c r="BS333" s="20">
        <v>0</v>
      </c>
      <c r="BT333" s="20">
        <v>0</v>
      </c>
      <c r="BU333" s="20">
        <v>0</v>
      </c>
      <c r="BV333" s="5" t="s">
        <v>344</v>
      </c>
      <c r="BW333" s="20" t="s">
        <v>161</v>
      </c>
      <c r="BX333" s="20">
        <v>0</v>
      </c>
      <c r="BY333" s="20">
        <v>0</v>
      </c>
      <c r="BZ333" s="20">
        <v>0</v>
      </c>
      <c r="CA333" s="20">
        <v>0</v>
      </c>
      <c r="CB333" s="5">
        <v>0</v>
      </c>
      <c r="CC333" s="5">
        <v>1</v>
      </c>
      <c r="CD333" s="20" t="s">
        <v>161</v>
      </c>
      <c r="CE333" s="20" t="s">
        <v>161</v>
      </c>
      <c r="CF333" s="20" t="s">
        <v>161</v>
      </c>
      <c r="CG333" s="5" t="s">
        <v>159</v>
      </c>
      <c r="CH333" s="5" t="s">
        <v>159</v>
      </c>
      <c r="CI333" s="20">
        <v>0</v>
      </c>
      <c r="CJ333" s="20">
        <v>0</v>
      </c>
      <c r="CK333" s="5" t="s">
        <v>159</v>
      </c>
      <c r="CL333" s="5" t="s">
        <v>159</v>
      </c>
      <c r="CM333" s="20">
        <v>0</v>
      </c>
      <c r="CN333" s="20">
        <v>0</v>
      </c>
      <c r="CO333" s="5" t="s">
        <v>199</v>
      </c>
      <c r="CQ333" s="5" t="s">
        <v>347</v>
      </c>
      <c r="CR333" s="4" t="s">
        <v>3966</v>
      </c>
      <c r="CS333" s="5" t="s">
        <v>169</v>
      </c>
      <c r="CT333" s="5" t="s">
        <v>158</v>
      </c>
      <c r="CU333" s="20" t="s">
        <v>416</v>
      </c>
      <c r="CX333" s="5" t="s">
        <v>3825</v>
      </c>
      <c r="CY333" s="1" t="s">
        <v>163</v>
      </c>
      <c r="CZ333" s="20" t="s">
        <v>163</v>
      </c>
      <c r="DA333" s="20" t="s">
        <v>163</v>
      </c>
      <c r="DE333" s="14" t="s">
        <v>176</v>
      </c>
      <c r="DF333" s="4">
        <v>341</v>
      </c>
      <c r="DG333" s="15" t="s">
        <v>7179</v>
      </c>
      <c r="DH333" s="15" t="s">
        <v>7180</v>
      </c>
      <c r="DI333" s="4" t="e">
        <v>#REF!</v>
      </c>
      <c r="DJ333" s="4" t="e">
        <v>#REF!</v>
      </c>
      <c r="DK333" s="4" t="e">
        <v>#REF!</v>
      </c>
      <c r="DL333" s="4" t="e">
        <v>#REF!</v>
      </c>
      <c r="DM333" s="4" t="e">
        <v>#REF!</v>
      </c>
      <c r="DN333" s="4" t="e">
        <v>#REF!</v>
      </c>
      <c r="DO333" s="4" t="e">
        <v>#REF!</v>
      </c>
      <c r="DP333" s="4" t="s">
        <v>7251</v>
      </c>
      <c r="DQ333" s="4" t="s">
        <v>178</v>
      </c>
      <c r="DR333" s="16">
        <v>1</v>
      </c>
      <c r="DS333" s="17">
        <v>44233</v>
      </c>
      <c r="DU333" s="1" t="s">
        <v>178</v>
      </c>
      <c r="DV333" s="1" t="str">
        <f>TabCadastro[[#This Row],[Cidade]]&amp;" - "&amp;TabCadastro[[#This Row],[UF]]</f>
        <v>Maceió - AL</v>
      </c>
      <c r="DW333" s="18" t="str">
        <f>TabCadastro[[#This Row],[Nome completo do responsável]]&amp;" / "&amp;TabCadastro[[#This Row],[Endereço de e-mail2]]&amp;" / "&amp;TabCadastro[[#This Row],[Telefone]]</f>
        <v>Cícero Barbosa / amefraternidade@gmail.com / (82) 99691-1234</v>
      </c>
      <c r="DX333" s="18" t="str">
        <f>TabCadastro[[#This Row],[Nome do Presidente]]&amp;" / "&amp;TabCadastro[[#This Row],[Email do Presidente]]&amp;" / "&amp;TabCadastro[[#This Row],[Telefone do Presidente]]</f>
        <v>Cícero / amefraternidade@gmail.com / (82) 99691-1234</v>
      </c>
      <c r="DY333" s="18" t="e">
        <f>VLOOKUP(TabCadastro[[#This Row],[Regional]],#REF!,2,FALSE)</f>
        <v>#REF!</v>
      </c>
      <c r="DZ333" s="1" t="e">
        <f>IF(TabCadastro[[#This Row],[Regional]]=#REF!,TabCadastro[[#This Row],[Conc_Cidade_UF]],"")</f>
        <v>#REF!</v>
      </c>
      <c r="EA333" s="18" t="str">
        <f>TabCadastro[[#This Row],[Endereço]]&amp;" - "&amp;TabCadastro[[#This Row],[Bairro]]&amp;" - "&amp;"CEP "&amp;TabCadastro[[#This Row],[CEP]]</f>
        <v>Rua Principal  - Alto Da Boa Vista - CEP sem CEP</v>
      </c>
      <c r="EB333" s="1" t="e">
        <f>IF(TabCadastro[[#This Row],[Regional]]=#REF!,TabCadastro[[#This Row],[Ordem (manual)]],"")</f>
        <v>#REF!</v>
      </c>
      <c r="EC333" s="1" t="e">
        <f>IF(TabCadastro[[#This Row],[Regional_Selec]]="","",_xlfn.RANK.EQ(TabCadastro[[#This Row],[Regional_Selec]],TabCadastro[Regional_Selec],1))</f>
        <v>#REF!</v>
      </c>
      <c r="ED333" s="1" t="str">
        <f>TabCadastro[[#This Row],[Domingo]]&amp;TabCadastro[[#This Row],[Segunda]]&amp;TabCadastro[[#This Row],[Terça]]&amp;TabCadastro[[#This Row],[Quarta]]&amp;TabCadastro[[#This Row],[Quinta]]&amp;TabCadastro[[#This Row],[Sexta]]&amp;TabCadastro[[#This Row],[Sábado]]</f>
        <v>------19h</v>
      </c>
      <c r="EE333" s="1">
        <f>LEN(TabCadastro[[#This Row],[Conc_AE]])-LEN(SUBSTITUTE(TabCadastro[[#This Row],[Conc_AE]],"h",""))</f>
        <v>1</v>
      </c>
      <c r="EF333" s="1">
        <f>LEN(TabCadastro[[#This Row],[Dias e Horários do CURSO BÁSICO]])-LEN(SUBSTITUTE(TabCadastro[[#This Row],[Dias e Horários do CURSO BÁSICO]],"h",""))</f>
        <v>0</v>
      </c>
      <c r="EG333" s="1">
        <f>LEN(TabCadastro[[#This Row],[Dias e Horários da EAE]])-LEN(SUBSTITUTE(TabCadastro[[#This Row],[Dias e Horários da EAE]],"h",""))</f>
        <v>0</v>
      </c>
      <c r="EH333" s="1">
        <f>LEN(TabCadastro[[#This Row],[Dias e Horários EVANGELIZAÇÃO INFANTIL]])-LEN(SUBSTITUTE(TabCadastro[[#This Row],[Dias e Horários EVANGELIZAÇÃO INFANTIL]],"h",""))</f>
        <v>0</v>
      </c>
      <c r="EI333" s="1">
        <f>LEN(TabCadastro[[#This Row],[Dias e Horários PRÉ-MOCIDADE]])-LEN(SUBSTITUTE(TabCadastro[[#This Row],[Dias e Horários PRÉ-MOCIDADE]],"h",""))</f>
        <v>0</v>
      </c>
      <c r="EJ333" s="1">
        <f>LEN(TabCadastro[[#This Row],[Dias e Horários MOCIDADE]])-LEN(SUBSTITUTE(TabCadastro[[#This Row],[Dias e Horários MOCIDADE]],"h",""))</f>
        <v>0</v>
      </c>
      <c r="EK333" s="1">
        <f>LEN(TabCadastro[[#This Row],[Dias e Horários do CURSO DE MÉDIUNS]])-LEN(SUBSTITUTE(TabCadastro[[#This Row],[Dias e Horários do CURSO DE MÉDIUNS]],"h",""))</f>
        <v>0</v>
      </c>
      <c r="EL333" s="1">
        <f>LEN(TabCadastro[[#This Row],[Dias e Horários - FALANDO AO CORAÇÃO]])-LEN(SUBSTITUTE(TabCadastro[[#This Row],[Dias e Horários - FALANDO AO CORAÇÃO]],"h",""))</f>
        <v>0</v>
      </c>
      <c r="EM333" s="1">
        <f>LEN(TabCadastro[[#This Row],[Dias e Horários - PROJETO ANDRÉ LUIZ]])-LEN(SUBSTITUTE(TabCadastro[[#This Row],[Dias e Horários - PROJETO ANDRÉ LUIZ]],"h",""))</f>
        <v>0</v>
      </c>
      <c r="EN333" s="1">
        <f>LEN(TabCadastro[[#This Row],[Dias e Horários - PROJETO PAULO DE TARSO]])-LEN(SUBSTITUTE(TabCadastro[[#This Row],[Dias e Horários - PROJETO PAULO DE TARSO]],"h",""))</f>
        <v>0</v>
      </c>
    </row>
    <row r="334" spans="1:144" x14ac:dyDescent="0.3">
      <c r="A334" s="28">
        <v>44184.669134247684</v>
      </c>
      <c r="B334" s="3" t="s">
        <v>1411</v>
      </c>
      <c r="C334" s="3" t="s">
        <v>7252</v>
      </c>
      <c r="D334" s="3" t="s">
        <v>7253</v>
      </c>
      <c r="E334" s="3" t="s">
        <v>7254</v>
      </c>
      <c r="F334" s="3" t="s">
        <v>7255</v>
      </c>
      <c r="G334" s="4" t="s">
        <v>7256</v>
      </c>
      <c r="H334" s="5" t="s">
        <v>3925</v>
      </c>
      <c r="I334" s="3" t="s">
        <v>3836</v>
      </c>
      <c r="J334" s="3" t="s">
        <v>1754</v>
      </c>
      <c r="K334" s="3" t="s">
        <v>7257</v>
      </c>
      <c r="L334" s="3" t="s">
        <v>790</v>
      </c>
      <c r="M334" s="13">
        <v>43706</v>
      </c>
      <c r="N334" s="3" t="s">
        <v>7254</v>
      </c>
      <c r="O334" s="5" t="s">
        <v>7258</v>
      </c>
      <c r="P334" s="5" t="s">
        <v>7255</v>
      </c>
      <c r="Q334" s="4" t="s">
        <v>7259</v>
      </c>
      <c r="R334" s="4" t="s">
        <v>7260</v>
      </c>
      <c r="S334" s="3" t="s">
        <v>158</v>
      </c>
      <c r="T334" s="3" t="s">
        <v>158</v>
      </c>
      <c r="U334" s="3" t="s">
        <v>159</v>
      </c>
      <c r="V334" s="3" t="s">
        <v>159</v>
      </c>
      <c r="W334" s="3" t="s">
        <v>159</v>
      </c>
      <c r="X334" s="3" t="s">
        <v>159</v>
      </c>
      <c r="Y334" s="3" t="s">
        <v>159</v>
      </c>
      <c r="Z334" s="4" t="s">
        <v>7261</v>
      </c>
      <c r="AA334" s="4" t="s">
        <v>161</v>
      </c>
      <c r="AB334" t="s">
        <v>7262</v>
      </c>
      <c r="AC334" t="s">
        <v>7263</v>
      </c>
      <c r="AD334" t="s">
        <v>7264</v>
      </c>
      <c r="AE334" s="4" t="s">
        <v>158</v>
      </c>
      <c r="AF334" s="4" t="s">
        <v>7265</v>
      </c>
      <c r="AG334" s="23" t="s">
        <v>161</v>
      </c>
      <c r="AH334" s="23" t="s">
        <v>161</v>
      </c>
      <c r="AI334" s="3" t="s">
        <v>196</v>
      </c>
      <c r="AJ334" s="23" t="s">
        <v>161</v>
      </c>
      <c r="AK334" s="23" t="s">
        <v>161</v>
      </c>
      <c r="AL334" s="23" t="s">
        <v>161</v>
      </c>
      <c r="AM334" s="3" t="s">
        <v>196</v>
      </c>
      <c r="AN334" s="5">
        <v>100</v>
      </c>
      <c r="AO334" s="5">
        <v>14</v>
      </c>
      <c r="AP334" s="5">
        <v>8</v>
      </c>
      <c r="AQ334" s="5">
        <v>4</v>
      </c>
      <c r="AR334" s="5" t="s">
        <v>1647</v>
      </c>
      <c r="AS334" s="5">
        <v>16</v>
      </c>
      <c r="AT334" s="5" t="s">
        <v>7266</v>
      </c>
      <c r="AU334" s="5" t="s">
        <v>656</v>
      </c>
      <c r="AV334" s="5">
        <v>28</v>
      </c>
      <c r="AW334" s="5">
        <v>8</v>
      </c>
      <c r="AX334" s="5">
        <v>6</v>
      </c>
      <c r="AY334" s="5">
        <v>3</v>
      </c>
      <c r="AZ334" s="5" t="s">
        <v>161</v>
      </c>
      <c r="BA334" s="5">
        <v>0</v>
      </c>
      <c r="BB334" s="5">
        <v>2</v>
      </c>
      <c r="BC334" s="5">
        <v>0</v>
      </c>
      <c r="BD334" s="5">
        <v>0</v>
      </c>
      <c r="BE334" s="5" t="s">
        <v>973</v>
      </c>
      <c r="BF334" s="5">
        <v>6</v>
      </c>
      <c r="BG334" s="5">
        <v>0</v>
      </c>
      <c r="BH334" s="5">
        <v>3</v>
      </c>
      <c r="BI334" s="20">
        <v>0</v>
      </c>
      <c r="BJ334" s="20">
        <v>0</v>
      </c>
      <c r="BK334" s="20">
        <v>0</v>
      </c>
      <c r="BL334" s="20">
        <v>0</v>
      </c>
      <c r="BM334" s="20">
        <v>0</v>
      </c>
      <c r="BN334" s="5">
        <v>0</v>
      </c>
      <c r="BO334" s="5">
        <v>3</v>
      </c>
      <c r="BP334" s="20">
        <v>0</v>
      </c>
      <c r="BQ334" s="5" t="s">
        <v>158</v>
      </c>
      <c r="BR334" s="5" t="s">
        <v>161</v>
      </c>
      <c r="BS334" s="5">
        <v>0</v>
      </c>
      <c r="BT334" s="5">
        <v>0</v>
      </c>
      <c r="BU334" s="5">
        <v>0</v>
      </c>
      <c r="BV334" s="5" t="s">
        <v>253</v>
      </c>
      <c r="BW334" s="5" t="s">
        <v>973</v>
      </c>
      <c r="BX334" s="5">
        <v>10</v>
      </c>
      <c r="BY334" s="5">
        <v>5</v>
      </c>
      <c r="BZ334" s="5">
        <v>3</v>
      </c>
      <c r="CA334" s="5">
        <v>2</v>
      </c>
      <c r="CB334" s="5">
        <v>0</v>
      </c>
      <c r="CC334" s="5">
        <v>0</v>
      </c>
      <c r="CD334" s="5" t="s">
        <v>161</v>
      </c>
      <c r="CE334" s="5" t="s">
        <v>161</v>
      </c>
      <c r="CF334" s="5" t="s">
        <v>161</v>
      </c>
      <c r="CG334" s="5" t="s">
        <v>158</v>
      </c>
      <c r="CH334" s="5" t="s">
        <v>158</v>
      </c>
      <c r="CI334" s="5">
        <v>0</v>
      </c>
      <c r="CJ334" s="5">
        <v>10</v>
      </c>
      <c r="CK334" s="5" t="s">
        <v>158</v>
      </c>
      <c r="CL334" s="5" t="s">
        <v>158</v>
      </c>
      <c r="CM334" s="20">
        <v>0</v>
      </c>
      <c r="CN334" s="20">
        <v>0</v>
      </c>
      <c r="CO334" s="5" t="s">
        <v>199</v>
      </c>
      <c r="CP334" s="4" t="s">
        <v>7267</v>
      </c>
      <c r="CQ334" s="5" t="s">
        <v>581</v>
      </c>
      <c r="CR334" s="4" t="s">
        <v>7268</v>
      </c>
      <c r="CS334" s="5" t="s">
        <v>169</v>
      </c>
      <c r="CT334" s="5" t="s">
        <v>159</v>
      </c>
      <c r="CU334" s="20" t="s">
        <v>416</v>
      </c>
      <c r="CX334" s="5" t="s">
        <v>7258</v>
      </c>
      <c r="CY334" s="4" t="s">
        <v>1770</v>
      </c>
      <c r="CZ334" s="5" t="s">
        <v>171</v>
      </c>
      <c r="DA334" s="5" t="s">
        <v>172</v>
      </c>
      <c r="DB334" s="4" t="s">
        <v>7269</v>
      </c>
      <c r="DC334" s="4" t="s">
        <v>7270</v>
      </c>
      <c r="DE334" s="14" t="s">
        <v>176</v>
      </c>
      <c r="DF334" s="4">
        <v>342</v>
      </c>
      <c r="DG334" s="15" t="s">
        <v>7179</v>
      </c>
      <c r="DH334" s="15" t="s">
        <v>7180</v>
      </c>
      <c r="DI334" s="4" t="e">
        <v>#REF!</v>
      </c>
      <c r="DJ334" s="4" t="e">
        <v>#REF!</v>
      </c>
      <c r="DK334" s="4" t="e">
        <v>#REF!</v>
      </c>
      <c r="DL334" s="4" t="e">
        <v>#REF!</v>
      </c>
      <c r="DM334" s="4" t="e">
        <v>#REF!</v>
      </c>
      <c r="DN334" s="4" t="e">
        <v>#REF!</v>
      </c>
      <c r="DO334" s="4" t="e">
        <v>#REF!</v>
      </c>
      <c r="DP334" s="4" t="s">
        <v>7271</v>
      </c>
      <c r="DQ334" s="4" t="s">
        <v>354</v>
      </c>
      <c r="DR334" s="16">
        <v>1</v>
      </c>
      <c r="DS334" s="17">
        <v>44250</v>
      </c>
      <c r="DT334" s="1" t="s">
        <v>356</v>
      </c>
      <c r="DU334" s="1" t="s">
        <v>354</v>
      </c>
      <c r="DV334" s="1" t="str">
        <f>TabCadastro[[#This Row],[Cidade]]&amp;" - "&amp;TabCadastro[[#This Row],[UF]]</f>
        <v>Petrolina - PE</v>
      </c>
      <c r="DW334" s="18" t="str">
        <f>TabCadastro[[#This Row],[Nome completo do responsável]]&amp;" / "&amp;TabCadastro[[#This Row],[Endereço de e-mail2]]&amp;" / "&amp;TabCadastro[[#This Row],[Telefone]]</f>
        <v>Gislane Rocha De Siqueira Gava / gisrocha.gava@gmail.com / (87) 98806-1687</v>
      </c>
      <c r="DX334" s="18" t="str">
        <f>TabCadastro[[#This Row],[Nome do Presidente]]&amp;" / "&amp;TabCadastro[[#This Row],[Email do Presidente]]&amp;" / "&amp;TabCadastro[[#This Row],[Telefone do Presidente]]</f>
        <v>Gislane Rocha De Siqueira Gava / gisrocha.gava@gmail.com / (87) 98806-1687</v>
      </c>
      <c r="DY334" s="18" t="e">
        <f>VLOOKUP(TabCadastro[[#This Row],[Regional]],#REF!,2,FALSE)</f>
        <v>#REF!</v>
      </c>
      <c r="DZ334" s="1" t="e">
        <f>IF(TabCadastro[[#This Row],[Regional]]=#REF!,TabCadastro[[#This Row],[Conc_Cidade_UF]],"")</f>
        <v>#REF!</v>
      </c>
      <c r="EA334" s="18" t="str">
        <f>TabCadastro[[#This Row],[Endereço]]&amp;" - "&amp;TabCadastro[[#This Row],[Bairro]]&amp;" - "&amp;"CEP "&amp;TabCadastro[[#This Row],[CEP]]</f>
        <v>Av das Nações, 493 - Gercino Coelho - CEP 56306-260</v>
      </c>
      <c r="EB334" s="1" t="e">
        <f>IF(TabCadastro[[#This Row],[Regional]]=#REF!,TabCadastro[[#This Row],[Ordem (manual)]],"")</f>
        <v>#REF!</v>
      </c>
      <c r="EC334" s="1" t="e">
        <f>IF(TabCadastro[[#This Row],[Regional_Selec]]="","",_xlfn.RANK.EQ(TabCadastro[[#This Row],[Regional_Selec]],TabCadastro[Regional_Selec],1))</f>
        <v>#REF!</v>
      </c>
      <c r="ED334" s="1" t="str">
        <f>TabCadastro[[#This Row],[Domingo]]&amp;TabCadastro[[#This Row],[Segunda]]&amp;TabCadastro[[#This Row],[Terça]]&amp;TabCadastro[[#This Row],[Quarta]]&amp;TabCadastro[[#This Row],[Quinta]]&amp;TabCadastro[[#This Row],[Sexta]]&amp;TabCadastro[[#This Row],[Sábado]]</f>
        <v>--18h---18h</v>
      </c>
      <c r="EE334" s="1">
        <f>LEN(TabCadastro[[#This Row],[Conc_AE]])-LEN(SUBSTITUTE(TabCadastro[[#This Row],[Conc_AE]],"h",""))</f>
        <v>2</v>
      </c>
      <c r="EF334" s="1">
        <f>LEN(TabCadastro[[#This Row],[Dias e Horários do CURSO BÁSICO]])-LEN(SUBSTITUTE(TabCadastro[[#This Row],[Dias e Horários do CURSO BÁSICO]],"h",""))</f>
        <v>0</v>
      </c>
      <c r="EG334" s="1">
        <f>LEN(TabCadastro[[#This Row],[Dias e Horários da EAE]])-LEN(SUBSTITUTE(TabCadastro[[#This Row],[Dias e Horários da EAE]],"h",""))</f>
        <v>0</v>
      </c>
      <c r="EH334" s="1">
        <f>LEN(TabCadastro[[#This Row],[Dias e Horários EVANGELIZAÇÃO INFANTIL]])-LEN(SUBSTITUTE(TabCadastro[[#This Row],[Dias e Horários EVANGELIZAÇÃO INFANTIL]],"h",""))</f>
        <v>0</v>
      </c>
      <c r="EI334" s="1">
        <f>LEN(TabCadastro[[#This Row],[Dias e Horários PRÉ-MOCIDADE]])-LEN(SUBSTITUTE(TabCadastro[[#This Row],[Dias e Horários PRÉ-MOCIDADE]],"h",""))</f>
        <v>0</v>
      </c>
      <c r="EJ334" s="1">
        <f>LEN(TabCadastro[[#This Row],[Dias e Horários MOCIDADE]])-LEN(SUBSTITUTE(TabCadastro[[#This Row],[Dias e Horários MOCIDADE]],"h",""))</f>
        <v>0</v>
      </c>
      <c r="EK334" s="1">
        <f>LEN(TabCadastro[[#This Row],[Dias e Horários do CURSO DE MÉDIUNS]])-LEN(SUBSTITUTE(TabCadastro[[#This Row],[Dias e Horários do CURSO DE MÉDIUNS]],"h",""))</f>
        <v>0</v>
      </c>
      <c r="EL334" s="1">
        <f>LEN(TabCadastro[[#This Row],[Dias e Horários - FALANDO AO CORAÇÃO]])-LEN(SUBSTITUTE(TabCadastro[[#This Row],[Dias e Horários - FALANDO AO CORAÇÃO]],"h",""))</f>
        <v>0</v>
      </c>
      <c r="EM334" s="1">
        <f>LEN(TabCadastro[[#This Row],[Dias e Horários - PROJETO ANDRÉ LUIZ]])-LEN(SUBSTITUTE(TabCadastro[[#This Row],[Dias e Horários - PROJETO ANDRÉ LUIZ]],"h",""))</f>
        <v>0</v>
      </c>
      <c r="EN334" s="1">
        <f>LEN(TabCadastro[[#This Row],[Dias e Horários - PROJETO PAULO DE TARSO]])-LEN(SUBSTITUTE(TabCadastro[[#This Row],[Dias e Horários - PROJETO PAULO DE TARSO]],"h",""))</f>
        <v>0</v>
      </c>
    </row>
    <row r="335" spans="1:144" x14ac:dyDescent="0.3">
      <c r="A335" s="28">
        <v>44186.709209247681</v>
      </c>
      <c r="B335" s="19" t="s">
        <v>3813</v>
      </c>
      <c r="C335" s="3" t="s">
        <v>7272</v>
      </c>
      <c r="D335" s="3" t="s">
        <v>7273</v>
      </c>
      <c r="E335" s="3" t="s">
        <v>7274</v>
      </c>
      <c r="F335" s="26" t="s">
        <v>7275</v>
      </c>
      <c r="G335" s="4" t="s">
        <v>7276</v>
      </c>
      <c r="H335" s="5" t="s">
        <v>7277</v>
      </c>
      <c r="I335" s="3" t="s">
        <v>1753</v>
      </c>
      <c r="J335" s="3" t="s">
        <v>1754</v>
      </c>
      <c r="K335" s="3" t="s">
        <v>7278</v>
      </c>
      <c r="L335" s="3" t="s">
        <v>790</v>
      </c>
      <c r="M335" s="13">
        <v>42994</v>
      </c>
      <c r="N335" s="3" t="s">
        <v>7279</v>
      </c>
      <c r="O335" s="5" t="s">
        <v>3825</v>
      </c>
      <c r="P335" s="21" t="s">
        <v>7275</v>
      </c>
      <c r="Q335" s="4" t="s">
        <v>7280</v>
      </c>
      <c r="R335" s="4" t="s">
        <v>7281</v>
      </c>
      <c r="S335" s="3" t="s">
        <v>158</v>
      </c>
      <c r="T335" s="3" t="s">
        <v>159</v>
      </c>
      <c r="U335" s="3" t="s">
        <v>158</v>
      </c>
      <c r="V335" s="3" t="s">
        <v>159</v>
      </c>
      <c r="W335" s="3" t="s">
        <v>159</v>
      </c>
      <c r="X335" s="3" t="s">
        <v>159</v>
      </c>
      <c r="Y335" s="3" t="s">
        <v>159</v>
      </c>
      <c r="AE335" s="4" t="s">
        <v>159</v>
      </c>
      <c r="AG335" s="23" t="s">
        <v>161</v>
      </c>
      <c r="AH335" s="23" t="s">
        <v>161</v>
      </c>
      <c r="AI335" s="23" t="s">
        <v>161</v>
      </c>
      <c r="AJ335" s="23" t="s">
        <v>161</v>
      </c>
      <c r="AK335" s="23" t="s">
        <v>161</v>
      </c>
      <c r="AL335" s="23" t="s">
        <v>161</v>
      </c>
      <c r="AM335" s="3" t="s">
        <v>422</v>
      </c>
      <c r="AN335" s="5">
        <v>30</v>
      </c>
      <c r="AO335" s="5">
        <v>15</v>
      </c>
      <c r="AP335" s="5">
        <v>5</v>
      </c>
      <c r="AQ335" s="5">
        <v>3</v>
      </c>
      <c r="AR335" s="5" t="s">
        <v>161</v>
      </c>
      <c r="AS335" s="20">
        <v>0</v>
      </c>
      <c r="AT335" s="5" t="s">
        <v>161</v>
      </c>
      <c r="AU335" s="5" t="s">
        <v>467</v>
      </c>
      <c r="AV335" s="20">
        <v>0</v>
      </c>
      <c r="AW335" s="5">
        <v>5</v>
      </c>
      <c r="AX335" s="5">
        <v>5</v>
      </c>
      <c r="AY335" s="20">
        <v>0</v>
      </c>
      <c r="AZ335" s="20" t="s">
        <v>161</v>
      </c>
      <c r="BA335" s="20">
        <v>0</v>
      </c>
      <c r="BB335" s="20">
        <v>0</v>
      </c>
      <c r="BC335" s="20">
        <v>0</v>
      </c>
      <c r="BD335" s="20">
        <v>0</v>
      </c>
      <c r="BE335" s="20" t="s">
        <v>161</v>
      </c>
      <c r="BF335" s="20">
        <v>0</v>
      </c>
      <c r="BG335" s="20">
        <v>0</v>
      </c>
      <c r="BH335" s="20">
        <v>0</v>
      </c>
      <c r="BI335" s="20">
        <v>0</v>
      </c>
      <c r="BJ335" s="20">
        <v>0</v>
      </c>
      <c r="BK335" s="20">
        <v>0</v>
      </c>
      <c r="BL335" s="20">
        <v>0</v>
      </c>
      <c r="BM335" s="20">
        <v>0</v>
      </c>
      <c r="BN335" s="20">
        <v>0</v>
      </c>
      <c r="BO335" s="20">
        <v>0</v>
      </c>
      <c r="BP335" s="20">
        <v>0</v>
      </c>
      <c r="BQ335" s="20" t="s">
        <v>163</v>
      </c>
      <c r="BR335" s="20" t="s">
        <v>161</v>
      </c>
      <c r="BS335" s="20">
        <v>0</v>
      </c>
      <c r="BT335" s="20">
        <v>0</v>
      </c>
      <c r="BU335" s="20">
        <v>0</v>
      </c>
      <c r="BV335" s="5" t="s">
        <v>344</v>
      </c>
      <c r="BW335" s="20" t="s">
        <v>161</v>
      </c>
      <c r="BX335" s="20">
        <v>0</v>
      </c>
      <c r="BY335" s="20">
        <v>0</v>
      </c>
      <c r="BZ335" s="20">
        <v>0</v>
      </c>
      <c r="CA335" s="20">
        <v>0</v>
      </c>
      <c r="CB335" s="5">
        <v>5</v>
      </c>
      <c r="CC335" s="5">
        <v>5</v>
      </c>
      <c r="CD335" s="20" t="s">
        <v>161</v>
      </c>
      <c r="CE335" s="20" t="s">
        <v>161</v>
      </c>
      <c r="CF335" s="20" t="s">
        <v>161</v>
      </c>
      <c r="CG335" s="5" t="s">
        <v>159</v>
      </c>
      <c r="CH335" s="5" t="s">
        <v>159</v>
      </c>
      <c r="CI335" s="20">
        <v>0</v>
      </c>
      <c r="CJ335" s="20">
        <v>0</v>
      </c>
      <c r="CK335" s="5" t="s">
        <v>159</v>
      </c>
      <c r="CL335" s="5" t="s">
        <v>159</v>
      </c>
      <c r="CM335" s="20">
        <v>0</v>
      </c>
      <c r="CN335" s="20">
        <v>0</v>
      </c>
      <c r="CO335" s="5" t="s">
        <v>199</v>
      </c>
      <c r="CQ335" s="5" t="s">
        <v>347</v>
      </c>
      <c r="CR335" s="4" t="s">
        <v>3966</v>
      </c>
      <c r="CS335" s="5" t="s">
        <v>169</v>
      </c>
      <c r="CT335" s="5" t="s">
        <v>893</v>
      </c>
      <c r="CU335" s="20" t="s">
        <v>416</v>
      </c>
      <c r="CX335" s="5" t="s">
        <v>3825</v>
      </c>
      <c r="CY335" s="4" t="s">
        <v>228</v>
      </c>
      <c r="CZ335" s="5" t="s">
        <v>229</v>
      </c>
      <c r="DA335" s="5" t="s">
        <v>172</v>
      </c>
      <c r="DC335" s="4" t="s">
        <v>7282</v>
      </c>
      <c r="DE335" s="14" t="s">
        <v>176</v>
      </c>
      <c r="DF335" s="4">
        <v>343</v>
      </c>
      <c r="DG335" s="15" t="s">
        <v>7179</v>
      </c>
      <c r="DH335" s="15" t="s">
        <v>7180</v>
      </c>
      <c r="DI335" s="4" t="e">
        <v>#REF!</v>
      </c>
      <c r="DJ335" s="4" t="e">
        <v>#REF!</v>
      </c>
      <c r="DK335" s="4" t="e">
        <v>#REF!</v>
      </c>
      <c r="DL335" s="4" t="e">
        <v>#REF!</v>
      </c>
      <c r="DM335" s="4" t="e">
        <v>#REF!</v>
      </c>
      <c r="DN335" s="4" t="e">
        <v>#REF!</v>
      </c>
      <c r="DO335" s="4" t="e">
        <v>#REF!</v>
      </c>
      <c r="DP335" s="4" t="s">
        <v>7283</v>
      </c>
      <c r="DQ335" s="4" t="s">
        <v>178</v>
      </c>
      <c r="DR335" s="16">
        <v>1</v>
      </c>
      <c r="DS335" s="17">
        <v>44235</v>
      </c>
      <c r="DU335" s="1" t="s">
        <v>178</v>
      </c>
      <c r="DV335" s="1" t="str">
        <f>TabCadastro[[#This Row],[Cidade]]&amp;" - "&amp;TabCadastro[[#This Row],[UF]]</f>
        <v>Abreu e Lima - PE</v>
      </c>
      <c r="DW335" s="18" t="str">
        <f>TabCadastro[[#This Row],[Nome completo do responsável]]&amp;" / "&amp;TabCadastro[[#This Row],[Endereço de e-mail2]]&amp;" / "&amp;TabCadastro[[#This Row],[Telefone]]</f>
        <v>Gloria Dias / amefraternidade@gmail.com / (81) 98352-1822</v>
      </c>
      <c r="DX335" s="18" t="str">
        <f>TabCadastro[[#This Row],[Nome do Presidente]]&amp;" / "&amp;TabCadastro[[#This Row],[Email do Presidente]]&amp;" / "&amp;TabCadastro[[#This Row],[Telefone do Presidente]]</f>
        <v>Gloria Dias  / amefraternidade@gmail.com / (81) 98352-1822</v>
      </c>
      <c r="DY335" s="18" t="e">
        <f>VLOOKUP(TabCadastro[[#This Row],[Regional]],#REF!,2,FALSE)</f>
        <v>#REF!</v>
      </c>
      <c r="DZ335" s="1" t="e">
        <f>IF(TabCadastro[[#This Row],[Regional]]=#REF!,TabCadastro[[#This Row],[Conc_Cidade_UF]],"")</f>
        <v>#REF!</v>
      </c>
      <c r="EA335" s="18" t="str">
        <f>TabCadastro[[#This Row],[Endereço]]&amp;" - "&amp;TabCadastro[[#This Row],[Bairro]]&amp;" - "&amp;"CEP "&amp;TabCadastro[[#This Row],[CEP]]</f>
        <v>Rua Caruaru, 749 - Planalto - CEP 53550-590</v>
      </c>
      <c r="EB335" s="1" t="e">
        <f>IF(TabCadastro[[#This Row],[Regional]]=#REF!,TabCadastro[[#This Row],[Ordem (manual)]],"")</f>
        <v>#REF!</v>
      </c>
      <c r="EC335" s="1" t="e">
        <f>IF(TabCadastro[[#This Row],[Regional_Selec]]="","",_xlfn.RANK.EQ(TabCadastro[[#This Row],[Regional_Selec]],TabCadastro[Regional_Selec],1))</f>
        <v>#REF!</v>
      </c>
      <c r="ED335" s="1" t="str">
        <f>TabCadastro[[#This Row],[Domingo]]&amp;TabCadastro[[#This Row],[Segunda]]&amp;TabCadastro[[#This Row],[Terça]]&amp;TabCadastro[[#This Row],[Quarta]]&amp;TabCadastro[[#This Row],[Quinta]]&amp;TabCadastro[[#This Row],[Sexta]]&amp;TabCadastro[[#This Row],[Sábado]]</f>
        <v>------19h</v>
      </c>
      <c r="EE335" s="1">
        <f>LEN(TabCadastro[[#This Row],[Conc_AE]])-LEN(SUBSTITUTE(TabCadastro[[#This Row],[Conc_AE]],"h",""))</f>
        <v>1</v>
      </c>
      <c r="EF335" s="1">
        <f>LEN(TabCadastro[[#This Row],[Dias e Horários do CURSO BÁSICO]])-LEN(SUBSTITUTE(TabCadastro[[#This Row],[Dias e Horários do CURSO BÁSICO]],"h",""))</f>
        <v>0</v>
      </c>
      <c r="EG335" s="1">
        <f>LEN(TabCadastro[[#This Row],[Dias e Horários da EAE]])-LEN(SUBSTITUTE(TabCadastro[[#This Row],[Dias e Horários da EAE]],"h",""))</f>
        <v>0</v>
      </c>
      <c r="EH335" s="1">
        <f>LEN(TabCadastro[[#This Row],[Dias e Horários EVANGELIZAÇÃO INFANTIL]])-LEN(SUBSTITUTE(TabCadastro[[#This Row],[Dias e Horários EVANGELIZAÇÃO INFANTIL]],"h",""))</f>
        <v>0</v>
      </c>
      <c r="EI335" s="1">
        <f>LEN(TabCadastro[[#This Row],[Dias e Horários PRÉ-MOCIDADE]])-LEN(SUBSTITUTE(TabCadastro[[#This Row],[Dias e Horários PRÉ-MOCIDADE]],"h",""))</f>
        <v>0</v>
      </c>
      <c r="EJ335" s="1">
        <f>LEN(TabCadastro[[#This Row],[Dias e Horários MOCIDADE]])-LEN(SUBSTITUTE(TabCadastro[[#This Row],[Dias e Horários MOCIDADE]],"h",""))</f>
        <v>0</v>
      </c>
      <c r="EK335" s="1">
        <f>LEN(TabCadastro[[#This Row],[Dias e Horários do CURSO DE MÉDIUNS]])-LEN(SUBSTITUTE(TabCadastro[[#This Row],[Dias e Horários do CURSO DE MÉDIUNS]],"h",""))</f>
        <v>0</v>
      </c>
      <c r="EL335" s="1">
        <f>LEN(TabCadastro[[#This Row],[Dias e Horários - FALANDO AO CORAÇÃO]])-LEN(SUBSTITUTE(TabCadastro[[#This Row],[Dias e Horários - FALANDO AO CORAÇÃO]],"h",""))</f>
        <v>0</v>
      </c>
      <c r="EM335" s="1">
        <f>LEN(TabCadastro[[#This Row],[Dias e Horários - PROJETO ANDRÉ LUIZ]])-LEN(SUBSTITUTE(TabCadastro[[#This Row],[Dias e Horários - PROJETO ANDRÉ LUIZ]],"h",""))</f>
        <v>0</v>
      </c>
      <c r="EN335" s="1">
        <f>LEN(TabCadastro[[#This Row],[Dias e Horários - PROJETO PAULO DE TARSO]])-LEN(SUBSTITUTE(TabCadastro[[#This Row],[Dias e Horários - PROJETO PAULO DE TARSO]],"h",""))</f>
        <v>0</v>
      </c>
    </row>
    <row r="336" spans="1:144" x14ac:dyDescent="0.3">
      <c r="A336" s="28">
        <v>44186.773459131946</v>
      </c>
      <c r="B336" s="3" t="s">
        <v>1411</v>
      </c>
      <c r="C336" s="3" t="s">
        <v>7284</v>
      </c>
      <c r="D336" s="3" t="s">
        <v>4504</v>
      </c>
      <c r="E336" s="3" t="s">
        <v>7285</v>
      </c>
      <c r="F336" s="3" t="s">
        <v>7286</v>
      </c>
      <c r="G336" s="4" t="s">
        <v>7287</v>
      </c>
      <c r="H336" s="5" t="s">
        <v>7288</v>
      </c>
      <c r="I336" s="3" t="s">
        <v>3857</v>
      </c>
      <c r="J336" s="3" t="s">
        <v>1754</v>
      </c>
      <c r="K336" s="25" t="s">
        <v>7289</v>
      </c>
      <c r="L336" s="23" t="s">
        <v>790</v>
      </c>
      <c r="M336" s="24">
        <v>32823</v>
      </c>
      <c r="N336" s="3" t="s">
        <v>7290</v>
      </c>
      <c r="O336" s="5" t="s">
        <v>7291</v>
      </c>
      <c r="P336" s="5" t="s">
        <v>7286</v>
      </c>
      <c r="Q336" s="4" t="s">
        <v>1684</v>
      </c>
      <c r="S336" s="3" t="s">
        <v>158</v>
      </c>
      <c r="T336" s="3" t="s">
        <v>158</v>
      </c>
      <c r="U336" s="3" t="s">
        <v>159</v>
      </c>
      <c r="V336" s="3" t="s">
        <v>159</v>
      </c>
      <c r="W336" s="3" t="s">
        <v>159</v>
      </c>
      <c r="X336" s="3" t="s">
        <v>159</v>
      </c>
      <c r="Y336" s="3" t="s">
        <v>158</v>
      </c>
      <c r="Z336" s="4" t="s">
        <v>7292</v>
      </c>
      <c r="AA336" s="4" t="s">
        <v>158</v>
      </c>
      <c r="AB336" s="4" t="s">
        <v>159</v>
      </c>
      <c r="AC336" s="4" t="s">
        <v>158</v>
      </c>
      <c r="AD336" s="4" t="s">
        <v>159</v>
      </c>
      <c r="AE336" s="4" t="s">
        <v>159</v>
      </c>
      <c r="AG336" s="3" t="s">
        <v>162</v>
      </c>
      <c r="AH336" s="3" t="s">
        <v>161</v>
      </c>
      <c r="AI336" s="3" t="s">
        <v>162</v>
      </c>
      <c r="AJ336" s="3" t="s">
        <v>162</v>
      </c>
      <c r="AK336" s="3" t="s">
        <v>162</v>
      </c>
      <c r="AL336" s="3" t="s">
        <v>161</v>
      </c>
      <c r="AM336" s="3" t="s">
        <v>654</v>
      </c>
      <c r="AN336" s="5">
        <v>30</v>
      </c>
      <c r="AO336" s="5">
        <v>10</v>
      </c>
      <c r="AP336" s="5">
        <v>15</v>
      </c>
      <c r="AQ336" s="5">
        <v>6</v>
      </c>
      <c r="AR336" s="5" t="s">
        <v>161</v>
      </c>
      <c r="AS336" s="5">
        <v>0</v>
      </c>
      <c r="AT336" s="5" t="s">
        <v>161</v>
      </c>
      <c r="AU336" s="5" t="s">
        <v>163</v>
      </c>
      <c r="AV336" s="21">
        <v>0</v>
      </c>
      <c r="AW336" s="5">
        <v>10</v>
      </c>
      <c r="AX336" s="5">
        <v>10</v>
      </c>
      <c r="AY336" s="5">
        <v>10</v>
      </c>
      <c r="AZ336" s="5" t="s">
        <v>161</v>
      </c>
      <c r="BA336" s="5">
        <v>0</v>
      </c>
      <c r="BB336" s="5">
        <v>5</v>
      </c>
      <c r="BC336" s="5">
        <v>5</v>
      </c>
      <c r="BD336" s="5">
        <v>5</v>
      </c>
      <c r="BE336" s="5" t="s">
        <v>469</v>
      </c>
      <c r="BF336" s="5">
        <v>20</v>
      </c>
      <c r="BG336" s="5">
        <v>10</v>
      </c>
      <c r="BH336" s="5">
        <v>5</v>
      </c>
      <c r="BI336" s="5">
        <v>5</v>
      </c>
      <c r="BJ336" s="5">
        <v>5</v>
      </c>
      <c r="BK336" s="5">
        <v>5</v>
      </c>
      <c r="BL336" s="5">
        <v>0</v>
      </c>
      <c r="BM336" s="5">
        <v>0</v>
      </c>
      <c r="BN336" s="5">
        <v>5</v>
      </c>
      <c r="BO336" s="5">
        <v>0</v>
      </c>
      <c r="BP336" s="5">
        <v>0</v>
      </c>
      <c r="BQ336" s="5" t="s">
        <v>158</v>
      </c>
      <c r="BR336" s="5" t="s">
        <v>469</v>
      </c>
      <c r="BS336" s="5">
        <v>15</v>
      </c>
      <c r="BT336" s="5">
        <v>3</v>
      </c>
      <c r="BU336" s="5">
        <v>3</v>
      </c>
      <c r="BV336" s="5" t="s">
        <v>165</v>
      </c>
      <c r="BW336" s="5" t="s">
        <v>161</v>
      </c>
      <c r="BX336" s="5">
        <v>0</v>
      </c>
      <c r="BY336" s="5">
        <v>5</v>
      </c>
      <c r="BZ336" s="5">
        <v>5</v>
      </c>
      <c r="CA336" s="5">
        <v>5</v>
      </c>
      <c r="CB336" s="5">
        <v>30</v>
      </c>
      <c r="CC336" s="5">
        <v>0</v>
      </c>
      <c r="CD336" s="5" t="s">
        <v>161</v>
      </c>
      <c r="CE336" s="5" t="s">
        <v>161</v>
      </c>
      <c r="CF336" s="5" t="s">
        <v>161</v>
      </c>
      <c r="CG336" s="5" t="s">
        <v>159</v>
      </c>
      <c r="CH336" s="5" t="s">
        <v>158</v>
      </c>
      <c r="CI336" s="5">
        <v>0</v>
      </c>
      <c r="CJ336" s="5">
        <v>0</v>
      </c>
      <c r="CK336" s="5" t="s">
        <v>159</v>
      </c>
      <c r="CL336" s="5" t="s">
        <v>158</v>
      </c>
      <c r="CM336" s="5">
        <v>0</v>
      </c>
      <c r="CN336" s="5">
        <v>0</v>
      </c>
      <c r="CO336" s="5" t="s">
        <v>167</v>
      </c>
      <c r="CP336" s="4" t="s">
        <v>7293</v>
      </c>
      <c r="CQ336" s="5" t="s">
        <v>347</v>
      </c>
      <c r="CR336" s="4" t="s">
        <v>3966</v>
      </c>
      <c r="CS336" s="5" t="s">
        <v>169</v>
      </c>
      <c r="CT336" s="5" t="s">
        <v>158</v>
      </c>
      <c r="CU336" s="20" t="s">
        <v>416</v>
      </c>
      <c r="CX336" s="5" t="s">
        <v>7294</v>
      </c>
      <c r="CY336" s="4" t="s">
        <v>7295</v>
      </c>
      <c r="CZ336" s="5" t="s">
        <v>171</v>
      </c>
      <c r="DA336" s="5" t="s">
        <v>172</v>
      </c>
      <c r="DB336" s="4" t="s">
        <v>7296</v>
      </c>
      <c r="DC336" s="4" t="s">
        <v>7297</v>
      </c>
      <c r="DE336" s="14" t="s">
        <v>176</v>
      </c>
      <c r="DF336" s="4">
        <v>344</v>
      </c>
      <c r="DG336" s="15" t="s">
        <v>7179</v>
      </c>
      <c r="DH336" s="15" t="s">
        <v>7180</v>
      </c>
      <c r="DI336" s="4" t="e">
        <v>#REF!</v>
      </c>
      <c r="DJ336" s="4" t="e">
        <v>#REF!</v>
      </c>
      <c r="DK336" s="4" t="e">
        <v>#REF!</v>
      </c>
      <c r="DL336" s="4" t="e">
        <v>#REF!</v>
      </c>
      <c r="DM336" s="4" t="e">
        <v>#REF!</v>
      </c>
      <c r="DN336" s="4" t="e">
        <v>#REF!</v>
      </c>
      <c r="DO336" s="4" t="e">
        <v>#REF!</v>
      </c>
      <c r="DP336" s="4" t="s">
        <v>7298</v>
      </c>
      <c r="DQ336" s="4" t="s">
        <v>354</v>
      </c>
      <c r="DR336" s="16">
        <v>1</v>
      </c>
      <c r="DS336" s="17">
        <v>44250</v>
      </c>
      <c r="DT336" s="1" t="s">
        <v>356</v>
      </c>
      <c r="DU336" s="1" t="s">
        <v>354</v>
      </c>
      <c r="DV336" s="1" t="str">
        <f>TabCadastro[[#This Row],[Cidade]]&amp;" - "&amp;TabCadastro[[#This Row],[UF]]</f>
        <v>Salgueiro - PE</v>
      </c>
      <c r="DW336" s="18" t="str">
        <f>TabCadastro[[#This Row],[Nome completo do responsável]]&amp;" / "&amp;TabCadastro[[#This Row],[Endereço de e-mail2]]&amp;" / "&amp;TabCadastro[[#This Row],[Telefone]]</f>
        <v>Cezar Mario De Sá / fla_alves73@outlook.com / (87) 98826-3393</v>
      </c>
      <c r="DX336" s="18" t="str">
        <f>TabCadastro[[#This Row],[Nome do Presidente]]&amp;" / "&amp;TabCadastro[[#This Row],[Email do Presidente]]&amp;" / "&amp;TabCadastro[[#This Row],[Telefone do Presidente]]</f>
        <v>Cesar Mario De Sá / cmariosal@hotmail.com / (87) 98826-3393</v>
      </c>
      <c r="DY336" s="18" t="e">
        <f>VLOOKUP(TabCadastro[[#This Row],[Regional]],#REF!,2,FALSE)</f>
        <v>#REF!</v>
      </c>
      <c r="DZ336" s="1" t="e">
        <f>IF(TabCadastro[[#This Row],[Regional]]=#REF!,TabCadastro[[#This Row],[Conc_Cidade_UF]],"")</f>
        <v>#REF!</v>
      </c>
      <c r="EA336" s="18" t="str">
        <f>TabCadastro[[#This Row],[Endereço]]&amp;" - "&amp;TabCadastro[[#This Row],[Bairro]]&amp;" - "&amp;"CEP "&amp;TabCadastro[[#This Row],[CEP]]</f>
        <v>Rua 11,nº78. - Loteamento Nova Olinda - CEP 56000-000</v>
      </c>
      <c r="EB336" s="1" t="e">
        <f>IF(TabCadastro[[#This Row],[Regional]]=#REF!,TabCadastro[[#This Row],[Ordem (manual)]],"")</f>
        <v>#REF!</v>
      </c>
      <c r="EC336" s="1" t="e">
        <f>IF(TabCadastro[[#This Row],[Regional_Selec]]="","",_xlfn.RANK.EQ(TabCadastro[[#This Row],[Regional_Selec]],TabCadastro[Regional_Selec],1))</f>
        <v>#REF!</v>
      </c>
      <c r="ED336" s="1" t="str">
        <f>TabCadastro[[#This Row],[Domingo]]&amp;TabCadastro[[#This Row],[Segunda]]&amp;TabCadastro[[#This Row],[Terça]]&amp;TabCadastro[[#This Row],[Quarta]]&amp;TabCadastro[[#This Row],[Quinta]]&amp;TabCadastro[[#This Row],[Sexta]]&amp;TabCadastro[[#This Row],[Sábado]]</f>
        <v>19h30-19h3019h3019h30-14h</v>
      </c>
      <c r="EE336" s="1">
        <f>LEN(TabCadastro[[#This Row],[Conc_AE]])-LEN(SUBSTITUTE(TabCadastro[[#This Row],[Conc_AE]],"h",""))</f>
        <v>5</v>
      </c>
      <c r="EF336" s="1">
        <f>LEN(TabCadastro[[#This Row],[Dias e Horários do CURSO BÁSICO]])-LEN(SUBSTITUTE(TabCadastro[[#This Row],[Dias e Horários do CURSO BÁSICO]],"h",""))</f>
        <v>0</v>
      </c>
      <c r="EG336" s="1">
        <f>LEN(TabCadastro[[#This Row],[Dias e Horários da EAE]])-LEN(SUBSTITUTE(TabCadastro[[#This Row],[Dias e Horários da EAE]],"h",""))</f>
        <v>0</v>
      </c>
      <c r="EH336" s="1">
        <f>LEN(TabCadastro[[#This Row],[Dias e Horários EVANGELIZAÇÃO INFANTIL]])-LEN(SUBSTITUTE(TabCadastro[[#This Row],[Dias e Horários EVANGELIZAÇÃO INFANTIL]],"h",""))</f>
        <v>1</v>
      </c>
      <c r="EI336" s="1">
        <f>LEN(TabCadastro[[#This Row],[Dias e Horários PRÉ-MOCIDADE]])-LEN(SUBSTITUTE(TabCadastro[[#This Row],[Dias e Horários PRÉ-MOCIDADE]],"h",""))</f>
        <v>1</v>
      </c>
      <c r="EJ336" s="1">
        <f>LEN(TabCadastro[[#This Row],[Dias e Horários MOCIDADE]])-LEN(SUBSTITUTE(TabCadastro[[#This Row],[Dias e Horários MOCIDADE]],"h",""))</f>
        <v>0</v>
      </c>
      <c r="EK336" s="1">
        <f>LEN(TabCadastro[[#This Row],[Dias e Horários do CURSO DE MÉDIUNS]])-LEN(SUBSTITUTE(TabCadastro[[#This Row],[Dias e Horários do CURSO DE MÉDIUNS]],"h",""))</f>
        <v>0</v>
      </c>
      <c r="EL336" s="1">
        <f>LEN(TabCadastro[[#This Row],[Dias e Horários - FALANDO AO CORAÇÃO]])-LEN(SUBSTITUTE(TabCadastro[[#This Row],[Dias e Horários - FALANDO AO CORAÇÃO]],"h",""))</f>
        <v>0</v>
      </c>
      <c r="EM336" s="1">
        <f>LEN(TabCadastro[[#This Row],[Dias e Horários - PROJETO ANDRÉ LUIZ]])-LEN(SUBSTITUTE(TabCadastro[[#This Row],[Dias e Horários - PROJETO ANDRÉ LUIZ]],"h",""))</f>
        <v>0</v>
      </c>
      <c r="EN336" s="1">
        <f>LEN(TabCadastro[[#This Row],[Dias e Horários - PROJETO PAULO DE TARSO]])-LEN(SUBSTITUTE(TabCadastro[[#This Row],[Dias e Horários - PROJETO PAULO DE TARSO]],"h",""))</f>
        <v>0</v>
      </c>
    </row>
    <row r="337" spans="1:144" x14ac:dyDescent="0.3">
      <c r="A337" s="28">
        <v>44203.419314085651</v>
      </c>
      <c r="B337" s="19" t="s">
        <v>1746</v>
      </c>
      <c r="C337" s="3" t="s">
        <v>7299</v>
      </c>
      <c r="D337" s="3" t="s">
        <v>2755</v>
      </c>
      <c r="E337" s="3" t="s">
        <v>7300</v>
      </c>
      <c r="F337" s="3" t="s">
        <v>7301</v>
      </c>
      <c r="G337" s="4" t="s">
        <v>7302</v>
      </c>
      <c r="H337" s="5" t="s">
        <v>7303</v>
      </c>
      <c r="I337" s="3" t="s">
        <v>2158</v>
      </c>
      <c r="J337" s="3" t="s">
        <v>152</v>
      </c>
      <c r="K337" s="3" t="s">
        <v>7304</v>
      </c>
      <c r="L337" s="3" t="s">
        <v>7305</v>
      </c>
      <c r="M337" s="24">
        <v>44155</v>
      </c>
      <c r="N337" s="3" t="s">
        <v>7300</v>
      </c>
      <c r="O337" s="5" t="s">
        <v>7306</v>
      </c>
      <c r="P337" s="5" t="s">
        <v>7301</v>
      </c>
      <c r="Q337" s="4" t="s">
        <v>7307</v>
      </c>
      <c r="R337" s="4" t="s">
        <v>7308</v>
      </c>
      <c r="S337" s="3" t="s">
        <v>159</v>
      </c>
      <c r="T337" s="3" t="s">
        <v>159</v>
      </c>
      <c r="U337" s="3" t="s">
        <v>159</v>
      </c>
      <c r="V337" s="3" t="s">
        <v>159</v>
      </c>
      <c r="W337" s="3" t="s">
        <v>159</v>
      </c>
      <c r="X337" s="3" t="s">
        <v>159</v>
      </c>
      <c r="Y337" s="3" t="s">
        <v>158</v>
      </c>
      <c r="Z337" s="4" t="s">
        <v>7309</v>
      </c>
      <c r="AA337" s="4" t="s">
        <v>159</v>
      </c>
      <c r="AB337" s="4" t="s">
        <v>158</v>
      </c>
      <c r="AC337" s="4" t="s">
        <v>159</v>
      </c>
      <c r="AD337" s="4" t="s">
        <v>7310</v>
      </c>
      <c r="AE337" s="4" t="s">
        <v>158</v>
      </c>
      <c r="AF337" s="4" t="s">
        <v>7311</v>
      </c>
      <c r="AG337" s="3" t="s">
        <v>161</v>
      </c>
      <c r="AH337" s="3" t="s">
        <v>161</v>
      </c>
      <c r="AI337" s="3" t="s">
        <v>161</v>
      </c>
      <c r="AJ337" s="3" t="s">
        <v>161</v>
      </c>
      <c r="AK337" s="3" t="s">
        <v>161</v>
      </c>
      <c r="AL337" s="3" t="s">
        <v>161</v>
      </c>
      <c r="AM337" s="3" t="s">
        <v>161</v>
      </c>
      <c r="AN337" s="5">
        <v>0</v>
      </c>
      <c r="AO337" s="5">
        <v>0</v>
      </c>
      <c r="AP337" s="5">
        <v>0</v>
      </c>
      <c r="AQ337" s="5">
        <v>0</v>
      </c>
      <c r="AR337" s="5" t="s">
        <v>166</v>
      </c>
      <c r="AS337" s="5">
        <v>20</v>
      </c>
      <c r="AT337" s="20" t="s">
        <v>161</v>
      </c>
      <c r="AU337" s="5" t="s">
        <v>467</v>
      </c>
      <c r="AV337" s="5">
        <v>20</v>
      </c>
      <c r="AW337" s="5">
        <v>3</v>
      </c>
      <c r="AX337" s="5">
        <v>3</v>
      </c>
      <c r="AY337" s="5">
        <v>3</v>
      </c>
      <c r="AZ337" s="5" t="s">
        <v>161</v>
      </c>
      <c r="BA337" s="5">
        <v>0</v>
      </c>
      <c r="BB337" s="5">
        <v>0</v>
      </c>
      <c r="BC337" s="5">
        <v>0</v>
      </c>
      <c r="BD337" s="5">
        <v>0</v>
      </c>
      <c r="BE337" s="5" t="s">
        <v>161</v>
      </c>
      <c r="BF337" s="5">
        <v>0</v>
      </c>
      <c r="BG337" s="5">
        <v>0</v>
      </c>
      <c r="BH337" s="5">
        <v>0</v>
      </c>
      <c r="BI337" s="5">
        <v>0</v>
      </c>
      <c r="BJ337" s="5">
        <v>0</v>
      </c>
      <c r="BK337" s="5">
        <v>0</v>
      </c>
      <c r="BL337" s="5">
        <v>0</v>
      </c>
      <c r="BM337" s="5">
        <v>0</v>
      </c>
      <c r="BN337" s="20">
        <v>0</v>
      </c>
      <c r="BO337" s="5">
        <v>0</v>
      </c>
      <c r="BP337" s="5">
        <v>0</v>
      </c>
      <c r="BQ337" s="5" t="s">
        <v>163</v>
      </c>
      <c r="BR337" s="5" t="s">
        <v>161</v>
      </c>
      <c r="BS337" s="5">
        <v>0</v>
      </c>
      <c r="BT337" s="5">
        <v>0</v>
      </c>
      <c r="BU337" s="5">
        <v>0</v>
      </c>
      <c r="BV337" s="5" t="s">
        <v>344</v>
      </c>
      <c r="BW337" s="5" t="s">
        <v>161</v>
      </c>
      <c r="BX337" s="5">
        <v>0</v>
      </c>
      <c r="BY337" s="5">
        <v>0</v>
      </c>
      <c r="BZ337" s="5">
        <v>0</v>
      </c>
      <c r="CA337" s="5">
        <v>0</v>
      </c>
      <c r="CB337" s="5">
        <v>0</v>
      </c>
      <c r="CC337" s="5">
        <v>0</v>
      </c>
      <c r="CD337" s="5" t="s">
        <v>161</v>
      </c>
      <c r="CE337" s="5" t="s">
        <v>161</v>
      </c>
      <c r="CF337" s="5" t="s">
        <v>166</v>
      </c>
      <c r="CG337" s="5" t="s">
        <v>158</v>
      </c>
      <c r="CH337" s="5" t="s">
        <v>158</v>
      </c>
      <c r="CI337" s="5">
        <v>0</v>
      </c>
      <c r="CJ337" s="5">
        <v>0</v>
      </c>
      <c r="CK337" s="5" t="s">
        <v>158</v>
      </c>
      <c r="CL337" s="5" t="s">
        <v>158</v>
      </c>
      <c r="CM337" s="5">
        <v>0</v>
      </c>
      <c r="CN337" s="5">
        <v>0</v>
      </c>
      <c r="CO337" s="5" t="s">
        <v>167</v>
      </c>
      <c r="CP337" s="4" t="s">
        <v>7312</v>
      </c>
      <c r="CQ337" s="5" t="s">
        <v>347</v>
      </c>
      <c r="CR337" s="4" t="s">
        <v>7313</v>
      </c>
      <c r="CS337" s="5" t="s">
        <v>169</v>
      </c>
      <c r="CT337" s="5" t="s">
        <v>159</v>
      </c>
      <c r="CU337" s="20" t="s">
        <v>416</v>
      </c>
      <c r="CX337" s="5" t="s">
        <v>7306</v>
      </c>
      <c r="CY337" s="4" t="s">
        <v>1302</v>
      </c>
      <c r="CZ337" s="5" t="s">
        <v>171</v>
      </c>
      <c r="DA337" s="5" t="s">
        <v>172</v>
      </c>
      <c r="DB337" s="4" t="s">
        <v>7314</v>
      </c>
      <c r="DC337" s="4" t="s">
        <v>7315</v>
      </c>
      <c r="DE337" s="14" t="s">
        <v>176</v>
      </c>
      <c r="DF337" s="4">
        <v>353</v>
      </c>
      <c r="DG337" s="15" t="s">
        <v>7179</v>
      </c>
      <c r="DH337" s="15" t="s">
        <v>7180</v>
      </c>
      <c r="DI337" s="4" t="e">
        <v>#REF!</v>
      </c>
      <c r="DJ337" s="4" t="e">
        <v>#REF!</v>
      </c>
      <c r="DK337" s="4" t="e">
        <v>#REF!</v>
      </c>
      <c r="DL337" s="4" t="e">
        <v>#REF!</v>
      </c>
      <c r="DM337" s="4" t="e">
        <v>#REF!</v>
      </c>
      <c r="DN337" s="4" t="e">
        <v>#REF!</v>
      </c>
      <c r="DO337" s="4" t="e">
        <v>#REF!</v>
      </c>
      <c r="DP337" s="4" t="s">
        <v>7316</v>
      </c>
      <c r="DQ337" s="4" t="s">
        <v>178</v>
      </c>
      <c r="DR337" s="16">
        <v>0</v>
      </c>
      <c r="DS337" s="17">
        <v>44226</v>
      </c>
      <c r="DU337" s="1" t="s">
        <v>178</v>
      </c>
      <c r="DV337" s="1" t="str">
        <f>TabCadastro[[#This Row],[Cidade]]&amp;" - "&amp;TabCadastro[[#This Row],[UF]]</f>
        <v>Santa Bárbara D'Oeste - SP</v>
      </c>
      <c r="DW337" s="18" t="str">
        <f>TabCadastro[[#This Row],[Nome completo do responsável]]&amp;" / "&amp;TabCadastro[[#This Row],[Endereço de e-mail2]]&amp;" / "&amp;TabCadastro[[#This Row],[Telefone]]</f>
        <v>Rosani Beraldo Leite / rosani.beraldo@hotmail.com / (19) 98136-5424</v>
      </c>
      <c r="DX337" s="18" t="str">
        <f>TabCadastro[[#This Row],[Nome do Presidente]]&amp;" / "&amp;TabCadastro[[#This Row],[Email do Presidente]]&amp;" / "&amp;TabCadastro[[#This Row],[Telefone do Presidente]]</f>
        <v>Rosani Beraldo Leite / rosani.beraldo@hotmail.com / (19) 98136-5424</v>
      </c>
      <c r="DY337" s="18" t="e">
        <f>VLOOKUP(TabCadastro[[#This Row],[Regional]],#REF!,2,FALSE)</f>
        <v>#REF!</v>
      </c>
      <c r="DZ337" s="1" t="e">
        <f>IF(TabCadastro[[#This Row],[Regional]]=#REF!,TabCadastro[[#This Row],[Conc_Cidade_UF]],"")</f>
        <v>#REF!</v>
      </c>
      <c r="EA337" s="18" t="str">
        <f>TabCadastro[[#This Row],[Endereço]]&amp;" - "&amp;TabCadastro[[#This Row],[Bairro]]&amp;" - "&amp;"CEP "&amp;TabCadastro[[#This Row],[CEP]]</f>
        <v>Rua São Marcos, 387 - Vila Dainese - CEP 13455-145</v>
      </c>
      <c r="EB337" s="1" t="e">
        <f>IF(TabCadastro[[#This Row],[Regional]]=#REF!,TabCadastro[[#This Row],[Ordem (manual)]],"")</f>
        <v>#REF!</v>
      </c>
      <c r="EC337" s="1" t="e">
        <f>IF(TabCadastro[[#This Row],[Regional_Selec]]="","",_xlfn.RANK.EQ(TabCadastro[[#This Row],[Regional_Selec]],TabCadastro[Regional_Selec],1))</f>
        <v>#REF!</v>
      </c>
      <c r="ED337" s="1" t="str">
        <f>TabCadastro[[#This Row],[Domingo]]&amp;TabCadastro[[#This Row],[Segunda]]&amp;TabCadastro[[#This Row],[Terça]]&amp;TabCadastro[[#This Row],[Quarta]]&amp;TabCadastro[[#This Row],[Quinta]]&amp;TabCadastro[[#This Row],[Sexta]]&amp;TabCadastro[[#This Row],[Sábado]]</f>
        <v>-------</v>
      </c>
      <c r="EE337" s="1">
        <f>LEN(TabCadastro[[#This Row],[Conc_AE]])-LEN(SUBSTITUTE(TabCadastro[[#This Row],[Conc_AE]],"h",""))</f>
        <v>0</v>
      </c>
      <c r="EF337" s="1">
        <f>LEN(TabCadastro[[#This Row],[Dias e Horários do CURSO BÁSICO]])-LEN(SUBSTITUTE(TabCadastro[[#This Row],[Dias e Horários do CURSO BÁSICO]],"h",""))</f>
        <v>1</v>
      </c>
      <c r="EG337" s="1">
        <f>LEN(TabCadastro[[#This Row],[Dias e Horários da EAE]])-LEN(SUBSTITUTE(TabCadastro[[#This Row],[Dias e Horários da EAE]],"h",""))</f>
        <v>0</v>
      </c>
      <c r="EH337" s="1">
        <f>LEN(TabCadastro[[#This Row],[Dias e Horários EVANGELIZAÇÃO INFANTIL]])-LEN(SUBSTITUTE(TabCadastro[[#This Row],[Dias e Horários EVANGELIZAÇÃO INFANTIL]],"h",""))</f>
        <v>0</v>
      </c>
      <c r="EI337" s="1">
        <f>LEN(TabCadastro[[#This Row],[Dias e Horários PRÉ-MOCIDADE]])-LEN(SUBSTITUTE(TabCadastro[[#This Row],[Dias e Horários PRÉ-MOCIDADE]],"h",""))</f>
        <v>0</v>
      </c>
      <c r="EJ337" s="1">
        <f>LEN(TabCadastro[[#This Row],[Dias e Horários MOCIDADE]])-LEN(SUBSTITUTE(TabCadastro[[#This Row],[Dias e Horários MOCIDADE]],"h",""))</f>
        <v>0</v>
      </c>
      <c r="EK337" s="1">
        <f>LEN(TabCadastro[[#This Row],[Dias e Horários do CURSO DE MÉDIUNS]])-LEN(SUBSTITUTE(TabCadastro[[#This Row],[Dias e Horários do CURSO DE MÉDIUNS]],"h",""))</f>
        <v>0</v>
      </c>
      <c r="EL337" s="1">
        <f>LEN(TabCadastro[[#This Row],[Dias e Horários - FALANDO AO CORAÇÃO]])-LEN(SUBSTITUTE(TabCadastro[[#This Row],[Dias e Horários - FALANDO AO CORAÇÃO]],"h",""))</f>
        <v>0</v>
      </c>
      <c r="EM337" s="1">
        <f>LEN(TabCadastro[[#This Row],[Dias e Horários - PROJETO ANDRÉ LUIZ]])-LEN(SUBSTITUTE(TabCadastro[[#This Row],[Dias e Horários - PROJETO ANDRÉ LUIZ]],"h",""))</f>
        <v>0</v>
      </c>
      <c r="EN337" s="1">
        <f>LEN(TabCadastro[[#This Row],[Dias e Horários - PROJETO PAULO DE TARSO]])-LEN(SUBSTITUTE(TabCadastro[[#This Row],[Dias e Horários - PROJETO PAULO DE TARSO]],"h",""))</f>
        <v>1</v>
      </c>
    </row>
    <row r="338" spans="1:144" x14ac:dyDescent="0.3">
      <c r="A338" s="28">
        <v>44210.902455914351</v>
      </c>
      <c r="B338" s="19" t="s">
        <v>3468</v>
      </c>
      <c r="C338" s="3" t="s">
        <v>7317</v>
      </c>
      <c r="D338" s="3" t="s">
        <v>7318</v>
      </c>
      <c r="E338" s="3" t="s">
        <v>7319</v>
      </c>
      <c r="F338" s="3" t="s">
        <v>7320</v>
      </c>
      <c r="G338" s="4" t="s">
        <v>7321</v>
      </c>
      <c r="H338" s="5" t="s">
        <v>7322</v>
      </c>
      <c r="I338" s="3" t="s">
        <v>7323</v>
      </c>
      <c r="J338" s="3" t="s">
        <v>7324</v>
      </c>
      <c r="K338" s="3" t="s">
        <v>7325</v>
      </c>
      <c r="L338" s="26" t="s">
        <v>7326</v>
      </c>
      <c r="M338" s="13">
        <v>35253</v>
      </c>
      <c r="N338" s="3" t="s">
        <v>7327</v>
      </c>
      <c r="O338" s="5" t="s">
        <v>7328</v>
      </c>
      <c r="P338" s="5" t="s">
        <v>7329</v>
      </c>
      <c r="Q338" s="4" t="s">
        <v>576</v>
      </c>
      <c r="R338" s="4" t="s">
        <v>7330</v>
      </c>
      <c r="S338" s="3" t="s">
        <v>159</v>
      </c>
      <c r="T338" s="3" t="s">
        <v>158</v>
      </c>
      <c r="U338" s="3" t="s">
        <v>158</v>
      </c>
      <c r="V338" s="3" t="s">
        <v>159</v>
      </c>
      <c r="W338" s="3" t="s">
        <v>158</v>
      </c>
      <c r="X338" s="3" t="s">
        <v>159</v>
      </c>
      <c r="Y338" s="3" t="s">
        <v>158</v>
      </c>
      <c r="Z338" s="4" t="s">
        <v>7331</v>
      </c>
      <c r="AB338" t="s">
        <v>7332</v>
      </c>
      <c r="AE338" s="4" t="s">
        <v>159</v>
      </c>
      <c r="AG338" s="3" t="s">
        <v>161</v>
      </c>
      <c r="AH338" s="3" t="s">
        <v>161</v>
      </c>
      <c r="AI338" s="3" t="s">
        <v>161</v>
      </c>
      <c r="AJ338" s="26" t="s">
        <v>162</v>
      </c>
      <c r="AK338" s="23" t="s">
        <v>161</v>
      </c>
      <c r="AL338" s="23" t="s">
        <v>161</v>
      </c>
      <c r="AM338" s="23" t="s">
        <v>161</v>
      </c>
      <c r="AN338" s="5">
        <v>55</v>
      </c>
      <c r="AO338" s="5">
        <v>12</v>
      </c>
      <c r="AP338" s="5">
        <v>8</v>
      </c>
      <c r="AQ338" s="5">
        <v>8</v>
      </c>
      <c r="AR338" s="5" t="s">
        <v>161</v>
      </c>
      <c r="AS338" s="5">
        <v>0</v>
      </c>
      <c r="AT338" s="5" t="s">
        <v>161</v>
      </c>
      <c r="AU338" s="5" t="s">
        <v>1336</v>
      </c>
      <c r="AV338" s="20">
        <v>0</v>
      </c>
      <c r="AW338" s="20">
        <v>0</v>
      </c>
      <c r="AX338" s="20">
        <v>0</v>
      </c>
      <c r="AY338" s="20">
        <v>0</v>
      </c>
      <c r="AZ338" s="5" t="s">
        <v>161</v>
      </c>
      <c r="BA338" s="20">
        <v>0</v>
      </c>
      <c r="BB338" s="20">
        <v>0</v>
      </c>
      <c r="BC338" s="20">
        <v>0</v>
      </c>
      <c r="BD338" s="20">
        <v>0</v>
      </c>
      <c r="BE338" s="5" t="s">
        <v>166</v>
      </c>
      <c r="BF338" s="5">
        <v>50</v>
      </c>
      <c r="BG338" s="5">
        <v>3</v>
      </c>
      <c r="BH338" s="5">
        <v>6</v>
      </c>
      <c r="BI338" s="5">
        <v>1</v>
      </c>
      <c r="BJ338" s="5">
        <v>1</v>
      </c>
      <c r="BK338" s="5">
        <v>2</v>
      </c>
      <c r="BL338" s="5">
        <v>1</v>
      </c>
      <c r="BM338" s="5">
        <v>1</v>
      </c>
      <c r="BN338" s="5">
        <v>0</v>
      </c>
      <c r="BO338" s="5">
        <v>7</v>
      </c>
      <c r="BP338" s="5">
        <v>5</v>
      </c>
      <c r="BQ338" s="5" t="s">
        <v>158</v>
      </c>
      <c r="BR338" s="5" t="s">
        <v>166</v>
      </c>
      <c r="BS338" s="5">
        <v>5</v>
      </c>
      <c r="BT338" s="5">
        <v>1</v>
      </c>
      <c r="BU338" s="5">
        <v>1</v>
      </c>
      <c r="BV338" s="5" t="s">
        <v>165</v>
      </c>
      <c r="BW338" s="5" t="s">
        <v>166</v>
      </c>
      <c r="BX338" s="5">
        <v>4</v>
      </c>
      <c r="BY338" s="5">
        <v>3</v>
      </c>
      <c r="BZ338" s="5">
        <v>1</v>
      </c>
      <c r="CA338" s="5">
        <v>1</v>
      </c>
      <c r="CB338" s="5">
        <v>0</v>
      </c>
      <c r="CC338" s="5">
        <v>0</v>
      </c>
      <c r="CD338" s="5" t="s">
        <v>161</v>
      </c>
      <c r="CE338" s="5" t="s">
        <v>161</v>
      </c>
      <c r="CF338" s="5" t="s">
        <v>161</v>
      </c>
      <c r="CG338" s="5" t="s">
        <v>158</v>
      </c>
      <c r="CH338" s="5" t="s">
        <v>159</v>
      </c>
      <c r="CI338" s="5">
        <v>0</v>
      </c>
      <c r="CJ338" s="5">
        <v>0</v>
      </c>
      <c r="CK338" s="5" t="s">
        <v>158</v>
      </c>
      <c r="CL338" s="5" t="s">
        <v>159</v>
      </c>
      <c r="CM338" s="5">
        <v>0</v>
      </c>
      <c r="CN338" s="5">
        <v>0</v>
      </c>
      <c r="CO338" s="5" t="s">
        <v>1454</v>
      </c>
      <c r="CQ338" s="5" t="s">
        <v>347</v>
      </c>
      <c r="CS338" s="5" t="s">
        <v>169</v>
      </c>
      <c r="CT338" s="5" t="s">
        <v>158</v>
      </c>
      <c r="CU338" s="20" t="s">
        <v>416</v>
      </c>
      <c r="CX338" s="5" t="s">
        <v>7333</v>
      </c>
      <c r="CZ338" s="5" t="s">
        <v>229</v>
      </c>
      <c r="DA338" s="5" t="s">
        <v>172</v>
      </c>
      <c r="DB338" s="4" t="s">
        <v>7334</v>
      </c>
      <c r="DE338" s="14" t="s">
        <v>176</v>
      </c>
      <c r="DF338" s="4">
        <v>359</v>
      </c>
      <c r="DG338" s="15" t="s">
        <v>7179</v>
      </c>
      <c r="DH338" s="15" t="s">
        <v>7180</v>
      </c>
      <c r="DI338" s="4" t="e">
        <v>#REF!</v>
      </c>
      <c r="DJ338" s="4" t="e">
        <v>#REF!</v>
      </c>
      <c r="DK338" s="4" t="e">
        <v>#REF!</v>
      </c>
      <c r="DL338" s="4" t="e">
        <v>#REF!</v>
      </c>
      <c r="DM338" s="4" t="e">
        <v>#REF!</v>
      </c>
      <c r="DN338" s="4" t="e">
        <v>#REF!</v>
      </c>
      <c r="DO338" s="4" t="e">
        <v>#REF!</v>
      </c>
      <c r="DP338" s="4" t="s">
        <v>7335</v>
      </c>
      <c r="DQ338" s="4" t="s">
        <v>178</v>
      </c>
      <c r="DR338" s="16">
        <v>1</v>
      </c>
      <c r="DS338" s="17">
        <v>44241</v>
      </c>
      <c r="DU338" s="1" t="s">
        <v>178</v>
      </c>
      <c r="DV338" s="1" t="str">
        <f>TabCadastro[[#This Row],[Cidade]]&amp;" - "&amp;TabCadastro[[#This Row],[UF]]</f>
        <v>Guarapari - ES</v>
      </c>
      <c r="DW338" s="18" t="str">
        <f>TabCadastro[[#This Row],[Nome completo do responsável]]&amp;" / "&amp;TabCadastro[[#This Row],[Endereço de e-mail2]]&amp;" / "&amp;TabCadastro[[#This Row],[Telefone]]</f>
        <v>Luciano Da Costa Silva / luciano@wage.com.br / (27) 98828-7737</v>
      </c>
      <c r="DX338" s="18" t="str">
        <f>TabCadastro[[#This Row],[Nome do Presidente]]&amp;" / "&amp;TabCadastro[[#This Row],[Email do Presidente]]&amp;" / "&amp;TabCadastro[[#This Row],[Telefone do Presidente]]</f>
        <v>Leila Machado Monteiro / leilamonm@gmail.com / (27) 99646 9424</v>
      </c>
      <c r="DY338" s="18" t="e">
        <f>VLOOKUP(TabCadastro[[#This Row],[Regional]],#REF!,2,FALSE)</f>
        <v>#REF!</v>
      </c>
      <c r="DZ338" s="1" t="e">
        <f>IF(TabCadastro[[#This Row],[Regional]]=#REF!,TabCadastro[[#This Row],[Conc_Cidade_UF]],"")</f>
        <v>#REF!</v>
      </c>
      <c r="EA338" s="18" t="str">
        <f>TabCadastro[[#This Row],[Endereço]]&amp;" - "&amp;TabCadastro[[#This Row],[Bairro]]&amp;" - "&amp;"CEP "&amp;TabCadastro[[#This Row],[CEP]]</f>
        <v>Rua A-2 s/n - Portal De Guarapari - CEP 29220-210</v>
      </c>
      <c r="EB338" s="1" t="e">
        <f>IF(TabCadastro[[#This Row],[Regional]]=#REF!,TabCadastro[[#This Row],[Ordem (manual)]],"")</f>
        <v>#REF!</v>
      </c>
      <c r="EC338" s="1" t="e">
        <f>IF(TabCadastro[[#This Row],[Regional_Selec]]="","",_xlfn.RANK.EQ(TabCadastro[[#This Row],[Regional_Selec]],TabCadastro[Regional_Selec],1))</f>
        <v>#REF!</v>
      </c>
      <c r="ED338" s="1" t="str">
        <f>TabCadastro[[#This Row],[Domingo]]&amp;TabCadastro[[#This Row],[Segunda]]&amp;TabCadastro[[#This Row],[Terça]]&amp;TabCadastro[[#This Row],[Quarta]]&amp;TabCadastro[[#This Row],[Quinta]]&amp;TabCadastro[[#This Row],[Sexta]]&amp;TabCadastro[[#This Row],[Sábado]]</f>
        <v>---19h30---</v>
      </c>
      <c r="EE338" s="1">
        <f>LEN(TabCadastro[[#This Row],[Conc_AE]])-LEN(SUBSTITUTE(TabCadastro[[#This Row],[Conc_AE]],"h",""))</f>
        <v>1</v>
      </c>
      <c r="EF338" s="1">
        <f>LEN(TabCadastro[[#This Row],[Dias e Horários do CURSO BÁSICO]])-LEN(SUBSTITUTE(TabCadastro[[#This Row],[Dias e Horários do CURSO BÁSICO]],"h",""))</f>
        <v>0</v>
      </c>
      <c r="EG338" s="1">
        <f>LEN(TabCadastro[[#This Row],[Dias e Horários da EAE]])-LEN(SUBSTITUTE(TabCadastro[[#This Row],[Dias e Horários da EAE]],"h",""))</f>
        <v>0</v>
      </c>
      <c r="EH338" s="1">
        <f>LEN(TabCadastro[[#This Row],[Dias e Horários EVANGELIZAÇÃO INFANTIL]])-LEN(SUBSTITUTE(TabCadastro[[#This Row],[Dias e Horários EVANGELIZAÇÃO INFANTIL]],"h",""))</f>
        <v>1</v>
      </c>
      <c r="EI338" s="1">
        <f>LEN(TabCadastro[[#This Row],[Dias e Horários PRÉ-MOCIDADE]])-LEN(SUBSTITUTE(TabCadastro[[#This Row],[Dias e Horários PRÉ-MOCIDADE]],"h",""))</f>
        <v>1</v>
      </c>
      <c r="EJ338" s="1">
        <f>LEN(TabCadastro[[#This Row],[Dias e Horários MOCIDADE]])-LEN(SUBSTITUTE(TabCadastro[[#This Row],[Dias e Horários MOCIDADE]],"h",""))</f>
        <v>1</v>
      </c>
      <c r="EK338" s="1">
        <f>LEN(TabCadastro[[#This Row],[Dias e Horários do CURSO DE MÉDIUNS]])-LEN(SUBSTITUTE(TabCadastro[[#This Row],[Dias e Horários do CURSO DE MÉDIUNS]],"h",""))</f>
        <v>0</v>
      </c>
      <c r="EL338" s="1">
        <f>LEN(TabCadastro[[#This Row],[Dias e Horários - FALANDO AO CORAÇÃO]])-LEN(SUBSTITUTE(TabCadastro[[#This Row],[Dias e Horários - FALANDO AO CORAÇÃO]],"h",""))</f>
        <v>0</v>
      </c>
      <c r="EM338" s="1">
        <f>LEN(TabCadastro[[#This Row],[Dias e Horários - PROJETO ANDRÉ LUIZ]])-LEN(SUBSTITUTE(TabCadastro[[#This Row],[Dias e Horários - PROJETO ANDRÉ LUIZ]],"h",""))</f>
        <v>0</v>
      </c>
      <c r="EN338" s="1">
        <f>LEN(TabCadastro[[#This Row],[Dias e Horários - PROJETO PAULO DE TARSO]])-LEN(SUBSTITUTE(TabCadastro[[#This Row],[Dias e Horários - PROJETO PAULO DE TARSO]],"h",""))</f>
        <v>0</v>
      </c>
    </row>
    <row r="339" spans="1:144" x14ac:dyDescent="0.3">
      <c r="A339" s="28">
        <v>44210.976790000001</v>
      </c>
      <c r="B339" s="19" t="s">
        <v>3468</v>
      </c>
      <c r="C339" s="3" t="s">
        <v>7336</v>
      </c>
      <c r="D339" s="3" t="s">
        <v>3041</v>
      </c>
      <c r="E339" s="3" t="s">
        <v>7337</v>
      </c>
      <c r="F339" s="3" t="s">
        <v>7338</v>
      </c>
      <c r="G339" s="4" t="s">
        <v>7339</v>
      </c>
      <c r="H339" s="5" t="s">
        <v>7340</v>
      </c>
      <c r="I339" s="3" t="s">
        <v>7323</v>
      </c>
      <c r="J339" s="3" t="s">
        <v>7324</v>
      </c>
      <c r="K339" s="3" t="s">
        <v>7341</v>
      </c>
      <c r="L339" s="3" t="s">
        <v>7342</v>
      </c>
      <c r="M339" s="24">
        <v>33540</v>
      </c>
      <c r="N339" s="3" t="s">
        <v>7337</v>
      </c>
      <c r="O339" s="5" t="s">
        <v>7343</v>
      </c>
      <c r="P339" s="5" t="s">
        <v>7338</v>
      </c>
      <c r="Q339" s="4" t="s">
        <v>7344</v>
      </c>
      <c r="R339" s="4" t="s">
        <v>7345</v>
      </c>
      <c r="S339" s="3" t="s">
        <v>158</v>
      </c>
      <c r="T339" s="3" t="s">
        <v>158</v>
      </c>
      <c r="U339" s="3" t="s">
        <v>158</v>
      </c>
      <c r="V339" s="3" t="s">
        <v>159</v>
      </c>
      <c r="W339" s="3" t="s">
        <v>159</v>
      </c>
      <c r="X339" s="3" t="s">
        <v>159</v>
      </c>
      <c r="Y339" s="3" t="s">
        <v>159</v>
      </c>
      <c r="Z339" s="4" t="s">
        <v>7346</v>
      </c>
      <c r="AE339" s="4" t="s">
        <v>158</v>
      </c>
      <c r="AF339" s="4" t="s">
        <v>7347</v>
      </c>
      <c r="AG339" s="23" t="s">
        <v>161</v>
      </c>
      <c r="AH339" s="23" t="s">
        <v>161</v>
      </c>
      <c r="AI339" s="3" t="s">
        <v>162</v>
      </c>
      <c r="AJ339" s="23" t="s">
        <v>161</v>
      </c>
      <c r="AK339" s="23" t="s">
        <v>161</v>
      </c>
      <c r="AL339" s="23" t="s">
        <v>161</v>
      </c>
      <c r="AM339" s="23" t="s">
        <v>161</v>
      </c>
      <c r="AN339" s="5">
        <v>50</v>
      </c>
      <c r="AO339" s="5">
        <v>20</v>
      </c>
      <c r="AP339" s="5">
        <v>10</v>
      </c>
      <c r="AQ339" s="5">
        <v>10</v>
      </c>
      <c r="AR339" s="5" t="s">
        <v>1428</v>
      </c>
      <c r="AS339" s="5">
        <v>15</v>
      </c>
      <c r="AT339" s="5" t="s">
        <v>1428</v>
      </c>
      <c r="AU339" s="5" t="s">
        <v>1300</v>
      </c>
      <c r="AV339" s="5">
        <v>18</v>
      </c>
      <c r="AW339" s="5">
        <v>6</v>
      </c>
      <c r="AX339" s="5">
        <v>5</v>
      </c>
      <c r="AY339" s="5">
        <v>1</v>
      </c>
      <c r="AZ339" s="5" t="s">
        <v>1354</v>
      </c>
      <c r="BA339" s="5">
        <v>12</v>
      </c>
      <c r="BB339" s="5">
        <v>3</v>
      </c>
      <c r="BC339" s="5">
        <v>6</v>
      </c>
      <c r="BD339" s="5">
        <v>1</v>
      </c>
      <c r="BE339" s="5" t="s">
        <v>554</v>
      </c>
      <c r="BF339" s="5">
        <v>10</v>
      </c>
      <c r="BG339" s="5">
        <v>4</v>
      </c>
      <c r="BH339" s="5">
        <v>6</v>
      </c>
      <c r="BI339" s="5">
        <v>1</v>
      </c>
      <c r="BJ339" s="5">
        <v>2</v>
      </c>
      <c r="BK339" s="5">
        <v>2</v>
      </c>
      <c r="BL339" s="5">
        <v>2</v>
      </c>
      <c r="BM339" s="5">
        <v>1</v>
      </c>
      <c r="BN339" s="5">
        <v>3</v>
      </c>
      <c r="BO339" s="5">
        <v>3</v>
      </c>
      <c r="BP339" s="5">
        <v>3</v>
      </c>
      <c r="BQ339" s="5" t="s">
        <v>158</v>
      </c>
      <c r="BR339" s="5" t="s">
        <v>973</v>
      </c>
      <c r="BS339" s="5">
        <v>6</v>
      </c>
      <c r="BT339" s="5">
        <v>1</v>
      </c>
      <c r="BU339" s="5">
        <v>1</v>
      </c>
      <c r="BV339" s="5" t="s">
        <v>253</v>
      </c>
      <c r="BW339" s="5" t="s">
        <v>554</v>
      </c>
      <c r="BX339" s="5">
        <v>8</v>
      </c>
      <c r="BY339" s="5">
        <v>2</v>
      </c>
      <c r="BZ339" s="5">
        <v>1</v>
      </c>
      <c r="CA339" s="5">
        <v>1</v>
      </c>
      <c r="CB339" s="5">
        <v>0</v>
      </c>
      <c r="CC339" s="5">
        <v>12</v>
      </c>
      <c r="CD339" s="20" t="s">
        <v>161</v>
      </c>
      <c r="CE339" s="20" t="s">
        <v>161</v>
      </c>
      <c r="CF339" s="20" t="s">
        <v>161</v>
      </c>
      <c r="CG339" s="5" t="s">
        <v>158</v>
      </c>
      <c r="CH339" s="5" t="s">
        <v>158</v>
      </c>
      <c r="CI339" s="5">
        <v>0</v>
      </c>
      <c r="CJ339" s="5">
        <v>0</v>
      </c>
      <c r="CK339" s="5" t="s">
        <v>159</v>
      </c>
      <c r="CL339" s="5" t="s">
        <v>158</v>
      </c>
      <c r="CM339" s="5">
        <v>0</v>
      </c>
      <c r="CN339" s="5">
        <v>0</v>
      </c>
      <c r="CO339" s="5" t="s">
        <v>167</v>
      </c>
      <c r="CQ339" s="5" t="s">
        <v>168</v>
      </c>
      <c r="CS339" s="5" t="s">
        <v>169</v>
      </c>
      <c r="CT339" s="5" t="s">
        <v>158</v>
      </c>
      <c r="CU339" s="20" t="s">
        <v>416</v>
      </c>
      <c r="CX339" s="5" t="s">
        <v>7348</v>
      </c>
      <c r="CY339" s="4" t="s">
        <v>256</v>
      </c>
      <c r="CZ339" s="5" t="s">
        <v>229</v>
      </c>
      <c r="DA339" s="5" t="s">
        <v>230</v>
      </c>
      <c r="DE339" s="14" t="s">
        <v>176</v>
      </c>
      <c r="DF339" s="4">
        <v>360</v>
      </c>
      <c r="DG339" s="15" t="s">
        <v>7179</v>
      </c>
      <c r="DH339" s="15" t="s">
        <v>7180</v>
      </c>
      <c r="DI339" s="4" t="e">
        <v>#REF!</v>
      </c>
      <c r="DJ339" s="4" t="e">
        <v>#REF!</v>
      </c>
      <c r="DK339" s="4" t="e">
        <v>#REF!</v>
      </c>
      <c r="DL339" s="4" t="e">
        <v>#REF!</v>
      </c>
      <c r="DM339" s="4" t="e">
        <v>#REF!</v>
      </c>
      <c r="DN339" s="4" t="e">
        <v>#REF!</v>
      </c>
      <c r="DO339" s="4" t="e">
        <v>#REF!</v>
      </c>
      <c r="DP339" s="4" t="s">
        <v>7349</v>
      </c>
      <c r="DQ339" s="4" t="s">
        <v>354</v>
      </c>
      <c r="DR339" s="16">
        <v>1</v>
      </c>
      <c r="DS339" s="17">
        <v>44241</v>
      </c>
      <c r="DT339" s="1" t="s">
        <v>356</v>
      </c>
      <c r="DU339" s="1" t="s">
        <v>354</v>
      </c>
      <c r="DV339" s="1" t="str">
        <f>TabCadastro[[#This Row],[Cidade]]&amp;" - "&amp;TabCadastro[[#This Row],[UF]]</f>
        <v>Guarapari - ES</v>
      </c>
      <c r="DW339" s="18" t="str">
        <f>TabCadastro[[#This Row],[Nome completo do responsável]]&amp;" / "&amp;TabCadastro[[#This Row],[Endereço de e-mail2]]&amp;" / "&amp;TabCadastro[[#This Row],[Telefone]]</f>
        <v>Marconi Amaral Braga / marconi@marconiimoveis.com.br / (27) 99953-1201</v>
      </c>
      <c r="DX339" s="18" t="str">
        <f>TabCadastro[[#This Row],[Nome do Presidente]]&amp;" / "&amp;TabCadastro[[#This Row],[Email do Presidente]]&amp;" / "&amp;TabCadastro[[#This Row],[Telefone do Presidente]]</f>
        <v>Marconi Amaral Braga / marconi@marconiimoveis.com.br  / (27) 99953-1201</v>
      </c>
      <c r="DY339" s="18" t="e">
        <f>VLOOKUP(TabCadastro[[#This Row],[Regional]],#REF!,2,FALSE)</f>
        <v>#REF!</v>
      </c>
      <c r="DZ339" s="1" t="e">
        <f>IF(TabCadastro[[#This Row],[Regional]]=#REF!,TabCadastro[[#This Row],[Conc_Cidade_UF]],"")</f>
        <v>#REF!</v>
      </c>
      <c r="EA339" s="18" t="str">
        <f>TabCadastro[[#This Row],[Endereço]]&amp;" - "&amp;TabCadastro[[#This Row],[Bairro]]&amp;" - "&amp;"CEP "&amp;TabCadastro[[#This Row],[CEP]]</f>
        <v>Ria Arlindo Loureiro  das Neves, 35 - Santa Rosa  - CEP 29217-235</v>
      </c>
      <c r="EB339" s="1" t="e">
        <f>IF(TabCadastro[[#This Row],[Regional]]=#REF!,TabCadastro[[#This Row],[Ordem (manual)]],"")</f>
        <v>#REF!</v>
      </c>
      <c r="EC339" s="1" t="e">
        <f>IF(TabCadastro[[#This Row],[Regional_Selec]]="","",_xlfn.RANK.EQ(TabCadastro[[#This Row],[Regional_Selec]],TabCadastro[Regional_Selec],1))</f>
        <v>#REF!</v>
      </c>
      <c r="ED339" s="1" t="str">
        <f>TabCadastro[[#This Row],[Domingo]]&amp;TabCadastro[[#This Row],[Segunda]]&amp;TabCadastro[[#This Row],[Terça]]&amp;TabCadastro[[#This Row],[Quarta]]&amp;TabCadastro[[#This Row],[Quinta]]&amp;TabCadastro[[#This Row],[Sexta]]&amp;TabCadastro[[#This Row],[Sábado]]</f>
        <v>--19h30----</v>
      </c>
      <c r="EE339" s="1">
        <f>LEN(TabCadastro[[#This Row],[Conc_AE]])-LEN(SUBSTITUTE(TabCadastro[[#This Row],[Conc_AE]],"h",""))</f>
        <v>1</v>
      </c>
      <c r="EF339" s="1">
        <f>LEN(TabCadastro[[#This Row],[Dias e Horários do CURSO BÁSICO]])-LEN(SUBSTITUTE(TabCadastro[[#This Row],[Dias e Horários do CURSO BÁSICO]],"h",""))</f>
        <v>1</v>
      </c>
      <c r="EG339" s="1">
        <f>LEN(TabCadastro[[#This Row],[Dias e Horários da EAE]])-LEN(SUBSTITUTE(TabCadastro[[#This Row],[Dias e Horários da EAE]],"h",""))</f>
        <v>1</v>
      </c>
      <c r="EH339" s="1">
        <f>LEN(TabCadastro[[#This Row],[Dias e Horários EVANGELIZAÇÃO INFANTIL]])-LEN(SUBSTITUTE(TabCadastro[[#This Row],[Dias e Horários EVANGELIZAÇÃO INFANTIL]],"h",""))</f>
        <v>1</v>
      </c>
      <c r="EI339" s="1">
        <f>LEN(TabCadastro[[#This Row],[Dias e Horários PRÉ-MOCIDADE]])-LEN(SUBSTITUTE(TabCadastro[[#This Row],[Dias e Horários PRÉ-MOCIDADE]],"h",""))</f>
        <v>0</v>
      </c>
      <c r="EJ339" s="1">
        <f>LEN(TabCadastro[[#This Row],[Dias e Horários MOCIDADE]])-LEN(SUBSTITUTE(TabCadastro[[#This Row],[Dias e Horários MOCIDADE]],"h",""))</f>
        <v>1</v>
      </c>
      <c r="EK339" s="1">
        <f>LEN(TabCadastro[[#This Row],[Dias e Horários do CURSO DE MÉDIUNS]])-LEN(SUBSTITUTE(TabCadastro[[#This Row],[Dias e Horários do CURSO DE MÉDIUNS]],"h",""))</f>
        <v>1</v>
      </c>
      <c r="EL339" s="1">
        <f>LEN(TabCadastro[[#This Row],[Dias e Horários - FALANDO AO CORAÇÃO]])-LEN(SUBSTITUTE(TabCadastro[[#This Row],[Dias e Horários - FALANDO AO CORAÇÃO]],"h",""))</f>
        <v>0</v>
      </c>
      <c r="EM339" s="1">
        <f>LEN(TabCadastro[[#This Row],[Dias e Horários - PROJETO ANDRÉ LUIZ]])-LEN(SUBSTITUTE(TabCadastro[[#This Row],[Dias e Horários - PROJETO ANDRÉ LUIZ]],"h",""))</f>
        <v>0</v>
      </c>
      <c r="EN339" s="1">
        <f>LEN(TabCadastro[[#This Row],[Dias e Horários - PROJETO PAULO DE TARSO]])-LEN(SUBSTITUTE(TabCadastro[[#This Row],[Dias e Horários - PROJETO PAULO DE TARSO]],"h",""))</f>
        <v>0</v>
      </c>
    </row>
    <row r="340" spans="1:144" x14ac:dyDescent="0.3">
      <c r="A340" s="28">
        <v>44215.388814895836</v>
      </c>
      <c r="B340" s="19" t="s">
        <v>1746</v>
      </c>
      <c r="C340" s="3" t="s">
        <v>7350</v>
      </c>
      <c r="D340" s="3" t="s">
        <v>7351</v>
      </c>
      <c r="E340" s="3" t="s">
        <v>7352</v>
      </c>
      <c r="F340" s="26" t="s">
        <v>7353</v>
      </c>
      <c r="G340" s="4" t="s">
        <v>7354</v>
      </c>
      <c r="H340" s="5" t="s">
        <v>7355</v>
      </c>
      <c r="I340" s="3" t="s">
        <v>2198</v>
      </c>
      <c r="J340" s="3" t="s">
        <v>152</v>
      </c>
      <c r="K340" s="3" t="s">
        <v>7356</v>
      </c>
      <c r="L340" s="3" t="s">
        <v>7357</v>
      </c>
      <c r="M340" s="13">
        <v>43909</v>
      </c>
      <c r="N340" s="3" t="s">
        <v>7358</v>
      </c>
      <c r="O340" s="5" t="s">
        <v>7359</v>
      </c>
      <c r="P340" s="5" t="s">
        <v>7360</v>
      </c>
      <c r="Q340" s="4" t="s">
        <v>7361</v>
      </c>
      <c r="R340" s="4" t="s">
        <v>7362</v>
      </c>
      <c r="S340" s="3" t="s">
        <v>158</v>
      </c>
      <c r="T340" s="3" t="s">
        <v>158</v>
      </c>
      <c r="U340" s="3" t="s">
        <v>158</v>
      </c>
      <c r="V340" s="3" t="s">
        <v>159</v>
      </c>
      <c r="W340" s="3" t="s">
        <v>158</v>
      </c>
      <c r="X340" s="3" t="s">
        <v>159</v>
      </c>
      <c r="Y340" s="3" t="s">
        <v>158</v>
      </c>
      <c r="Z340" s="4" t="s">
        <v>7363</v>
      </c>
      <c r="AB340" s="4" t="s">
        <v>7364</v>
      </c>
      <c r="AE340" s="4" t="s">
        <v>158</v>
      </c>
      <c r="AF340" s="4" t="s">
        <v>7365</v>
      </c>
      <c r="AG340" s="23" t="s">
        <v>161</v>
      </c>
      <c r="AH340" s="23" t="s">
        <v>161</v>
      </c>
      <c r="AI340" s="23" t="s">
        <v>161</v>
      </c>
      <c r="AJ340" s="23" t="s">
        <v>161</v>
      </c>
      <c r="AK340" s="3" t="s">
        <v>422</v>
      </c>
      <c r="AL340" s="23" t="s">
        <v>161</v>
      </c>
      <c r="AM340" s="23" t="s">
        <v>161</v>
      </c>
      <c r="AN340" s="5">
        <v>50</v>
      </c>
      <c r="AO340" s="5">
        <v>19</v>
      </c>
      <c r="AP340" s="5">
        <v>7</v>
      </c>
      <c r="AQ340" s="5">
        <v>5</v>
      </c>
      <c r="AR340" s="20" t="s">
        <v>161</v>
      </c>
      <c r="AS340" s="20">
        <v>0</v>
      </c>
      <c r="AT340" s="20" t="s">
        <v>161</v>
      </c>
      <c r="AU340" s="5" t="s">
        <v>163</v>
      </c>
      <c r="AV340" s="20">
        <v>0</v>
      </c>
      <c r="AW340" s="5">
        <v>6</v>
      </c>
      <c r="AX340" s="5">
        <v>4</v>
      </c>
      <c r="AY340" s="20">
        <v>0</v>
      </c>
      <c r="AZ340" s="5" t="s">
        <v>469</v>
      </c>
      <c r="BA340" s="5">
        <v>13</v>
      </c>
      <c r="BB340" s="5">
        <v>1</v>
      </c>
      <c r="BC340" s="5">
        <v>1</v>
      </c>
      <c r="BD340" s="5">
        <v>1</v>
      </c>
      <c r="BE340" s="20" t="s">
        <v>161</v>
      </c>
      <c r="BF340" s="20">
        <v>0</v>
      </c>
      <c r="BG340" s="20">
        <v>0</v>
      </c>
      <c r="BH340" s="5">
        <v>0</v>
      </c>
      <c r="BI340" s="20">
        <v>0</v>
      </c>
      <c r="BJ340" s="20">
        <v>0</v>
      </c>
      <c r="BK340" s="20">
        <v>0</v>
      </c>
      <c r="BL340" s="20">
        <v>0</v>
      </c>
      <c r="BM340" s="20">
        <v>0</v>
      </c>
      <c r="BN340" s="20">
        <v>0</v>
      </c>
      <c r="BO340" s="20">
        <v>0</v>
      </c>
      <c r="BP340" s="20">
        <v>0</v>
      </c>
      <c r="BQ340" s="20" t="s">
        <v>163</v>
      </c>
      <c r="BR340" s="20" t="s">
        <v>161</v>
      </c>
      <c r="BS340" s="20">
        <v>0</v>
      </c>
      <c r="BT340" s="20">
        <v>0</v>
      </c>
      <c r="BU340" s="20">
        <v>0</v>
      </c>
      <c r="BV340" s="5" t="s">
        <v>344</v>
      </c>
      <c r="BW340" s="20" t="s">
        <v>161</v>
      </c>
      <c r="BX340" s="20">
        <v>0</v>
      </c>
      <c r="BY340" s="20">
        <v>0</v>
      </c>
      <c r="BZ340" s="20">
        <v>0</v>
      </c>
      <c r="CA340" s="20">
        <v>0</v>
      </c>
      <c r="CB340" s="5">
        <v>10</v>
      </c>
      <c r="CC340" s="5">
        <v>0</v>
      </c>
      <c r="CD340" s="20" t="s">
        <v>161</v>
      </c>
      <c r="CE340" s="20" t="s">
        <v>161</v>
      </c>
      <c r="CF340" s="5" t="s">
        <v>7366</v>
      </c>
      <c r="CG340" s="5" t="s">
        <v>158</v>
      </c>
      <c r="CH340" s="5" t="s">
        <v>158</v>
      </c>
      <c r="CI340" s="20">
        <v>0</v>
      </c>
      <c r="CJ340" s="20">
        <v>0</v>
      </c>
      <c r="CK340" s="5" t="s">
        <v>158</v>
      </c>
      <c r="CL340" s="5" t="s">
        <v>158</v>
      </c>
      <c r="CM340" s="20">
        <v>0</v>
      </c>
      <c r="CN340" s="20">
        <v>0</v>
      </c>
      <c r="CO340" s="5" t="s">
        <v>167</v>
      </c>
      <c r="CP340" s="4" t="s">
        <v>7367</v>
      </c>
      <c r="CQ340" s="5" t="s">
        <v>168</v>
      </c>
      <c r="CR340" s="4" t="s">
        <v>7368</v>
      </c>
      <c r="CS340" s="5" t="s">
        <v>169</v>
      </c>
      <c r="CT340" s="5" t="s">
        <v>774</v>
      </c>
      <c r="CU340" s="20" t="s">
        <v>416</v>
      </c>
      <c r="CX340" s="5" t="s">
        <v>7362</v>
      </c>
      <c r="CY340" s="4" t="s">
        <v>7369</v>
      </c>
      <c r="CZ340" s="5" t="s">
        <v>171</v>
      </c>
      <c r="DA340" s="5" t="s">
        <v>172</v>
      </c>
      <c r="DB340" s="4" t="s">
        <v>7370</v>
      </c>
      <c r="DC340" s="4" t="s">
        <v>7371</v>
      </c>
      <c r="DE340" s="14" t="s">
        <v>176</v>
      </c>
      <c r="DF340" s="4">
        <v>362</v>
      </c>
      <c r="DG340" s="15" t="s">
        <v>7179</v>
      </c>
      <c r="DH340" s="15" t="s">
        <v>7180</v>
      </c>
      <c r="DI340" s="4" t="e">
        <v>#REF!</v>
      </c>
      <c r="DJ340" s="4" t="e">
        <v>#REF!</v>
      </c>
      <c r="DK340" s="4" t="e">
        <v>#REF!</v>
      </c>
      <c r="DL340" s="4" t="e">
        <v>#REF!</v>
      </c>
      <c r="DM340" s="4" t="e">
        <v>#REF!</v>
      </c>
      <c r="DN340" s="4" t="e">
        <v>#REF!</v>
      </c>
      <c r="DO340" s="4" t="e">
        <v>#REF!</v>
      </c>
      <c r="DP340" s="4" t="s">
        <v>7372</v>
      </c>
      <c r="DQ340" s="4" t="s">
        <v>178</v>
      </c>
      <c r="DR340" s="16">
        <v>0</v>
      </c>
      <c r="DS340" s="17">
        <v>44226</v>
      </c>
      <c r="DU340" s="1" t="s">
        <v>178</v>
      </c>
      <c r="DV340" s="1" t="str">
        <f>TabCadastro[[#This Row],[Cidade]]&amp;" - "&amp;TabCadastro[[#This Row],[UF]]</f>
        <v>Itú - SP</v>
      </c>
      <c r="DW340" s="18" t="str">
        <f>TabCadastro[[#This Row],[Nome completo do responsável]]&amp;" / "&amp;TabCadastro[[#This Row],[Endereço de e-mail2]]&amp;" / "&amp;TabCadastro[[#This Row],[Telefone]]</f>
        <v>Mirian Ap Tintino De Almeida / tintin3801@hotmail.com / (11) 99310-8953</v>
      </c>
      <c r="DX340" s="18" t="str">
        <f>TabCadastro[[#This Row],[Nome do Presidente]]&amp;" / "&amp;TabCadastro[[#This Row],[Email do Presidente]]&amp;" / "&amp;TabCadastro[[#This Row],[Telefone do Presidente]]</f>
        <v>Marcelo Guimaraes Moraes / marcelo@guimaraesmoraes.com.br / (11) 98211-8122</v>
      </c>
      <c r="DY340" s="18" t="e">
        <f>VLOOKUP(TabCadastro[[#This Row],[Regional]],#REF!,2,FALSE)</f>
        <v>#REF!</v>
      </c>
      <c r="DZ340" s="1" t="e">
        <f>IF(TabCadastro[[#This Row],[Regional]]=#REF!,TabCadastro[[#This Row],[Conc_Cidade_UF]],"")</f>
        <v>#REF!</v>
      </c>
      <c r="EA340" s="18" t="str">
        <f>TabCadastro[[#This Row],[Endereço]]&amp;" - "&amp;TabCadastro[[#This Row],[Bairro]]&amp;" - "&amp;"CEP "&amp;TabCadastro[[#This Row],[CEP]]</f>
        <v>RUA GABRIEL BOURBON Y BOURBON 180 - São Luiz - CEP 13304-060</v>
      </c>
      <c r="EB340" s="1" t="e">
        <f>IF(TabCadastro[[#This Row],[Regional]]=#REF!,TabCadastro[[#This Row],[Ordem (manual)]],"")</f>
        <v>#REF!</v>
      </c>
      <c r="EC340" s="1" t="e">
        <f>IF(TabCadastro[[#This Row],[Regional_Selec]]="","",_xlfn.RANK.EQ(TabCadastro[[#This Row],[Regional_Selec]],TabCadastro[Regional_Selec],1))</f>
        <v>#REF!</v>
      </c>
      <c r="ED340" s="1" t="str">
        <f>TabCadastro[[#This Row],[Domingo]]&amp;TabCadastro[[#This Row],[Segunda]]&amp;TabCadastro[[#This Row],[Terça]]&amp;TabCadastro[[#This Row],[Quarta]]&amp;TabCadastro[[#This Row],[Quinta]]&amp;TabCadastro[[#This Row],[Sexta]]&amp;TabCadastro[[#This Row],[Sábado]]</f>
        <v>----19h--</v>
      </c>
      <c r="EE340" s="1">
        <f>LEN(TabCadastro[[#This Row],[Conc_AE]])-LEN(SUBSTITUTE(TabCadastro[[#This Row],[Conc_AE]],"h",""))</f>
        <v>1</v>
      </c>
      <c r="EF340" s="1">
        <f>LEN(TabCadastro[[#This Row],[Dias e Horários do CURSO BÁSICO]])-LEN(SUBSTITUTE(TabCadastro[[#This Row],[Dias e Horários do CURSO BÁSICO]],"h",""))</f>
        <v>0</v>
      </c>
      <c r="EG340" s="1">
        <f>LEN(TabCadastro[[#This Row],[Dias e Horários da EAE]])-LEN(SUBSTITUTE(TabCadastro[[#This Row],[Dias e Horários da EAE]],"h",""))</f>
        <v>0</v>
      </c>
      <c r="EH340" s="1">
        <f>LEN(TabCadastro[[#This Row],[Dias e Horários EVANGELIZAÇÃO INFANTIL]])-LEN(SUBSTITUTE(TabCadastro[[#This Row],[Dias e Horários EVANGELIZAÇÃO INFANTIL]],"h",""))</f>
        <v>0</v>
      </c>
      <c r="EI340" s="1">
        <f>LEN(TabCadastro[[#This Row],[Dias e Horários PRÉ-MOCIDADE]])-LEN(SUBSTITUTE(TabCadastro[[#This Row],[Dias e Horários PRÉ-MOCIDADE]],"h",""))</f>
        <v>0</v>
      </c>
      <c r="EJ340" s="1">
        <f>LEN(TabCadastro[[#This Row],[Dias e Horários MOCIDADE]])-LEN(SUBSTITUTE(TabCadastro[[#This Row],[Dias e Horários MOCIDADE]],"h",""))</f>
        <v>0</v>
      </c>
      <c r="EK340" s="1">
        <f>LEN(TabCadastro[[#This Row],[Dias e Horários do CURSO DE MÉDIUNS]])-LEN(SUBSTITUTE(TabCadastro[[#This Row],[Dias e Horários do CURSO DE MÉDIUNS]],"h",""))</f>
        <v>1</v>
      </c>
      <c r="EL340" s="1">
        <f>LEN(TabCadastro[[#This Row],[Dias e Horários - FALANDO AO CORAÇÃO]])-LEN(SUBSTITUTE(TabCadastro[[#This Row],[Dias e Horários - FALANDO AO CORAÇÃO]],"h",""))</f>
        <v>0</v>
      </c>
      <c r="EM340" s="1">
        <f>LEN(TabCadastro[[#This Row],[Dias e Horários - PROJETO ANDRÉ LUIZ]])-LEN(SUBSTITUTE(TabCadastro[[#This Row],[Dias e Horários - PROJETO ANDRÉ LUIZ]],"h",""))</f>
        <v>0</v>
      </c>
      <c r="EN340" s="1">
        <f>LEN(TabCadastro[[#This Row],[Dias e Horários - PROJETO PAULO DE TARSO]])-LEN(SUBSTITUTE(TabCadastro[[#This Row],[Dias e Horários - PROJETO PAULO DE TARSO]],"h",""))</f>
        <v>0</v>
      </c>
    </row>
    <row r="341" spans="1:144" x14ac:dyDescent="0.3">
      <c r="A341" s="28">
        <v>44222.755491030097</v>
      </c>
      <c r="B341" s="19" t="s">
        <v>1746</v>
      </c>
      <c r="C341" s="3" t="s">
        <v>7373</v>
      </c>
      <c r="D341" s="3" t="s">
        <v>7374</v>
      </c>
      <c r="E341" s="3" t="s">
        <v>7375</v>
      </c>
      <c r="F341" s="3" t="s">
        <v>7376</v>
      </c>
      <c r="G341" s="4" t="s">
        <v>7377</v>
      </c>
      <c r="H341" s="5" t="s">
        <v>7378</v>
      </c>
      <c r="I341" s="3" t="s">
        <v>7379</v>
      </c>
      <c r="J341" s="3" t="s">
        <v>152</v>
      </c>
      <c r="K341" s="3" t="s">
        <v>7380</v>
      </c>
      <c r="L341" s="23" t="s">
        <v>790</v>
      </c>
      <c r="M341" s="13">
        <v>42430</v>
      </c>
      <c r="N341" s="3" t="s">
        <v>7375</v>
      </c>
      <c r="O341" s="5" t="s">
        <v>7381</v>
      </c>
      <c r="P341" s="5" t="s">
        <v>7376</v>
      </c>
      <c r="Q341" s="4" t="s">
        <v>7382</v>
      </c>
      <c r="R341" s="4" t="s">
        <v>7383</v>
      </c>
      <c r="S341" s="3" t="s">
        <v>159</v>
      </c>
      <c r="T341" s="3" t="s">
        <v>158</v>
      </c>
      <c r="U341" s="3" t="s">
        <v>158</v>
      </c>
      <c r="V341" s="3" t="s">
        <v>159</v>
      </c>
      <c r="W341" s="3" t="s">
        <v>159</v>
      </c>
      <c r="X341" s="3" t="s">
        <v>159</v>
      </c>
      <c r="Y341" s="3" t="s">
        <v>158</v>
      </c>
      <c r="Z341" s="4" t="s">
        <v>7384</v>
      </c>
      <c r="AD341" s="4" t="s">
        <v>7385</v>
      </c>
      <c r="AE341" s="4" t="s">
        <v>158</v>
      </c>
      <c r="AF341" s="4" t="s">
        <v>7386</v>
      </c>
      <c r="AG341" s="23" t="s">
        <v>161</v>
      </c>
      <c r="AH341" s="3" t="s">
        <v>221</v>
      </c>
      <c r="AI341" s="23" t="s">
        <v>161</v>
      </c>
      <c r="AJ341" s="23" t="s">
        <v>161</v>
      </c>
      <c r="AK341" s="23" t="s">
        <v>161</v>
      </c>
      <c r="AL341" s="23" t="s">
        <v>161</v>
      </c>
      <c r="AM341" s="23" t="s">
        <v>161</v>
      </c>
      <c r="AN341" s="5">
        <v>8</v>
      </c>
      <c r="AO341" s="5">
        <v>6</v>
      </c>
      <c r="AP341" s="5">
        <v>8</v>
      </c>
      <c r="AQ341" s="5">
        <v>8</v>
      </c>
      <c r="AR341" s="20" t="s">
        <v>161</v>
      </c>
      <c r="AS341" s="20">
        <v>0</v>
      </c>
      <c r="AT341" s="5" t="s">
        <v>555</v>
      </c>
      <c r="AU341" s="5" t="s">
        <v>1336</v>
      </c>
      <c r="AV341" s="5">
        <v>9</v>
      </c>
      <c r="AW341" s="5">
        <v>8</v>
      </c>
      <c r="AX341" s="5">
        <v>4</v>
      </c>
      <c r="AY341" s="5">
        <v>2</v>
      </c>
      <c r="AZ341" s="5" t="s">
        <v>1714</v>
      </c>
      <c r="BA341" s="5">
        <v>27</v>
      </c>
      <c r="BB341" s="5">
        <v>8</v>
      </c>
      <c r="BC341" s="5">
        <v>2</v>
      </c>
      <c r="BD341" s="5">
        <v>2</v>
      </c>
      <c r="BE341" s="20" t="s">
        <v>161</v>
      </c>
      <c r="BF341" s="20">
        <v>0</v>
      </c>
      <c r="BG341" s="20">
        <v>0</v>
      </c>
      <c r="BH341" s="20">
        <v>0</v>
      </c>
      <c r="BI341" s="20">
        <v>0</v>
      </c>
      <c r="BJ341" s="20">
        <v>0</v>
      </c>
      <c r="BK341" s="20">
        <v>0</v>
      </c>
      <c r="BL341" s="20">
        <v>0</v>
      </c>
      <c r="BM341" s="20">
        <v>0</v>
      </c>
      <c r="BN341" s="20">
        <v>0</v>
      </c>
      <c r="BO341" s="20">
        <v>0</v>
      </c>
      <c r="BP341" s="5">
        <v>2</v>
      </c>
      <c r="BQ341" s="20" t="s">
        <v>163</v>
      </c>
      <c r="BR341" s="20" t="s">
        <v>161</v>
      </c>
      <c r="BS341" s="20">
        <v>0</v>
      </c>
      <c r="BT341" s="20">
        <v>0</v>
      </c>
      <c r="BU341" s="20">
        <v>0</v>
      </c>
      <c r="BV341" s="5" t="s">
        <v>344</v>
      </c>
      <c r="BW341" s="20" t="s">
        <v>161</v>
      </c>
      <c r="BX341" s="20">
        <v>0</v>
      </c>
      <c r="BY341" s="20">
        <v>0</v>
      </c>
      <c r="BZ341" s="20">
        <v>0</v>
      </c>
      <c r="CA341" s="20">
        <v>0</v>
      </c>
      <c r="CB341" s="20">
        <v>0</v>
      </c>
      <c r="CC341" s="5">
        <v>6</v>
      </c>
      <c r="CD341" s="20" t="s">
        <v>161</v>
      </c>
      <c r="CE341" s="20" t="s">
        <v>161</v>
      </c>
      <c r="CF341" s="20" t="s">
        <v>161</v>
      </c>
      <c r="CG341" s="5" t="s">
        <v>158</v>
      </c>
      <c r="CH341" s="5" t="s">
        <v>158</v>
      </c>
      <c r="CI341" s="5">
        <v>4</v>
      </c>
      <c r="CJ341" s="5">
        <v>2</v>
      </c>
      <c r="CK341" s="5" t="s">
        <v>158</v>
      </c>
      <c r="CL341" s="5" t="s">
        <v>158</v>
      </c>
      <c r="CM341" s="20">
        <v>0</v>
      </c>
      <c r="CN341" s="20">
        <v>0</v>
      </c>
      <c r="CO341" s="5" t="s">
        <v>199</v>
      </c>
      <c r="CQ341" s="5" t="s">
        <v>347</v>
      </c>
      <c r="CR341" s="4" t="s">
        <v>7387</v>
      </c>
      <c r="CS341" s="5" t="s">
        <v>169</v>
      </c>
      <c r="CT341" s="5" t="s">
        <v>774</v>
      </c>
      <c r="CU341" s="20" t="s">
        <v>416</v>
      </c>
      <c r="CX341" s="5" t="s">
        <v>7388</v>
      </c>
      <c r="CY341" s="4" t="s">
        <v>7389</v>
      </c>
      <c r="CZ341" s="5" t="s">
        <v>171</v>
      </c>
      <c r="DA341" s="5" t="s">
        <v>172</v>
      </c>
      <c r="DB341" s="4" t="s">
        <v>7390</v>
      </c>
      <c r="DC341" s="4" t="s">
        <v>7391</v>
      </c>
      <c r="DE341" s="14" t="s">
        <v>176</v>
      </c>
      <c r="DF341" s="4">
        <v>367</v>
      </c>
      <c r="DG341" s="15" t="s">
        <v>7179</v>
      </c>
      <c r="DH341" s="15" t="s">
        <v>7180</v>
      </c>
      <c r="DI341" s="4" t="e">
        <v>#REF!</v>
      </c>
      <c r="DJ341" s="4" t="e">
        <v>#REF!</v>
      </c>
      <c r="DK341" s="4" t="e">
        <v>#REF!</v>
      </c>
      <c r="DL341" s="4" t="e">
        <v>#REF!</v>
      </c>
      <c r="DM341" s="4" t="e">
        <v>#REF!</v>
      </c>
      <c r="DN341" s="4" t="e">
        <v>#REF!</v>
      </c>
      <c r="DO341" s="4" t="e">
        <v>#REF!</v>
      </c>
      <c r="DP341" s="4" t="s">
        <v>7392</v>
      </c>
      <c r="DQ341" s="4" t="s">
        <v>178</v>
      </c>
      <c r="DR341" s="16">
        <v>0</v>
      </c>
      <c r="DS341" s="17">
        <v>44227</v>
      </c>
      <c r="DU341" s="1" t="s">
        <v>178</v>
      </c>
      <c r="DV341" s="1" t="str">
        <f>TabCadastro[[#This Row],[Cidade]]&amp;" - "&amp;TabCadastro[[#This Row],[UF]]</f>
        <v>Paulínia - SP</v>
      </c>
      <c r="DW341" s="18" t="str">
        <f>TabCadastro[[#This Row],[Nome completo do responsável]]&amp;" / "&amp;TabCadastro[[#This Row],[Endereço de e-mail2]]&amp;" / "&amp;TabCadastro[[#This Row],[Telefone]]</f>
        <v>Tânia Maria Da Silva / guerreirosdaluz.contato@gmail.com / (19) 99125-8225</v>
      </c>
      <c r="DX341" s="18" t="str">
        <f>TabCadastro[[#This Row],[Nome do Presidente]]&amp;" / "&amp;TabCadastro[[#This Row],[Email do Presidente]]&amp;" / "&amp;TabCadastro[[#This Row],[Telefone do Presidente]]</f>
        <v>Tânia Maria Da Silva / taniamsrp@hotmail.com / (19) 99125-8225</v>
      </c>
      <c r="DY341" s="18" t="e">
        <f>VLOOKUP(TabCadastro[[#This Row],[Regional]],#REF!,2,FALSE)</f>
        <v>#REF!</v>
      </c>
      <c r="DZ341" s="1" t="e">
        <f>IF(TabCadastro[[#This Row],[Regional]]=#REF!,TabCadastro[[#This Row],[Conc_Cidade_UF]],"")</f>
        <v>#REF!</v>
      </c>
      <c r="EA341" s="18" t="str">
        <f>TabCadastro[[#This Row],[Endereço]]&amp;" - "&amp;TabCadastro[[#This Row],[Bairro]]&amp;" - "&amp;"CEP "&amp;TabCadastro[[#This Row],[CEP]]</f>
        <v>AV. José Bordignon, 324 - João Aranha - CEP 13145-674</v>
      </c>
      <c r="EB341" s="1" t="e">
        <f>IF(TabCadastro[[#This Row],[Regional]]=#REF!,TabCadastro[[#This Row],[Ordem (manual)]],"")</f>
        <v>#REF!</v>
      </c>
      <c r="EC341" s="1" t="e">
        <f>IF(TabCadastro[[#This Row],[Regional_Selec]]="","",_xlfn.RANK.EQ(TabCadastro[[#This Row],[Regional_Selec]],TabCadastro[Regional_Selec],1))</f>
        <v>#REF!</v>
      </c>
      <c r="ED341" s="1" t="str">
        <f>TabCadastro[[#This Row],[Domingo]]&amp;TabCadastro[[#This Row],[Segunda]]&amp;TabCadastro[[#This Row],[Terça]]&amp;TabCadastro[[#This Row],[Quarta]]&amp;TabCadastro[[#This Row],[Quinta]]&amp;TabCadastro[[#This Row],[Sexta]]&amp;TabCadastro[[#This Row],[Sábado]]</f>
        <v>-20h-----</v>
      </c>
      <c r="EE341" s="1">
        <f>LEN(TabCadastro[[#This Row],[Conc_AE]])-LEN(SUBSTITUTE(TabCadastro[[#This Row],[Conc_AE]],"h",""))</f>
        <v>1</v>
      </c>
      <c r="EF341" s="1">
        <f>LEN(TabCadastro[[#This Row],[Dias e Horários do CURSO BÁSICO]])-LEN(SUBSTITUTE(TabCadastro[[#This Row],[Dias e Horários do CURSO BÁSICO]],"h",""))</f>
        <v>0</v>
      </c>
      <c r="EG341" s="1">
        <f>LEN(TabCadastro[[#This Row],[Dias e Horários da EAE]])-LEN(SUBSTITUTE(TabCadastro[[#This Row],[Dias e Horários da EAE]],"h",""))</f>
        <v>1</v>
      </c>
      <c r="EH341" s="1">
        <f>LEN(TabCadastro[[#This Row],[Dias e Horários EVANGELIZAÇÃO INFANTIL]])-LEN(SUBSTITUTE(TabCadastro[[#This Row],[Dias e Horários EVANGELIZAÇÃO INFANTIL]],"h",""))</f>
        <v>0</v>
      </c>
      <c r="EI341" s="1">
        <f>LEN(TabCadastro[[#This Row],[Dias e Horários PRÉ-MOCIDADE]])-LEN(SUBSTITUTE(TabCadastro[[#This Row],[Dias e Horários PRÉ-MOCIDADE]],"h",""))</f>
        <v>0</v>
      </c>
      <c r="EJ341" s="1">
        <f>LEN(TabCadastro[[#This Row],[Dias e Horários MOCIDADE]])-LEN(SUBSTITUTE(TabCadastro[[#This Row],[Dias e Horários MOCIDADE]],"h",""))</f>
        <v>0</v>
      </c>
      <c r="EK341" s="1">
        <f>LEN(TabCadastro[[#This Row],[Dias e Horários do CURSO DE MÉDIUNS]])-LEN(SUBSTITUTE(TabCadastro[[#This Row],[Dias e Horários do CURSO DE MÉDIUNS]],"h",""))</f>
        <v>1</v>
      </c>
      <c r="EL341" s="1">
        <f>LEN(TabCadastro[[#This Row],[Dias e Horários - FALANDO AO CORAÇÃO]])-LEN(SUBSTITUTE(TabCadastro[[#This Row],[Dias e Horários - FALANDO AO CORAÇÃO]],"h",""))</f>
        <v>0</v>
      </c>
      <c r="EM341" s="1">
        <f>LEN(TabCadastro[[#This Row],[Dias e Horários - PROJETO ANDRÉ LUIZ]])-LEN(SUBSTITUTE(TabCadastro[[#This Row],[Dias e Horários - PROJETO ANDRÉ LUIZ]],"h",""))</f>
        <v>0</v>
      </c>
      <c r="EN341" s="1">
        <f>LEN(TabCadastro[[#This Row],[Dias e Horários - PROJETO PAULO DE TARSO]])-LEN(SUBSTITUTE(TabCadastro[[#This Row],[Dias e Horários - PROJETO PAULO DE TARSO]],"h",""))</f>
        <v>0</v>
      </c>
    </row>
    <row r="342" spans="1:144" x14ac:dyDescent="0.3">
      <c r="A342" s="28">
        <v>44223.587461574076</v>
      </c>
      <c r="B342" s="19" t="s">
        <v>1746</v>
      </c>
      <c r="C342" s="3" t="s">
        <v>7393</v>
      </c>
      <c r="D342" s="3" t="s">
        <v>7394</v>
      </c>
      <c r="E342" s="3" t="s">
        <v>7395</v>
      </c>
      <c r="F342" s="3" t="s">
        <v>7396</v>
      </c>
      <c r="G342" s="4" t="s">
        <v>7397</v>
      </c>
      <c r="H342" s="5" t="s">
        <v>7398</v>
      </c>
      <c r="I342" s="3" t="s">
        <v>7399</v>
      </c>
      <c r="J342" s="3" t="s">
        <v>1754</v>
      </c>
      <c r="K342" s="3" t="s">
        <v>7400</v>
      </c>
      <c r="L342" s="3" t="s">
        <v>7401</v>
      </c>
      <c r="M342" s="13">
        <v>41814</v>
      </c>
      <c r="N342" s="3" t="s">
        <v>7395</v>
      </c>
      <c r="O342" s="5" t="s">
        <v>7402</v>
      </c>
      <c r="P342" s="5" t="s">
        <v>7396</v>
      </c>
      <c r="Q342" s="4" t="s">
        <v>7403</v>
      </c>
      <c r="R342" s="4" t="s">
        <v>7404</v>
      </c>
      <c r="S342" s="3" t="s">
        <v>158</v>
      </c>
      <c r="T342" s="3" t="s">
        <v>158</v>
      </c>
      <c r="U342" s="3" t="s">
        <v>159</v>
      </c>
      <c r="V342" s="3" t="s">
        <v>158</v>
      </c>
      <c r="W342" s="3" t="s">
        <v>158</v>
      </c>
      <c r="X342" s="3" t="s">
        <v>158</v>
      </c>
      <c r="Y342" s="3" t="s">
        <v>158</v>
      </c>
      <c r="Z342" s="4" t="s">
        <v>7405</v>
      </c>
      <c r="AE342" s="4" t="s">
        <v>158</v>
      </c>
      <c r="AG342" s="3" t="s">
        <v>1735</v>
      </c>
      <c r="AH342" s="23" t="s">
        <v>161</v>
      </c>
      <c r="AI342" s="23" t="s">
        <v>161</v>
      </c>
      <c r="AJ342" s="3" t="s">
        <v>374</v>
      </c>
      <c r="AK342" s="23" t="s">
        <v>161</v>
      </c>
      <c r="AL342" s="23" t="s">
        <v>161</v>
      </c>
      <c r="AM342" s="23" t="s">
        <v>161</v>
      </c>
      <c r="AN342" s="5">
        <v>30</v>
      </c>
      <c r="AO342" s="5">
        <v>10</v>
      </c>
      <c r="AP342" s="5">
        <v>5</v>
      </c>
      <c r="AQ342" s="20">
        <v>0</v>
      </c>
      <c r="AR342" s="20" t="s">
        <v>161</v>
      </c>
      <c r="AS342" s="20">
        <v>0</v>
      </c>
      <c r="AT342" s="20" t="s">
        <v>161</v>
      </c>
      <c r="AU342" s="5" t="s">
        <v>467</v>
      </c>
      <c r="AV342" s="20">
        <v>0</v>
      </c>
      <c r="AW342" s="20">
        <v>0</v>
      </c>
      <c r="AX342" s="20">
        <v>0</v>
      </c>
      <c r="AY342" s="20">
        <v>0</v>
      </c>
      <c r="AZ342" s="20" t="s">
        <v>161</v>
      </c>
      <c r="BA342" s="20">
        <v>0</v>
      </c>
      <c r="BB342" s="20">
        <v>0</v>
      </c>
      <c r="BC342" s="20">
        <v>0</v>
      </c>
      <c r="BD342" s="20">
        <v>0</v>
      </c>
      <c r="BE342" s="5" t="s">
        <v>470</v>
      </c>
      <c r="BF342" s="20">
        <v>0</v>
      </c>
      <c r="BG342" s="20">
        <v>0</v>
      </c>
      <c r="BH342" s="20">
        <v>0</v>
      </c>
      <c r="BI342" s="20">
        <v>0</v>
      </c>
      <c r="BJ342" s="20">
        <v>0</v>
      </c>
      <c r="BK342" s="20">
        <v>0</v>
      </c>
      <c r="BL342" s="20">
        <v>0</v>
      </c>
      <c r="BM342" s="20">
        <v>0</v>
      </c>
      <c r="BN342" s="20">
        <v>0</v>
      </c>
      <c r="BO342" s="20">
        <v>0</v>
      </c>
      <c r="BP342" s="20">
        <v>0</v>
      </c>
      <c r="BQ342" s="20" t="s">
        <v>163</v>
      </c>
      <c r="BR342" s="20" t="s">
        <v>161</v>
      </c>
      <c r="BS342" s="20">
        <v>0</v>
      </c>
      <c r="BT342" s="20">
        <v>0</v>
      </c>
      <c r="BU342" s="20">
        <v>0</v>
      </c>
      <c r="BV342" s="5" t="s">
        <v>344</v>
      </c>
      <c r="BW342" s="20" t="s">
        <v>161</v>
      </c>
      <c r="BX342" s="20">
        <v>0</v>
      </c>
      <c r="BY342" s="20">
        <v>0</v>
      </c>
      <c r="BZ342" s="20">
        <v>0</v>
      </c>
      <c r="CA342" s="20">
        <v>0</v>
      </c>
      <c r="CB342" s="20">
        <v>0</v>
      </c>
      <c r="CC342" s="20">
        <v>0</v>
      </c>
      <c r="CD342" s="20" t="s">
        <v>161</v>
      </c>
      <c r="CE342" s="20" t="s">
        <v>161</v>
      </c>
      <c r="CF342" s="20" t="s">
        <v>161</v>
      </c>
      <c r="CG342" s="5" t="s">
        <v>158</v>
      </c>
      <c r="CH342" s="5" t="s">
        <v>158</v>
      </c>
      <c r="CI342" s="20">
        <v>0</v>
      </c>
      <c r="CJ342" s="20">
        <v>0</v>
      </c>
      <c r="CK342" s="5" t="s">
        <v>158</v>
      </c>
      <c r="CL342" s="5" t="s">
        <v>158</v>
      </c>
      <c r="CM342" s="20">
        <v>0</v>
      </c>
      <c r="CN342" s="20">
        <v>0</v>
      </c>
      <c r="CO342" s="5" t="s">
        <v>167</v>
      </c>
      <c r="CQ342" s="5" t="s">
        <v>168</v>
      </c>
      <c r="CS342" s="5" t="s">
        <v>169</v>
      </c>
      <c r="CT342" s="5" t="s">
        <v>346</v>
      </c>
      <c r="CU342" s="20" t="s">
        <v>416</v>
      </c>
      <c r="CX342" s="5" t="s">
        <v>7402</v>
      </c>
      <c r="CZ342" s="5" t="s">
        <v>171</v>
      </c>
      <c r="DA342" s="5" t="s">
        <v>230</v>
      </c>
      <c r="DE342" s="14" t="s">
        <v>176</v>
      </c>
      <c r="DF342" s="4">
        <v>368</v>
      </c>
      <c r="DG342" s="15" t="s">
        <v>7179</v>
      </c>
      <c r="DH342" s="15" t="s">
        <v>7180</v>
      </c>
      <c r="DI342" s="4" t="e">
        <v>#REF!</v>
      </c>
      <c r="DJ342" s="4" t="e">
        <v>#REF!</v>
      </c>
      <c r="DK342" s="4" t="e">
        <v>#REF!</v>
      </c>
      <c r="DL342" s="4" t="e">
        <v>#REF!</v>
      </c>
      <c r="DM342" s="4" t="e">
        <v>#REF!</v>
      </c>
      <c r="DN342" s="4" t="e">
        <v>#REF!</v>
      </c>
      <c r="DO342" s="4" t="e">
        <v>#REF!</v>
      </c>
      <c r="DP342" s="4" t="s">
        <v>7406</v>
      </c>
      <c r="DQ342" s="4" t="s">
        <v>178</v>
      </c>
      <c r="DR342" s="16">
        <v>0</v>
      </c>
      <c r="DS342" s="17">
        <v>44227</v>
      </c>
      <c r="DU342" s="1" t="s">
        <v>178</v>
      </c>
      <c r="DV342" s="1" t="str">
        <f>TabCadastro[[#This Row],[Cidade]]&amp;" - "&amp;TabCadastro[[#This Row],[UF]]</f>
        <v>Vitória de Santo Antão - PE</v>
      </c>
      <c r="DW342" s="18" t="str">
        <f>TabCadastro[[#This Row],[Nome completo do responsável]]&amp;" / "&amp;TabCadastro[[#This Row],[Endereço de e-mail2]]&amp;" / "&amp;TabCadastro[[#This Row],[Telefone]]</f>
        <v>José Alberto Da Silva Filho / beetobr@yahoo.com.br / (81) 99172-9916</v>
      </c>
      <c r="DX342" s="18" t="str">
        <f>TabCadastro[[#This Row],[Nome do Presidente]]&amp;" / "&amp;TabCadastro[[#This Row],[Email do Presidente]]&amp;" / "&amp;TabCadastro[[#This Row],[Telefone do Presidente]]</f>
        <v>José Alberto Da Silva Filho / beetobr@yahoo.com.br / (81) 99172-9916</v>
      </c>
      <c r="DY342" s="18" t="e">
        <f>VLOOKUP(TabCadastro[[#This Row],[Regional]],#REF!,2,FALSE)</f>
        <v>#REF!</v>
      </c>
      <c r="DZ342" s="1" t="e">
        <f>IF(TabCadastro[[#This Row],[Regional]]=#REF!,TabCadastro[[#This Row],[Conc_Cidade_UF]],"")</f>
        <v>#REF!</v>
      </c>
      <c r="EA342" s="18" t="str">
        <f>TabCadastro[[#This Row],[Endereço]]&amp;" - "&amp;TabCadastro[[#This Row],[Bairro]]&amp;" - "&amp;"CEP "&amp;TabCadastro[[#This Row],[CEP]]</f>
        <v>Sítio Gameleira 20  - Gameleira - CEP 55602-970</v>
      </c>
      <c r="EB342" s="1" t="e">
        <f>IF(TabCadastro[[#This Row],[Regional]]=#REF!,TabCadastro[[#This Row],[Ordem (manual)]],"")</f>
        <v>#REF!</v>
      </c>
      <c r="EC342" s="1" t="e">
        <f>IF(TabCadastro[[#This Row],[Regional_Selec]]="","",_xlfn.RANK.EQ(TabCadastro[[#This Row],[Regional_Selec]],TabCadastro[Regional_Selec],1))</f>
        <v>#REF!</v>
      </c>
      <c r="ED342" s="1" t="str">
        <f>TabCadastro[[#This Row],[Domingo]]&amp;TabCadastro[[#This Row],[Segunda]]&amp;TabCadastro[[#This Row],[Terça]]&amp;TabCadastro[[#This Row],[Quarta]]&amp;TabCadastro[[#This Row],[Quinta]]&amp;TabCadastro[[#This Row],[Sexta]]&amp;TabCadastro[[#This Row],[Sábado]]</f>
        <v>8h--17h---</v>
      </c>
      <c r="EE342" s="1">
        <f>LEN(TabCadastro[[#This Row],[Conc_AE]])-LEN(SUBSTITUTE(TabCadastro[[#This Row],[Conc_AE]],"h",""))</f>
        <v>2</v>
      </c>
      <c r="EF342" s="1">
        <f>LEN(TabCadastro[[#This Row],[Dias e Horários do CURSO BÁSICO]])-LEN(SUBSTITUTE(TabCadastro[[#This Row],[Dias e Horários do CURSO BÁSICO]],"h",""))</f>
        <v>0</v>
      </c>
      <c r="EG342" s="1">
        <f>LEN(TabCadastro[[#This Row],[Dias e Horários da EAE]])-LEN(SUBSTITUTE(TabCadastro[[#This Row],[Dias e Horários da EAE]],"h",""))</f>
        <v>0</v>
      </c>
      <c r="EH342" s="1">
        <f>LEN(TabCadastro[[#This Row],[Dias e Horários EVANGELIZAÇÃO INFANTIL]])-LEN(SUBSTITUTE(TabCadastro[[#This Row],[Dias e Horários EVANGELIZAÇÃO INFANTIL]],"h",""))</f>
        <v>1</v>
      </c>
      <c r="EI342" s="1">
        <f>LEN(TabCadastro[[#This Row],[Dias e Horários PRÉ-MOCIDADE]])-LEN(SUBSTITUTE(TabCadastro[[#This Row],[Dias e Horários PRÉ-MOCIDADE]],"h",""))</f>
        <v>0</v>
      </c>
      <c r="EJ342" s="1">
        <f>LEN(TabCadastro[[#This Row],[Dias e Horários MOCIDADE]])-LEN(SUBSTITUTE(TabCadastro[[#This Row],[Dias e Horários MOCIDADE]],"h",""))</f>
        <v>0</v>
      </c>
      <c r="EK342" s="1">
        <f>LEN(TabCadastro[[#This Row],[Dias e Horários do CURSO DE MÉDIUNS]])-LEN(SUBSTITUTE(TabCadastro[[#This Row],[Dias e Horários do CURSO DE MÉDIUNS]],"h",""))</f>
        <v>0</v>
      </c>
      <c r="EL342" s="1">
        <f>LEN(TabCadastro[[#This Row],[Dias e Horários - FALANDO AO CORAÇÃO]])-LEN(SUBSTITUTE(TabCadastro[[#This Row],[Dias e Horários - FALANDO AO CORAÇÃO]],"h",""))</f>
        <v>0</v>
      </c>
      <c r="EM342" s="1">
        <f>LEN(TabCadastro[[#This Row],[Dias e Horários - PROJETO ANDRÉ LUIZ]])-LEN(SUBSTITUTE(TabCadastro[[#This Row],[Dias e Horários - PROJETO ANDRÉ LUIZ]],"h",""))</f>
        <v>0</v>
      </c>
      <c r="EN342" s="1">
        <f>LEN(TabCadastro[[#This Row],[Dias e Horários - PROJETO PAULO DE TARSO]])-LEN(SUBSTITUTE(TabCadastro[[#This Row],[Dias e Horários - PROJETO PAULO DE TARSO]],"h",""))</f>
        <v>0</v>
      </c>
    </row>
    <row r="343" spans="1:144" x14ac:dyDescent="0.3">
      <c r="A343" s="28">
        <v>44223.602274120371</v>
      </c>
      <c r="B343" s="19" t="s">
        <v>1746</v>
      </c>
      <c r="C343" s="3" t="s">
        <v>7407</v>
      </c>
      <c r="D343" s="3" t="s">
        <v>7408</v>
      </c>
      <c r="E343" s="3" t="s">
        <v>7409</v>
      </c>
      <c r="F343" s="3" t="s">
        <v>7410</v>
      </c>
      <c r="G343" s="4" t="s">
        <v>7411</v>
      </c>
      <c r="H343" s="5" t="s">
        <v>455</v>
      </c>
      <c r="I343" s="3" t="s">
        <v>3899</v>
      </c>
      <c r="J343" s="3" t="s">
        <v>1754</v>
      </c>
      <c r="K343" s="3" t="s">
        <v>7412</v>
      </c>
      <c r="L343" s="3" t="s">
        <v>7413</v>
      </c>
      <c r="M343" s="13">
        <v>33604</v>
      </c>
      <c r="N343" s="3" t="s">
        <v>7409</v>
      </c>
      <c r="O343" s="5" t="s">
        <v>7414</v>
      </c>
      <c r="P343" s="5" t="s">
        <v>7410</v>
      </c>
      <c r="Q343" s="4" t="s">
        <v>7415</v>
      </c>
      <c r="S343" s="3" t="s">
        <v>158</v>
      </c>
      <c r="T343" s="3" t="s">
        <v>158</v>
      </c>
      <c r="U343" s="3" t="s">
        <v>158</v>
      </c>
      <c r="V343" s="3" t="s">
        <v>159</v>
      </c>
      <c r="W343" s="3" t="s">
        <v>158</v>
      </c>
      <c r="X343" s="3" t="s">
        <v>159</v>
      </c>
      <c r="Y343" s="3" t="s">
        <v>158</v>
      </c>
      <c r="AE343" s="4" t="s">
        <v>158</v>
      </c>
      <c r="AG343" s="23" t="s">
        <v>161</v>
      </c>
      <c r="AH343" s="23" t="s">
        <v>161</v>
      </c>
      <c r="AI343" s="23" t="s">
        <v>161</v>
      </c>
      <c r="AJ343" s="3" t="s">
        <v>1735</v>
      </c>
      <c r="AK343" s="23" t="s">
        <v>161</v>
      </c>
      <c r="AL343" s="23" t="s">
        <v>161</v>
      </c>
      <c r="AM343" s="3" t="s">
        <v>221</v>
      </c>
      <c r="AN343" s="5">
        <v>120</v>
      </c>
      <c r="AO343" s="5">
        <v>40</v>
      </c>
      <c r="AP343" s="5">
        <v>5</v>
      </c>
      <c r="AQ343" s="5">
        <v>2</v>
      </c>
      <c r="AR343" s="20" t="s">
        <v>161</v>
      </c>
      <c r="AS343" s="20">
        <v>0</v>
      </c>
      <c r="AT343" s="5" t="s">
        <v>378</v>
      </c>
      <c r="AU343" s="5" t="s">
        <v>1336</v>
      </c>
      <c r="AV343" s="5">
        <v>20</v>
      </c>
      <c r="AW343" s="5">
        <v>4</v>
      </c>
      <c r="AX343" s="5">
        <v>4</v>
      </c>
      <c r="AY343" s="5">
        <v>4</v>
      </c>
      <c r="AZ343" s="5" t="s">
        <v>7416</v>
      </c>
      <c r="BA343" s="5">
        <v>20</v>
      </c>
      <c r="BB343" s="5">
        <v>4</v>
      </c>
      <c r="BC343" s="5">
        <v>4</v>
      </c>
      <c r="BD343" s="5">
        <v>4</v>
      </c>
      <c r="BE343" s="5" t="s">
        <v>311</v>
      </c>
      <c r="BF343" s="5">
        <v>20</v>
      </c>
      <c r="BG343" s="5">
        <v>15</v>
      </c>
      <c r="BH343" s="5">
        <v>3</v>
      </c>
      <c r="BI343" s="20">
        <v>0</v>
      </c>
      <c r="BJ343" s="5">
        <v>3</v>
      </c>
      <c r="BK343" s="5">
        <v>3</v>
      </c>
      <c r="BL343" s="5">
        <v>3</v>
      </c>
      <c r="BM343" s="5">
        <v>3</v>
      </c>
      <c r="BN343" s="20">
        <v>0</v>
      </c>
      <c r="BO343" s="5">
        <v>3</v>
      </c>
      <c r="BP343" s="5">
        <v>3</v>
      </c>
      <c r="BQ343" s="5" t="s">
        <v>163</v>
      </c>
      <c r="BR343" s="5" t="s">
        <v>311</v>
      </c>
      <c r="BS343" s="20">
        <v>0</v>
      </c>
      <c r="BT343" s="20">
        <v>0</v>
      </c>
      <c r="BU343" s="20">
        <v>0</v>
      </c>
      <c r="BV343" s="5" t="s">
        <v>165</v>
      </c>
      <c r="BW343" s="5" t="s">
        <v>311</v>
      </c>
      <c r="BX343" s="20">
        <v>0</v>
      </c>
      <c r="BY343" s="20">
        <v>0</v>
      </c>
      <c r="BZ343" s="20">
        <v>0</v>
      </c>
      <c r="CA343" s="20">
        <v>0</v>
      </c>
      <c r="CB343" s="20">
        <v>0</v>
      </c>
      <c r="CC343" s="20">
        <v>0</v>
      </c>
      <c r="CD343" s="20" t="s">
        <v>161</v>
      </c>
      <c r="CE343" s="20" t="s">
        <v>161</v>
      </c>
      <c r="CF343" s="20" t="s">
        <v>161</v>
      </c>
      <c r="CG343" s="5" t="s">
        <v>158</v>
      </c>
      <c r="CH343" s="5" t="s">
        <v>158</v>
      </c>
      <c r="CI343" s="20">
        <v>0</v>
      </c>
      <c r="CJ343" s="20">
        <v>0</v>
      </c>
      <c r="CK343" s="5" t="s">
        <v>158</v>
      </c>
      <c r="CL343" s="5" t="s">
        <v>158</v>
      </c>
      <c r="CM343" s="20">
        <v>0</v>
      </c>
      <c r="CN343" s="20">
        <v>0</v>
      </c>
      <c r="CO343" s="5" t="s">
        <v>167</v>
      </c>
      <c r="CQ343" s="5" t="s">
        <v>168</v>
      </c>
      <c r="CS343" s="5" t="s">
        <v>169</v>
      </c>
      <c r="CT343" s="5" t="s">
        <v>346</v>
      </c>
      <c r="CU343" s="20" t="s">
        <v>416</v>
      </c>
      <c r="CX343" s="5" t="s">
        <v>7414</v>
      </c>
      <c r="CZ343" s="5" t="s">
        <v>171</v>
      </c>
      <c r="DA343" s="5" t="s">
        <v>230</v>
      </c>
      <c r="DE343" s="14" t="s">
        <v>176</v>
      </c>
      <c r="DF343" s="4">
        <v>369</v>
      </c>
      <c r="DG343" s="15" t="s">
        <v>7179</v>
      </c>
      <c r="DH343" s="15" t="s">
        <v>7180</v>
      </c>
      <c r="DI343" s="4" t="e">
        <v>#REF!</v>
      </c>
      <c r="DJ343" s="4" t="e">
        <v>#REF!</v>
      </c>
      <c r="DK343" s="4" t="e">
        <v>#REF!</v>
      </c>
      <c r="DL343" s="4" t="e">
        <v>#REF!</v>
      </c>
      <c r="DM343" s="4" t="e">
        <v>#REF!</v>
      </c>
      <c r="DN343" s="4" t="e">
        <v>#REF!</v>
      </c>
      <c r="DO343" s="4" t="e">
        <v>#REF!</v>
      </c>
      <c r="DP343" s="4" t="s">
        <v>7417</v>
      </c>
      <c r="DQ343" s="4" t="s">
        <v>178</v>
      </c>
      <c r="DR343" s="16">
        <v>0</v>
      </c>
      <c r="DS343" s="17">
        <v>44227</v>
      </c>
      <c r="DU343" s="1" t="s">
        <v>178</v>
      </c>
      <c r="DV343" s="1" t="str">
        <f>TabCadastro[[#This Row],[Cidade]]&amp;" - "&amp;TabCadastro[[#This Row],[UF]]</f>
        <v>Gravatá - PE</v>
      </c>
      <c r="DW343" s="18" t="str">
        <f>TabCadastro[[#This Row],[Nome completo do responsável]]&amp;" / "&amp;TabCadastro[[#This Row],[Endereço de e-mail2]]&amp;" / "&amp;TabCadastro[[#This Row],[Telefone]]</f>
        <v>Joseano Lauriano Da Silva / joseanosilva2@gmail.com / (81) 98837-9586</v>
      </c>
      <c r="DX343" s="18" t="str">
        <f>TabCadastro[[#This Row],[Nome do Presidente]]&amp;" / "&amp;TabCadastro[[#This Row],[Email do Presidente]]&amp;" / "&amp;TabCadastro[[#This Row],[Telefone do Presidente]]</f>
        <v>Joseano Lauriano Da Silva / joseanosilva2@gmail.com / (81) 98837-9586</v>
      </c>
      <c r="DY343" s="18" t="e">
        <f>VLOOKUP(TabCadastro[[#This Row],[Regional]],#REF!,2,FALSE)</f>
        <v>#REF!</v>
      </c>
      <c r="DZ343" s="1" t="e">
        <f>IF(TabCadastro[[#This Row],[Regional]]=#REF!,TabCadastro[[#This Row],[Conc_Cidade_UF]],"")</f>
        <v>#REF!</v>
      </c>
      <c r="EA343" s="18" t="str">
        <f>TabCadastro[[#This Row],[Endereço]]&amp;" - "&amp;TabCadastro[[#This Row],[Bairro]]&amp;" - "&amp;"CEP "&amp;TabCadastro[[#This Row],[CEP]]</f>
        <v>Rua Frei Caneca 168 - Santa Luzia - CEP 55640-245</v>
      </c>
      <c r="EB343" s="1" t="e">
        <f>IF(TabCadastro[[#This Row],[Regional]]=#REF!,TabCadastro[[#This Row],[Ordem (manual)]],"")</f>
        <v>#REF!</v>
      </c>
      <c r="EC343" s="1" t="e">
        <f>IF(TabCadastro[[#This Row],[Regional_Selec]]="","",_xlfn.RANK.EQ(TabCadastro[[#This Row],[Regional_Selec]],TabCadastro[Regional_Selec],1))</f>
        <v>#REF!</v>
      </c>
      <c r="ED343" s="1" t="str">
        <f>TabCadastro[[#This Row],[Domingo]]&amp;TabCadastro[[#This Row],[Segunda]]&amp;TabCadastro[[#This Row],[Terça]]&amp;TabCadastro[[#This Row],[Quarta]]&amp;TabCadastro[[#This Row],[Quinta]]&amp;TabCadastro[[#This Row],[Sexta]]&amp;TabCadastro[[#This Row],[Sábado]]</f>
        <v>---8h--20h</v>
      </c>
      <c r="EE343" s="1">
        <f>LEN(TabCadastro[[#This Row],[Conc_AE]])-LEN(SUBSTITUTE(TabCadastro[[#This Row],[Conc_AE]],"h",""))</f>
        <v>2</v>
      </c>
      <c r="EF343" s="1">
        <f>LEN(TabCadastro[[#This Row],[Dias e Horários do CURSO BÁSICO]])-LEN(SUBSTITUTE(TabCadastro[[#This Row],[Dias e Horários do CURSO BÁSICO]],"h",""))</f>
        <v>0</v>
      </c>
      <c r="EG343" s="1">
        <f>LEN(TabCadastro[[#This Row],[Dias e Horários da EAE]])-LEN(SUBSTITUTE(TabCadastro[[#This Row],[Dias e Horários da EAE]],"h",""))</f>
        <v>1</v>
      </c>
      <c r="EH343" s="1">
        <f>LEN(TabCadastro[[#This Row],[Dias e Horários EVANGELIZAÇÃO INFANTIL]])-LEN(SUBSTITUTE(TabCadastro[[#This Row],[Dias e Horários EVANGELIZAÇÃO INFANTIL]],"h",""))</f>
        <v>0</v>
      </c>
      <c r="EI343" s="1">
        <f>LEN(TabCadastro[[#This Row],[Dias e Horários PRÉ-MOCIDADE]])-LEN(SUBSTITUTE(TabCadastro[[#This Row],[Dias e Horários PRÉ-MOCIDADE]],"h",""))</f>
        <v>0</v>
      </c>
      <c r="EJ343" s="1">
        <f>LEN(TabCadastro[[#This Row],[Dias e Horários MOCIDADE]])-LEN(SUBSTITUTE(TabCadastro[[#This Row],[Dias e Horários MOCIDADE]],"h",""))</f>
        <v>0</v>
      </c>
      <c r="EK343" s="1">
        <f>LEN(TabCadastro[[#This Row],[Dias e Horários do CURSO DE MÉDIUNS]])-LEN(SUBSTITUTE(TabCadastro[[#This Row],[Dias e Horários do CURSO DE MÉDIUNS]],"h",""))</f>
        <v>1</v>
      </c>
      <c r="EL343" s="1">
        <f>LEN(TabCadastro[[#This Row],[Dias e Horários - FALANDO AO CORAÇÃO]])-LEN(SUBSTITUTE(TabCadastro[[#This Row],[Dias e Horários - FALANDO AO CORAÇÃO]],"h",""))</f>
        <v>0</v>
      </c>
      <c r="EM343" s="1">
        <f>LEN(TabCadastro[[#This Row],[Dias e Horários - PROJETO ANDRÉ LUIZ]])-LEN(SUBSTITUTE(TabCadastro[[#This Row],[Dias e Horários - PROJETO ANDRÉ LUIZ]],"h",""))</f>
        <v>0</v>
      </c>
      <c r="EN343" s="1">
        <f>LEN(TabCadastro[[#This Row],[Dias e Horários - PROJETO PAULO DE TARSO]])-LEN(SUBSTITUTE(TabCadastro[[#This Row],[Dias e Horários - PROJETO PAULO DE TARSO]],"h",""))</f>
        <v>0</v>
      </c>
    </row>
    <row r="344" spans="1:144" x14ac:dyDescent="0.3">
      <c r="A344" s="28">
        <v>44224.523851817125</v>
      </c>
      <c r="B344" s="19" t="s">
        <v>3813</v>
      </c>
      <c r="C344" s="3" t="s">
        <v>2944</v>
      </c>
      <c r="D344" s="3" t="s">
        <v>7418</v>
      </c>
      <c r="E344" s="3" t="s">
        <v>7419</v>
      </c>
      <c r="F344" s="3" t="s">
        <v>7420</v>
      </c>
      <c r="G344" s="4" t="s">
        <v>7421</v>
      </c>
      <c r="H344" s="5" t="s">
        <v>2783</v>
      </c>
      <c r="I344" s="3" t="s">
        <v>1442</v>
      </c>
      <c r="J344" s="3" t="s">
        <v>7422</v>
      </c>
      <c r="K344" s="3" t="s">
        <v>7423</v>
      </c>
      <c r="L344" s="23" t="s">
        <v>790</v>
      </c>
      <c r="M344" s="13">
        <v>44197</v>
      </c>
      <c r="N344" s="3" t="s">
        <v>7419</v>
      </c>
      <c r="O344" s="5" t="s">
        <v>7424</v>
      </c>
      <c r="P344" s="5" t="s">
        <v>7420</v>
      </c>
      <c r="Q344" s="4" t="s">
        <v>7425</v>
      </c>
      <c r="R344" s="22" t="s">
        <v>7426</v>
      </c>
      <c r="S344" s="3" t="s">
        <v>158</v>
      </c>
      <c r="T344" s="3" t="s">
        <v>159</v>
      </c>
      <c r="U344" s="3" t="s">
        <v>159</v>
      </c>
      <c r="V344" s="3" t="s">
        <v>159</v>
      </c>
      <c r="W344" s="3" t="s">
        <v>159</v>
      </c>
      <c r="X344" s="3" t="s">
        <v>159</v>
      </c>
      <c r="Y344" s="3" t="s">
        <v>159</v>
      </c>
      <c r="Z344" s="4" t="s">
        <v>7427</v>
      </c>
      <c r="AE344" s="4" t="s">
        <v>159</v>
      </c>
      <c r="AG344" s="23" t="s">
        <v>161</v>
      </c>
      <c r="AH344" s="23" t="s">
        <v>161</v>
      </c>
      <c r="AI344" s="23" t="s">
        <v>161</v>
      </c>
      <c r="AJ344" s="3" t="s">
        <v>196</v>
      </c>
      <c r="AK344" s="23" t="s">
        <v>161</v>
      </c>
      <c r="AL344" s="23" t="s">
        <v>161</v>
      </c>
      <c r="AM344" s="23" t="s">
        <v>161</v>
      </c>
      <c r="AN344" s="5">
        <v>10</v>
      </c>
      <c r="AO344" s="5">
        <v>10</v>
      </c>
      <c r="AP344" s="5">
        <v>3</v>
      </c>
      <c r="AQ344" s="5">
        <v>5</v>
      </c>
      <c r="AR344" s="20" t="s">
        <v>161</v>
      </c>
      <c r="AS344" s="20">
        <v>0</v>
      </c>
      <c r="AT344" s="5" t="s">
        <v>7138</v>
      </c>
      <c r="AU344" s="5" t="s">
        <v>467</v>
      </c>
      <c r="AV344" s="5">
        <v>5</v>
      </c>
      <c r="AW344" s="5">
        <v>6</v>
      </c>
      <c r="AX344" s="5">
        <v>3</v>
      </c>
      <c r="AY344" s="5">
        <v>3</v>
      </c>
      <c r="AZ344" s="20" t="s">
        <v>161</v>
      </c>
      <c r="BA344" s="20">
        <v>0</v>
      </c>
      <c r="BB344" s="20">
        <v>0</v>
      </c>
      <c r="BC344" s="20">
        <v>0</v>
      </c>
      <c r="BD344" s="20">
        <v>0</v>
      </c>
      <c r="BE344" s="20" t="s">
        <v>161</v>
      </c>
      <c r="BF344" s="20">
        <v>0</v>
      </c>
      <c r="BG344" s="20">
        <v>0</v>
      </c>
      <c r="BH344" s="20">
        <v>0</v>
      </c>
      <c r="BI344" s="20">
        <v>0</v>
      </c>
      <c r="BJ344" s="20">
        <v>0</v>
      </c>
      <c r="BK344" s="20">
        <v>0</v>
      </c>
      <c r="BL344" s="20">
        <v>0</v>
      </c>
      <c r="BM344" s="20">
        <v>0</v>
      </c>
      <c r="BN344" s="20">
        <v>0</v>
      </c>
      <c r="BO344" s="20">
        <v>0</v>
      </c>
      <c r="BP344" s="20">
        <v>0</v>
      </c>
      <c r="BQ344" s="20" t="s">
        <v>163</v>
      </c>
      <c r="BR344" s="20" t="s">
        <v>161</v>
      </c>
      <c r="BS344" s="20">
        <v>0</v>
      </c>
      <c r="BT344" s="20">
        <v>0</v>
      </c>
      <c r="BU344" s="20">
        <v>0</v>
      </c>
      <c r="BV344" s="5" t="s">
        <v>344</v>
      </c>
      <c r="BW344" s="20" t="s">
        <v>161</v>
      </c>
      <c r="BX344" s="20">
        <v>0</v>
      </c>
      <c r="BY344" s="20">
        <v>0</v>
      </c>
      <c r="BZ344" s="20">
        <v>0</v>
      </c>
      <c r="CA344" s="20">
        <v>0</v>
      </c>
      <c r="CB344" s="5">
        <v>5</v>
      </c>
      <c r="CC344" s="5">
        <v>5</v>
      </c>
      <c r="CD344" s="20" t="s">
        <v>161</v>
      </c>
      <c r="CE344" s="20" t="s">
        <v>161</v>
      </c>
      <c r="CF344" s="20" t="s">
        <v>161</v>
      </c>
      <c r="CG344" s="5" t="s">
        <v>159</v>
      </c>
      <c r="CH344" s="5" t="s">
        <v>159</v>
      </c>
      <c r="CI344" s="20">
        <v>0</v>
      </c>
      <c r="CJ344" s="20">
        <v>0</v>
      </c>
      <c r="CK344" s="5" t="s">
        <v>159</v>
      </c>
      <c r="CL344" s="5" t="s">
        <v>159</v>
      </c>
      <c r="CM344" s="20">
        <v>0</v>
      </c>
      <c r="CN344" s="20">
        <v>0</v>
      </c>
      <c r="CO344" s="5" t="s">
        <v>199</v>
      </c>
      <c r="CQ344" s="5" t="s">
        <v>168</v>
      </c>
      <c r="CS344" s="5" t="s">
        <v>7428</v>
      </c>
      <c r="CT344" s="5" t="s">
        <v>2791</v>
      </c>
      <c r="CU344" s="20" t="s">
        <v>416</v>
      </c>
      <c r="CX344" s="5" t="s">
        <v>7424</v>
      </c>
      <c r="CY344" s="1" t="s">
        <v>163</v>
      </c>
      <c r="CZ344" s="20" t="s">
        <v>163</v>
      </c>
      <c r="DA344" s="20" t="s">
        <v>163</v>
      </c>
      <c r="DE344" s="14" t="s">
        <v>176</v>
      </c>
      <c r="DF344" s="4">
        <v>370</v>
      </c>
      <c r="DG344" s="15" t="s">
        <v>7179</v>
      </c>
      <c r="DH344" s="15" t="s">
        <v>7180</v>
      </c>
      <c r="DI344" s="4" t="e">
        <v>#REF!</v>
      </c>
      <c r="DJ344" s="4" t="e">
        <v>#REF!</v>
      </c>
      <c r="DK344" s="4" t="e">
        <v>#REF!</v>
      </c>
      <c r="DL344" s="4" t="e">
        <v>#REF!</v>
      </c>
      <c r="DM344" s="4" t="e">
        <v>#REF!</v>
      </c>
      <c r="DN344" s="4" t="e">
        <v>#REF!</v>
      </c>
      <c r="DO344" s="4" t="e">
        <v>#REF!</v>
      </c>
      <c r="DP344" s="4" t="s">
        <v>7429</v>
      </c>
      <c r="DQ344" s="4" t="s">
        <v>178</v>
      </c>
      <c r="DR344" s="16">
        <v>1</v>
      </c>
      <c r="DS344" s="17">
        <v>44235</v>
      </c>
      <c r="DU344" s="1" t="s">
        <v>178</v>
      </c>
      <c r="DV344" s="1" t="str">
        <f>TabCadastro[[#This Row],[Cidade]]&amp;" - "&amp;TabCadastro[[#This Row],[UF]]</f>
        <v>Juazeiro - Ba</v>
      </c>
      <c r="DW344" s="18" t="str">
        <f>TabCadastro[[#This Row],[Nome completo do responsável]]&amp;" / "&amp;TabCadastro[[#This Row],[Endereço de e-mail2]]&amp;" / "&amp;TabCadastro[[#This Row],[Telefone]]</f>
        <v>Isa Mônica Soares De Oliveira / oliveira.isa1020@gmail.com / (87) 99135-2536</v>
      </c>
      <c r="DX344" s="18" t="str">
        <f>TabCadastro[[#This Row],[Nome do Presidente]]&amp;" / "&amp;TabCadastro[[#This Row],[Email do Presidente]]&amp;" / "&amp;TabCadastro[[#This Row],[Telefone do Presidente]]</f>
        <v>Isa Mônica Soares De Oliveira / oliveira.isa1020@gmail.com / (87) 99135-2536</v>
      </c>
      <c r="DY344" s="18" t="e">
        <f>VLOOKUP(TabCadastro[[#This Row],[Regional]],#REF!,2,FALSE)</f>
        <v>#REF!</v>
      </c>
      <c r="DZ344" s="1" t="e">
        <f>IF(TabCadastro[[#This Row],[Regional]]=#REF!,TabCadastro[[#This Row],[Conc_Cidade_UF]],"")</f>
        <v>#REF!</v>
      </c>
      <c r="EA344" s="18" t="str">
        <f>TabCadastro[[#This Row],[Endereço]]&amp;" - "&amp;TabCadastro[[#This Row],[Bairro]]&amp;" - "&amp;"CEP "&amp;TabCadastro[[#This Row],[CEP]]</f>
        <v>Rua José Petitinga  - Santo Antônio  - CEP 48903-010</v>
      </c>
      <c r="EB344" s="1" t="e">
        <f>IF(TabCadastro[[#This Row],[Regional]]=#REF!,TabCadastro[[#This Row],[Ordem (manual)]],"")</f>
        <v>#REF!</v>
      </c>
      <c r="EC344" s="1" t="e">
        <f>IF(TabCadastro[[#This Row],[Regional_Selec]]="","",_xlfn.RANK.EQ(TabCadastro[[#This Row],[Regional_Selec]],TabCadastro[Regional_Selec],1))</f>
        <v>#REF!</v>
      </c>
      <c r="ED344" s="1" t="str">
        <f>TabCadastro[[#This Row],[Domingo]]&amp;TabCadastro[[#This Row],[Segunda]]&amp;TabCadastro[[#This Row],[Terça]]&amp;TabCadastro[[#This Row],[Quarta]]&amp;TabCadastro[[#This Row],[Quinta]]&amp;TabCadastro[[#This Row],[Sexta]]&amp;TabCadastro[[#This Row],[Sábado]]</f>
        <v>---18h---</v>
      </c>
      <c r="EE344" s="1">
        <f>LEN(TabCadastro[[#This Row],[Conc_AE]])-LEN(SUBSTITUTE(TabCadastro[[#This Row],[Conc_AE]],"h",""))</f>
        <v>1</v>
      </c>
      <c r="EF344" s="1">
        <f>LEN(TabCadastro[[#This Row],[Dias e Horários do CURSO BÁSICO]])-LEN(SUBSTITUTE(TabCadastro[[#This Row],[Dias e Horários do CURSO BÁSICO]],"h",""))</f>
        <v>0</v>
      </c>
      <c r="EG344" s="1">
        <f>LEN(TabCadastro[[#This Row],[Dias e Horários da EAE]])-LEN(SUBSTITUTE(TabCadastro[[#This Row],[Dias e Horários da EAE]],"h",""))</f>
        <v>1</v>
      </c>
      <c r="EH344" s="1">
        <f>LEN(TabCadastro[[#This Row],[Dias e Horários EVANGELIZAÇÃO INFANTIL]])-LEN(SUBSTITUTE(TabCadastro[[#This Row],[Dias e Horários EVANGELIZAÇÃO INFANTIL]],"h",""))</f>
        <v>0</v>
      </c>
      <c r="EI344" s="1">
        <f>LEN(TabCadastro[[#This Row],[Dias e Horários PRÉ-MOCIDADE]])-LEN(SUBSTITUTE(TabCadastro[[#This Row],[Dias e Horários PRÉ-MOCIDADE]],"h",""))</f>
        <v>0</v>
      </c>
      <c r="EJ344" s="1">
        <f>LEN(TabCadastro[[#This Row],[Dias e Horários MOCIDADE]])-LEN(SUBSTITUTE(TabCadastro[[#This Row],[Dias e Horários MOCIDADE]],"h",""))</f>
        <v>0</v>
      </c>
      <c r="EK344" s="1">
        <f>LEN(TabCadastro[[#This Row],[Dias e Horários do CURSO DE MÉDIUNS]])-LEN(SUBSTITUTE(TabCadastro[[#This Row],[Dias e Horários do CURSO DE MÉDIUNS]],"h",""))</f>
        <v>0</v>
      </c>
      <c r="EL344" s="1">
        <f>LEN(TabCadastro[[#This Row],[Dias e Horários - FALANDO AO CORAÇÃO]])-LEN(SUBSTITUTE(TabCadastro[[#This Row],[Dias e Horários - FALANDO AO CORAÇÃO]],"h",""))</f>
        <v>0</v>
      </c>
      <c r="EM344" s="1">
        <f>LEN(TabCadastro[[#This Row],[Dias e Horários - PROJETO ANDRÉ LUIZ]])-LEN(SUBSTITUTE(TabCadastro[[#This Row],[Dias e Horários - PROJETO ANDRÉ LUIZ]],"h",""))</f>
        <v>0</v>
      </c>
      <c r="EN344" s="1">
        <f>LEN(TabCadastro[[#This Row],[Dias e Horários - PROJETO PAULO DE TARSO]])-LEN(SUBSTITUTE(TabCadastro[[#This Row],[Dias e Horários - PROJETO PAULO DE TARSO]],"h",""))</f>
        <v>0</v>
      </c>
    </row>
    <row r="345" spans="1:144" x14ac:dyDescent="0.3">
      <c r="A345" s="2">
        <v>44228.654651585646</v>
      </c>
      <c r="B345" s="19" t="s">
        <v>5113</v>
      </c>
      <c r="C345" s="3" t="s">
        <v>7430</v>
      </c>
      <c r="D345" s="3" t="s">
        <v>7431</v>
      </c>
      <c r="E345" s="3" t="s">
        <v>7432</v>
      </c>
      <c r="F345" s="3" t="s">
        <v>7433</v>
      </c>
      <c r="G345" s="4" t="s">
        <v>7434</v>
      </c>
      <c r="H345" s="5" t="s">
        <v>7435</v>
      </c>
      <c r="I345" s="3" t="s">
        <v>642</v>
      </c>
      <c r="J345" s="3" t="s">
        <v>152</v>
      </c>
      <c r="K345" s="3" t="s">
        <v>7436</v>
      </c>
      <c r="L345" s="3" t="s">
        <v>7437</v>
      </c>
      <c r="M345" s="13">
        <v>37001</v>
      </c>
      <c r="N345" s="3" t="s">
        <v>7432</v>
      </c>
      <c r="O345" s="5" t="s">
        <v>7438</v>
      </c>
      <c r="P345" s="5" t="s">
        <v>7433</v>
      </c>
      <c r="Q345" s="4" t="s">
        <v>7439</v>
      </c>
      <c r="R345" s="4" t="s">
        <v>7440</v>
      </c>
      <c r="S345" s="3" t="s">
        <v>158</v>
      </c>
      <c r="T345" s="3" t="s">
        <v>158</v>
      </c>
      <c r="U345" s="3" t="s">
        <v>158</v>
      </c>
      <c r="V345" s="3" t="s">
        <v>159</v>
      </c>
      <c r="W345" s="3" t="s">
        <v>159</v>
      </c>
      <c r="X345" s="3" t="s">
        <v>159</v>
      </c>
      <c r="Y345" s="3" t="s">
        <v>158</v>
      </c>
      <c r="Z345" s="4" t="s">
        <v>7441</v>
      </c>
      <c r="AA345" s="4" t="s">
        <v>159</v>
      </c>
      <c r="AB345" s="4" t="s">
        <v>159</v>
      </c>
      <c r="AC345" s="4" t="s">
        <v>159</v>
      </c>
      <c r="AD345" s="4" t="s">
        <v>159</v>
      </c>
      <c r="AE345" s="4" t="s">
        <v>158</v>
      </c>
      <c r="AF345" s="4" t="s">
        <v>7442</v>
      </c>
      <c r="AG345" s="23" t="s">
        <v>161</v>
      </c>
      <c r="AH345" s="3" t="s">
        <v>161</v>
      </c>
      <c r="AI345" s="23" t="s">
        <v>161</v>
      </c>
      <c r="AJ345" s="23" t="s">
        <v>161</v>
      </c>
      <c r="AK345" s="23" t="s">
        <v>161</v>
      </c>
      <c r="AL345" s="23" t="s">
        <v>161</v>
      </c>
      <c r="AM345" s="3" t="s">
        <v>161</v>
      </c>
      <c r="AN345" s="5">
        <v>80</v>
      </c>
      <c r="AO345" s="5">
        <v>29</v>
      </c>
      <c r="AP345" s="5">
        <v>8</v>
      </c>
      <c r="AQ345" s="5">
        <v>6</v>
      </c>
      <c r="AR345" s="5" t="s">
        <v>161</v>
      </c>
      <c r="AS345" s="5">
        <v>0</v>
      </c>
      <c r="AT345" s="5" t="s">
        <v>379</v>
      </c>
      <c r="AU345" s="5" t="s">
        <v>467</v>
      </c>
      <c r="AV345" s="5">
        <v>8</v>
      </c>
      <c r="AW345" s="5">
        <v>2</v>
      </c>
      <c r="AX345" s="5">
        <v>6</v>
      </c>
      <c r="AY345" s="5">
        <v>0</v>
      </c>
      <c r="AZ345" s="5" t="s">
        <v>161</v>
      </c>
      <c r="BA345" s="5">
        <v>0</v>
      </c>
      <c r="BB345" s="5">
        <v>0</v>
      </c>
      <c r="BC345" s="5">
        <v>5</v>
      </c>
      <c r="BD345" s="5">
        <v>0</v>
      </c>
      <c r="BE345" s="5" t="s">
        <v>342</v>
      </c>
      <c r="BF345" s="5">
        <v>11</v>
      </c>
      <c r="BG345" s="5">
        <v>11</v>
      </c>
      <c r="BH345" s="5">
        <v>6</v>
      </c>
      <c r="BI345" s="5">
        <v>2</v>
      </c>
      <c r="BJ345" s="5">
        <v>2</v>
      </c>
      <c r="BK345" s="5">
        <v>2</v>
      </c>
      <c r="BL345" s="5">
        <v>2</v>
      </c>
      <c r="BM345" s="5">
        <v>2</v>
      </c>
      <c r="BN345" s="5">
        <v>5</v>
      </c>
      <c r="BO345" s="5">
        <v>2</v>
      </c>
      <c r="BP345" s="5">
        <v>1</v>
      </c>
      <c r="BQ345" s="5" t="s">
        <v>159</v>
      </c>
      <c r="BR345" s="5" t="s">
        <v>161</v>
      </c>
      <c r="BS345" s="5">
        <v>0</v>
      </c>
      <c r="BT345" s="5">
        <v>0</v>
      </c>
      <c r="BU345" s="5">
        <v>0</v>
      </c>
      <c r="BV345" s="5" t="s">
        <v>253</v>
      </c>
      <c r="BW345" s="5" t="s">
        <v>161</v>
      </c>
      <c r="BX345" s="5">
        <v>0</v>
      </c>
      <c r="BY345" s="5">
        <v>0</v>
      </c>
      <c r="BZ345" s="5">
        <v>0</v>
      </c>
      <c r="CA345" s="5">
        <v>0</v>
      </c>
      <c r="CB345" s="5">
        <v>0</v>
      </c>
      <c r="CC345" s="5">
        <v>0</v>
      </c>
      <c r="CD345" s="5" t="s">
        <v>161</v>
      </c>
      <c r="CE345" s="5" t="s">
        <v>161</v>
      </c>
      <c r="CF345" s="5" t="s">
        <v>161</v>
      </c>
      <c r="CG345" s="5" t="s">
        <v>159</v>
      </c>
      <c r="CH345" s="5" t="s">
        <v>158</v>
      </c>
      <c r="CI345" s="5">
        <v>8</v>
      </c>
      <c r="CJ345" s="5">
        <v>2</v>
      </c>
      <c r="CK345" s="5" t="s">
        <v>159</v>
      </c>
      <c r="CL345" s="5" t="s">
        <v>158</v>
      </c>
      <c r="CM345" s="5">
        <v>8</v>
      </c>
      <c r="CN345" s="5">
        <v>2</v>
      </c>
      <c r="CO345" s="5" t="s">
        <v>1454</v>
      </c>
      <c r="CP345" s="4" t="s">
        <v>7443</v>
      </c>
      <c r="CQ345" s="5" t="s">
        <v>168</v>
      </c>
      <c r="CR345" s="4" t="s">
        <v>7444</v>
      </c>
      <c r="CS345" s="5" t="s">
        <v>169</v>
      </c>
      <c r="CT345" s="5" t="s">
        <v>159</v>
      </c>
      <c r="CU345" s="20" t="s">
        <v>416</v>
      </c>
      <c r="CX345" s="5" t="s">
        <v>7438</v>
      </c>
      <c r="CY345" s="4" t="s">
        <v>7445</v>
      </c>
      <c r="CZ345" s="5" t="s">
        <v>171</v>
      </c>
      <c r="DA345" s="5" t="s">
        <v>172</v>
      </c>
      <c r="DB345" s="4" t="s">
        <v>7446</v>
      </c>
      <c r="DC345" s="4" t="s">
        <v>7447</v>
      </c>
      <c r="DE345" s="14" t="s">
        <v>176</v>
      </c>
      <c r="DF345" s="4">
        <v>372</v>
      </c>
      <c r="DG345" s="15" t="s">
        <v>7179</v>
      </c>
      <c r="DH345" s="15" t="s">
        <v>7180</v>
      </c>
      <c r="DI345" s="4" t="e">
        <v>#REF!</v>
      </c>
      <c r="DJ345" s="4" t="e">
        <v>#REF!</v>
      </c>
      <c r="DK345" s="4" t="e">
        <v>#REF!</v>
      </c>
      <c r="DL345" s="4" t="e">
        <v>#REF!</v>
      </c>
      <c r="DM345" s="4" t="e">
        <v>#REF!</v>
      </c>
      <c r="DN345" s="4" t="e">
        <v>#REF!</v>
      </c>
      <c r="DO345" s="4" t="e">
        <v>#REF!</v>
      </c>
      <c r="DP345" s="4" t="s">
        <v>7448</v>
      </c>
      <c r="DQ345" s="4" t="s">
        <v>178</v>
      </c>
      <c r="DR345" s="16">
        <v>0</v>
      </c>
      <c r="DS345" s="17">
        <v>44237</v>
      </c>
      <c r="DU345" s="1" t="s">
        <v>178</v>
      </c>
      <c r="DV345" s="1" t="str">
        <f>TabCadastro[[#This Row],[Cidade]]&amp;" - "&amp;TabCadastro[[#This Row],[UF]]</f>
        <v>São Paulo - SP</v>
      </c>
      <c r="DW345" s="18" t="str">
        <f>TabCadastro[[#This Row],[Nome completo do responsável]]&amp;" / "&amp;TabCadastro[[#This Row],[Endereço de e-mail2]]&amp;" / "&amp;TabCadastro[[#This Row],[Telefone]]</f>
        <v>Eunice Josefa Dos Santos / nicepazeluz@gmail.com / (11) 99612-1956</v>
      </c>
      <c r="DX345" s="18" t="str">
        <f>TabCadastro[[#This Row],[Nome do Presidente]]&amp;" / "&amp;TabCadastro[[#This Row],[Email do Presidente]]&amp;" / "&amp;TabCadastro[[#This Row],[Telefone do Presidente]]</f>
        <v>Eunice Josefa Dos Santos / nicepazeluz@gmail.com / (11) 99612-1956</v>
      </c>
      <c r="DY345" s="18" t="e">
        <f>VLOOKUP(TabCadastro[[#This Row],[Regional]],#REF!,2,FALSE)</f>
        <v>#REF!</v>
      </c>
      <c r="DZ345" s="1" t="e">
        <f>IF(TabCadastro[[#This Row],[Regional]]=#REF!,TabCadastro[[#This Row],[Conc_Cidade_UF]],"")</f>
        <v>#REF!</v>
      </c>
      <c r="EA345" s="18" t="str">
        <f>TabCadastro[[#This Row],[Endereço]]&amp;" - "&amp;TabCadastro[[#This Row],[Bairro]]&amp;" - "&amp;"CEP "&amp;TabCadastro[[#This Row],[CEP]]</f>
        <v>Rua Vargem Grande 45 - Tatuapé - CEP 03316-020</v>
      </c>
      <c r="EB345" s="1" t="e">
        <f>IF(TabCadastro[[#This Row],[Regional]]=#REF!,TabCadastro[[#This Row],[Ordem (manual)]],"")</f>
        <v>#REF!</v>
      </c>
      <c r="EC345" s="1" t="e">
        <f>IF(TabCadastro[[#This Row],[Regional_Selec]]="","",_xlfn.RANK.EQ(TabCadastro[[#This Row],[Regional_Selec]],TabCadastro[Regional_Selec],1))</f>
        <v>#REF!</v>
      </c>
      <c r="ED345" s="1" t="str">
        <f>TabCadastro[[#This Row],[Domingo]]&amp;TabCadastro[[#This Row],[Segunda]]&amp;TabCadastro[[#This Row],[Terça]]&amp;TabCadastro[[#This Row],[Quarta]]&amp;TabCadastro[[#This Row],[Quinta]]&amp;TabCadastro[[#This Row],[Sexta]]&amp;TabCadastro[[#This Row],[Sábado]]</f>
        <v>-------</v>
      </c>
      <c r="EE345" s="1">
        <f>LEN(TabCadastro[[#This Row],[Conc_AE]])-LEN(SUBSTITUTE(TabCadastro[[#This Row],[Conc_AE]],"h",""))</f>
        <v>0</v>
      </c>
      <c r="EF345" s="1">
        <f>LEN(TabCadastro[[#This Row],[Dias e Horários do CURSO BÁSICO]])-LEN(SUBSTITUTE(TabCadastro[[#This Row],[Dias e Horários do CURSO BÁSICO]],"h",""))</f>
        <v>0</v>
      </c>
      <c r="EG345" s="1">
        <f>LEN(TabCadastro[[#This Row],[Dias e Horários da EAE]])-LEN(SUBSTITUTE(TabCadastro[[#This Row],[Dias e Horários da EAE]],"h",""))</f>
        <v>1</v>
      </c>
      <c r="EH345" s="1">
        <f>LEN(TabCadastro[[#This Row],[Dias e Horários EVANGELIZAÇÃO INFANTIL]])-LEN(SUBSTITUTE(TabCadastro[[#This Row],[Dias e Horários EVANGELIZAÇÃO INFANTIL]],"h",""))</f>
        <v>1</v>
      </c>
      <c r="EI345" s="1">
        <f>LEN(TabCadastro[[#This Row],[Dias e Horários PRÉ-MOCIDADE]])-LEN(SUBSTITUTE(TabCadastro[[#This Row],[Dias e Horários PRÉ-MOCIDADE]],"h",""))</f>
        <v>0</v>
      </c>
      <c r="EJ345" s="1">
        <f>LEN(TabCadastro[[#This Row],[Dias e Horários MOCIDADE]])-LEN(SUBSTITUTE(TabCadastro[[#This Row],[Dias e Horários MOCIDADE]],"h",""))</f>
        <v>0</v>
      </c>
      <c r="EK345" s="1">
        <f>LEN(TabCadastro[[#This Row],[Dias e Horários do CURSO DE MÉDIUNS]])-LEN(SUBSTITUTE(TabCadastro[[#This Row],[Dias e Horários do CURSO DE MÉDIUNS]],"h",""))</f>
        <v>0</v>
      </c>
      <c r="EL345" s="1">
        <f>LEN(TabCadastro[[#This Row],[Dias e Horários - FALANDO AO CORAÇÃO]])-LEN(SUBSTITUTE(TabCadastro[[#This Row],[Dias e Horários - FALANDO AO CORAÇÃO]],"h",""))</f>
        <v>0</v>
      </c>
      <c r="EM345" s="1">
        <f>LEN(TabCadastro[[#This Row],[Dias e Horários - PROJETO ANDRÉ LUIZ]])-LEN(SUBSTITUTE(TabCadastro[[#This Row],[Dias e Horários - PROJETO ANDRÉ LUIZ]],"h",""))</f>
        <v>0</v>
      </c>
      <c r="EN345" s="1">
        <f>LEN(TabCadastro[[#This Row],[Dias e Horários - PROJETO PAULO DE TARSO]])-LEN(SUBSTITUTE(TabCadastro[[#This Row],[Dias e Horários - PROJETO PAULO DE TARSO]],"h",""))</f>
        <v>0</v>
      </c>
    </row>
    <row r="347" spans="1:144" ht="15.75" customHeight="1" x14ac:dyDescent="0.3">
      <c r="E347" s="23" t="str">
        <f>PROPER(E2)</f>
        <v>Nivaldo Aparecido Giraldelli</v>
      </c>
      <c r="O347" s="20" t="e">
        <f>VLOOKUP(O2,[1]Plan1!$B$2:$D$490,2,FALSE)</f>
        <v>#N/A</v>
      </c>
      <c r="P347" s="20" t="str">
        <f>VLOOKUP(P2,[1]ajustes!$N$4:$O$344,2,FALSE)</f>
        <v>(11) 99233-4543</v>
      </c>
      <c r="AN347" s="20">
        <f>VLOOKUP(AN2,[1]Plan1!$F$3:$G$429,2,FALSE)</f>
        <v>15</v>
      </c>
      <c r="AO347" s="20">
        <f>VLOOKUP(AO2,[1]Plan1!$F$3:$G$429,2,FALSE)</f>
        <v>12</v>
      </c>
      <c r="AP347" s="20">
        <f>VLOOKUP(AP2,[1]Plan1!$F$3:$G$429,2,FALSE)</f>
        <v>5</v>
      </c>
      <c r="AQ347" s="20">
        <f>VLOOKUP(AQ2,[1]Plan1!$F$3:$G$429,2,FALSE)</f>
        <v>4</v>
      </c>
      <c r="AR347" s="20">
        <f>VLOOKUP(AR2,[1]Plan1!$F$3:$G$429,2,FALSE)</f>
        <v>0</v>
      </c>
      <c r="AS347" s="20">
        <f>VLOOKUP(AS2,[1]Plan1!$F$3:$G$429,2,FALSE)</f>
        <v>0</v>
      </c>
      <c r="AT347" s="20">
        <f>VLOOKUP(AT2,[1]Plan1!$F$3:$G$429,2,FALSE)</f>
        <v>0</v>
      </c>
      <c r="AU347" s="20" t="e">
        <f>VLOOKUP(AU2,[1]ajustes!$L$4:$N$134,3,FALSE)</f>
        <v>#N/A</v>
      </c>
      <c r="AV347" s="20">
        <f>VLOOKUP(AV2,[1]Plan1!$F$3:$G$429,2,FALSE)</f>
        <v>0</v>
      </c>
      <c r="AW347" s="20">
        <f>VLOOKUP(AW2,[1]Plan1!$F$3:$G$429,2,FALSE)</f>
        <v>4</v>
      </c>
      <c r="AX347" s="20">
        <f>VLOOKUP(AX2,[1]Plan1!$F$3:$G$429,2,FALSE)</f>
        <v>3</v>
      </c>
      <c r="AY347" s="20">
        <f>VLOOKUP(AY2,[1]Plan1!$F$3:$G$429,2,FALSE)</f>
        <v>0</v>
      </c>
      <c r="AZ347" s="20">
        <f>VLOOKUP(AZ2,[1]Plan1!$F$3:$G$429,2,FALSE)</f>
        <v>0</v>
      </c>
      <c r="BA347" s="20">
        <f>VLOOKUP(BA2,[1]Plan1!$F$3:$G$429,2,FALSE)</f>
        <v>0</v>
      </c>
      <c r="BB347" s="20">
        <f>VLOOKUP(BB2,[1]Plan1!$F$3:$G$429,2,FALSE)</f>
        <v>2</v>
      </c>
      <c r="BC347" s="20">
        <f>VLOOKUP(BC2,[1]Plan1!$F$3:$G$429,2,FALSE)</f>
        <v>2</v>
      </c>
      <c r="BD347" s="20">
        <f>VLOOKUP(BD2,[1]Plan1!$F$3:$G$429,2,FALSE)</f>
        <v>0</v>
      </c>
      <c r="BE347" s="20" t="e">
        <f>VLOOKUP(BE2,[1]Plan1!$F$3:$G$429,2,FALSE)</f>
        <v>#N/A</v>
      </c>
      <c r="BF347" s="20">
        <f>VLOOKUP(BF2,[1]Plan1!$F$3:$G$429,2,FALSE)</f>
        <v>30</v>
      </c>
      <c r="BG347" s="20">
        <f>VLOOKUP(BG2,[1]Plan1!$F$3:$G$429,2,FALSE)</f>
        <v>0</v>
      </c>
      <c r="BH347" s="20">
        <f>VLOOKUP(BH2,[1]Plan1!$F$3:$G$429,2,FALSE)</f>
        <v>3</v>
      </c>
      <c r="BI347" s="20">
        <f>VLOOKUP(BI2,[1]Plan1!$F$3:$G$429,2,FALSE)</f>
        <v>0</v>
      </c>
      <c r="BJ347" s="20">
        <f>VLOOKUP(BJ2,[1]Plan1!$F$3:$G$429,2,FALSE)</f>
        <v>1</v>
      </c>
      <c r="BK347" s="20">
        <f>VLOOKUP(BK2,[1]Plan1!$F$3:$G$429,2,FALSE)</f>
        <v>1</v>
      </c>
      <c r="BL347" s="20">
        <f>VLOOKUP(BL2,[1]Plan1!$F$3:$G$429,2,FALSE)</f>
        <v>1</v>
      </c>
      <c r="BM347" s="20">
        <f>VLOOKUP(BM2,[1]Plan1!$F$3:$G$429,2,FALSE)</f>
        <v>0</v>
      </c>
      <c r="BN347" s="20">
        <f>VLOOKUP(BN2,[1]Plan1!$F$3:$G$429,2,FALSE)</f>
        <v>0</v>
      </c>
      <c r="BO347" s="20">
        <f>VLOOKUP(BO2,[1]Plan1!$F$3:$G$429,2,FALSE)</f>
        <v>3</v>
      </c>
      <c r="BP347" s="20">
        <f>VLOOKUP(BP2,[1]Plan1!$F$3:$G$429,2,FALSE)</f>
        <v>3</v>
      </c>
      <c r="BQ347" s="20" t="e">
        <f>VLOOKUP(BQ2,[1]ajustes!$L$3:$M$11,2,FALSE)</f>
        <v>#N/A</v>
      </c>
      <c r="BR347" s="20" t="e">
        <f>VLOOKUP(BR2,[1]Plan1!$F$3:$G$429,2,FALSE)</f>
        <v>#N/A</v>
      </c>
      <c r="BS347" s="20">
        <f>VLOOKUP(BS2,[1]Plan1!$F$3:$G$429,2,FALSE)</f>
        <v>8</v>
      </c>
      <c r="BT347" s="20">
        <f>VLOOKUP(BT2,[1]Plan1!$F$3:$G$429,2,FALSE)</f>
        <v>1</v>
      </c>
      <c r="BU347" s="20">
        <f>VLOOKUP(BU2,[1]Plan1!$F$3:$G$429,2,FALSE)</f>
        <v>1</v>
      </c>
      <c r="BV347" s="20" t="e">
        <f>VLOOKUP(BV2,[1]ajustes!$L$3:$M$328,2,FALSE)</f>
        <v>#N/A</v>
      </c>
      <c r="BW347" s="20" t="e">
        <f>VLOOKUP(BW2,[1]Plan1!$F$3:$G$429,2,FALSE)</f>
        <v>#N/A</v>
      </c>
      <c r="BX347" s="20">
        <f>VLOOKUP(BX2,[1]Plan1!$F$3:$G$429,2,FALSE)</f>
        <v>7</v>
      </c>
      <c r="BY347" s="20">
        <f>VLOOKUP(BY2,[1]Plan1!$F$3:$G$429,2,FALSE)</f>
        <v>0</v>
      </c>
      <c r="BZ347" s="20">
        <f>VLOOKUP(BZ2,[1]Plan1!$F$3:$G$429,2,FALSE)</f>
        <v>1</v>
      </c>
      <c r="CA347" s="20">
        <f>VLOOKUP(CA2,[1]Plan1!$F$3:$G$429,2,FALSE)</f>
        <v>1</v>
      </c>
      <c r="CB347" s="20">
        <f>VLOOKUP(CB2,[1]Plan1!$F$3:$G$429,2,FALSE)</f>
        <v>0</v>
      </c>
      <c r="CC347" s="20">
        <f>VLOOKUP(CC2,[1]Plan1!$F$3:$G$429,2,FALSE)</f>
        <v>8</v>
      </c>
      <c r="CD347" s="20">
        <f>VLOOKUP(CD2,[1]Plan1!$F$3:$G$429,2,FALSE)</f>
        <v>0</v>
      </c>
      <c r="CE347" s="20" t="e">
        <f>VLOOKUP(CE2,[1]Plan1!$F$3:$G$429,2,FALSE)</f>
        <v>#N/A</v>
      </c>
      <c r="CF347" s="20">
        <f>VLOOKUP(CF2,[1]Plan1!$F$3:$G$429,2,FALSE)</f>
        <v>0</v>
      </c>
      <c r="CG347" s="20" t="e">
        <f>VLOOKUP(CG2,[1]Plan1!$F$3:$G$429,2,FALSE)</f>
        <v>#N/A</v>
      </c>
      <c r="CH347" s="20">
        <f>VLOOKUP(CH2,[1]Plan1!$F$3:$G$429,2,FALSE)</f>
        <v>0</v>
      </c>
      <c r="CI347" s="20">
        <f>VLOOKUP(CI2,[1]Plan1!$F$3:$G$429,2,FALSE)</f>
        <v>0</v>
      </c>
      <c r="CJ347" s="20">
        <f>VLOOKUP(CJ2,[1]Plan1!$F$3:$G$429,2,FALSE)</f>
        <v>0</v>
      </c>
      <c r="CK347" s="20">
        <f>VLOOKUP(CK2,[1]Plan1!$F$3:$G$429,2,FALSE)</f>
        <v>0</v>
      </c>
      <c r="CL347" s="20">
        <f>VLOOKUP(CL2,[1]Plan1!$F$3:$G$429,2,FALSE)</f>
        <v>0</v>
      </c>
      <c r="CM347" s="20">
        <f>VLOOKUP(CM2,[1]Plan1!$F$3:$G$429,2,FALSE)</f>
        <v>0</v>
      </c>
      <c r="CN347" s="20">
        <f>VLOOKUP(CN2,[1]Plan1!$F$3:$G$429,2,FALSE)</f>
        <v>0</v>
      </c>
      <c r="CU347" s="20" t="str">
        <f>IF(ISERROR(VLOOKUP(CU2,[1]Plan1!$B$2:$D$490,2,FALSE)),"(sem email)",VLOOKUP(CU2,[1]Plan1!$B$2:$D$490,2,FALSE))</f>
        <v>(sem email)</v>
      </c>
      <c r="CX347" s="20" t="str">
        <f>IF(ISERROR(VLOOKUP(CX2,[1]ajustes!$L$4:$M$309,2,FALSE)),"(sem email)",VLOOKUP(CX2,[1]ajustes!$L$4:$M$309,2,FALSE))</f>
        <v>(sem email)</v>
      </c>
    </row>
    <row r="348" spans="1:144" ht="15.75" customHeight="1" x14ac:dyDescent="0.3">
      <c r="E348" s="23" t="str">
        <f t="shared" ref="E348:E411" si="0">PROPER(E3)</f>
        <v>João Batista Mendes</v>
      </c>
      <c r="O348" s="20" t="e">
        <f>VLOOKUP(O3,[1]Plan1!$B$2:$D$490,2,FALSE)</f>
        <v>#N/A</v>
      </c>
      <c r="P348" s="20" t="str">
        <f>VLOOKUP(P3,[1]ajustes!$N$4:$O$344,2,FALSE)</f>
        <v>(11) 98597-9878</v>
      </c>
      <c r="AN348" s="20">
        <f>VLOOKUP(AN3,[1]Plan1!$F$3:$G$429,2,FALSE)</f>
        <v>20</v>
      </c>
      <c r="AO348" s="20">
        <f>VLOOKUP(AO3,[1]Plan1!$F$3:$G$429,2,FALSE)</f>
        <v>8</v>
      </c>
      <c r="AP348" s="20">
        <f>VLOOKUP(AP3,[1]Plan1!$F$3:$G$429,2,FALSE)</f>
        <v>5</v>
      </c>
      <c r="AQ348" s="20">
        <f>VLOOKUP(AQ3,[1]Plan1!$F$3:$G$429,2,FALSE)</f>
        <v>3</v>
      </c>
      <c r="AR348" s="20">
        <f>VLOOKUP(AR3,[1]Plan1!$F$3:$G$429,2,FALSE)</f>
        <v>0</v>
      </c>
      <c r="AS348" s="20">
        <f>VLOOKUP(AS3,[1]Plan1!$F$3:$G$429,2,FALSE)</f>
        <v>0</v>
      </c>
      <c r="AT348" s="20" t="e">
        <f>VLOOKUP(AT3,[1]Plan1!$F$3:$G$429,2,FALSE)</f>
        <v>#N/A</v>
      </c>
      <c r="AU348" s="20" t="e">
        <f>VLOOKUP(AU3,[1]ajustes!$L$4:$N$134,3,FALSE)</f>
        <v>#N/A</v>
      </c>
      <c r="AV348" s="20">
        <f>VLOOKUP(AV3,[1]Plan1!$F$3:$G$429,2,FALSE)</f>
        <v>6</v>
      </c>
      <c r="AW348" s="20">
        <f>VLOOKUP(AW3,[1]Plan1!$F$3:$G$429,2,FALSE)</f>
        <v>0</v>
      </c>
      <c r="AX348" s="20">
        <f>VLOOKUP(AX3,[1]Plan1!$F$3:$G$429,2,FALSE)</f>
        <v>3</v>
      </c>
      <c r="AY348" s="20">
        <f>VLOOKUP(AY3,[1]Plan1!$F$3:$G$429,2,FALSE)</f>
        <v>2</v>
      </c>
      <c r="AZ348" s="20">
        <f>VLOOKUP(AZ3,[1]Plan1!$F$3:$G$429,2,FALSE)</f>
        <v>0</v>
      </c>
      <c r="BA348" s="20">
        <f>VLOOKUP(BA3,[1]Plan1!$F$3:$G$429,2,FALSE)</f>
        <v>0</v>
      </c>
      <c r="BB348" s="20">
        <f>VLOOKUP(BB3,[1]Plan1!$F$3:$G$429,2,FALSE)</f>
        <v>0</v>
      </c>
      <c r="BC348" s="20">
        <f>VLOOKUP(BC3,[1]Plan1!$F$3:$G$429,2,FALSE)</f>
        <v>2</v>
      </c>
      <c r="BD348" s="20">
        <f>VLOOKUP(BD3,[1]Plan1!$F$3:$G$429,2,FALSE)</f>
        <v>1</v>
      </c>
      <c r="BE348" s="20">
        <f>VLOOKUP(BE3,[1]Plan1!$F$3:$G$429,2,FALSE)</f>
        <v>0</v>
      </c>
      <c r="BF348" s="20">
        <f>VLOOKUP(BF3,[1]Plan1!$F$3:$G$429,2,FALSE)</f>
        <v>0</v>
      </c>
      <c r="BG348" s="20">
        <f>VLOOKUP(BG3,[1]Plan1!$F$3:$G$429,2,FALSE)</f>
        <v>0</v>
      </c>
      <c r="BH348" s="20">
        <f>VLOOKUP(BH3,[1]Plan1!$F$3:$G$429,2,FALSE)</f>
        <v>0</v>
      </c>
      <c r="BI348" s="20">
        <f>VLOOKUP(BI3,[1]Plan1!$F$3:$G$429,2,FALSE)</f>
        <v>0</v>
      </c>
      <c r="BJ348" s="20">
        <f>VLOOKUP(BJ3,[1]Plan1!$F$3:$G$429,2,FALSE)</f>
        <v>0</v>
      </c>
      <c r="BK348" s="20">
        <f>VLOOKUP(BK3,[1]Plan1!$F$3:$G$429,2,FALSE)</f>
        <v>0</v>
      </c>
      <c r="BL348" s="20">
        <f>VLOOKUP(BL3,[1]Plan1!$F$3:$G$429,2,FALSE)</f>
        <v>0</v>
      </c>
      <c r="BM348" s="20">
        <f>VLOOKUP(BM3,[1]Plan1!$F$3:$G$429,2,FALSE)</f>
        <v>0</v>
      </c>
      <c r="BN348" s="20">
        <f>VLOOKUP(BN3,[1]Plan1!$F$3:$G$429,2,FALSE)</f>
        <v>0</v>
      </c>
      <c r="BO348" s="20">
        <f>VLOOKUP(BO3,[1]Plan1!$F$3:$G$429,2,FALSE)</f>
        <v>0</v>
      </c>
      <c r="BP348" s="20">
        <f>VLOOKUP(BP3,[1]Plan1!$F$3:$G$429,2,FALSE)</f>
        <v>4</v>
      </c>
      <c r="BQ348" s="20" t="e">
        <f>VLOOKUP(BQ3,[1]ajustes!$L$3:$M$11,2,FALSE)</f>
        <v>#N/A</v>
      </c>
      <c r="BR348" s="20">
        <f>VLOOKUP(BR3,[1]Plan1!$F$3:$G$429,2,FALSE)</f>
        <v>0</v>
      </c>
      <c r="BS348" s="20">
        <f>VLOOKUP(BS3,[1]Plan1!$F$3:$G$429,2,FALSE)</f>
        <v>0</v>
      </c>
      <c r="BT348" s="20">
        <f>VLOOKUP(BT3,[1]Plan1!$F$3:$G$429,2,FALSE)</f>
        <v>0</v>
      </c>
      <c r="BU348" s="20">
        <f>VLOOKUP(BU3,[1]Plan1!$F$3:$G$429,2,FALSE)</f>
        <v>0</v>
      </c>
      <c r="BV348" s="20" t="e">
        <f>VLOOKUP(BV3,[1]ajustes!$L$3:$M$328,2,FALSE)</f>
        <v>#N/A</v>
      </c>
      <c r="BW348" s="20">
        <f>VLOOKUP(BW3,[1]Plan1!$F$3:$G$429,2,FALSE)</f>
        <v>0</v>
      </c>
      <c r="BX348" s="20">
        <f>VLOOKUP(BX3,[1]Plan1!$F$3:$G$429,2,FALSE)</f>
        <v>0</v>
      </c>
      <c r="BY348" s="20">
        <f>VLOOKUP(BY3,[1]Plan1!$F$3:$G$429,2,FALSE)</f>
        <v>0</v>
      </c>
      <c r="BZ348" s="20">
        <f>VLOOKUP(BZ3,[1]Plan1!$F$3:$G$429,2,FALSE)</f>
        <v>0</v>
      </c>
      <c r="CA348" s="20">
        <f>VLOOKUP(CA3,[1]Plan1!$F$3:$G$429,2,FALSE)</f>
        <v>0</v>
      </c>
      <c r="CB348" s="20">
        <f>VLOOKUP(CB3,[1]Plan1!$F$3:$G$429,2,FALSE)</f>
        <v>0</v>
      </c>
      <c r="CC348" s="20">
        <f>VLOOKUP(CC3,[1]Plan1!$F$3:$G$429,2,FALSE)</f>
        <v>12</v>
      </c>
      <c r="CD348" s="20">
        <f>VLOOKUP(CD3,[1]Plan1!$F$3:$G$429,2,FALSE)</f>
        <v>0</v>
      </c>
      <c r="CE348" s="20">
        <f>VLOOKUP(CE3,[1]Plan1!$F$3:$G$429,2,FALSE)</f>
        <v>0</v>
      </c>
      <c r="CF348" s="20">
        <f>VLOOKUP(CF3,[1]Plan1!$F$3:$G$429,2,FALSE)</f>
        <v>0</v>
      </c>
      <c r="CG348" s="20" t="e">
        <f>VLOOKUP(CG3,[1]Plan1!$F$3:$G$429,2,FALSE)</f>
        <v>#N/A</v>
      </c>
      <c r="CH348" s="20" t="e">
        <f>VLOOKUP(CH3,[1]Plan1!$F$3:$G$429,2,FALSE)</f>
        <v>#N/A</v>
      </c>
      <c r="CI348" s="20">
        <f>VLOOKUP(CI3,[1]Plan1!$F$3:$G$429,2,FALSE)</f>
        <v>0</v>
      </c>
      <c r="CJ348" s="20">
        <f>VLOOKUP(CJ3,[1]Plan1!$F$3:$G$429,2,FALSE)</f>
        <v>0</v>
      </c>
      <c r="CK348" s="20" t="e">
        <f>VLOOKUP(CK3,[1]Plan1!$F$3:$G$429,2,FALSE)</f>
        <v>#N/A</v>
      </c>
      <c r="CL348" s="20" t="e">
        <f>VLOOKUP(CL3,[1]Plan1!$F$3:$G$429,2,FALSE)</f>
        <v>#N/A</v>
      </c>
      <c r="CM348" s="20">
        <f>VLOOKUP(CM3,[1]Plan1!$F$3:$G$429,2,FALSE)</f>
        <v>0</v>
      </c>
      <c r="CN348" s="20">
        <f>VLOOKUP(CN3,[1]Plan1!$F$3:$G$429,2,FALSE)</f>
        <v>1</v>
      </c>
      <c r="CU348" s="20" t="str">
        <f>IF(ISERROR(VLOOKUP(CU3,[1]Plan1!$B$2:$D$490,2,FALSE)),"(sem email)",VLOOKUP(CU3,[1]Plan1!$B$2:$D$490,2,FALSE))</f>
        <v>(sem email)</v>
      </c>
      <c r="CX348" s="20" t="str">
        <f>IF(ISERROR(VLOOKUP(CX3,[1]ajustes!$L$4:$M$309,2,FALSE)),"(sem email)",VLOOKUP(CX3,[1]ajustes!$L$4:$M$309,2,FALSE))</f>
        <v>(sem email)</v>
      </c>
    </row>
    <row r="349" spans="1:144" ht="15.75" customHeight="1" x14ac:dyDescent="0.3">
      <c r="E349" s="23" t="str">
        <f t="shared" si="0"/>
        <v>Neide Maria Lopes Barboza</v>
      </c>
      <c r="O349" s="20" t="e">
        <f>VLOOKUP(O4,[1]Plan1!$B$2:$D$490,2,FALSE)</f>
        <v>#N/A</v>
      </c>
      <c r="P349" s="20" t="str">
        <f>VLOOKUP(P4,[1]ajustes!$N$4:$O$344,2,FALSE)</f>
        <v>(11) 4458-2345 / (11) 99172-6767</v>
      </c>
      <c r="AN349" s="20">
        <f>VLOOKUP(AN4,[1]Plan1!$F$3:$G$429,2,FALSE)</f>
        <v>30</v>
      </c>
      <c r="AO349" s="20">
        <f>VLOOKUP(AO4,[1]Plan1!$F$3:$G$429,2,FALSE)</f>
        <v>40</v>
      </c>
      <c r="AP349" s="20">
        <f>VLOOKUP(AP4,[1]Plan1!$F$3:$G$429,2,FALSE)</f>
        <v>4</v>
      </c>
      <c r="AQ349" s="20">
        <f>VLOOKUP(AQ4,[1]Plan1!$F$3:$G$429,2,FALSE)</f>
        <v>2</v>
      </c>
      <c r="AR349" s="20">
        <f>VLOOKUP(AR4,[1]Plan1!$F$3:$G$429,2,FALSE)</f>
        <v>0</v>
      </c>
      <c r="AS349" s="20">
        <f>VLOOKUP(AS4,[1]Plan1!$F$3:$G$429,2,FALSE)</f>
        <v>0</v>
      </c>
      <c r="AT349" s="20" t="e">
        <f>VLOOKUP(AT4,[1]Plan1!$F$3:$G$429,2,FALSE)</f>
        <v>#N/A</v>
      </c>
      <c r="AU349" s="20" t="e">
        <f>VLOOKUP(AU4,[1]ajustes!$L$4:$N$134,3,FALSE)</f>
        <v>#N/A</v>
      </c>
      <c r="AV349" s="20">
        <f>VLOOKUP(AV4,[1]Plan1!$F$3:$G$429,2,FALSE)</f>
        <v>30</v>
      </c>
      <c r="AW349" s="20">
        <f>VLOOKUP(AW4,[1]Plan1!$F$3:$G$429,2,FALSE)</f>
        <v>4</v>
      </c>
      <c r="AX349" s="20">
        <f>VLOOKUP(AX4,[1]Plan1!$F$3:$G$429,2,FALSE)</f>
        <v>3</v>
      </c>
      <c r="AY349" s="20">
        <f>VLOOKUP(AY4,[1]Plan1!$F$3:$G$429,2,FALSE)</f>
        <v>2</v>
      </c>
      <c r="AZ349" s="20">
        <f>VLOOKUP(AZ4,[1]Plan1!$F$3:$G$429,2,FALSE)</f>
        <v>0</v>
      </c>
      <c r="BA349" s="20">
        <f>VLOOKUP(BA4,[1]Plan1!$F$3:$G$429,2,FALSE)</f>
        <v>0</v>
      </c>
      <c r="BB349" s="20">
        <f>VLOOKUP(BB4,[1]Plan1!$F$3:$G$429,2,FALSE)</f>
        <v>4</v>
      </c>
      <c r="BC349" s="20">
        <f>VLOOKUP(BC4,[1]Plan1!$F$3:$G$429,2,FALSE)</f>
        <v>4</v>
      </c>
      <c r="BD349" s="20">
        <f>VLOOKUP(BD4,[1]Plan1!$F$3:$G$429,2,FALSE)</f>
        <v>2</v>
      </c>
      <c r="BE349" s="20" t="e">
        <f>VLOOKUP(BE4,[1]Plan1!$F$3:$G$429,2,FALSE)</f>
        <v>#N/A</v>
      </c>
      <c r="BF349" s="20">
        <f>VLOOKUP(BF4,[1]Plan1!$F$3:$G$429,2,FALSE)</f>
        <v>20</v>
      </c>
      <c r="BG349" s="20">
        <f>VLOOKUP(BG4,[1]Plan1!$F$3:$G$429,2,FALSE)</f>
        <v>0</v>
      </c>
      <c r="BH349" s="20">
        <f>VLOOKUP(BH4,[1]Plan1!$F$3:$G$429,2,FALSE)</f>
        <v>3</v>
      </c>
      <c r="BI349" s="20">
        <f>VLOOKUP(BI4,[1]Plan1!$F$3:$G$429,2,FALSE)</f>
        <v>0</v>
      </c>
      <c r="BJ349" s="20">
        <f>VLOOKUP(BJ4,[1]Plan1!$F$3:$G$429,2,FALSE)</f>
        <v>1</v>
      </c>
      <c r="BK349" s="20">
        <f>VLOOKUP(BK4,[1]Plan1!$F$3:$G$429,2,FALSE)</f>
        <v>1</v>
      </c>
      <c r="BL349" s="20">
        <f>VLOOKUP(BL4,[1]Plan1!$F$3:$G$429,2,FALSE)</f>
        <v>1</v>
      </c>
      <c r="BM349" s="20">
        <f>VLOOKUP(BM4,[1]Plan1!$F$3:$G$429,2,FALSE)</f>
        <v>0</v>
      </c>
      <c r="BN349" s="20">
        <f>VLOOKUP(BN4,[1]Plan1!$F$3:$G$429,2,FALSE)</f>
        <v>0</v>
      </c>
      <c r="BO349" s="20">
        <f>VLOOKUP(BO4,[1]Plan1!$F$3:$G$429,2,FALSE)</f>
        <v>3</v>
      </c>
      <c r="BP349" s="20">
        <f>VLOOKUP(BP4,[1]Plan1!$F$3:$G$429,2,FALSE)</f>
        <v>2</v>
      </c>
      <c r="BQ349" s="20" t="e">
        <f>VLOOKUP(BQ4,[1]ajustes!$L$3:$M$11,2,FALSE)</f>
        <v>#N/A</v>
      </c>
      <c r="BR349" s="20" t="e">
        <f>VLOOKUP(BR4,[1]Plan1!$F$3:$G$429,2,FALSE)</f>
        <v>#N/A</v>
      </c>
      <c r="BS349" s="20">
        <f>VLOOKUP(BS4,[1]Plan1!$F$3:$G$429,2,FALSE)</f>
        <v>0</v>
      </c>
      <c r="BT349" s="20">
        <f>VLOOKUP(BT4,[1]Plan1!$F$3:$G$429,2,FALSE)</f>
        <v>0</v>
      </c>
      <c r="BU349" s="20">
        <f>VLOOKUP(BU4,[1]Plan1!$F$3:$G$429,2,FALSE)</f>
        <v>0</v>
      </c>
      <c r="BV349" s="20" t="e">
        <f>VLOOKUP(BV4,[1]ajustes!$L$3:$M$328,2,FALSE)</f>
        <v>#N/A</v>
      </c>
      <c r="BW349" s="20">
        <f>VLOOKUP(BW4,[1]Plan1!$F$3:$G$429,2,FALSE)</f>
        <v>0</v>
      </c>
      <c r="BX349" s="20">
        <f>VLOOKUP(BX4,[1]Plan1!$F$3:$G$429,2,FALSE)</f>
        <v>0</v>
      </c>
      <c r="BY349" s="20">
        <f>VLOOKUP(BY4,[1]Plan1!$F$3:$G$429,2,FALSE)</f>
        <v>0</v>
      </c>
      <c r="BZ349" s="20">
        <f>VLOOKUP(BZ4,[1]Plan1!$F$3:$G$429,2,FALSE)</f>
        <v>0</v>
      </c>
      <c r="CA349" s="20">
        <f>VLOOKUP(CA4,[1]Plan1!$F$3:$G$429,2,FALSE)</f>
        <v>0</v>
      </c>
      <c r="CB349" s="20">
        <f>VLOOKUP(CB4,[1]Plan1!$F$3:$G$429,2,FALSE)</f>
        <v>0</v>
      </c>
      <c r="CC349" s="20">
        <f>VLOOKUP(CC4,[1]Plan1!$F$3:$G$429,2,FALSE)</f>
        <v>20</v>
      </c>
      <c r="CD349" s="20">
        <f>VLOOKUP(CD4,[1]Plan1!$F$3:$G$429,2,FALSE)</f>
        <v>0</v>
      </c>
      <c r="CE349" s="20" t="e">
        <f>VLOOKUP(CE4,[1]Plan1!$F$3:$G$429,2,FALSE)</f>
        <v>#N/A</v>
      </c>
      <c r="CF349" s="20">
        <f>VLOOKUP(CF4,[1]Plan1!$F$3:$G$429,2,FALSE)</f>
        <v>0</v>
      </c>
      <c r="CG349" s="20" t="e">
        <f>VLOOKUP(CG4,[1]Plan1!$F$3:$G$429,2,FALSE)</f>
        <v>#N/A</v>
      </c>
      <c r="CH349" s="20" t="e">
        <f>VLOOKUP(CH4,[1]Plan1!$F$3:$G$429,2,FALSE)</f>
        <v>#N/A</v>
      </c>
      <c r="CI349" s="20">
        <f>VLOOKUP(CI4,[1]Plan1!$F$3:$G$429,2,FALSE)</f>
        <v>0</v>
      </c>
      <c r="CJ349" s="20">
        <f>VLOOKUP(CJ4,[1]Plan1!$F$3:$G$429,2,FALSE)</f>
        <v>0</v>
      </c>
      <c r="CK349" s="20">
        <f>VLOOKUP(CK4,[1]Plan1!$F$3:$G$429,2,FALSE)</f>
        <v>0</v>
      </c>
      <c r="CL349" s="20" t="e">
        <f>VLOOKUP(CL4,[1]Plan1!$F$3:$G$429,2,FALSE)</f>
        <v>#N/A</v>
      </c>
      <c r="CM349" s="20">
        <f>VLOOKUP(CM4,[1]Plan1!$F$3:$G$429,2,FALSE)</f>
        <v>0</v>
      </c>
      <c r="CN349" s="20">
        <f>VLOOKUP(CN4,[1]Plan1!$F$3:$G$429,2,FALSE)</f>
        <v>0</v>
      </c>
      <c r="CU349" s="20" t="str">
        <f>IF(ISERROR(VLOOKUP(CU4,[1]Plan1!$B$2:$D$490,2,FALSE)),"(sem email)",VLOOKUP(CU4,[1]Plan1!$B$2:$D$490,2,FALSE))</f>
        <v>(sem email)</v>
      </c>
      <c r="CX349" s="20" t="str">
        <f>IF(ISERROR(VLOOKUP(CX4,[1]ajustes!$L$4:$M$309,2,FALSE)),"(sem email)",VLOOKUP(CX4,[1]ajustes!$L$4:$M$309,2,FALSE))</f>
        <v>(sem email)</v>
      </c>
    </row>
    <row r="350" spans="1:144" ht="15.75" customHeight="1" x14ac:dyDescent="0.3">
      <c r="E350" s="23" t="str">
        <f t="shared" si="0"/>
        <v>Anderson Da Silva Lares</v>
      </c>
      <c r="O350" s="20" t="e">
        <f>VLOOKUP(O5,[1]Plan1!$B$2:$D$490,2,FALSE)</f>
        <v>#N/A</v>
      </c>
      <c r="P350" s="20" t="str">
        <f>VLOOKUP(P5,[1]ajustes!$N$4:$O$344,2,FALSE)</f>
        <v>(11) 99714-3865</v>
      </c>
      <c r="AN350" s="20">
        <f>VLOOKUP(AN5,[1]Plan1!$F$3:$G$429,2,FALSE)</f>
        <v>60</v>
      </c>
      <c r="AO350" s="20">
        <f>VLOOKUP(AO5,[1]Plan1!$F$3:$G$429,2,FALSE)</f>
        <v>30</v>
      </c>
      <c r="AP350" s="20">
        <f>VLOOKUP(AP5,[1]Plan1!$F$3:$G$429,2,FALSE)</f>
        <v>7</v>
      </c>
      <c r="AQ350" s="20">
        <f>VLOOKUP(AQ5,[1]Plan1!$F$3:$G$429,2,FALSE)</f>
        <v>5</v>
      </c>
      <c r="AR350" s="20">
        <f>VLOOKUP(AR5,[1]Plan1!$F$3:$G$429,2,FALSE)</f>
        <v>0</v>
      </c>
      <c r="AS350" s="20">
        <f>VLOOKUP(AS5,[1]Plan1!$F$3:$G$429,2,FALSE)</f>
        <v>0</v>
      </c>
      <c r="AT350" s="20" t="e">
        <f>VLOOKUP(AT5,[1]Plan1!$F$3:$G$429,2,FALSE)</f>
        <v>#N/A</v>
      </c>
      <c r="AU350" s="20" t="e">
        <f>VLOOKUP(AU5,[1]ajustes!$L$4:$N$134,3,FALSE)</f>
        <v>#N/A</v>
      </c>
      <c r="AV350" s="20">
        <f>VLOOKUP(AV5,[1]Plan1!$F$3:$G$429,2,FALSE)</f>
        <v>8</v>
      </c>
      <c r="AW350" s="20">
        <f>VLOOKUP(AW5,[1]Plan1!$F$3:$G$429,2,FALSE)</f>
        <v>3</v>
      </c>
      <c r="AX350" s="20">
        <f>VLOOKUP(AX5,[1]Plan1!$F$3:$G$429,2,FALSE)</f>
        <v>3</v>
      </c>
      <c r="AY350" s="20">
        <f>VLOOKUP(AY5,[1]Plan1!$F$3:$G$429,2,FALSE)</f>
        <v>1</v>
      </c>
      <c r="AZ350" s="20" t="e">
        <f>VLOOKUP(AZ5,[1]Plan1!$F$3:$G$429,2,FALSE)</f>
        <v>#N/A</v>
      </c>
      <c r="BA350" s="20">
        <f>VLOOKUP(BA5,[1]Plan1!$F$3:$G$429,2,FALSE)</f>
        <v>6</v>
      </c>
      <c r="BB350" s="20">
        <f>VLOOKUP(BB5,[1]Plan1!$F$3:$G$429,2,FALSE)</f>
        <v>2</v>
      </c>
      <c r="BC350" s="20">
        <f>VLOOKUP(BC5,[1]Plan1!$F$3:$G$429,2,FALSE)</f>
        <v>2</v>
      </c>
      <c r="BD350" s="20">
        <f>VLOOKUP(BD5,[1]Plan1!$F$3:$G$429,2,FALSE)</f>
        <v>1</v>
      </c>
      <c r="BE350" s="20" t="e">
        <f>VLOOKUP(BE5,[1]Plan1!$F$3:$G$429,2,FALSE)</f>
        <v>#N/A</v>
      </c>
      <c r="BF350" s="20">
        <f>VLOOKUP(BF5,[1]Plan1!$F$3:$G$429,2,FALSE)</f>
        <v>10</v>
      </c>
      <c r="BG350" s="20">
        <f>VLOOKUP(BG5,[1]Plan1!$F$3:$G$429,2,FALSE)</f>
        <v>0</v>
      </c>
      <c r="BH350" s="20">
        <f>VLOOKUP(BH5,[1]Plan1!$F$3:$G$429,2,FALSE)</f>
        <v>3</v>
      </c>
      <c r="BI350" s="20">
        <f>VLOOKUP(BI5,[1]Plan1!$F$3:$G$429,2,FALSE)</f>
        <v>0</v>
      </c>
      <c r="BJ350" s="20">
        <f>VLOOKUP(BJ5,[1]Plan1!$F$3:$G$429,2,FALSE)</f>
        <v>0</v>
      </c>
      <c r="BK350" s="20">
        <f>VLOOKUP(BK5,[1]Plan1!$F$3:$G$429,2,FALSE)</f>
        <v>0</v>
      </c>
      <c r="BL350" s="20">
        <f>VLOOKUP(BL5,[1]Plan1!$F$3:$G$429,2,FALSE)</f>
        <v>0</v>
      </c>
      <c r="BM350" s="20">
        <f>VLOOKUP(BM5,[1]Plan1!$F$3:$G$429,2,FALSE)</f>
        <v>0</v>
      </c>
      <c r="BN350" s="20">
        <f>VLOOKUP(BN5,[1]Plan1!$F$3:$G$429,2,FALSE)</f>
        <v>1</v>
      </c>
      <c r="BO350" s="20">
        <f>VLOOKUP(BO5,[1]Plan1!$F$3:$G$429,2,FALSE)</f>
        <v>2</v>
      </c>
      <c r="BP350" s="20">
        <f>VLOOKUP(BP5,[1]Plan1!$F$3:$G$429,2,FALSE)</f>
        <v>0</v>
      </c>
      <c r="BQ350" s="20" t="e">
        <f>VLOOKUP(BQ5,[1]ajustes!$L$3:$M$11,2,FALSE)</f>
        <v>#N/A</v>
      </c>
      <c r="BR350" s="20" t="e">
        <f>VLOOKUP(BR5,[1]Plan1!$F$3:$G$429,2,FALSE)</f>
        <v>#N/A</v>
      </c>
      <c r="BS350" s="20">
        <f>VLOOKUP(BS5,[1]Plan1!$F$3:$G$429,2,FALSE)</f>
        <v>0</v>
      </c>
      <c r="BT350" s="20">
        <f>VLOOKUP(BT5,[1]Plan1!$F$3:$G$429,2,FALSE)</f>
        <v>0</v>
      </c>
      <c r="BU350" s="20">
        <f>VLOOKUP(BU5,[1]Plan1!$F$3:$G$429,2,FALSE)</f>
        <v>0</v>
      </c>
      <c r="BV350" s="20" t="e">
        <f>VLOOKUP(BV5,[1]ajustes!$L$3:$M$328,2,FALSE)</f>
        <v>#N/A</v>
      </c>
      <c r="BW350" s="20" t="e">
        <f>VLOOKUP(BW5,[1]Plan1!$F$3:$G$429,2,FALSE)</f>
        <v>#N/A</v>
      </c>
      <c r="BX350" s="20">
        <f>VLOOKUP(BX5,[1]Plan1!$F$3:$G$429,2,FALSE)</f>
        <v>5</v>
      </c>
      <c r="BY350" s="20">
        <f>VLOOKUP(BY5,[1]Plan1!$F$3:$G$429,2,FALSE)</f>
        <v>2</v>
      </c>
      <c r="BZ350" s="20">
        <f>VLOOKUP(BZ5,[1]Plan1!$F$3:$G$429,2,FALSE)</f>
        <v>0</v>
      </c>
      <c r="CA350" s="20">
        <f>VLOOKUP(CA5,[1]Plan1!$F$3:$G$429,2,FALSE)</f>
        <v>0</v>
      </c>
      <c r="CB350" s="20">
        <f>VLOOKUP(CB5,[1]Plan1!$F$3:$G$429,2,FALSE)</f>
        <v>0</v>
      </c>
      <c r="CC350" s="20">
        <f>VLOOKUP(CC5,[1]Plan1!$F$3:$G$429,2,FALSE)</f>
        <v>30</v>
      </c>
      <c r="CD350" s="20">
        <f>VLOOKUP(CD5,[1]Plan1!$F$3:$G$429,2,FALSE)</f>
        <v>0</v>
      </c>
      <c r="CE350" s="20">
        <f>VLOOKUP(CE5,[1]Plan1!$F$3:$G$429,2,FALSE)</f>
        <v>0</v>
      </c>
      <c r="CF350" s="20">
        <f>VLOOKUP(CF5,[1]Plan1!$F$3:$G$429,2,FALSE)</f>
        <v>0</v>
      </c>
      <c r="CG350" s="20" t="e">
        <f>VLOOKUP(CG5,[1]Plan1!$F$3:$G$429,2,FALSE)</f>
        <v>#N/A</v>
      </c>
      <c r="CH350" s="20" t="e">
        <f>VLOOKUP(CH5,[1]Plan1!$F$3:$G$429,2,FALSE)</f>
        <v>#N/A</v>
      </c>
      <c r="CI350" s="20">
        <f>VLOOKUP(CI5,[1]Plan1!$F$3:$G$429,2,FALSE)</f>
        <v>0</v>
      </c>
      <c r="CJ350" s="20">
        <f>VLOOKUP(CJ5,[1]Plan1!$F$3:$G$429,2,FALSE)</f>
        <v>0</v>
      </c>
      <c r="CK350" s="20">
        <f>VLOOKUP(CK5,[1]Plan1!$F$3:$G$429,2,FALSE)</f>
        <v>0</v>
      </c>
      <c r="CL350" s="20" t="e">
        <f>VLOOKUP(CL5,[1]Plan1!$F$3:$G$429,2,FALSE)</f>
        <v>#N/A</v>
      </c>
      <c r="CM350" s="20">
        <f>VLOOKUP(CM5,[1]Plan1!$F$3:$G$429,2,FALSE)</f>
        <v>0</v>
      </c>
      <c r="CN350" s="20">
        <f>VLOOKUP(CN5,[1]Plan1!$F$3:$G$429,2,FALSE)</f>
        <v>0</v>
      </c>
      <c r="CU350" s="20" t="str">
        <f>IF(ISERROR(VLOOKUP(CU5,[1]Plan1!$B$2:$D$490,2,FALSE)),"(sem email)",VLOOKUP(CU5,[1]Plan1!$B$2:$D$490,2,FALSE))</f>
        <v>(sem email)</v>
      </c>
      <c r="CX350" s="20" t="str">
        <f>IF(ISERROR(VLOOKUP(CX5,[1]ajustes!$L$4:$M$309,2,FALSE)),"(sem email)",VLOOKUP(CX5,[1]ajustes!$L$4:$M$309,2,FALSE))</f>
        <v>(sem email)</v>
      </c>
    </row>
    <row r="351" spans="1:144" ht="15.75" customHeight="1" x14ac:dyDescent="0.3">
      <c r="E351" s="23" t="str">
        <f t="shared" si="0"/>
        <v>Rosane Almeida Dos Santos</v>
      </c>
      <c r="O351" s="20" t="e">
        <f>VLOOKUP(O6,[1]Plan1!$B$2:$D$490,2,FALSE)</f>
        <v>#N/A</v>
      </c>
      <c r="P351" s="20" t="str">
        <f>VLOOKUP(P6,[1]ajustes!$N$4:$O$344,2,FALSE)</f>
        <v>(21) 99959-8620</v>
      </c>
      <c r="AN351" s="20">
        <f>VLOOKUP(AN6,[1]Plan1!$F$3:$G$429,2,FALSE)</f>
        <v>12</v>
      </c>
      <c r="AO351" s="20">
        <f>VLOOKUP(AO6,[1]Plan1!$F$3:$G$429,2,FALSE)</f>
        <v>8</v>
      </c>
      <c r="AP351" s="20">
        <f>VLOOKUP(AP6,[1]Plan1!$F$3:$G$429,2,FALSE)</f>
        <v>8</v>
      </c>
      <c r="AQ351" s="20">
        <f>VLOOKUP(AQ6,[1]Plan1!$F$3:$G$429,2,FALSE)</f>
        <v>5</v>
      </c>
      <c r="AR351" s="20">
        <f>VLOOKUP(AR6,[1]Plan1!$F$3:$G$429,2,FALSE)</f>
        <v>0</v>
      </c>
      <c r="AS351" s="20">
        <f>VLOOKUP(AS6,[1]Plan1!$F$3:$G$429,2,FALSE)</f>
        <v>0</v>
      </c>
      <c r="AT351" s="20">
        <f>VLOOKUP(AT6,[1]Plan1!$F$3:$G$429,2,FALSE)</f>
        <v>0</v>
      </c>
      <c r="AU351" s="20" t="e">
        <f>VLOOKUP(AU6,[1]ajustes!$L$4:$N$134,3,FALSE)</f>
        <v>#N/A</v>
      </c>
      <c r="AV351" s="20">
        <f>VLOOKUP(AV6,[1]Plan1!$F$3:$G$429,2,FALSE)</f>
        <v>0</v>
      </c>
      <c r="AW351" s="20">
        <f>VLOOKUP(AW6,[1]Plan1!$F$3:$G$429,2,FALSE)</f>
        <v>5</v>
      </c>
      <c r="AX351" s="20">
        <f>VLOOKUP(AX6,[1]Plan1!$F$3:$G$429,2,FALSE)</f>
        <v>4</v>
      </c>
      <c r="AY351" s="20">
        <f>VLOOKUP(AY6,[1]Plan1!$F$3:$G$429,2,FALSE)</f>
        <v>0</v>
      </c>
      <c r="AZ351" s="20">
        <f>VLOOKUP(AZ6,[1]Plan1!$F$3:$G$429,2,FALSE)</f>
        <v>0</v>
      </c>
      <c r="BA351" s="20">
        <f>VLOOKUP(BA6,[1]Plan1!$F$3:$G$429,2,FALSE)</f>
        <v>0</v>
      </c>
      <c r="BB351" s="20">
        <f>VLOOKUP(BB6,[1]Plan1!$F$3:$G$429,2,FALSE)</f>
        <v>0</v>
      </c>
      <c r="BC351" s="20">
        <f>VLOOKUP(BC6,[1]Plan1!$F$3:$G$429,2,FALSE)</f>
        <v>0</v>
      </c>
      <c r="BD351" s="20">
        <f>VLOOKUP(BD6,[1]Plan1!$F$3:$G$429,2,FALSE)</f>
        <v>0</v>
      </c>
      <c r="BE351" s="20">
        <f>VLOOKUP(BE6,[1]Plan1!$F$3:$G$429,2,FALSE)</f>
        <v>0</v>
      </c>
      <c r="BF351" s="20">
        <f>VLOOKUP(BF6,[1]Plan1!$F$3:$G$429,2,FALSE)</f>
        <v>0</v>
      </c>
      <c r="BG351" s="20">
        <f>VLOOKUP(BG6,[1]Plan1!$F$3:$G$429,2,FALSE)</f>
        <v>0</v>
      </c>
      <c r="BH351" s="20">
        <f>VLOOKUP(BH6,[1]Plan1!$F$3:$G$429,2,FALSE)</f>
        <v>0</v>
      </c>
      <c r="BI351" s="20">
        <f>VLOOKUP(BI6,[1]Plan1!$F$3:$G$429,2,FALSE)</f>
        <v>0</v>
      </c>
      <c r="BJ351" s="20">
        <f>VLOOKUP(BJ6,[1]Plan1!$F$3:$G$429,2,FALSE)</f>
        <v>0</v>
      </c>
      <c r="BK351" s="20">
        <f>VLOOKUP(BK6,[1]Plan1!$F$3:$G$429,2,FALSE)</f>
        <v>0</v>
      </c>
      <c r="BL351" s="20">
        <f>VLOOKUP(BL6,[1]Plan1!$F$3:$G$429,2,FALSE)</f>
        <v>0</v>
      </c>
      <c r="BM351" s="20">
        <f>VLOOKUP(BM6,[1]Plan1!$F$3:$G$429,2,FALSE)</f>
        <v>0</v>
      </c>
      <c r="BN351" s="20">
        <f>VLOOKUP(BN6,[1]Plan1!$F$3:$G$429,2,FALSE)</f>
        <v>0</v>
      </c>
      <c r="BO351" s="20">
        <f>VLOOKUP(BO6,[1]Plan1!$F$3:$G$429,2,FALSE)</f>
        <v>0</v>
      </c>
      <c r="BP351" s="20">
        <f>VLOOKUP(BP6,[1]Plan1!$F$3:$G$429,2,FALSE)</f>
        <v>0</v>
      </c>
      <c r="BQ351" s="20" t="e">
        <f>VLOOKUP(BQ6,[1]ajustes!$L$3:$M$11,2,FALSE)</f>
        <v>#N/A</v>
      </c>
      <c r="BR351" s="20">
        <f>VLOOKUP(BR6,[1]Plan1!$F$3:$G$429,2,FALSE)</f>
        <v>0</v>
      </c>
      <c r="BS351" s="20">
        <f>VLOOKUP(BS6,[1]Plan1!$F$3:$G$429,2,FALSE)</f>
        <v>0</v>
      </c>
      <c r="BT351" s="20">
        <f>VLOOKUP(BT6,[1]Plan1!$F$3:$G$429,2,FALSE)</f>
        <v>0</v>
      </c>
      <c r="BU351" s="20">
        <f>VLOOKUP(BU6,[1]Plan1!$F$3:$G$429,2,FALSE)</f>
        <v>0</v>
      </c>
      <c r="BV351" s="20" t="e">
        <f>VLOOKUP(BV6,[1]ajustes!$L$3:$M$328,2,FALSE)</f>
        <v>#N/A</v>
      </c>
      <c r="BW351" s="20">
        <f>VLOOKUP(BW6,[1]Plan1!$F$3:$G$429,2,FALSE)</f>
        <v>0</v>
      </c>
      <c r="BX351" s="20">
        <f>VLOOKUP(BX6,[1]Plan1!$F$3:$G$429,2,FALSE)</f>
        <v>0</v>
      </c>
      <c r="BY351" s="20">
        <f>VLOOKUP(BY6,[1]Plan1!$F$3:$G$429,2,FALSE)</f>
        <v>3</v>
      </c>
      <c r="BZ351" s="20">
        <f>VLOOKUP(BZ6,[1]Plan1!$F$3:$G$429,2,FALSE)</f>
        <v>0</v>
      </c>
      <c r="CA351" s="20">
        <f>VLOOKUP(CA6,[1]Plan1!$F$3:$G$429,2,FALSE)</f>
        <v>0</v>
      </c>
      <c r="CB351" s="20">
        <f>VLOOKUP(CB6,[1]Plan1!$F$3:$G$429,2,FALSE)</f>
        <v>0</v>
      </c>
      <c r="CC351" s="20">
        <f>VLOOKUP(CC6,[1]Plan1!$F$3:$G$429,2,FALSE)</f>
        <v>15</v>
      </c>
      <c r="CD351" s="20">
        <f>VLOOKUP(CD6,[1]Plan1!$F$3:$G$429,2,FALSE)</f>
        <v>0</v>
      </c>
      <c r="CE351" s="20" t="e">
        <f>VLOOKUP(CE6,[1]Plan1!$F$3:$G$429,2,FALSE)</f>
        <v>#N/A</v>
      </c>
      <c r="CF351" s="20">
        <f>VLOOKUP(CF6,[1]Plan1!$F$3:$G$429,2,FALSE)</f>
        <v>0</v>
      </c>
      <c r="CG351" s="20" t="e">
        <f>VLOOKUP(CG6,[1]Plan1!$F$3:$G$429,2,FALSE)</f>
        <v>#N/A</v>
      </c>
      <c r="CH351" s="20" t="e">
        <f>VLOOKUP(CH6,[1]Plan1!$F$3:$G$429,2,FALSE)</f>
        <v>#N/A</v>
      </c>
      <c r="CI351" s="20">
        <f>VLOOKUP(CI6,[1]Plan1!$F$3:$G$429,2,FALSE)</f>
        <v>0</v>
      </c>
      <c r="CJ351" s="20">
        <f>VLOOKUP(CJ6,[1]Plan1!$F$3:$G$429,2,FALSE)</f>
        <v>0</v>
      </c>
      <c r="CK351" s="20" t="e">
        <f>VLOOKUP(CK6,[1]Plan1!$F$3:$G$429,2,FALSE)</f>
        <v>#N/A</v>
      </c>
      <c r="CL351" s="20" t="e">
        <f>VLOOKUP(CL6,[1]Plan1!$F$3:$G$429,2,FALSE)</f>
        <v>#N/A</v>
      </c>
      <c r="CM351" s="20">
        <f>VLOOKUP(CM6,[1]Plan1!$F$3:$G$429,2,FALSE)</f>
        <v>0</v>
      </c>
      <c r="CN351" s="20">
        <f>VLOOKUP(CN6,[1]Plan1!$F$3:$G$429,2,FALSE)</f>
        <v>0</v>
      </c>
      <c r="CU351" s="20" t="str">
        <f>IF(ISERROR(VLOOKUP(CU6,[1]Plan1!$B$2:$D$490,2,FALSE)),"(sem email)",VLOOKUP(CU6,[1]Plan1!$B$2:$D$490,2,FALSE))</f>
        <v>(sem email)</v>
      </c>
      <c r="CX351" s="20" t="str">
        <f>IF(ISERROR(VLOOKUP(CX6,[1]ajustes!$L$4:$M$309,2,FALSE)),"(sem email)",VLOOKUP(CX6,[1]ajustes!$L$4:$M$309,2,FALSE))</f>
        <v>(sem email)</v>
      </c>
    </row>
    <row r="352" spans="1:144" ht="15.75" customHeight="1" x14ac:dyDescent="0.3">
      <c r="E352" s="23" t="str">
        <f t="shared" si="0"/>
        <v>Angela Félix Do Nascimento</v>
      </c>
      <c r="O352" s="20" t="e">
        <f>VLOOKUP(O7,[1]Plan1!$B$2:$D$490,2,FALSE)</f>
        <v>#N/A</v>
      </c>
      <c r="P352" s="20" t="str">
        <f>VLOOKUP(P7,[1]ajustes!$N$4:$O$344,2,FALSE)</f>
        <v>(11) 99669-0131</v>
      </c>
      <c r="AN352" s="20">
        <f>VLOOKUP(AN7,[1]Plan1!$F$3:$G$429,2,FALSE)</f>
        <v>25</v>
      </c>
      <c r="AO352" s="20">
        <f>VLOOKUP(AO7,[1]Plan1!$F$3:$G$429,2,FALSE)</f>
        <v>25</v>
      </c>
      <c r="AP352" s="20">
        <f>VLOOKUP(AP7,[1]Plan1!$F$3:$G$429,2,FALSE)</f>
        <v>9</v>
      </c>
      <c r="AQ352" s="20">
        <f>VLOOKUP(AQ7,[1]Plan1!$F$3:$G$429,2,FALSE)</f>
        <v>6</v>
      </c>
      <c r="AR352" s="20">
        <f>VLOOKUP(AR7,[1]Plan1!$F$3:$G$429,2,FALSE)</f>
        <v>0</v>
      </c>
      <c r="AS352" s="20">
        <f>VLOOKUP(AS7,[1]Plan1!$F$3:$G$429,2,FALSE)</f>
        <v>0</v>
      </c>
      <c r="AT352" s="20" t="e">
        <f>VLOOKUP(AT7,[1]Plan1!$F$3:$G$429,2,FALSE)</f>
        <v>#N/A</v>
      </c>
      <c r="AU352" s="20" t="e">
        <f>VLOOKUP(AU7,[1]ajustes!$L$4:$N$134,3,FALSE)</f>
        <v>#N/A</v>
      </c>
      <c r="AV352" s="20">
        <f>VLOOKUP(AV7,[1]Plan1!$F$3:$G$429,2,FALSE)</f>
        <v>6</v>
      </c>
      <c r="AW352" s="20">
        <f>VLOOKUP(AW7,[1]Plan1!$F$3:$G$429,2,FALSE)</f>
        <v>4</v>
      </c>
      <c r="AX352" s="20">
        <f>VLOOKUP(AX7,[1]Plan1!$F$3:$G$429,2,FALSE)</f>
        <v>4</v>
      </c>
      <c r="AY352" s="20">
        <f>VLOOKUP(AY7,[1]Plan1!$F$3:$G$429,2,FALSE)</f>
        <v>1</v>
      </c>
      <c r="AZ352" s="20">
        <f>VLOOKUP(AZ7,[1]Plan1!$F$3:$G$429,2,FALSE)</f>
        <v>0</v>
      </c>
      <c r="BA352" s="20">
        <f>VLOOKUP(BA7,[1]Plan1!$F$3:$G$429,2,FALSE)</f>
        <v>0</v>
      </c>
      <c r="BB352" s="20">
        <f>VLOOKUP(BB7,[1]Plan1!$F$3:$G$429,2,FALSE)</f>
        <v>4</v>
      </c>
      <c r="BC352" s="20">
        <f>VLOOKUP(BC7,[1]Plan1!$F$3:$G$429,2,FALSE)</f>
        <v>2</v>
      </c>
      <c r="BD352" s="20">
        <f>VLOOKUP(BD7,[1]Plan1!$F$3:$G$429,2,FALSE)</f>
        <v>1</v>
      </c>
      <c r="BE352" s="20" t="e">
        <f>VLOOKUP(BE7,[1]Plan1!$F$3:$G$429,2,FALSE)</f>
        <v>#N/A</v>
      </c>
      <c r="BF352" s="20">
        <f>VLOOKUP(BF7,[1]Plan1!$F$3:$G$429,2,FALSE)</f>
        <v>8</v>
      </c>
      <c r="BG352" s="20">
        <f>VLOOKUP(BG7,[1]Plan1!$F$3:$G$429,2,FALSE)</f>
        <v>0</v>
      </c>
      <c r="BH352" s="20">
        <f>VLOOKUP(BH7,[1]Plan1!$F$3:$G$429,2,FALSE)</f>
        <v>3</v>
      </c>
      <c r="BI352" s="20">
        <f>VLOOKUP(BI7,[1]Plan1!$F$3:$G$429,2,FALSE)</f>
        <v>0</v>
      </c>
      <c r="BJ352" s="20">
        <f>VLOOKUP(BJ7,[1]Plan1!$F$3:$G$429,2,FALSE)</f>
        <v>0</v>
      </c>
      <c r="BK352" s="20">
        <f>VLOOKUP(BK7,[1]Plan1!$F$3:$G$429,2,FALSE)</f>
        <v>3</v>
      </c>
      <c r="BL352" s="20">
        <f>VLOOKUP(BL7,[1]Plan1!$F$3:$G$429,2,FALSE)</f>
        <v>3</v>
      </c>
      <c r="BM352" s="20">
        <f>VLOOKUP(BM7,[1]Plan1!$F$3:$G$429,2,FALSE)</f>
        <v>0</v>
      </c>
      <c r="BN352" s="20">
        <f>VLOOKUP(BN7,[1]Plan1!$F$3:$G$429,2,FALSE)</f>
        <v>0</v>
      </c>
      <c r="BO352" s="20">
        <f>VLOOKUP(BO7,[1]Plan1!$F$3:$G$429,2,FALSE)</f>
        <v>1</v>
      </c>
      <c r="BP352" s="20">
        <f>VLOOKUP(BP7,[1]Plan1!$F$3:$G$429,2,FALSE)</f>
        <v>3</v>
      </c>
      <c r="BQ352" s="20" t="e">
        <f>VLOOKUP(BQ7,[1]ajustes!$L$3:$M$11,2,FALSE)</f>
        <v>#N/A</v>
      </c>
      <c r="BR352" s="20">
        <f>VLOOKUP(BR7,[1]Plan1!$F$3:$G$429,2,FALSE)</f>
        <v>0</v>
      </c>
      <c r="BS352" s="20">
        <f>VLOOKUP(BS7,[1]Plan1!$F$3:$G$429,2,FALSE)</f>
        <v>0</v>
      </c>
      <c r="BT352" s="20">
        <f>VLOOKUP(BT7,[1]Plan1!$F$3:$G$429,2,FALSE)</f>
        <v>2</v>
      </c>
      <c r="BU352" s="20">
        <f>VLOOKUP(BU7,[1]Plan1!$F$3:$G$429,2,FALSE)</f>
        <v>0</v>
      </c>
      <c r="BV352" s="20" t="e">
        <f>VLOOKUP(BV7,[1]ajustes!$L$3:$M$328,2,FALSE)</f>
        <v>#N/A</v>
      </c>
      <c r="BW352" s="20">
        <f>VLOOKUP(BW7,[1]Plan1!$F$3:$G$429,2,FALSE)</f>
        <v>0</v>
      </c>
      <c r="BX352" s="20">
        <f>VLOOKUP(BX7,[1]Plan1!$F$3:$G$429,2,FALSE)</f>
        <v>0</v>
      </c>
      <c r="BY352" s="20">
        <f>VLOOKUP(BY7,[1]Plan1!$F$3:$G$429,2,FALSE)</f>
        <v>2</v>
      </c>
      <c r="BZ352" s="20">
        <f>VLOOKUP(BZ7,[1]Plan1!$F$3:$G$429,2,FALSE)</f>
        <v>0</v>
      </c>
      <c r="CA352" s="20">
        <f>VLOOKUP(CA7,[1]Plan1!$F$3:$G$429,2,FALSE)</f>
        <v>0</v>
      </c>
      <c r="CB352" s="20">
        <f>VLOOKUP(CB7,[1]Plan1!$F$3:$G$429,2,FALSE)</f>
        <v>0</v>
      </c>
      <c r="CC352" s="20">
        <f>VLOOKUP(CC7,[1]Plan1!$F$3:$G$429,2,FALSE)</f>
        <v>14</v>
      </c>
      <c r="CD352" s="20" t="e">
        <f>VLOOKUP(CD7,[1]Plan1!$F$3:$G$429,2,FALSE)</f>
        <v>#N/A</v>
      </c>
      <c r="CE352" s="20" t="e">
        <f>VLOOKUP(CE7,[1]Plan1!$F$3:$G$429,2,FALSE)</f>
        <v>#N/A</v>
      </c>
      <c r="CF352" s="20">
        <f>VLOOKUP(CF7,[1]Plan1!$F$3:$G$429,2,FALSE)</f>
        <v>0</v>
      </c>
      <c r="CG352" s="20" t="e">
        <f>VLOOKUP(CG7,[1]Plan1!$F$3:$G$429,2,FALSE)</f>
        <v>#N/A</v>
      </c>
      <c r="CH352" s="20" t="e">
        <f>VLOOKUP(CH7,[1]Plan1!$F$3:$G$429,2,FALSE)</f>
        <v>#N/A</v>
      </c>
      <c r="CI352" s="20">
        <f>VLOOKUP(CI7,[1]Plan1!$F$3:$G$429,2,FALSE)</f>
        <v>0</v>
      </c>
      <c r="CJ352" s="20">
        <f>VLOOKUP(CJ7,[1]Plan1!$F$3:$G$429,2,FALSE)</f>
        <v>0</v>
      </c>
      <c r="CK352" s="20" t="e">
        <f>VLOOKUP(CK7,[1]Plan1!$F$3:$G$429,2,FALSE)</f>
        <v>#N/A</v>
      </c>
      <c r="CL352" s="20" t="e">
        <f>VLOOKUP(CL7,[1]Plan1!$F$3:$G$429,2,FALSE)</f>
        <v>#N/A</v>
      </c>
      <c r="CM352" s="20">
        <f>VLOOKUP(CM7,[1]Plan1!$F$3:$G$429,2,FALSE)</f>
        <v>0</v>
      </c>
      <c r="CN352" s="20">
        <f>VLOOKUP(CN7,[1]Plan1!$F$3:$G$429,2,FALSE)</f>
        <v>0</v>
      </c>
      <c r="CU352" s="20" t="str">
        <f>IF(ISERROR(VLOOKUP(CU7,[1]Plan1!$B$2:$D$490,2,FALSE)),"(sem email)",VLOOKUP(CU7,[1]Plan1!$B$2:$D$490,2,FALSE))</f>
        <v>(sem email)</v>
      </c>
      <c r="CX352" s="20" t="str">
        <f>IF(ISERROR(VLOOKUP(CX7,[1]ajustes!$L$4:$M$309,2,FALSE)),"(sem email)",VLOOKUP(CX7,[1]ajustes!$L$4:$M$309,2,FALSE))</f>
        <v>(sem email)</v>
      </c>
    </row>
    <row r="353" spans="5:102" ht="15.75" customHeight="1" x14ac:dyDescent="0.3">
      <c r="E353" s="23" t="str">
        <f t="shared" si="0"/>
        <v>Dinalva Sanches Rangel</v>
      </c>
      <c r="O353" s="20" t="e">
        <f>VLOOKUP(O8,[1]Plan1!$B$2:$D$490,2,FALSE)</f>
        <v>#N/A</v>
      </c>
      <c r="P353" s="20" t="str">
        <f>VLOOKUP(P8,[1]ajustes!$N$4:$O$344,2,FALSE)</f>
        <v>(11) 99934-9465</v>
      </c>
      <c r="AN353" s="20">
        <f>VLOOKUP(AN8,[1]Plan1!$F$3:$G$429,2,FALSE)</f>
        <v>200</v>
      </c>
      <c r="AO353" s="20">
        <f>VLOOKUP(AO8,[1]Plan1!$F$3:$G$429,2,FALSE)</f>
        <v>87</v>
      </c>
      <c r="AP353" s="20">
        <f>VLOOKUP(AP8,[1]Plan1!$F$3:$G$429,2,FALSE)</f>
        <v>15</v>
      </c>
      <c r="AQ353" s="20">
        <f>VLOOKUP(AQ8,[1]Plan1!$F$3:$G$429,2,FALSE)</f>
        <v>12</v>
      </c>
      <c r="AR353" s="20">
        <f>VLOOKUP(AR8,[1]Plan1!$F$3:$G$429,2,FALSE)</f>
        <v>0</v>
      </c>
      <c r="AS353" s="20">
        <f>VLOOKUP(AS8,[1]Plan1!$F$3:$G$429,2,FALSE)</f>
        <v>0</v>
      </c>
      <c r="AT353" s="20" t="e">
        <f>VLOOKUP(AT8,[1]Plan1!$F$3:$G$429,2,FALSE)</f>
        <v>#N/A</v>
      </c>
      <c r="AU353" s="20" t="e">
        <f>VLOOKUP(AU8,[1]ajustes!$L$4:$N$134,3,FALSE)</f>
        <v>#N/A</v>
      </c>
      <c r="AV353" s="20">
        <f>VLOOKUP(AV8,[1]Plan1!$F$3:$G$429,2,FALSE)</f>
        <v>57</v>
      </c>
      <c r="AW353" s="20">
        <f>VLOOKUP(AW8,[1]Plan1!$F$3:$G$429,2,FALSE)</f>
        <v>4</v>
      </c>
      <c r="AX353" s="20">
        <f>VLOOKUP(AX8,[1]Plan1!$F$3:$G$429,2,FALSE)</f>
        <v>10</v>
      </c>
      <c r="AY353" s="20">
        <f>VLOOKUP(AY8,[1]Plan1!$F$3:$G$429,2,FALSE)</f>
        <v>3</v>
      </c>
      <c r="AZ353" s="20" t="e">
        <f>VLOOKUP(AZ8,[1]Plan1!$F$3:$G$429,2,FALSE)</f>
        <v>#N/A</v>
      </c>
      <c r="BA353" s="20">
        <f>VLOOKUP(BA8,[1]Plan1!$F$3:$G$429,2,FALSE)</f>
        <v>30</v>
      </c>
      <c r="BB353" s="20">
        <f>VLOOKUP(BB8,[1]Plan1!$F$3:$G$429,2,FALSE)</f>
        <v>4</v>
      </c>
      <c r="BC353" s="20">
        <f>VLOOKUP(BC8,[1]Plan1!$F$3:$G$429,2,FALSE)</f>
        <v>4</v>
      </c>
      <c r="BD353" s="20">
        <f>VLOOKUP(BD8,[1]Plan1!$F$3:$G$429,2,FALSE)</f>
        <v>2</v>
      </c>
      <c r="BE353" s="20" t="e">
        <f>VLOOKUP(BE8,[1]Plan1!$F$3:$G$429,2,FALSE)</f>
        <v>#N/A</v>
      </c>
      <c r="BF353" s="20">
        <f>VLOOKUP(BF8,[1]Plan1!$F$3:$G$429,2,FALSE)</f>
        <v>20</v>
      </c>
      <c r="BG353" s="20">
        <f>VLOOKUP(BG8,[1]Plan1!$F$3:$G$429,2,FALSE)</f>
        <v>7</v>
      </c>
      <c r="BH353" s="20">
        <f>VLOOKUP(BH8,[1]Plan1!$F$3:$G$429,2,FALSE)</f>
        <v>10</v>
      </c>
      <c r="BI353" s="20">
        <f>VLOOKUP(BI8,[1]Plan1!$F$3:$G$429,2,FALSE)</f>
        <v>2</v>
      </c>
      <c r="BJ353" s="20">
        <f>VLOOKUP(BJ8,[1]Plan1!$F$3:$G$429,2,FALSE)</f>
        <v>2</v>
      </c>
      <c r="BK353" s="20">
        <f>VLOOKUP(BK8,[1]Plan1!$F$3:$G$429,2,FALSE)</f>
        <v>2</v>
      </c>
      <c r="BL353" s="20">
        <f>VLOOKUP(BL8,[1]Plan1!$F$3:$G$429,2,FALSE)</f>
        <v>2</v>
      </c>
      <c r="BM353" s="20">
        <f>VLOOKUP(BM8,[1]Plan1!$F$3:$G$429,2,FALSE)</f>
        <v>2</v>
      </c>
      <c r="BN353" s="20">
        <f>VLOOKUP(BN8,[1]Plan1!$F$3:$G$429,2,FALSE)</f>
        <v>0</v>
      </c>
      <c r="BO353" s="20">
        <f>VLOOKUP(BO8,[1]Plan1!$F$3:$G$429,2,FALSE)</f>
        <v>0</v>
      </c>
      <c r="BP353" s="20">
        <f>VLOOKUP(BP8,[1]Plan1!$F$3:$G$429,2,FALSE)</f>
        <v>6</v>
      </c>
      <c r="BQ353" s="20" t="e">
        <f>VLOOKUP(BQ8,[1]ajustes!$L$3:$M$11,2,FALSE)</f>
        <v>#N/A</v>
      </c>
      <c r="BR353" s="20" t="e">
        <f>VLOOKUP(BR8,[1]Plan1!$F$3:$G$429,2,FALSE)</f>
        <v>#N/A</v>
      </c>
      <c r="BS353" s="20">
        <f>VLOOKUP(BS8,[1]Plan1!$F$3:$G$429,2,FALSE)</f>
        <v>6</v>
      </c>
      <c r="BT353" s="20">
        <f>VLOOKUP(BT8,[1]Plan1!$F$3:$G$429,2,FALSE)</f>
        <v>2</v>
      </c>
      <c r="BU353" s="20">
        <f>VLOOKUP(BU8,[1]Plan1!$F$3:$G$429,2,FALSE)</f>
        <v>2</v>
      </c>
      <c r="BV353" s="20" t="e">
        <f>VLOOKUP(BV8,[1]ajustes!$L$3:$M$328,2,FALSE)</f>
        <v>#N/A</v>
      </c>
      <c r="BW353" s="20" t="e">
        <f>VLOOKUP(BW8,[1]Plan1!$F$3:$G$429,2,FALSE)</f>
        <v>#N/A</v>
      </c>
      <c r="BX353" s="20">
        <f>VLOOKUP(BX8,[1]Plan1!$F$3:$G$429,2,FALSE)</f>
        <v>6</v>
      </c>
      <c r="BY353" s="20">
        <f>VLOOKUP(BY8,[1]Plan1!$F$3:$G$429,2,FALSE)</f>
        <v>5</v>
      </c>
      <c r="BZ353" s="20">
        <f>VLOOKUP(BZ8,[1]Plan1!$F$3:$G$429,2,FALSE)</f>
        <v>2</v>
      </c>
      <c r="CA353" s="20">
        <f>VLOOKUP(CA8,[1]Plan1!$F$3:$G$429,2,FALSE)</f>
        <v>0</v>
      </c>
      <c r="CB353" s="20">
        <f>VLOOKUP(CB8,[1]Plan1!$F$3:$G$429,2,FALSE)</f>
        <v>0</v>
      </c>
      <c r="CC353" s="20">
        <f>VLOOKUP(CC8,[1]Plan1!$F$3:$G$429,2,FALSE)</f>
        <v>0</v>
      </c>
      <c r="CD353" s="20" t="e">
        <f>VLOOKUP(CD8,[1]Plan1!$F$3:$G$429,2,FALSE)</f>
        <v>#N/A</v>
      </c>
      <c r="CE353" s="20">
        <f>VLOOKUP(CE8,[1]Plan1!$F$3:$G$429,2,FALSE)</f>
        <v>0</v>
      </c>
      <c r="CF353" s="20">
        <f>VLOOKUP(CF8,[1]Plan1!$F$3:$G$429,2,FALSE)</f>
        <v>0</v>
      </c>
      <c r="CG353" s="20" t="e">
        <f>VLOOKUP(CG8,[1]Plan1!$F$3:$G$429,2,FALSE)</f>
        <v>#N/A</v>
      </c>
      <c r="CH353" s="20" t="e">
        <f>VLOOKUP(CH8,[1]Plan1!$F$3:$G$429,2,FALSE)</f>
        <v>#N/A</v>
      </c>
      <c r="CI353" s="20">
        <f>VLOOKUP(CI8,[1]Plan1!$F$3:$G$429,2,FALSE)</f>
        <v>3</v>
      </c>
      <c r="CJ353" s="20">
        <f>VLOOKUP(CJ8,[1]Plan1!$F$3:$G$429,2,FALSE)</f>
        <v>2</v>
      </c>
      <c r="CK353" s="20">
        <f>VLOOKUP(CK8,[1]Plan1!$F$3:$G$429,2,FALSE)</f>
        <v>0</v>
      </c>
      <c r="CL353" s="20" t="e">
        <f>VLOOKUP(CL8,[1]Plan1!$F$3:$G$429,2,FALSE)</f>
        <v>#N/A</v>
      </c>
      <c r="CM353" s="20">
        <f>VLOOKUP(CM8,[1]Plan1!$F$3:$G$429,2,FALSE)</f>
        <v>0</v>
      </c>
      <c r="CN353" s="20">
        <f>VLOOKUP(CN8,[1]Plan1!$F$3:$G$429,2,FALSE)</f>
        <v>0</v>
      </c>
      <c r="CU353" s="20" t="str">
        <f>IF(ISERROR(VLOOKUP(CU8,[1]Plan1!$B$2:$D$490,2,FALSE)),"(sem email)",VLOOKUP(CU8,[1]Plan1!$B$2:$D$490,2,FALSE))</f>
        <v>(sem email)</v>
      </c>
      <c r="CX353" s="20" t="str">
        <f>IF(ISERROR(VLOOKUP(CX8,[1]ajustes!$L$4:$M$309,2,FALSE)),"(sem email)",VLOOKUP(CX8,[1]ajustes!$L$4:$M$309,2,FALSE))</f>
        <v>(sem email)</v>
      </c>
    </row>
    <row r="354" spans="5:102" ht="15.75" customHeight="1" x14ac:dyDescent="0.3">
      <c r="E354" s="23" t="str">
        <f t="shared" si="0"/>
        <v>Marija Tereza Choliki Plazza</v>
      </c>
      <c r="O354" s="20" t="e">
        <f>VLOOKUP(O9,[1]Plan1!$B$2:$D$490,2,FALSE)</f>
        <v>#N/A</v>
      </c>
      <c r="P354" s="20" t="e">
        <f>VLOOKUP(P9,[1]ajustes!$N$4:$O$344,2,FALSE)</f>
        <v>#N/A</v>
      </c>
      <c r="AN354" s="20">
        <f>VLOOKUP(AN9,[1]Plan1!$F$3:$G$429,2,FALSE)</f>
        <v>150</v>
      </c>
      <c r="AO354" s="20">
        <f>VLOOKUP(AO9,[1]Plan1!$F$3:$G$429,2,FALSE)</f>
        <v>100</v>
      </c>
      <c r="AP354" s="20">
        <f>VLOOKUP(AP9,[1]Plan1!$F$3:$G$429,2,FALSE)</f>
        <v>22</v>
      </c>
      <c r="AQ354" s="20">
        <f>VLOOKUP(AQ9,[1]Plan1!$F$3:$G$429,2,FALSE)</f>
        <v>24</v>
      </c>
      <c r="AR354" s="20">
        <f>VLOOKUP(AR9,[1]Plan1!$F$3:$G$429,2,FALSE)</f>
        <v>0</v>
      </c>
      <c r="AS354" s="20">
        <f>VLOOKUP(AS9,[1]Plan1!$F$3:$G$429,2,FALSE)</f>
        <v>0</v>
      </c>
      <c r="AT354" s="20" t="e">
        <f>VLOOKUP(AT9,[1]Plan1!$F$3:$G$429,2,FALSE)</f>
        <v>#N/A</v>
      </c>
      <c r="AU354" s="20" t="e">
        <f>VLOOKUP(AU9,[1]ajustes!$L$4:$N$134,3,FALSE)</f>
        <v>#N/A</v>
      </c>
      <c r="AV354" s="20">
        <f>VLOOKUP(AV9,[1]Plan1!$F$3:$G$429,2,FALSE)</f>
        <v>106</v>
      </c>
      <c r="AW354" s="20">
        <f>VLOOKUP(AW9,[1]Plan1!$F$3:$G$429,2,FALSE)</f>
        <v>24</v>
      </c>
      <c r="AX354" s="20">
        <f>VLOOKUP(AX9,[1]Plan1!$F$3:$G$429,2,FALSE)</f>
        <v>12</v>
      </c>
      <c r="AY354" s="20">
        <f>VLOOKUP(AY9,[1]Plan1!$F$3:$G$429,2,FALSE)</f>
        <v>4</v>
      </c>
      <c r="AZ354" s="20" t="e">
        <f>VLOOKUP(AZ9,[1]Plan1!$F$3:$G$429,2,FALSE)</f>
        <v>#N/A</v>
      </c>
      <c r="BA354" s="20">
        <f>VLOOKUP(BA9,[1]Plan1!$F$3:$G$429,2,FALSE)</f>
        <v>40</v>
      </c>
      <c r="BB354" s="20">
        <f>VLOOKUP(BB9,[1]Plan1!$F$3:$G$429,2,FALSE)</f>
        <v>24</v>
      </c>
      <c r="BC354" s="20">
        <f>VLOOKUP(BC9,[1]Plan1!$F$3:$G$429,2,FALSE)</f>
        <v>6</v>
      </c>
      <c r="BD354" s="20">
        <f>VLOOKUP(BD9,[1]Plan1!$F$3:$G$429,2,FALSE)</f>
        <v>2</v>
      </c>
      <c r="BE354" s="20" t="e">
        <f>VLOOKUP(BE9,[1]Plan1!$F$3:$G$429,2,FALSE)</f>
        <v>#N/A</v>
      </c>
      <c r="BF354" s="20">
        <f>VLOOKUP(BF9,[1]Plan1!$F$3:$G$429,2,FALSE)</f>
        <v>22</v>
      </c>
      <c r="BG354" s="20">
        <f>VLOOKUP(BG9,[1]Plan1!$F$3:$G$429,2,FALSE)</f>
        <v>2</v>
      </c>
      <c r="BH354" s="20">
        <f>VLOOKUP(BH9,[1]Plan1!$F$3:$G$429,2,FALSE)</f>
        <v>10</v>
      </c>
      <c r="BI354" s="20">
        <f>VLOOKUP(BI9,[1]Plan1!$F$3:$G$429,2,FALSE)</f>
        <v>0</v>
      </c>
      <c r="BJ354" s="20">
        <f>VLOOKUP(BJ9,[1]Plan1!$F$3:$G$429,2,FALSE)</f>
        <v>0</v>
      </c>
      <c r="BK354" s="20">
        <f>VLOOKUP(BK9,[1]Plan1!$F$3:$G$429,2,FALSE)</f>
        <v>0</v>
      </c>
      <c r="BL354" s="20">
        <f>VLOOKUP(BL9,[1]Plan1!$F$3:$G$429,2,FALSE)</f>
        <v>0</v>
      </c>
      <c r="BM354" s="20">
        <f>VLOOKUP(BM9,[1]Plan1!$F$3:$G$429,2,FALSE)</f>
        <v>0</v>
      </c>
      <c r="BN354" s="20">
        <f>VLOOKUP(BN9,[1]Plan1!$F$3:$G$429,2,FALSE)</f>
        <v>0</v>
      </c>
      <c r="BO354" s="20">
        <f>VLOOKUP(BO9,[1]Plan1!$F$3:$G$429,2,FALSE)</f>
        <v>0</v>
      </c>
      <c r="BP354" s="20">
        <f>VLOOKUP(BP9,[1]Plan1!$F$3:$G$429,2,FALSE)</f>
        <v>0</v>
      </c>
      <c r="BQ354" s="20" t="e">
        <f>VLOOKUP(BQ9,[1]ajustes!$L$3:$M$11,2,FALSE)</f>
        <v>#N/A</v>
      </c>
      <c r="BR354" s="20" t="e">
        <f>VLOOKUP(BR9,[1]Plan1!$F$3:$G$429,2,FALSE)</f>
        <v>#N/A</v>
      </c>
      <c r="BS354" s="20">
        <f>VLOOKUP(BS9,[1]Plan1!$F$3:$G$429,2,FALSE)</f>
        <v>6</v>
      </c>
      <c r="BT354" s="20">
        <f>VLOOKUP(BT9,[1]Plan1!$F$3:$G$429,2,FALSE)</f>
        <v>2</v>
      </c>
      <c r="BU354" s="20">
        <f>VLOOKUP(BU9,[1]Plan1!$F$3:$G$429,2,FALSE)</f>
        <v>2</v>
      </c>
      <c r="BV354" s="20" t="e">
        <f>VLOOKUP(BV9,[1]ajustes!$L$3:$M$328,2,FALSE)</f>
        <v>#N/A</v>
      </c>
      <c r="BW354" s="20" t="e">
        <f>VLOOKUP(BW9,[1]Plan1!$F$3:$G$429,2,FALSE)</f>
        <v>#N/A</v>
      </c>
      <c r="BX354" s="20">
        <f>VLOOKUP(BX9,[1]Plan1!$F$3:$G$429,2,FALSE)</f>
        <v>11</v>
      </c>
      <c r="BY354" s="20">
        <f>VLOOKUP(BY9,[1]Plan1!$F$3:$G$429,2,FALSE)</f>
        <v>10</v>
      </c>
      <c r="BZ354" s="20">
        <f>VLOOKUP(BZ9,[1]Plan1!$F$3:$G$429,2,FALSE)</f>
        <v>4</v>
      </c>
      <c r="CA354" s="20">
        <f>VLOOKUP(CA9,[1]Plan1!$F$3:$G$429,2,FALSE)</f>
        <v>4</v>
      </c>
      <c r="CB354" s="20">
        <f>VLOOKUP(CB9,[1]Plan1!$F$3:$G$429,2,FALSE)</f>
        <v>0</v>
      </c>
      <c r="CC354" s="20">
        <f>VLOOKUP(CC9,[1]Plan1!$F$3:$G$429,2,FALSE)</f>
        <v>212</v>
      </c>
      <c r="CD354" s="20">
        <f>VLOOKUP(CD9,[1]Plan1!$F$3:$G$429,2,FALSE)</f>
        <v>0</v>
      </c>
      <c r="CE354" s="20" t="e">
        <f>VLOOKUP(CE9,[1]Plan1!$F$3:$G$429,2,FALSE)</f>
        <v>#N/A</v>
      </c>
      <c r="CF354" s="20" t="e">
        <f>VLOOKUP(CF9,[1]Plan1!$F$3:$G$429,2,FALSE)</f>
        <v>#N/A</v>
      </c>
      <c r="CG354" s="20" t="e">
        <f>VLOOKUP(CG9,[1]Plan1!$F$3:$G$429,2,FALSE)</f>
        <v>#N/A</v>
      </c>
      <c r="CH354" s="20" t="e">
        <f>VLOOKUP(CH9,[1]Plan1!$F$3:$G$429,2,FALSE)</f>
        <v>#N/A</v>
      </c>
      <c r="CI354" s="20">
        <f>VLOOKUP(CI9,[1]Plan1!$F$3:$G$429,2,FALSE)</f>
        <v>8</v>
      </c>
      <c r="CJ354" s="20">
        <f>VLOOKUP(CJ9,[1]Plan1!$F$3:$G$429,2,FALSE)</f>
        <v>2</v>
      </c>
      <c r="CK354" s="20" t="e">
        <f>VLOOKUP(CK9,[1]Plan1!$F$3:$G$429,2,FALSE)</f>
        <v>#N/A</v>
      </c>
      <c r="CL354" s="20" t="e">
        <f>VLOOKUP(CL9,[1]Plan1!$F$3:$G$429,2,FALSE)</f>
        <v>#N/A</v>
      </c>
      <c r="CM354" s="20">
        <f>VLOOKUP(CM9,[1]Plan1!$F$3:$G$429,2,FALSE)</f>
        <v>0</v>
      </c>
      <c r="CN354" s="20">
        <f>VLOOKUP(CN9,[1]Plan1!$F$3:$G$429,2,FALSE)</f>
        <v>0</v>
      </c>
      <c r="CU354" s="20" t="str">
        <f>IF(ISERROR(VLOOKUP(CU9,[1]Plan1!$B$2:$D$490,2,FALSE)),"(sem email)",VLOOKUP(CU9,[1]Plan1!$B$2:$D$490,2,FALSE))</f>
        <v>(sem email)</v>
      </c>
      <c r="CX354" s="20" t="str">
        <f>IF(ISERROR(VLOOKUP(CX9,[1]ajustes!$L$4:$M$309,2,FALSE)),"(sem email)",VLOOKUP(CX9,[1]ajustes!$L$4:$M$309,2,FALSE))</f>
        <v>(sem email)</v>
      </c>
    </row>
    <row r="355" spans="5:102" ht="15.75" customHeight="1" x14ac:dyDescent="0.3">
      <c r="E355" s="23" t="str">
        <f t="shared" si="0"/>
        <v>Denise Alves De Sant Ana</v>
      </c>
      <c r="O355" s="20" t="e">
        <f>VLOOKUP(O10,[1]Plan1!$B$2:$D$490,2,FALSE)</f>
        <v>#N/A</v>
      </c>
      <c r="P355" s="20" t="str">
        <f>VLOOKUP(P10,[1]ajustes!$N$4:$O$344,2,FALSE)</f>
        <v>(11) 98519-6741</v>
      </c>
      <c r="AN355" s="20">
        <f>VLOOKUP(AN10,[1]Plan1!$F$3:$G$429,2,FALSE)</f>
        <v>40</v>
      </c>
      <c r="AO355" s="20">
        <f>VLOOKUP(AO10,[1]Plan1!$F$3:$G$429,2,FALSE)</f>
        <v>20</v>
      </c>
      <c r="AP355" s="20">
        <f>VLOOKUP(AP10,[1]Plan1!$F$3:$G$429,2,FALSE)</f>
        <v>5</v>
      </c>
      <c r="AQ355" s="20">
        <f>VLOOKUP(AQ10,[1]Plan1!$F$3:$G$429,2,FALSE)</f>
        <v>5</v>
      </c>
      <c r="AR355" s="20">
        <f>VLOOKUP(AR10,[1]Plan1!$F$3:$G$429,2,FALSE)</f>
        <v>0</v>
      </c>
      <c r="AS355" s="20">
        <f>VLOOKUP(AS10,[1]Plan1!$F$3:$G$429,2,FALSE)</f>
        <v>0</v>
      </c>
      <c r="AT355" s="20" t="e">
        <f>VLOOKUP(AT10,[1]Plan1!$F$3:$G$429,2,FALSE)</f>
        <v>#N/A</v>
      </c>
      <c r="AU355" s="20" t="e">
        <f>VLOOKUP(AU10,[1]ajustes!$L$4:$N$134,3,FALSE)</f>
        <v>#N/A</v>
      </c>
      <c r="AV355" s="20">
        <f>VLOOKUP(AV10,[1]Plan1!$F$3:$G$429,2,FALSE)</f>
        <v>20</v>
      </c>
      <c r="AW355" s="20">
        <f>VLOOKUP(AW10,[1]Plan1!$F$3:$G$429,2,FALSE)</f>
        <v>4</v>
      </c>
      <c r="AX355" s="20">
        <f>VLOOKUP(AX10,[1]Plan1!$F$3:$G$429,2,FALSE)</f>
        <v>2</v>
      </c>
      <c r="AY355" s="20">
        <f>VLOOKUP(AY10,[1]Plan1!$F$3:$G$429,2,FALSE)</f>
        <v>1</v>
      </c>
      <c r="AZ355" s="20">
        <f>VLOOKUP(AZ10,[1]Plan1!$F$3:$G$429,2,FALSE)</f>
        <v>0</v>
      </c>
      <c r="BA355" s="20">
        <f>VLOOKUP(BA10,[1]Plan1!$F$3:$G$429,2,FALSE)</f>
        <v>0</v>
      </c>
      <c r="BB355" s="20">
        <f>VLOOKUP(BB10,[1]Plan1!$F$3:$G$429,2,FALSE)</f>
        <v>4</v>
      </c>
      <c r="BC355" s="20">
        <f>VLOOKUP(BC10,[1]Plan1!$F$3:$G$429,2,FALSE)</f>
        <v>3</v>
      </c>
      <c r="BD355" s="20">
        <f>VLOOKUP(BD10,[1]Plan1!$F$3:$G$429,2,FALSE)</f>
        <v>1</v>
      </c>
      <c r="BE355" s="20" t="e">
        <f>VLOOKUP(BE10,[1]Plan1!$F$3:$G$429,2,FALSE)</f>
        <v>#N/A</v>
      </c>
      <c r="BF355" s="20">
        <f>VLOOKUP(BF10,[1]Plan1!$F$3:$G$429,2,FALSE)</f>
        <v>15</v>
      </c>
      <c r="BG355" s="20">
        <f>VLOOKUP(BG10,[1]Plan1!$F$3:$G$429,2,FALSE)</f>
        <v>10</v>
      </c>
      <c r="BH355" s="20">
        <f>VLOOKUP(BH10,[1]Plan1!$F$3:$G$429,2,FALSE)</f>
        <v>3</v>
      </c>
      <c r="BI355" s="20">
        <f>VLOOKUP(BI10,[1]Plan1!$F$3:$G$429,2,FALSE)</f>
        <v>1</v>
      </c>
      <c r="BJ355" s="20">
        <f>VLOOKUP(BJ10,[1]Plan1!$F$3:$G$429,2,FALSE)</f>
        <v>1</v>
      </c>
      <c r="BK355" s="20">
        <f>VLOOKUP(BK10,[1]Plan1!$F$3:$G$429,2,FALSE)</f>
        <v>1</v>
      </c>
      <c r="BL355" s="20">
        <f>VLOOKUP(BL10,[1]Plan1!$F$3:$G$429,2,FALSE)</f>
        <v>1</v>
      </c>
      <c r="BM355" s="20">
        <f>VLOOKUP(BM10,[1]Plan1!$F$3:$G$429,2,FALSE)</f>
        <v>1</v>
      </c>
      <c r="BN355" s="20">
        <f>VLOOKUP(BN10,[1]Plan1!$F$3:$G$429,2,FALSE)</f>
        <v>0</v>
      </c>
      <c r="BO355" s="20">
        <f>VLOOKUP(BO10,[1]Plan1!$F$3:$G$429,2,FALSE)</f>
        <v>3</v>
      </c>
      <c r="BP355" s="20">
        <f>VLOOKUP(BP10,[1]Plan1!$F$3:$G$429,2,FALSE)</f>
        <v>2</v>
      </c>
      <c r="BQ355" s="20" t="e">
        <f>VLOOKUP(BQ10,[1]ajustes!$L$3:$M$11,2,FALSE)</f>
        <v>#N/A</v>
      </c>
      <c r="BR355" s="20">
        <f>VLOOKUP(BR10,[1]Plan1!$F$3:$G$429,2,FALSE)</f>
        <v>0</v>
      </c>
      <c r="BS355" s="20">
        <f>VLOOKUP(BS10,[1]Plan1!$F$3:$G$429,2,FALSE)</f>
        <v>0</v>
      </c>
      <c r="BT355" s="20">
        <f>VLOOKUP(BT10,[1]Plan1!$F$3:$G$429,2,FALSE)</f>
        <v>2</v>
      </c>
      <c r="BU355" s="20">
        <f>VLOOKUP(BU10,[1]Plan1!$F$3:$G$429,2,FALSE)</f>
        <v>2</v>
      </c>
      <c r="BV355" s="20" t="e">
        <f>VLOOKUP(BV10,[1]ajustes!$L$3:$M$328,2,FALSE)</f>
        <v>#N/A</v>
      </c>
      <c r="BW355" s="20">
        <f>VLOOKUP(BW10,[1]Plan1!$F$3:$G$429,2,FALSE)</f>
        <v>0</v>
      </c>
      <c r="BX355" s="20">
        <f>VLOOKUP(BX10,[1]Plan1!$F$3:$G$429,2,FALSE)</f>
        <v>0</v>
      </c>
      <c r="BY355" s="20">
        <f>VLOOKUP(BY10,[1]Plan1!$F$3:$G$429,2,FALSE)</f>
        <v>1</v>
      </c>
      <c r="BZ355" s="20">
        <f>VLOOKUP(BZ10,[1]Plan1!$F$3:$G$429,2,FALSE)</f>
        <v>1</v>
      </c>
      <c r="CA355" s="20">
        <f>VLOOKUP(CA10,[1]Plan1!$F$3:$G$429,2,FALSE)</f>
        <v>1</v>
      </c>
      <c r="CB355" s="20">
        <f>VLOOKUP(CB10,[1]Plan1!$F$3:$G$429,2,FALSE)</f>
        <v>0</v>
      </c>
      <c r="CC355" s="20">
        <f>VLOOKUP(CC10,[1]Plan1!$F$3:$G$429,2,FALSE)</f>
        <v>20</v>
      </c>
      <c r="CD355" s="20">
        <f>VLOOKUP(CD10,[1]Plan1!$F$3:$G$429,2,FALSE)</f>
        <v>0</v>
      </c>
      <c r="CE355" s="20">
        <f>VLOOKUP(CE10,[1]Plan1!$F$3:$G$429,2,FALSE)</f>
        <v>0</v>
      </c>
      <c r="CF355" s="20">
        <f>VLOOKUP(CF10,[1]Plan1!$F$3:$G$429,2,FALSE)</f>
        <v>0</v>
      </c>
      <c r="CG355" s="20" t="e">
        <f>VLOOKUP(CG10,[1]Plan1!$F$3:$G$429,2,FALSE)</f>
        <v>#N/A</v>
      </c>
      <c r="CH355" s="20" t="e">
        <f>VLOOKUP(CH10,[1]Plan1!$F$3:$G$429,2,FALSE)</f>
        <v>#N/A</v>
      </c>
      <c r="CI355" s="20">
        <f>VLOOKUP(CI10,[1]Plan1!$F$3:$G$429,2,FALSE)</f>
        <v>0</v>
      </c>
      <c r="CJ355" s="20">
        <f>VLOOKUP(CJ10,[1]Plan1!$F$3:$G$429,2,FALSE)</f>
        <v>0</v>
      </c>
      <c r="CK355" s="20" t="e">
        <f>VLOOKUP(CK10,[1]Plan1!$F$3:$G$429,2,FALSE)</f>
        <v>#N/A</v>
      </c>
      <c r="CL355" s="20" t="e">
        <f>VLOOKUP(CL10,[1]Plan1!$F$3:$G$429,2,FALSE)</f>
        <v>#N/A</v>
      </c>
      <c r="CM355" s="20">
        <f>VLOOKUP(CM10,[1]Plan1!$F$3:$G$429,2,FALSE)</f>
        <v>0</v>
      </c>
      <c r="CN355" s="20">
        <f>VLOOKUP(CN10,[1]Plan1!$F$3:$G$429,2,FALSE)</f>
        <v>0</v>
      </c>
      <c r="CU355" s="20" t="str">
        <f>IF(ISERROR(VLOOKUP(CU10,[1]Plan1!$B$2:$D$490,2,FALSE)),"(sem email)",VLOOKUP(CU10,[1]Plan1!$B$2:$D$490,2,FALSE))</f>
        <v>(sem email)</v>
      </c>
      <c r="CX355" s="20" t="str">
        <f>IF(ISERROR(VLOOKUP(CX10,[1]ajustes!$L$4:$M$309,2,FALSE)),"(sem email)",VLOOKUP(CX10,[1]ajustes!$L$4:$M$309,2,FALSE))</f>
        <v>(sem email)</v>
      </c>
    </row>
    <row r="356" spans="5:102" ht="15.75" customHeight="1" x14ac:dyDescent="0.3">
      <c r="E356" s="23" t="str">
        <f t="shared" si="0"/>
        <v>Ana Cristina Ribeiro</v>
      </c>
      <c r="O356" s="20" t="e">
        <f>VLOOKUP(O11,[1]Plan1!$B$2:$D$490,2,FALSE)</f>
        <v>#N/A</v>
      </c>
      <c r="P356" s="20" t="e">
        <f>VLOOKUP(P11,[1]ajustes!$N$4:$O$344,2,FALSE)</f>
        <v>#N/A</v>
      </c>
      <c r="AN356" s="20">
        <f>VLOOKUP(AN11,[1]Plan1!$F$3:$G$429,2,FALSE)</f>
        <v>50</v>
      </c>
      <c r="AO356" s="20">
        <f>VLOOKUP(AO11,[1]Plan1!$F$3:$G$429,2,FALSE)</f>
        <v>7</v>
      </c>
      <c r="AP356" s="20">
        <f>VLOOKUP(AP11,[1]Plan1!$F$3:$G$429,2,FALSE)</f>
        <v>7</v>
      </c>
      <c r="AQ356" s="20">
        <f>VLOOKUP(AQ11,[1]Plan1!$F$3:$G$429,2,FALSE)</f>
        <v>6</v>
      </c>
      <c r="AR356" s="20">
        <f>VLOOKUP(AR11,[1]Plan1!$F$3:$G$429,2,FALSE)</f>
        <v>0</v>
      </c>
      <c r="AS356" s="20">
        <f>VLOOKUP(AS11,[1]Plan1!$F$3:$G$429,2,FALSE)</f>
        <v>0</v>
      </c>
      <c r="AT356" s="20" t="e">
        <f>VLOOKUP(AT11,[1]Plan1!$F$3:$G$429,2,FALSE)</f>
        <v>#N/A</v>
      </c>
      <c r="AU356" s="20" t="e">
        <f>VLOOKUP(AU11,[1]ajustes!$L$4:$N$134,3,FALSE)</f>
        <v>#N/A</v>
      </c>
      <c r="AV356" s="20">
        <f>VLOOKUP(AV11,[1]Plan1!$F$3:$G$429,2,FALSE)</f>
        <v>5</v>
      </c>
      <c r="AW356" s="20">
        <f>VLOOKUP(AW11,[1]Plan1!$F$3:$G$429,2,FALSE)</f>
        <v>4</v>
      </c>
      <c r="AX356" s="20">
        <f>VLOOKUP(AX11,[1]Plan1!$F$3:$G$429,2,FALSE)</f>
        <v>4</v>
      </c>
      <c r="AY356" s="20">
        <f>VLOOKUP(AY11,[1]Plan1!$F$3:$G$429,2,FALSE)</f>
        <v>0</v>
      </c>
      <c r="AZ356" s="20">
        <f>VLOOKUP(AZ11,[1]Plan1!$F$3:$G$429,2,FALSE)</f>
        <v>0</v>
      </c>
      <c r="BA356" s="20">
        <f>VLOOKUP(BA11,[1]Plan1!$F$3:$G$429,2,FALSE)</f>
        <v>0</v>
      </c>
      <c r="BB356" s="20">
        <f>VLOOKUP(BB11,[1]Plan1!$F$3:$G$429,2,FALSE)</f>
        <v>2</v>
      </c>
      <c r="BC356" s="20">
        <f>VLOOKUP(BC11,[1]Plan1!$F$3:$G$429,2,FALSE)</f>
        <v>2</v>
      </c>
      <c r="BD356" s="20">
        <f>VLOOKUP(BD11,[1]Plan1!$F$3:$G$429,2,FALSE)</f>
        <v>2</v>
      </c>
      <c r="BE356" s="20" t="e">
        <f>VLOOKUP(BE11,[1]Plan1!$F$3:$G$429,2,FALSE)</f>
        <v>#N/A</v>
      </c>
      <c r="BF356" s="20">
        <f>VLOOKUP(BF11,[1]Plan1!$F$3:$G$429,2,FALSE)</f>
        <v>12</v>
      </c>
      <c r="BG356" s="20">
        <f>VLOOKUP(BG11,[1]Plan1!$F$3:$G$429,2,FALSE)</f>
        <v>3</v>
      </c>
      <c r="BH356" s="20">
        <f>VLOOKUP(BH11,[1]Plan1!$F$3:$G$429,2,FALSE)</f>
        <v>3</v>
      </c>
      <c r="BI356" s="20">
        <f>VLOOKUP(BI11,[1]Plan1!$F$3:$G$429,2,FALSE)</f>
        <v>0</v>
      </c>
      <c r="BJ356" s="20">
        <f>VLOOKUP(BJ11,[1]Plan1!$F$3:$G$429,2,FALSE)</f>
        <v>1</v>
      </c>
      <c r="BK356" s="20">
        <f>VLOOKUP(BK11,[1]Plan1!$F$3:$G$429,2,FALSE)</f>
        <v>1</v>
      </c>
      <c r="BL356" s="20">
        <f>VLOOKUP(BL11,[1]Plan1!$F$3:$G$429,2,FALSE)</f>
        <v>1</v>
      </c>
      <c r="BM356" s="20">
        <f>VLOOKUP(BM11,[1]Plan1!$F$3:$G$429,2,FALSE)</f>
        <v>1</v>
      </c>
      <c r="BN356" s="20">
        <f>VLOOKUP(BN11,[1]Plan1!$F$3:$G$429,2,FALSE)</f>
        <v>0</v>
      </c>
      <c r="BO356" s="20">
        <f>VLOOKUP(BO11,[1]Plan1!$F$3:$G$429,2,FALSE)</f>
        <v>3</v>
      </c>
      <c r="BP356" s="20">
        <f>VLOOKUP(BP11,[1]Plan1!$F$3:$G$429,2,FALSE)</f>
        <v>2</v>
      </c>
      <c r="BQ356" s="20" t="e">
        <f>VLOOKUP(BQ11,[1]ajustes!$L$3:$M$11,2,FALSE)</f>
        <v>#N/A</v>
      </c>
      <c r="BR356" s="20">
        <f>VLOOKUP(BR11,[1]Plan1!$F$3:$G$429,2,FALSE)</f>
        <v>0</v>
      </c>
      <c r="BS356" s="20">
        <f>VLOOKUP(BS11,[1]Plan1!$F$3:$G$429,2,FALSE)</f>
        <v>0</v>
      </c>
      <c r="BT356" s="20">
        <f>VLOOKUP(BT11,[1]Plan1!$F$3:$G$429,2,FALSE)</f>
        <v>0</v>
      </c>
      <c r="BU356" s="20">
        <f>VLOOKUP(BU11,[1]Plan1!$F$3:$G$429,2,FALSE)</f>
        <v>0</v>
      </c>
      <c r="BV356" s="20" t="e">
        <f>VLOOKUP(BV11,[1]ajustes!$L$3:$M$328,2,FALSE)</f>
        <v>#N/A</v>
      </c>
      <c r="BW356" s="20">
        <f>VLOOKUP(BW11,[1]Plan1!$F$3:$G$429,2,FALSE)</f>
        <v>0</v>
      </c>
      <c r="BX356" s="20">
        <f>VLOOKUP(BX11,[1]Plan1!$F$3:$G$429,2,FALSE)</f>
        <v>0</v>
      </c>
      <c r="BY356" s="20">
        <f>VLOOKUP(BY11,[1]Plan1!$F$3:$G$429,2,FALSE)</f>
        <v>0</v>
      </c>
      <c r="BZ356" s="20">
        <f>VLOOKUP(BZ11,[1]Plan1!$F$3:$G$429,2,FALSE)</f>
        <v>0</v>
      </c>
      <c r="CA356" s="20">
        <f>VLOOKUP(CA11,[1]Plan1!$F$3:$G$429,2,FALSE)</f>
        <v>0</v>
      </c>
      <c r="CB356" s="20">
        <f>VLOOKUP(CB11,[1]Plan1!$F$3:$G$429,2,FALSE)</f>
        <v>0</v>
      </c>
      <c r="CC356" s="20">
        <f>VLOOKUP(CC11,[1]Plan1!$F$3:$G$429,2,FALSE)</f>
        <v>19</v>
      </c>
      <c r="CD356" s="20">
        <f>VLOOKUP(CD11,[1]Plan1!$F$3:$G$429,2,FALSE)</f>
        <v>0</v>
      </c>
      <c r="CE356" s="20">
        <f>VLOOKUP(CE11,[1]Plan1!$F$3:$G$429,2,FALSE)</f>
        <v>0</v>
      </c>
      <c r="CF356" s="20">
        <f>VLOOKUP(CF11,[1]Plan1!$F$3:$G$429,2,FALSE)</f>
        <v>0</v>
      </c>
      <c r="CG356" s="20" t="e">
        <f>VLOOKUP(CG11,[1]Plan1!$F$3:$G$429,2,FALSE)</f>
        <v>#N/A</v>
      </c>
      <c r="CH356" s="20" t="e">
        <f>VLOOKUP(CH11,[1]Plan1!$F$3:$G$429,2,FALSE)</f>
        <v>#N/A</v>
      </c>
      <c r="CI356" s="20">
        <f>VLOOKUP(CI11,[1]Plan1!$F$3:$G$429,2,FALSE)</f>
        <v>0</v>
      </c>
      <c r="CJ356" s="20">
        <f>VLOOKUP(CJ11,[1]Plan1!$F$3:$G$429,2,FALSE)</f>
        <v>0</v>
      </c>
      <c r="CK356" s="20">
        <f>VLOOKUP(CK11,[1]Plan1!$F$3:$G$429,2,FALSE)</f>
        <v>0</v>
      </c>
      <c r="CL356" s="20" t="e">
        <f>VLOOKUP(CL11,[1]Plan1!$F$3:$G$429,2,FALSE)</f>
        <v>#N/A</v>
      </c>
      <c r="CM356" s="20">
        <f>VLOOKUP(CM11,[1]Plan1!$F$3:$G$429,2,FALSE)</f>
        <v>0</v>
      </c>
      <c r="CN356" s="20">
        <f>VLOOKUP(CN11,[1]Plan1!$F$3:$G$429,2,FALSE)</f>
        <v>0</v>
      </c>
      <c r="CU356" s="20" t="str">
        <f>IF(ISERROR(VLOOKUP(CU11,[1]Plan1!$B$2:$D$490,2,FALSE)),"(sem email)",VLOOKUP(CU11,[1]Plan1!$B$2:$D$490,2,FALSE))</f>
        <v>(sem email)</v>
      </c>
      <c r="CX356" s="20" t="str">
        <f>IF(ISERROR(VLOOKUP(CX11,[1]ajustes!$L$4:$M$309,2,FALSE)),"(sem email)",VLOOKUP(CX11,[1]ajustes!$L$4:$M$309,2,FALSE))</f>
        <v>(sem email)</v>
      </c>
    </row>
    <row r="357" spans="5:102" ht="15.75" customHeight="1" x14ac:dyDescent="0.3">
      <c r="E357" s="23" t="str">
        <f t="shared" si="0"/>
        <v>Ivonete Almeida Utchuk</v>
      </c>
      <c r="O357" s="20" t="e">
        <f>VLOOKUP(O12,[1]Plan1!$B$2:$D$490,2,FALSE)</f>
        <v>#N/A</v>
      </c>
      <c r="P357" s="20" t="str">
        <f>VLOOKUP(P12,[1]ajustes!$N$4:$O$344,2,FALSE)</f>
        <v>(11) 94731-4772</v>
      </c>
      <c r="AN357" s="20">
        <f>VLOOKUP(AN12,[1]Plan1!$F$3:$G$429,2,FALSE)</f>
        <v>40</v>
      </c>
      <c r="AO357" s="20">
        <f>VLOOKUP(AO12,[1]Plan1!$F$3:$G$429,2,FALSE)</f>
        <v>20</v>
      </c>
      <c r="AP357" s="20">
        <f>VLOOKUP(AP12,[1]Plan1!$F$3:$G$429,2,FALSE)</f>
        <v>1</v>
      </c>
      <c r="AQ357" s="20">
        <f>VLOOKUP(AQ12,[1]Plan1!$F$3:$G$429,2,FALSE)</f>
        <v>4</v>
      </c>
      <c r="AR357" s="20">
        <f>VLOOKUP(AR12,[1]Plan1!$F$3:$G$429,2,FALSE)</f>
        <v>0</v>
      </c>
      <c r="AS357" s="20">
        <f>VLOOKUP(AS12,[1]Plan1!$F$3:$G$429,2,FALSE)</f>
        <v>0</v>
      </c>
      <c r="AT357" s="20" t="e">
        <f>VLOOKUP(AT12,[1]Plan1!$F$3:$G$429,2,FALSE)</f>
        <v>#N/A</v>
      </c>
      <c r="AU357" s="20" t="e">
        <f>VLOOKUP(AU12,[1]ajustes!$L$4:$N$134,3,FALSE)</f>
        <v>#N/A</v>
      </c>
      <c r="AV357" s="20">
        <f>VLOOKUP(AV12,[1]Plan1!$F$3:$G$429,2,FALSE)</f>
        <v>12</v>
      </c>
      <c r="AW357" s="20">
        <f>VLOOKUP(AW12,[1]Plan1!$F$3:$G$429,2,FALSE)</f>
        <v>1</v>
      </c>
      <c r="AX357" s="20">
        <f>VLOOKUP(AX12,[1]Plan1!$F$3:$G$429,2,FALSE)</f>
        <v>2</v>
      </c>
      <c r="AY357" s="20">
        <f>VLOOKUP(AY12,[1]Plan1!$F$3:$G$429,2,FALSE)</f>
        <v>0</v>
      </c>
      <c r="AZ357" s="20">
        <f>VLOOKUP(AZ12,[1]Plan1!$F$3:$G$429,2,FALSE)</f>
        <v>0</v>
      </c>
      <c r="BA357" s="20">
        <f>VLOOKUP(BA12,[1]Plan1!$F$3:$G$429,2,FALSE)</f>
        <v>0</v>
      </c>
      <c r="BB357" s="20">
        <f>VLOOKUP(BB12,[1]Plan1!$F$3:$G$429,2,FALSE)</f>
        <v>0</v>
      </c>
      <c r="BC357" s="20">
        <f>VLOOKUP(BC12,[1]Plan1!$F$3:$G$429,2,FALSE)</f>
        <v>0</v>
      </c>
      <c r="BD357" s="20">
        <f>VLOOKUP(BD12,[1]Plan1!$F$3:$G$429,2,FALSE)</f>
        <v>0</v>
      </c>
      <c r="BE357" s="20" t="e">
        <f>VLOOKUP(BE12,[1]Plan1!$F$3:$G$429,2,FALSE)</f>
        <v>#N/A</v>
      </c>
      <c r="BF357" s="20">
        <f>VLOOKUP(BF12,[1]Plan1!$F$3:$G$429,2,FALSE)</f>
        <v>4</v>
      </c>
      <c r="BG357" s="20">
        <f>VLOOKUP(BG12,[1]Plan1!$F$3:$G$429,2,FALSE)</f>
        <v>3</v>
      </c>
      <c r="BH357" s="20">
        <f>VLOOKUP(BH12,[1]Plan1!$F$3:$G$429,2,FALSE)</f>
        <v>4</v>
      </c>
      <c r="BI357" s="20">
        <f>VLOOKUP(BI12,[1]Plan1!$F$3:$G$429,2,FALSE)</f>
        <v>0</v>
      </c>
      <c r="BJ357" s="20">
        <f>VLOOKUP(BJ12,[1]Plan1!$F$3:$G$429,2,FALSE)</f>
        <v>0</v>
      </c>
      <c r="BK357" s="20">
        <f>VLOOKUP(BK12,[1]Plan1!$F$3:$G$429,2,FALSE)</f>
        <v>0</v>
      </c>
      <c r="BL357" s="20">
        <f>VLOOKUP(BL12,[1]Plan1!$F$3:$G$429,2,FALSE)</f>
        <v>0</v>
      </c>
      <c r="BM357" s="20">
        <f>VLOOKUP(BM12,[1]Plan1!$F$3:$G$429,2,FALSE)</f>
        <v>0</v>
      </c>
      <c r="BN357" s="20">
        <f>VLOOKUP(BN12,[1]Plan1!$F$3:$G$429,2,FALSE)</f>
        <v>0</v>
      </c>
      <c r="BO357" s="20">
        <f>VLOOKUP(BO12,[1]Plan1!$F$3:$G$429,2,FALSE)</f>
        <v>0</v>
      </c>
      <c r="BP357" s="20">
        <f>VLOOKUP(BP12,[1]Plan1!$F$3:$G$429,2,FALSE)</f>
        <v>0</v>
      </c>
      <c r="BQ357" s="20" t="e">
        <f>VLOOKUP(BQ12,[1]ajustes!$L$3:$M$11,2,FALSE)</f>
        <v>#N/A</v>
      </c>
      <c r="BR357" s="20" t="e">
        <f>VLOOKUP(BR12,[1]Plan1!$F$3:$G$429,2,FALSE)</f>
        <v>#N/A</v>
      </c>
      <c r="BS357" s="20">
        <f>VLOOKUP(BS12,[1]Plan1!$F$3:$G$429,2,FALSE)</f>
        <v>10</v>
      </c>
      <c r="BT357" s="20">
        <f>VLOOKUP(BT12,[1]Plan1!$F$3:$G$429,2,FALSE)</f>
        <v>2</v>
      </c>
      <c r="BU357" s="20">
        <f>VLOOKUP(BU12,[1]Plan1!$F$3:$G$429,2,FALSE)</f>
        <v>0</v>
      </c>
      <c r="BV357" s="20" t="e">
        <f>VLOOKUP(BV12,[1]ajustes!$L$3:$M$328,2,FALSE)</f>
        <v>#N/A</v>
      </c>
      <c r="BW357" s="20" t="e">
        <f>VLOOKUP(BW12,[1]Plan1!$F$3:$G$429,2,FALSE)</f>
        <v>#N/A</v>
      </c>
      <c r="BX357" s="20">
        <f>VLOOKUP(BX12,[1]Plan1!$F$3:$G$429,2,FALSE)</f>
        <v>10</v>
      </c>
      <c r="BY357" s="20">
        <f>VLOOKUP(BY12,[1]Plan1!$F$3:$G$429,2,FALSE)</f>
        <v>1</v>
      </c>
      <c r="BZ357" s="20">
        <f>VLOOKUP(BZ12,[1]Plan1!$F$3:$G$429,2,FALSE)</f>
        <v>2</v>
      </c>
      <c r="CA357" s="20">
        <f>VLOOKUP(CA12,[1]Plan1!$F$3:$G$429,2,FALSE)</f>
        <v>0</v>
      </c>
      <c r="CB357" s="20">
        <f>VLOOKUP(CB12,[1]Plan1!$F$3:$G$429,2,FALSE)</f>
        <v>0</v>
      </c>
      <c r="CC357" s="20">
        <f>VLOOKUP(CC12,[1]Plan1!$F$3:$G$429,2,FALSE)</f>
        <v>10</v>
      </c>
      <c r="CD357" s="20">
        <f>VLOOKUP(CD12,[1]Plan1!$F$3:$G$429,2,FALSE)</f>
        <v>0</v>
      </c>
      <c r="CE357" s="20">
        <f>VLOOKUP(CE12,[1]Plan1!$F$3:$G$429,2,FALSE)</f>
        <v>0</v>
      </c>
      <c r="CF357" s="20">
        <f>VLOOKUP(CF12,[1]Plan1!$F$3:$G$429,2,FALSE)</f>
        <v>0</v>
      </c>
      <c r="CG357" s="20" t="e">
        <f>VLOOKUP(CG12,[1]Plan1!$F$3:$G$429,2,FALSE)</f>
        <v>#N/A</v>
      </c>
      <c r="CH357" s="20" t="e">
        <f>VLOOKUP(CH12,[1]Plan1!$F$3:$G$429,2,FALSE)</f>
        <v>#N/A</v>
      </c>
      <c r="CI357" s="20">
        <f>VLOOKUP(CI12,[1]Plan1!$F$3:$G$429,2,FALSE)</f>
        <v>0</v>
      </c>
      <c r="CJ357" s="20">
        <f>VLOOKUP(CJ12,[1]Plan1!$F$3:$G$429,2,FALSE)</f>
        <v>0</v>
      </c>
      <c r="CK357" s="20">
        <f>VLOOKUP(CK12,[1]Plan1!$F$3:$G$429,2,FALSE)</f>
        <v>0</v>
      </c>
      <c r="CL357" s="20" t="e">
        <f>VLOOKUP(CL12,[1]Plan1!$F$3:$G$429,2,FALSE)</f>
        <v>#N/A</v>
      </c>
      <c r="CM357" s="20">
        <f>VLOOKUP(CM12,[1]Plan1!$F$3:$G$429,2,FALSE)</f>
        <v>0</v>
      </c>
      <c r="CN357" s="20">
        <f>VLOOKUP(CN12,[1]Plan1!$F$3:$G$429,2,FALSE)</f>
        <v>0</v>
      </c>
      <c r="CU357" s="20" t="str">
        <f>IF(ISERROR(VLOOKUP(CU12,[1]Plan1!$B$2:$D$490,2,FALSE)),"(sem email)",VLOOKUP(CU12,[1]Plan1!$B$2:$D$490,2,FALSE))</f>
        <v>(sem email)</v>
      </c>
      <c r="CX357" s="20" t="str">
        <f>IF(ISERROR(VLOOKUP(CX12,[1]ajustes!$L$4:$M$309,2,FALSE)),"(sem email)",VLOOKUP(CX12,[1]ajustes!$L$4:$M$309,2,FALSE))</f>
        <v>(sem email)</v>
      </c>
    </row>
    <row r="358" spans="5:102" ht="15.75" customHeight="1" x14ac:dyDescent="0.3">
      <c r="E358" s="23" t="str">
        <f t="shared" si="0"/>
        <v>Sérgio Rodrigues De Oliveira</v>
      </c>
      <c r="O358" s="20" t="e">
        <f>VLOOKUP(O13,[1]Plan1!$B$2:$D$490,2,FALSE)</f>
        <v>#N/A</v>
      </c>
      <c r="P358" s="20" t="str">
        <f>VLOOKUP(P13,[1]ajustes!$N$4:$O$344,2,FALSE)</f>
        <v>(11) 96865-7131</v>
      </c>
      <c r="AN358" s="20">
        <f>VLOOKUP(AN13,[1]Plan1!$F$3:$G$429,2,FALSE)</f>
        <v>10</v>
      </c>
      <c r="AO358" s="20">
        <f>VLOOKUP(AO13,[1]Plan1!$F$3:$G$429,2,FALSE)</f>
        <v>10</v>
      </c>
      <c r="AP358" s="20">
        <f>VLOOKUP(AP13,[1]Plan1!$F$3:$G$429,2,FALSE)</f>
        <v>4</v>
      </c>
      <c r="AQ358" s="20">
        <f>VLOOKUP(AQ13,[1]Plan1!$F$3:$G$429,2,FALSE)</f>
        <v>3</v>
      </c>
      <c r="AR358" s="20" t="e">
        <f>VLOOKUP(AR13,[1]Plan1!$F$3:$G$429,2,FALSE)</f>
        <v>#N/A</v>
      </c>
      <c r="AS358" s="20">
        <f>VLOOKUP(AS13,[1]Plan1!$F$3:$G$429,2,FALSE)</f>
        <v>12</v>
      </c>
      <c r="AT358" s="20" t="e">
        <f>VLOOKUP(AT13,[1]Plan1!$F$3:$G$429,2,FALSE)</f>
        <v>#N/A</v>
      </c>
      <c r="AU358" s="20" t="e">
        <f>VLOOKUP(AU13,[1]ajustes!$L$4:$N$134,3,FALSE)</f>
        <v>#N/A</v>
      </c>
      <c r="AV358" s="20">
        <f>VLOOKUP(AV13,[1]Plan1!$F$3:$G$429,2,FALSE)</f>
        <v>9</v>
      </c>
      <c r="AW358" s="20">
        <f>VLOOKUP(AW13,[1]Plan1!$F$3:$G$429,2,FALSE)</f>
        <v>3</v>
      </c>
      <c r="AX358" s="20">
        <f>VLOOKUP(AX13,[1]Plan1!$F$3:$G$429,2,FALSE)</f>
        <v>2</v>
      </c>
      <c r="AY358" s="20">
        <f>VLOOKUP(AY13,[1]Plan1!$F$3:$G$429,2,FALSE)</f>
        <v>2</v>
      </c>
      <c r="AZ358" s="20" t="e">
        <f>VLOOKUP(AZ13,[1]Plan1!$F$3:$G$429,2,FALSE)</f>
        <v>#N/A</v>
      </c>
      <c r="BA358" s="20">
        <f>VLOOKUP(BA13,[1]Plan1!$F$3:$G$429,2,FALSE)</f>
        <v>10</v>
      </c>
      <c r="BB358" s="20">
        <f>VLOOKUP(BB13,[1]Plan1!$F$3:$G$429,2,FALSE)</f>
        <v>2</v>
      </c>
      <c r="BC358" s="20">
        <f>VLOOKUP(BC13,[1]Plan1!$F$3:$G$429,2,FALSE)</f>
        <v>2</v>
      </c>
      <c r="BD358" s="20">
        <f>VLOOKUP(BD13,[1]Plan1!$F$3:$G$429,2,FALSE)</f>
        <v>2</v>
      </c>
      <c r="BE358" s="20" t="e">
        <f>VLOOKUP(BE13,[1]Plan1!$F$3:$G$429,2,FALSE)</f>
        <v>#N/A</v>
      </c>
      <c r="BF358" s="20">
        <f>VLOOKUP(BF13,[1]Plan1!$F$3:$G$429,2,FALSE)</f>
        <v>4</v>
      </c>
      <c r="BG358" s="20">
        <f>VLOOKUP(BG13,[1]Plan1!$F$3:$G$429,2,FALSE)</f>
        <v>2</v>
      </c>
      <c r="BH358" s="20">
        <f>VLOOKUP(BH13,[1]Plan1!$F$3:$G$429,2,FALSE)</f>
        <v>2</v>
      </c>
      <c r="BI358" s="20">
        <f>VLOOKUP(BI13,[1]Plan1!$F$3:$G$429,2,FALSE)</f>
        <v>0</v>
      </c>
      <c r="BJ358" s="20">
        <f>VLOOKUP(BJ13,[1]Plan1!$F$3:$G$429,2,FALSE)</f>
        <v>0</v>
      </c>
      <c r="BK358" s="20">
        <f>VLOOKUP(BK13,[1]Plan1!$F$3:$G$429,2,FALSE)</f>
        <v>0</v>
      </c>
      <c r="BL358" s="20">
        <f>VLOOKUP(BL13,[1]Plan1!$F$3:$G$429,2,FALSE)</f>
        <v>0</v>
      </c>
      <c r="BM358" s="20">
        <f>VLOOKUP(BM13,[1]Plan1!$F$3:$G$429,2,FALSE)</f>
        <v>0</v>
      </c>
      <c r="BN358" s="20">
        <f>VLOOKUP(BN13,[1]Plan1!$F$3:$G$429,2,FALSE)</f>
        <v>0</v>
      </c>
      <c r="BO358" s="20">
        <f>VLOOKUP(BO13,[1]Plan1!$F$3:$G$429,2,FALSE)</f>
        <v>0</v>
      </c>
      <c r="BP358" s="20">
        <f>VLOOKUP(BP13,[1]Plan1!$F$3:$G$429,2,FALSE)</f>
        <v>3</v>
      </c>
      <c r="BQ358" s="20" t="e">
        <f>VLOOKUP(BQ13,[1]ajustes!$L$3:$M$11,2,FALSE)</f>
        <v>#N/A</v>
      </c>
      <c r="BR358" s="20">
        <f>VLOOKUP(BR13,[1]Plan1!$F$3:$G$429,2,FALSE)</f>
        <v>0</v>
      </c>
      <c r="BS358" s="20">
        <f>VLOOKUP(BS13,[1]Plan1!$F$3:$G$429,2,FALSE)</f>
        <v>0</v>
      </c>
      <c r="BT358" s="20">
        <f>VLOOKUP(BT13,[1]Plan1!$F$3:$G$429,2,FALSE)</f>
        <v>0</v>
      </c>
      <c r="BU358" s="20">
        <f>VLOOKUP(BU13,[1]Plan1!$F$3:$G$429,2,FALSE)</f>
        <v>0</v>
      </c>
      <c r="BV358" s="20" t="e">
        <f>VLOOKUP(BV13,[1]ajustes!$L$3:$M$328,2,FALSE)</f>
        <v>#N/A</v>
      </c>
      <c r="BW358" s="20">
        <f>VLOOKUP(BW13,[1]Plan1!$F$3:$G$429,2,FALSE)</f>
        <v>0</v>
      </c>
      <c r="BX358" s="20">
        <f>VLOOKUP(BX13,[1]Plan1!$F$3:$G$429,2,FALSE)</f>
        <v>0</v>
      </c>
      <c r="BY358" s="20">
        <f>VLOOKUP(BY13,[1]Plan1!$F$3:$G$429,2,FALSE)</f>
        <v>0</v>
      </c>
      <c r="BZ358" s="20">
        <f>VLOOKUP(BZ13,[1]Plan1!$F$3:$G$429,2,FALSE)</f>
        <v>0</v>
      </c>
      <c r="CA358" s="20">
        <f>VLOOKUP(CA13,[1]Plan1!$F$3:$G$429,2,FALSE)</f>
        <v>0</v>
      </c>
      <c r="CB358" s="20">
        <f>VLOOKUP(CB13,[1]Plan1!$F$3:$G$429,2,FALSE)</f>
        <v>0</v>
      </c>
      <c r="CC358" s="20">
        <f>VLOOKUP(CC13,[1]Plan1!$F$3:$G$429,2,FALSE)</f>
        <v>0</v>
      </c>
      <c r="CD358" s="20" t="e">
        <f>VLOOKUP(CD13,[1]Plan1!$F$3:$G$429,2,FALSE)</f>
        <v>#N/A</v>
      </c>
      <c r="CE358" s="20">
        <f>VLOOKUP(CE13,[1]Plan1!$F$3:$G$429,2,FALSE)</f>
        <v>0</v>
      </c>
      <c r="CF358" s="20">
        <f>VLOOKUP(CF13,[1]Plan1!$F$3:$G$429,2,FALSE)</f>
        <v>0</v>
      </c>
      <c r="CG358" s="20" t="e">
        <f>VLOOKUP(CG13,[1]Plan1!$F$3:$G$429,2,FALSE)</f>
        <v>#N/A</v>
      </c>
      <c r="CH358" s="20" t="e">
        <f>VLOOKUP(CH13,[1]Plan1!$F$3:$G$429,2,FALSE)</f>
        <v>#N/A</v>
      </c>
      <c r="CI358" s="20">
        <f>VLOOKUP(CI13,[1]Plan1!$F$3:$G$429,2,FALSE)</f>
        <v>0</v>
      </c>
      <c r="CJ358" s="20">
        <f>VLOOKUP(CJ13,[1]Plan1!$F$3:$G$429,2,FALSE)</f>
        <v>0</v>
      </c>
      <c r="CK358" s="20">
        <f>VLOOKUP(CK13,[1]Plan1!$F$3:$G$429,2,FALSE)</f>
        <v>0</v>
      </c>
      <c r="CL358" s="20" t="e">
        <f>VLOOKUP(CL13,[1]Plan1!$F$3:$G$429,2,FALSE)</f>
        <v>#N/A</v>
      </c>
      <c r="CM358" s="20">
        <f>VLOOKUP(CM13,[1]Plan1!$F$3:$G$429,2,FALSE)</f>
        <v>0</v>
      </c>
      <c r="CN358" s="20">
        <f>VLOOKUP(CN13,[1]Plan1!$F$3:$G$429,2,FALSE)</f>
        <v>0</v>
      </c>
      <c r="CU358" s="20" t="str">
        <f>IF(ISERROR(VLOOKUP(CU13,[1]Plan1!$B$2:$D$490,2,FALSE)),"(sem email)",VLOOKUP(CU13,[1]Plan1!$B$2:$D$490,2,FALSE))</f>
        <v>(sem email)</v>
      </c>
      <c r="CX358" s="20" t="str">
        <f>IF(ISERROR(VLOOKUP(CX13,[1]ajustes!$L$4:$M$309,2,FALSE)),"(sem email)",VLOOKUP(CX13,[1]ajustes!$L$4:$M$309,2,FALSE))</f>
        <v>(sem email)</v>
      </c>
    </row>
    <row r="359" spans="5:102" ht="15.75" customHeight="1" x14ac:dyDescent="0.3">
      <c r="E359" s="23" t="str">
        <f t="shared" si="0"/>
        <v>Reinaldo Tadao Ishii</v>
      </c>
      <c r="O359" s="20" t="e">
        <f>VLOOKUP(O14,[1]Plan1!$B$2:$D$490,2,FALSE)</f>
        <v>#N/A</v>
      </c>
      <c r="P359" s="20" t="str">
        <f>VLOOKUP(P14,[1]ajustes!$N$4:$O$344,2,FALSE)</f>
        <v>(11) 98226-5066</v>
      </c>
      <c r="AN359" s="20">
        <f>VLOOKUP(AN14,[1]Plan1!$F$3:$G$429,2,FALSE)</f>
        <v>30</v>
      </c>
      <c r="AO359" s="20">
        <f>VLOOKUP(AO14,[1]Plan1!$F$3:$G$429,2,FALSE)</f>
        <v>18</v>
      </c>
      <c r="AP359" s="20">
        <f>VLOOKUP(AP14,[1]Plan1!$F$3:$G$429,2,FALSE)</f>
        <v>8</v>
      </c>
      <c r="AQ359" s="20">
        <f>VLOOKUP(AQ14,[1]Plan1!$F$3:$G$429,2,FALSE)</f>
        <v>4</v>
      </c>
      <c r="AR359" s="20">
        <f>VLOOKUP(AR14,[1]Plan1!$F$3:$G$429,2,FALSE)</f>
        <v>0</v>
      </c>
      <c r="AS359" s="20">
        <f>VLOOKUP(AS14,[1]Plan1!$F$3:$G$429,2,FALSE)</f>
        <v>0</v>
      </c>
      <c r="AT359" s="20" t="e">
        <f>VLOOKUP(AT14,[1]Plan1!$F$3:$G$429,2,FALSE)</f>
        <v>#N/A</v>
      </c>
      <c r="AU359" s="20" t="e">
        <f>VLOOKUP(AU14,[1]ajustes!$L$4:$N$134,3,FALSE)</f>
        <v>#N/A</v>
      </c>
      <c r="AV359" s="20">
        <f>VLOOKUP(AV14,[1]Plan1!$F$3:$G$429,2,FALSE)</f>
        <v>13</v>
      </c>
      <c r="AW359" s="20">
        <f>VLOOKUP(AW14,[1]Plan1!$F$3:$G$429,2,FALSE)</f>
        <v>1</v>
      </c>
      <c r="AX359" s="20">
        <f>VLOOKUP(AX14,[1]Plan1!$F$3:$G$429,2,FALSE)</f>
        <v>3</v>
      </c>
      <c r="AY359" s="20">
        <f>VLOOKUP(AY14,[1]Plan1!$F$3:$G$429,2,FALSE)</f>
        <v>1</v>
      </c>
      <c r="AZ359" s="20">
        <f>VLOOKUP(AZ14,[1]Plan1!$F$3:$G$429,2,FALSE)</f>
        <v>0</v>
      </c>
      <c r="BA359" s="20">
        <f>VLOOKUP(BA14,[1]Plan1!$F$3:$G$429,2,FALSE)</f>
        <v>20</v>
      </c>
      <c r="BB359" s="20">
        <f>VLOOKUP(BB14,[1]Plan1!$F$3:$G$429,2,FALSE)</f>
        <v>1</v>
      </c>
      <c r="BC359" s="20">
        <f>VLOOKUP(BC14,[1]Plan1!$F$3:$G$429,2,FALSE)</f>
        <v>1</v>
      </c>
      <c r="BD359" s="20">
        <f>VLOOKUP(BD14,[1]Plan1!$F$3:$G$429,2,FALSE)</f>
        <v>0</v>
      </c>
      <c r="BE359" s="20" t="e">
        <f>VLOOKUP(BE14,[1]Plan1!$F$3:$G$429,2,FALSE)</f>
        <v>#N/A</v>
      </c>
      <c r="BF359" s="20">
        <f>VLOOKUP(BF14,[1]Plan1!$F$3:$G$429,2,FALSE)</f>
        <v>5</v>
      </c>
      <c r="BG359" s="20">
        <f>VLOOKUP(BG14,[1]Plan1!$F$3:$G$429,2,FALSE)</f>
        <v>4</v>
      </c>
      <c r="BH359" s="20">
        <f>VLOOKUP(BH14,[1]Plan1!$F$3:$G$429,2,FALSE)</f>
        <v>3</v>
      </c>
      <c r="BI359" s="20">
        <f>VLOOKUP(BI14,[1]Plan1!$F$3:$G$429,2,FALSE)</f>
        <v>0</v>
      </c>
      <c r="BJ359" s="20">
        <f>VLOOKUP(BJ14,[1]Plan1!$F$3:$G$429,2,FALSE)</f>
        <v>1</v>
      </c>
      <c r="BK359" s="20">
        <f>VLOOKUP(BK14,[1]Plan1!$F$3:$G$429,2,FALSE)</f>
        <v>1</v>
      </c>
      <c r="BL359" s="20">
        <f>VLOOKUP(BL14,[1]Plan1!$F$3:$G$429,2,FALSE)</f>
        <v>1</v>
      </c>
      <c r="BM359" s="20">
        <f>VLOOKUP(BM14,[1]Plan1!$F$3:$G$429,2,FALSE)</f>
        <v>3</v>
      </c>
      <c r="BN359" s="20">
        <f>VLOOKUP(BN14,[1]Plan1!$F$3:$G$429,2,FALSE)</f>
        <v>0</v>
      </c>
      <c r="BO359" s="20">
        <f>VLOOKUP(BO14,[1]Plan1!$F$3:$G$429,2,FALSE)</f>
        <v>1</v>
      </c>
      <c r="BP359" s="20">
        <f>VLOOKUP(BP14,[1]Plan1!$F$3:$G$429,2,FALSE)</f>
        <v>3</v>
      </c>
      <c r="BQ359" s="20" t="e">
        <f>VLOOKUP(BQ14,[1]ajustes!$L$3:$M$11,2,FALSE)</f>
        <v>#N/A</v>
      </c>
      <c r="BR359" s="20">
        <f>VLOOKUP(BR14,[1]Plan1!$F$3:$G$429,2,FALSE)</f>
        <v>0</v>
      </c>
      <c r="BS359" s="20">
        <f>VLOOKUP(BS14,[1]Plan1!$F$3:$G$429,2,FALSE)</f>
        <v>0</v>
      </c>
      <c r="BT359" s="20">
        <f>VLOOKUP(BT14,[1]Plan1!$F$3:$G$429,2,FALSE)</f>
        <v>0</v>
      </c>
      <c r="BU359" s="20">
        <f>VLOOKUP(BU14,[1]Plan1!$F$3:$G$429,2,FALSE)</f>
        <v>0</v>
      </c>
      <c r="BV359" s="20" t="e">
        <f>VLOOKUP(BV14,[1]ajustes!$L$3:$M$328,2,FALSE)</f>
        <v>#N/A</v>
      </c>
      <c r="BW359" s="20">
        <f>VLOOKUP(BW14,[1]Plan1!$F$3:$G$429,2,FALSE)</f>
        <v>0</v>
      </c>
      <c r="BX359" s="20">
        <f>VLOOKUP(BX14,[1]Plan1!$F$3:$G$429,2,FALSE)</f>
        <v>0</v>
      </c>
      <c r="BY359" s="20">
        <f>VLOOKUP(BY14,[1]Plan1!$F$3:$G$429,2,FALSE)</f>
        <v>0</v>
      </c>
      <c r="BZ359" s="20">
        <f>VLOOKUP(BZ14,[1]Plan1!$F$3:$G$429,2,FALSE)</f>
        <v>0</v>
      </c>
      <c r="CA359" s="20">
        <f>VLOOKUP(CA14,[1]Plan1!$F$3:$G$429,2,FALSE)</f>
        <v>0</v>
      </c>
      <c r="CB359" s="20">
        <f>VLOOKUP(CB14,[1]Plan1!$F$3:$G$429,2,FALSE)</f>
        <v>0</v>
      </c>
      <c r="CC359" s="20">
        <f>VLOOKUP(CC14,[1]Plan1!$F$3:$G$429,2,FALSE)</f>
        <v>12</v>
      </c>
      <c r="CD359" s="20">
        <f>VLOOKUP(CD14,[1]Plan1!$F$3:$G$429,2,FALSE)</f>
        <v>0</v>
      </c>
      <c r="CE359" s="20" t="e">
        <f>VLOOKUP(CE14,[1]Plan1!$F$3:$G$429,2,FALSE)</f>
        <v>#N/A</v>
      </c>
      <c r="CF359" s="20">
        <f>VLOOKUP(CF14,[1]Plan1!$F$3:$G$429,2,FALSE)</f>
        <v>0</v>
      </c>
      <c r="CG359" s="20" t="e">
        <f>VLOOKUP(CG14,[1]Plan1!$F$3:$G$429,2,FALSE)</f>
        <v>#N/A</v>
      </c>
      <c r="CH359" s="20" t="e">
        <f>VLOOKUP(CH14,[1]Plan1!$F$3:$G$429,2,FALSE)</f>
        <v>#N/A</v>
      </c>
      <c r="CI359" s="20">
        <f>VLOOKUP(CI14,[1]Plan1!$F$3:$G$429,2,FALSE)</f>
        <v>0</v>
      </c>
      <c r="CJ359" s="20">
        <f>VLOOKUP(CJ14,[1]Plan1!$F$3:$G$429,2,FALSE)</f>
        <v>0</v>
      </c>
      <c r="CK359" s="20">
        <f>VLOOKUP(CK14,[1]Plan1!$F$3:$G$429,2,FALSE)</f>
        <v>0</v>
      </c>
      <c r="CL359" s="20" t="e">
        <f>VLOOKUP(CL14,[1]Plan1!$F$3:$G$429,2,FALSE)</f>
        <v>#N/A</v>
      </c>
      <c r="CM359" s="20">
        <f>VLOOKUP(CM14,[1]Plan1!$F$3:$G$429,2,FALSE)</f>
        <v>0</v>
      </c>
      <c r="CN359" s="20">
        <f>VLOOKUP(CN14,[1]Plan1!$F$3:$G$429,2,FALSE)</f>
        <v>0</v>
      </c>
      <c r="CU359" s="20" t="str">
        <f>IF(ISERROR(VLOOKUP(CU14,[1]Plan1!$B$2:$D$490,2,FALSE)),"(sem email)",VLOOKUP(CU14,[1]Plan1!$B$2:$D$490,2,FALSE))</f>
        <v>(sem email)</v>
      </c>
      <c r="CX359" s="20" t="str">
        <f>IF(ISERROR(VLOOKUP(CX14,[1]ajustes!$L$4:$M$309,2,FALSE)),"(sem email)",VLOOKUP(CX14,[1]ajustes!$L$4:$M$309,2,FALSE))</f>
        <v>(sem email)</v>
      </c>
    </row>
    <row r="360" spans="5:102" ht="15.75" customHeight="1" x14ac:dyDescent="0.3">
      <c r="E360" s="23" t="str">
        <f t="shared" si="0"/>
        <v>Luciano Vanderlei Rupel</v>
      </c>
      <c r="O360" s="20" t="e">
        <f>VLOOKUP(O15,[1]Plan1!$B$2:$D$490,2,FALSE)</f>
        <v>#N/A</v>
      </c>
      <c r="P360" s="20" t="str">
        <f>VLOOKUP(P15,[1]ajustes!$N$4:$O$344,2,FALSE)</f>
        <v>(11) 99294-5388</v>
      </c>
      <c r="AN360" s="20">
        <f>VLOOKUP(AN15,[1]Plan1!$F$3:$G$429,2,FALSE)</f>
        <v>2</v>
      </c>
      <c r="AO360" s="20">
        <f>VLOOKUP(AO15,[1]Plan1!$F$3:$G$429,2,FALSE)</f>
        <v>7</v>
      </c>
      <c r="AP360" s="20">
        <f>VLOOKUP(AP15,[1]Plan1!$F$3:$G$429,2,FALSE)</f>
        <v>4</v>
      </c>
      <c r="AQ360" s="20">
        <f>VLOOKUP(AQ15,[1]Plan1!$F$3:$G$429,2,FALSE)</f>
        <v>4</v>
      </c>
      <c r="AR360" s="20">
        <f>VLOOKUP(AR15,[1]Plan1!$F$3:$G$429,2,FALSE)</f>
        <v>0</v>
      </c>
      <c r="AS360" s="20">
        <f>VLOOKUP(AS15,[1]Plan1!$F$3:$G$429,2,FALSE)</f>
        <v>0</v>
      </c>
      <c r="AT360" s="20" t="e">
        <f>VLOOKUP(AT15,[1]Plan1!$F$3:$G$429,2,FALSE)</f>
        <v>#N/A</v>
      </c>
      <c r="AU360" s="20" t="e">
        <f>VLOOKUP(AU15,[1]ajustes!$L$4:$N$134,3,FALSE)</f>
        <v>#N/A</v>
      </c>
      <c r="AV360" s="20">
        <f>VLOOKUP(AV15,[1]Plan1!$F$3:$G$429,2,FALSE)</f>
        <v>20</v>
      </c>
      <c r="AW360" s="20">
        <f>VLOOKUP(AW15,[1]Plan1!$F$3:$G$429,2,FALSE)</f>
        <v>5</v>
      </c>
      <c r="AX360" s="20">
        <f>VLOOKUP(AX15,[1]Plan1!$F$3:$G$429,2,FALSE)</f>
        <v>5</v>
      </c>
      <c r="AY360" s="20">
        <f>VLOOKUP(AY15,[1]Plan1!$F$3:$G$429,2,FALSE)</f>
        <v>3</v>
      </c>
      <c r="AZ360" s="20" t="e">
        <f>VLOOKUP(AZ15,[1]Plan1!$F$3:$G$429,2,FALSE)</f>
        <v>#N/A</v>
      </c>
      <c r="BA360" s="20">
        <f>VLOOKUP(BA15,[1]Plan1!$F$3:$G$429,2,FALSE)</f>
        <v>15</v>
      </c>
      <c r="BB360" s="20">
        <f>VLOOKUP(BB15,[1]Plan1!$F$3:$G$429,2,FALSE)</f>
        <v>4</v>
      </c>
      <c r="BC360" s="20">
        <f>VLOOKUP(BC15,[1]Plan1!$F$3:$G$429,2,FALSE)</f>
        <v>3</v>
      </c>
      <c r="BD360" s="20">
        <f>VLOOKUP(BD15,[1]Plan1!$F$3:$G$429,2,FALSE)</f>
        <v>2</v>
      </c>
      <c r="BE360" s="20" t="e">
        <f>VLOOKUP(BE15,[1]Plan1!$F$3:$G$429,2,FALSE)</f>
        <v>#N/A</v>
      </c>
      <c r="BF360" s="20">
        <f>VLOOKUP(BF15,[1]Plan1!$F$3:$G$429,2,FALSE)</f>
        <v>14</v>
      </c>
      <c r="BG360" s="20">
        <f>VLOOKUP(BG15,[1]Plan1!$F$3:$G$429,2,FALSE)</f>
        <v>0</v>
      </c>
      <c r="BH360" s="20">
        <f>VLOOKUP(BH15,[1]Plan1!$F$3:$G$429,2,FALSE)</f>
        <v>5</v>
      </c>
      <c r="BI360" s="20">
        <f>VLOOKUP(BI15,[1]Plan1!$F$3:$G$429,2,FALSE)</f>
        <v>1</v>
      </c>
      <c r="BJ360" s="20">
        <f>VLOOKUP(BJ15,[1]Plan1!$F$3:$G$429,2,FALSE)</f>
        <v>1</v>
      </c>
      <c r="BK360" s="20">
        <f>VLOOKUP(BK15,[1]Plan1!$F$3:$G$429,2,FALSE)</f>
        <v>1</v>
      </c>
      <c r="BL360" s="20">
        <f>VLOOKUP(BL15,[1]Plan1!$F$3:$G$429,2,FALSE)</f>
        <v>2</v>
      </c>
      <c r="BM360" s="20">
        <f>VLOOKUP(BM15,[1]Plan1!$F$3:$G$429,2,FALSE)</f>
        <v>0</v>
      </c>
      <c r="BN360" s="20">
        <f>VLOOKUP(BN15,[1]Plan1!$F$3:$G$429,2,FALSE)</f>
        <v>2</v>
      </c>
      <c r="BO360" s="20">
        <f>VLOOKUP(BO15,[1]Plan1!$F$3:$G$429,2,FALSE)</f>
        <v>3</v>
      </c>
      <c r="BP360" s="20">
        <f>VLOOKUP(BP15,[1]Plan1!$F$3:$G$429,2,FALSE)</f>
        <v>5</v>
      </c>
      <c r="BQ360" s="20" t="e">
        <f>VLOOKUP(BQ15,[1]ajustes!$L$3:$M$11,2,FALSE)</f>
        <v>#N/A</v>
      </c>
      <c r="BR360" s="20" t="e">
        <f>VLOOKUP(BR15,[1]Plan1!$F$3:$G$429,2,FALSE)</f>
        <v>#N/A</v>
      </c>
      <c r="BS360" s="20">
        <f>VLOOKUP(BS15,[1]Plan1!$F$3:$G$429,2,FALSE)</f>
        <v>8</v>
      </c>
      <c r="BT360" s="20">
        <f>VLOOKUP(BT15,[1]Plan1!$F$3:$G$429,2,FALSE)</f>
        <v>1</v>
      </c>
      <c r="BU360" s="20">
        <f>VLOOKUP(BU15,[1]Plan1!$F$3:$G$429,2,FALSE)</f>
        <v>1</v>
      </c>
      <c r="BV360" s="20" t="e">
        <f>VLOOKUP(BV15,[1]ajustes!$L$3:$M$328,2,FALSE)</f>
        <v>#N/A</v>
      </c>
      <c r="BW360" s="20" t="e">
        <f>VLOOKUP(BW15,[1]Plan1!$F$3:$G$429,2,FALSE)</f>
        <v>#N/A</v>
      </c>
      <c r="BX360" s="20">
        <f>VLOOKUP(BX15,[1]Plan1!$F$3:$G$429,2,FALSE)</f>
        <v>6</v>
      </c>
      <c r="BY360" s="20">
        <f>VLOOKUP(BY15,[1]Plan1!$F$3:$G$429,2,FALSE)</f>
        <v>3</v>
      </c>
      <c r="BZ360" s="20">
        <f>VLOOKUP(BZ15,[1]Plan1!$F$3:$G$429,2,FALSE)</f>
        <v>3</v>
      </c>
      <c r="CA360" s="20">
        <f>VLOOKUP(CA15,[1]Plan1!$F$3:$G$429,2,FALSE)</f>
        <v>3</v>
      </c>
      <c r="CB360" s="20">
        <f>VLOOKUP(CB15,[1]Plan1!$F$3:$G$429,2,FALSE)</f>
        <v>0</v>
      </c>
      <c r="CC360" s="20">
        <f>VLOOKUP(CC15,[1]Plan1!$F$3:$G$429,2,FALSE)</f>
        <v>95</v>
      </c>
      <c r="CD360" s="20" t="e">
        <f>VLOOKUP(CD15,[1]Plan1!$F$3:$G$429,2,FALSE)</f>
        <v>#N/A</v>
      </c>
      <c r="CE360" s="20">
        <f>VLOOKUP(CE15,[1]Plan1!$F$3:$G$429,2,FALSE)</f>
        <v>0</v>
      </c>
      <c r="CF360" s="20">
        <f>VLOOKUP(CF15,[1]Plan1!$F$3:$G$429,2,FALSE)</f>
        <v>0</v>
      </c>
      <c r="CG360" s="20" t="e">
        <f>VLOOKUP(CG15,[1]Plan1!$F$3:$G$429,2,FALSE)</f>
        <v>#N/A</v>
      </c>
      <c r="CH360" s="20" t="e">
        <f>VLOOKUP(CH15,[1]Plan1!$F$3:$G$429,2,FALSE)</f>
        <v>#N/A</v>
      </c>
      <c r="CI360" s="20">
        <f>VLOOKUP(CI15,[1]Plan1!$F$3:$G$429,2,FALSE)</f>
        <v>0</v>
      </c>
      <c r="CJ360" s="20">
        <f>VLOOKUP(CJ15,[1]Plan1!$F$3:$G$429,2,FALSE)</f>
        <v>0</v>
      </c>
      <c r="CK360" s="20" t="e">
        <f>VLOOKUP(CK15,[1]Plan1!$F$3:$G$429,2,FALSE)</f>
        <v>#N/A</v>
      </c>
      <c r="CL360" s="20" t="e">
        <f>VLOOKUP(CL15,[1]Plan1!$F$3:$G$429,2,FALSE)</f>
        <v>#N/A</v>
      </c>
      <c r="CM360" s="20">
        <f>VLOOKUP(CM15,[1]Plan1!$F$3:$G$429,2,FALSE)</f>
        <v>0</v>
      </c>
      <c r="CN360" s="20">
        <f>VLOOKUP(CN15,[1]Plan1!$F$3:$G$429,2,FALSE)</f>
        <v>0</v>
      </c>
      <c r="CU360" s="20" t="str">
        <f>IF(ISERROR(VLOOKUP(CU15,[1]Plan1!$B$2:$D$490,2,FALSE)),"(sem email)",VLOOKUP(CU15,[1]Plan1!$B$2:$D$490,2,FALSE))</f>
        <v>(sem email)</v>
      </c>
      <c r="CX360" s="20" t="str">
        <f>IF(ISERROR(VLOOKUP(CX15,[1]ajustes!$L$4:$M$309,2,FALSE)),"(sem email)",VLOOKUP(CX15,[1]ajustes!$L$4:$M$309,2,FALSE))</f>
        <v>(sem email)</v>
      </c>
    </row>
    <row r="361" spans="5:102" ht="15.75" customHeight="1" x14ac:dyDescent="0.3">
      <c r="E361" s="23" t="str">
        <f t="shared" si="0"/>
        <v>Vera Lucia Da Silva Dos Santos</v>
      </c>
      <c r="O361" s="20" t="e">
        <f>VLOOKUP(O16,[1]Plan1!$B$2:$D$490,2,FALSE)</f>
        <v>#N/A</v>
      </c>
      <c r="P361" s="20" t="str">
        <f>VLOOKUP(P16,[1]ajustes!$N$4:$O$344,2,FALSE)</f>
        <v>(11) 4472-7469 / (11) 4479-8182 / (11) 95910-7590 / (11) 99181-9388</v>
      </c>
      <c r="AN361" s="20">
        <f>VLOOKUP(AN16,[1]Plan1!$F$3:$G$429,2,FALSE)</f>
        <v>70</v>
      </c>
      <c r="AO361" s="20">
        <f>VLOOKUP(AO16,[1]Plan1!$F$3:$G$429,2,FALSE)</f>
        <v>150</v>
      </c>
      <c r="AP361" s="20">
        <f>VLOOKUP(AP16,[1]Plan1!$F$3:$G$429,2,FALSE)</f>
        <v>22</v>
      </c>
      <c r="AQ361" s="20">
        <f>VLOOKUP(AQ16,[1]Plan1!$F$3:$G$429,2,FALSE)</f>
        <v>32</v>
      </c>
      <c r="AR361" s="20">
        <f>VLOOKUP(AR16,[1]Plan1!$F$3:$G$429,2,FALSE)</f>
        <v>0</v>
      </c>
      <c r="AS361" s="20">
        <f>VLOOKUP(AS16,[1]Plan1!$F$3:$G$429,2,FALSE)</f>
        <v>0</v>
      </c>
      <c r="AT361" s="20" t="e">
        <f>VLOOKUP(AT16,[1]Plan1!$F$3:$G$429,2,FALSE)</f>
        <v>#N/A</v>
      </c>
      <c r="AU361" s="20" t="e">
        <f>VLOOKUP(AU16,[1]ajustes!$L$4:$N$134,3,FALSE)</f>
        <v>#N/A</v>
      </c>
      <c r="AV361" s="20">
        <f>VLOOKUP(AV16,[1]Plan1!$F$3:$G$429,2,FALSE)</f>
        <v>120</v>
      </c>
      <c r="AW361" s="20">
        <f>VLOOKUP(AW16,[1]Plan1!$F$3:$G$429,2,FALSE)</f>
        <v>12</v>
      </c>
      <c r="AX361" s="20">
        <f>VLOOKUP(AX16,[1]Plan1!$F$3:$G$429,2,FALSE)</f>
        <v>8</v>
      </c>
      <c r="AY361" s="20">
        <f>VLOOKUP(AY16,[1]Plan1!$F$3:$G$429,2,FALSE)</f>
        <v>6</v>
      </c>
      <c r="AZ361" s="20" t="e">
        <f>VLOOKUP(AZ16,[1]Plan1!$F$3:$G$429,2,FALSE)</f>
        <v>#N/A</v>
      </c>
      <c r="BA361" s="20">
        <f>VLOOKUP(BA16,[1]Plan1!$F$3:$G$429,2,FALSE)</f>
        <v>30</v>
      </c>
      <c r="BB361" s="20">
        <f>VLOOKUP(BB16,[1]Plan1!$F$3:$G$429,2,FALSE)</f>
        <v>6</v>
      </c>
      <c r="BC361" s="20">
        <f>VLOOKUP(BC16,[1]Plan1!$F$3:$G$429,2,FALSE)</f>
        <v>5</v>
      </c>
      <c r="BD361" s="20">
        <f>VLOOKUP(BD16,[1]Plan1!$F$3:$G$429,2,FALSE)</f>
        <v>4</v>
      </c>
      <c r="BE361" s="20" t="e">
        <f>VLOOKUP(BE16,[1]Plan1!$F$3:$G$429,2,FALSE)</f>
        <v>#N/A</v>
      </c>
      <c r="BF361" s="20">
        <f>VLOOKUP(BF16,[1]Plan1!$F$3:$G$429,2,FALSE)</f>
        <v>60</v>
      </c>
      <c r="BG361" s="20">
        <f>VLOOKUP(BG16,[1]Plan1!$F$3:$G$429,2,FALSE)</f>
        <v>42</v>
      </c>
      <c r="BH361" s="20">
        <f>VLOOKUP(BH16,[1]Plan1!$F$3:$G$429,2,FALSE)</f>
        <v>14</v>
      </c>
      <c r="BI361" s="20">
        <f>VLOOKUP(BI16,[1]Plan1!$F$3:$G$429,2,FALSE)</f>
        <v>2</v>
      </c>
      <c r="BJ361" s="20">
        <f>VLOOKUP(BJ16,[1]Plan1!$F$3:$G$429,2,FALSE)</f>
        <v>2</v>
      </c>
      <c r="BK361" s="20">
        <f>VLOOKUP(BK16,[1]Plan1!$F$3:$G$429,2,FALSE)</f>
        <v>2</v>
      </c>
      <c r="BL361" s="20">
        <f>VLOOKUP(BL16,[1]Plan1!$F$3:$G$429,2,FALSE)</f>
        <v>2</v>
      </c>
      <c r="BM361" s="20">
        <f>VLOOKUP(BM16,[1]Plan1!$F$3:$G$429,2,FALSE)</f>
        <v>2</v>
      </c>
      <c r="BN361" s="20">
        <f>VLOOKUP(BN16,[1]Plan1!$F$3:$G$429,2,FALSE)</f>
        <v>2</v>
      </c>
      <c r="BO361" s="20">
        <f>VLOOKUP(BO16,[1]Plan1!$F$3:$G$429,2,FALSE)</f>
        <v>12</v>
      </c>
      <c r="BP361" s="20">
        <f>VLOOKUP(BP16,[1]Plan1!$F$3:$G$429,2,FALSE)</f>
        <v>4</v>
      </c>
      <c r="BQ361" s="20" t="e">
        <f>VLOOKUP(BQ16,[1]ajustes!$L$3:$M$11,2,FALSE)</f>
        <v>#N/A</v>
      </c>
      <c r="BR361" s="20" t="e">
        <f>VLOOKUP(BR16,[1]Plan1!$F$3:$G$429,2,FALSE)</f>
        <v>#N/A</v>
      </c>
      <c r="BS361" s="20">
        <f>VLOOKUP(BS16,[1]Plan1!$F$3:$G$429,2,FALSE)</f>
        <v>8</v>
      </c>
      <c r="BT361" s="20">
        <f>VLOOKUP(BT16,[1]Plan1!$F$3:$G$429,2,FALSE)</f>
        <v>3</v>
      </c>
      <c r="BU361" s="20">
        <f>VLOOKUP(BU16,[1]Plan1!$F$3:$G$429,2,FALSE)</f>
        <v>2</v>
      </c>
      <c r="BV361" s="20" t="e">
        <f>VLOOKUP(BV16,[1]ajustes!$L$3:$M$328,2,FALSE)</f>
        <v>#N/A</v>
      </c>
      <c r="BW361" s="20" t="e">
        <f>VLOOKUP(BW16,[1]Plan1!$F$3:$G$429,2,FALSE)</f>
        <v>#N/A</v>
      </c>
      <c r="BX361" s="20">
        <f>VLOOKUP(BX16,[1]Plan1!$F$3:$G$429,2,FALSE)</f>
        <v>22</v>
      </c>
      <c r="BY361" s="20">
        <f>VLOOKUP(BY16,[1]Plan1!$F$3:$G$429,2,FALSE)</f>
        <v>3</v>
      </c>
      <c r="BZ361" s="20">
        <f>VLOOKUP(BZ16,[1]Plan1!$F$3:$G$429,2,FALSE)</f>
        <v>4</v>
      </c>
      <c r="CA361" s="20">
        <f>VLOOKUP(CA16,[1]Plan1!$F$3:$G$429,2,FALSE)</f>
        <v>3</v>
      </c>
      <c r="CB361" s="20">
        <f>VLOOKUP(CB16,[1]Plan1!$F$3:$G$429,2,FALSE)</f>
        <v>0</v>
      </c>
      <c r="CC361" s="20">
        <f>VLOOKUP(CC16,[1]Plan1!$F$3:$G$429,2,FALSE)</f>
        <v>0</v>
      </c>
      <c r="CD361" s="20" t="e">
        <f>VLOOKUP(CD16,[1]Plan1!$F$3:$G$429,2,FALSE)</f>
        <v>#N/A</v>
      </c>
      <c r="CE361" s="20" t="e">
        <f>VLOOKUP(CE16,[1]Plan1!$F$3:$G$429,2,FALSE)</f>
        <v>#N/A</v>
      </c>
      <c r="CF361" s="20">
        <f>VLOOKUP(CF16,[1]Plan1!$F$3:$G$429,2,FALSE)</f>
        <v>0</v>
      </c>
      <c r="CG361" s="20" t="e">
        <f>VLOOKUP(CG16,[1]Plan1!$F$3:$G$429,2,FALSE)</f>
        <v>#N/A</v>
      </c>
      <c r="CH361" s="20" t="e">
        <f>VLOOKUP(CH16,[1]Plan1!$F$3:$G$429,2,FALSE)</f>
        <v>#N/A</v>
      </c>
      <c r="CI361" s="20">
        <f>VLOOKUP(CI16,[1]Plan1!$F$3:$G$429,2,FALSE)</f>
        <v>12</v>
      </c>
      <c r="CJ361" s="20">
        <f>VLOOKUP(CJ16,[1]Plan1!$F$3:$G$429,2,FALSE)</f>
        <v>2</v>
      </c>
      <c r="CK361" s="20">
        <f>VLOOKUP(CK16,[1]Plan1!$F$3:$G$429,2,FALSE)</f>
        <v>0</v>
      </c>
      <c r="CL361" s="20" t="e">
        <f>VLOOKUP(CL16,[1]Plan1!$F$3:$G$429,2,FALSE)</f>
        <v>#N/A</v>
      </c>
      <c r="CM361" s="20">
        <f>VLOOKUP(CM16,[1]Plan1!$F$3:$G$429,2,FALSE)</f>
        <v>0</v>
      </c>
      <c r="CN361" s="20">
        <f>VLOOKUP(CN16,[1]Plan1!$F$3:$G$429,2,FALSE)</f>
        <v>0</v>
      </c>
      <c r="CU361" s="20" t="str">
        <f>IF(ISERROR(VLOOKUP(CU16,[1]Plan1!$B$2:$D$490,2,FALSE)),"(sem email)",VLOOKUP(CU16,[1]Plan1!$B$2:$D$490,2,FALSE))</f>
        <v>(sem email)</v>
      </c>
      <c r="CX361" s="20" t="str">
        <f>IF(ISERROR(VLOOKUP(CX16,[1]ajustes!$L$4:$M$309,2,FALSE)),"(sem email)",VLOOKUP(CX16,[1]ajustes!$L$4:$M$309,2,FALSE))</f>
        <v>(sem email)</v>
      </c>
    </row>
    <row r="362" spans="5:102" ht="15.75" customHeight="1" x14ac:dyDescent="0.3">
      <c r="E362" s="23" t="str">
        <f t="shared" si="0"/>
        <v>Sonia Maria Bramante Denk</v>
      </c>
      <c r="O362" s="20" t="e">
        <f>VLOOKUP(O17,[1]Plan1!$B$2:$D$490,2,FALSE)</f>
        <v>#N/A</v>
      </c>
      <c r="P362" s="20" t="e">
        <f>VLOOKUP(P17,[1]ajustes!$N$4:$O$344,2,FALSE)</f>
        <v>#N/A</v>
      </c>
      <c r="AN362" s="20">
        <f>VLOOKUP(AN17,[1]Plan1!$F$3:$G$429,2,FALSE)</f>
        <v>28</v>
      </c>
      <c r="AO362" s="20">
        <f>VLOOKUP(AO17,[1]Plan1!$F$3:$G$429,2,FALSE)</f>
        <v>9</v>
      </c>
      <c r="AP362" s="20">
        <f>VLOOKUP(AP17,[1]Plan1!$F$3:$G$429,2,FALSE)</f>
        <v>6</v>
      </c>
      <c r="AQ362" s="20">
        <f>VLOOKUP(AQ17,[1]Plan1!$F$3:$G$429,2,FALSE)</f>
        <v>4</v>
      </c>
      <c r="AR362" s="20" t="e">
        <f>VLOOKUP(AR17,[1]Plan1!$F$3:$G$429,2,FALSE)</f>
        <v>#N/A</v>
      </c>
      <c r="AS362" s="20">
        <f>VLOOKUP(AS17,[1]Plan1!$F$3:$G$429,2,FALSE)</f>
        <v>30</v>
      </c>
      <c r="AT362" s="20" t="e">
        <f>VLOOKUP(AT17,[1]Plan1!$F$3:$G$429,2,FALSE)</f>
        <v>#N/A</v>
      </c>
      <c r="AU362" s="20" t="e">
        <f>VLOOKUP(AU17,[1]ajustes!$L$4:$N$134,3,FALSE)</f>
        <v>#N/A</v>
      </c>
      <c r="AV362" s="20">
        <f>VLOOKUP(AV17,[1]Plan1!$F$3:$G$429,2,FALSE)</f>
        <v>25</v>
      </c>
      <c r="AW362" s="20">
        <f>VLOOKUP(AW17,[1]Plan1!$F$3:$G$429,2,FALSE)</f>
        <v>3</v>
      </c>
      <c r="AX362" s="20">
        <f>VLOOKUP(AX17,[1]Plan1!$F$3:$G$429,2,FALSE)</f>
        <v>2</v>
      </c>
      <c r="AY362" s="20">
        <f>VLOOKUP(AY17,[1]Plan1!$F$3:$G$429,2,FALSE)</f>
        <v>1</v>
      </c>
      <c r="AZ362" s="20" t="e">
        <f>VLOOKUP(AZ17,[1]Plan1!$F$3:$G$429,2,FALSE)</f>
        <v>#N/A</v>
      </c>
      <c r="BA362" s="20">
        <f>VLOOKUP(BA17,[1]Plan1!$F$3:$G$429,2,FALSE)</f>
        <v>25</v>
      </c>
      <c r="BB362" s="20">
        <f>VLOOKUP(BB17,[1]Plan1!$F$3:$G$429,2,FALSE)</f>
        <v>4</v>
      </c>
      <c r="BC362" s="20">
        <f>VLOOKUP(BC17,[1]Plan1!$F$3:$G$429,2,FALSE)</f>
        <v>3</v>
      </c>
      <c r="BD362" s="20">
        <f>VLOOKUP(BD17,[1]Plan1!$F$3:$G$429,2,FALSE)</f>
        <v>1</v>
      </c>
      <c r="BE362" s="20">
        <f>VLOOKUP(BE17,[1]Plan1!$F$3:$G$429,2,FALSE)</f>
        <v>0</v>
      </c>
      <c r="BF362" s="20">
        <f>VLOOKUP(BF17,[1]Plan1!$F$3:$G$429,2,FALSE)</f>
        <v>0</v>
      </c>
      <c r="BG362" s="20">
        <f>VLOOKUP(BG17,[1]Plan1!$F$3:$G$429,2,FALSE)</f>
        <v>0</v>
      </c>
      <c r="BH362" s="20">
        <f>VLOOKUP(BH17,[1]Plan1!$F$3:$G$429,2,FALSE)</f>
        <v>0</v>
      </c>
      <c r="BI362" s="20">
        <f>VLOOKUP(BI17,[1]Plan1!$F$3:$G$429,2,FALSE)</f>
        <v>0</v>
      </c>
      <c r="BJ362" s="20">
        <f>VLOOKUP(BJ17,[1]Plan1!$F$3:$G$429,2,FALSE)</f>
        <v>0</v>
      </c>
      <c r="BK362" s="20">
        <f>VLOOKUP(BK17,[1]Plan1!$F$3:$G$429,2,FALSE)</f>
        <v>0</v>
      </c>
      <c r="BL362" s="20">
        <f>VLOOKUP(BL17,[1]Plan1!$F$3:$G$429,2,FALSE)</f>
        <v>0</v>
      </c>
      <c r="BM362" s="20">
        <f>VLOOKUP(BM17,[1]Plan1!$F$3:$G$429,2,FALSE)</f>
        <v>0</v>
      </c>
      <c r="BN362" s="20">
        <f>VLOOKUP(BN17,[1]Plan1!$F$3:$G$429,2,FALSE)</f>
        <v>0</v>
      </c>
      <c r="BO362" s="20">
        <f>VLOOKUP(BO17,[1]Plan1!$F$3:$G$429,2,FALSE)</f>
        <v>0</v>
      </c>
      <c r="BP362" s="20">
        <f>VLOOKUP(BP17,[1]Plan1!$F$3:$G$429,2,FALSE)</f>
        <v>0</v>
      </c>
      <c r="BQ362" s="20" t="e">
        <f>VLOOKUP(BQ17,[1]ajustes!$L$3:$M$11,2,FALSE)</f>
        <v>#N/A</v>
      </c>
      <c r="BR362" s="20">
        <f>VLOOKUP(BR17,[1]Plan1!$F$3:$G$429,2,FALSE)</f>
        <v>0</v>
      </c>
      <c r="BS362" s="20">
        <f>VLOOKUP(BS17,[1]Plan1!$F$3:$G$429,2,FALSE)</f>
        <v>0</v>
      </c>
      <c r="BT362" s="20">
        <f>VLOOKUP(BT17,[1]Plan1!$F$3:$G$429,2,FALSE)</f>
        <v>0</v>
      </c>
      <c r="BU362" s="20">
        <f>VLOOKUP(BU17,[1]Plan1!$F$3:$G$429,2,FALSE)</f>
        <v>0</v>
      </c>
      <c r="BV362" s="20" t="e">
        <f>VLOOKUP(BV17,[1]ajustes!$L$3:$M$328,2,FALSE)</f>
        <v>#N/A</v>
      </c>
      <c r="BW362" s="20">
        <f>VLOOKUP(BW17,[1]Plan1!$F$3:$G$429,2,FALSE)</f>
        <v>0</v>
      </c>
      <c r="BX362" s="20">
        <f>VLOOKUP(BX17,[1]Plan1!$F$3:$G$429,2,FALSE)</f>
        <v>0</v>
      </c>
      <c r="BY362" s="20">
        <f>VLOOKUP(BY17,[1]Plan1!$F$3:$G$429,2,FALSE)</f>
        <v>0</v>
      </c>
      <c r="BZ362" s="20">
        <f>VLOOKUP(BZ17,[1]Plan1!$F$3:$G$429,2,FALSE)</f>
        <v>0</v>
      </c>
      <c r="CA362" s="20">
        <f>VLOOKUP(CA17,[1]Plan1!$F$3:$G$429,2,FALSE)</f>
        <v>0</v>
      </c>
      <c r="CB362" s="20">
        <f>VLOOKUP(CB17,[1]Plan1!$F$3:$G$429,2,FALSE)</f>
        <v>0</v>
      </c>
      <c r="CC362" s="20">
        <f>VLOOKUP(CC17,[1]Plan1!$F$3:$G$429,2,FALSE)</f>
        <v>80</v>
      </c>
      <c r="CD362" s="20">
        <f>VLOOKUP(CD17,[1]Plan1!$F$3:$G$429,2,FALSE)</f>
        <v>0</v>
      </c>
      <c r="CE362" s="20">
        <f>VLOOKUP(CE17,[1]Plan1!$F$3:$G$429,2,FALSE)</f>
        <v>0</v>
      </c>
      <c r="CF362" s="20" t="e">
        <f>VLOOKUP(CF17,[1]Plan1!$F$3:$G$429,2,FALSE)</f>
        <v>#N/A</v>
      </c>
      <c r="CG362" s="20" t="e">
        <f>VLOOKUP(CG17,[1]Plan1!$F$3:$G$429,2,FALSE)</f>
        <v>#N/A</v>
      </c>
      <c r="CH362" s="20" t="e">
        <f>VLOOKUP(CH17,[1]Plan1!$F$3:$G$429,2,FALSE)</f>
        <v>#N/A</v>
      </c>
      <c r="CI362" s="20">
        <f>VLOOKUP(CI17,[1]Plan1!$F$3:$G$429,2,FALSE)</f>
        <v>0</v>
      </c>
      <c r="CJ362" s="20">
        <f>VLOOKUP(CJ17,[1]Plan1!$F$3:$G$429,2,FALSE)</f>
        <v>0</v>
      </c>
      <c r="CK362" s="20">
        <f>VLOOKUP(CK17,[1]Plan1!$F$3:$G$429,2,FALSE)</f>
        <v>0</v>
      </c>
      <c r="CL362" s="20" t="e">
        <f>VLOOKUP(CL17,[1]Plan1!$F$3:$G$429,2,FALSE)</f>
        <v>#N/A</v>
      </c>
      <c r="CM362" s="20">
        <f>VLOOKUP(CM17,[1]Plan1!$F$3:$G$429,2,FALSE)</f>
        <v>0</v>
      </c>
      <c r="CN362" s="20">
        <f>VLOOKUP(CN17,[1]Plan1!$F$3:$G$429,2,FALSE)</f>
        <v>0</v>
      </c>
      <c r="CU362" s="20" t="str">
        <f>IF(ISERROR(VLOOKUP(CU17,[1]Plan1!$B$2:$D$490,2,FALSE)),"(sem email)",VLOOKUP(CU17,[1]Plan1!$B$2:$D$490,2,FALSE))</f>
        <v>(sem email)</v>
      </c>
      <c r="CX362" s="20" t="str">
        <f>IF(ISERROR(VLOOKUP(CX17,[1]ajustes!$L$4:$M$309,2,FALSE)),"(sem email)",VLOOKUP(CX17,[1]ajustes!$L$4:$M$309,2,FALSE))</f>
        <v>(sem email)</v>
      </c>
    </row>
    <row r="363" spans="5:102" ht="15.75" customHeight="1" x14ac:dyDescent="0.3">
      <c r="E363" s="23" t="str">
        <f t="shared" si="0"/>
        <v>Nelson Yoshikazu Taira</v>
      </c>
      <c r="O363" s="20" t="e">
        <f>VLOOKUP(O18,[1]Plan1!$B$2:$D$490,2,FALSE)</f>
        <v>#N/A</v>
      </c>
      <c r="P363" s="20" t="e">
        <f>VLOOKUP(P18,[1]ajustes!$N$4:$O$344,2,FALSE)</f>
        <v>#N/A</v>
      </c>
      <c r="AN363" s="20">
        <f>VLOOKUP(AN18,[1]Plan1!$F$3:$G$429,2,FALSE)</f>
        <v>10</v>
      </c>
      <c r="AO363" s="20">
        <f>VLOOKUP(AO18,[1]Plan1!$F$3:$G$429,2,FALSE)</f>
        <v>26</v>
      </c>
      <c r="AP363" s="20">
        <f>VLOOKUP(AP18,[1]Plan1!$F$3:$G$429,2,FALSE)</f>
        <v>8</v>
      </c>
      <c r="AQ363" s="20">
        <f>VLOOKUP(AQ18,[1]Plan1!$F$3:$G$429,2,FALSE)</f>
        <v>2</v>
      </c>
      <c r="AR363" s="20">
        <f>VLOOKUP(AR18,[1]Plan1!$F$3:$G$429,2,FALSE)</f>
        <v>0</v>
      </c>
      <c r="AS363" s="20">
        <f>VLOOKUP(AS18,[1]Plan1!$F$3:$G$429,2,FALSE)</f>
        <v>0</v>
      </c>
      <c r="AT363" s="20" t="e">
        <f>VLOOKUP(AT18,[1]Plan1!$F$3:$G$429,2,FALSE)</f>
        <v>#N/A</v>
      </c>
      <c r="AU363" s="20" t="e">
        <f>VLOOKUP(AU18,[1]ajustes!$L$4:$N$134,3,FALSE)</f>
        <v>#N/A</v>
      </c>
      <c r="AV363" s="20">
        <f>VLOOKUP(AV18,[1]Plan1!$F$3:$G$429,2,FALSE)</f>
        <v>8</v>
      </c>
      <c r="AW363" s="20">
        <f>VLOOKUP(AW18,[1]Plan1!$F$3:$G$429,2,FALSE)</f>
        <v>5</v>
      </c>
      <c r="AX363" s="20">
        <f>VLOOKUP(AX18,[1]Plan1!$F$3:$G$429,2,FALSE)</f>
        <v>6</v>
      </c>
      <c r="AY363" s="20">
        <f>VLOOKUP(AY18,[1]Plan1!$F$3:$G$429,2,FALSE)</f>
        <v>1</v>
      </c>
      <c r="AZ363" s="20" t="e">
        <f>VLOOKUP(AZ18,[1]Plan1!$F$3:$G$429,2,FALSE)</f>
        <v>#N/A</v>
      </c>
      <c r="BA363" s="20">
        <f>VLOOKUP(BA18,[1]Plan1!$F$3:$G$429,2,FALSE)</f>
        <v>6</v>
      </c>
      <c r="BB363" s="20">
        <f>VLOOKUP(BB18,[1]Plan1!$F$3:$G$429,2,FALSE)</f>
        <v>5</v>
      </c>
      <c r="BC363" s="20">
        <f>VLOOKUP(BC18,[1]Plan1!$F$3:$G$429,2,FALSE)</f>
        <v>3</v>
      </c>
      <c r="BD363" s="20">
        <f>VLOOKUP(BD18,[1]Plan1!$F$3:$G$429,2,FALSE)</f>
        <v>2</v>
      </c>
      <c r="BE363" s="20" t="e">
        <f>VLOOKUP(BE18,[1]Plan1!$F$3:$G$429,2,FALSE)</f>
        <v>#N/A</v>
      </c>
      <c r="BF363" s="20">
        <f>VLOOKUP(BF18,[1]Plan1!$F$3:$G$429,2,FALSE)</f>
        <v>120</v>
      </c>
      <c r="BG363" s="20">
        <f>VLOOKUP(BG18,[1]Plan1!$F$3:$G$429,2,FALSE)</f>
        <v>25</v>
      </c>
      <c r="BH363" s="20">
        <f>VLOOKUP(BH18,[1]Plan1!$F$3:$G$429,2,FALSE)</f>
        <v>8</v>
      </c>
      <c r="BI363" s="20">
        <f>VLOOKUP(BI18,[1]Plan1!$F$3:$G$429,2,FALSE)</f>
        <v>2</v>
      </c>
      <c r="BJ363" s="20">
        <f>VLOOKUP(BJ18,[1]Plan1!$F$3:$G$429,2,FALSE)</f>
        <v>2</v>
      </c>
      <c r="BK363" s="20">
        <f>VLOOKUP(BK18,[1]Plan1!$F$3:$G$429,2,FALSE)</f>
        <v>2</v>
      </c>
      <c r="BL363" s="20">
        <f>VLOOKUP(BL18,[1]Plan1!$F$3:$G$429,2,FALSE)</f>
        <v>2</v>
      </c>
      <c r="BM363" s="20">
        <f>VLOOKUP(BM18,[1]Plan1!$F$3:$G$429,2,FALSE)</f>
        <v>2</v>
      </c>
      <c r="BN363" s="20">
        <f>VLOOKUP(BN18,[1]Plan1!$F$3:$G$429,2,FALSE)</f>
        <v>0</v>
      </c>
      <c r="BO363" s="20">
        <f>VLOOKUP(BO18,[1]Plan1!$F$3:$G$429,2,FALSE)</f>
        <v>8</v>
      </c>
      <c r="BP363" s="20">
        <f>VLOOKUP(BP18,[1]Plan1!$F$3:$G$429,2,FALSE)</f>
        <v>6</v>
      </c>
      <c r="BQ363" s="20" t="e">
        <f>VLOOKUP(BQ18,[1]ajustes!$L$3:$M$11,2,FALSE)</f>
        <v>#N/A</v>
      </c>
      <c r="BR363" s="20" t="e">
        <f>VLOOKUP(BR18,[1]Plan1!$F$3:$G$429,2,FALSE)</f>
        <v>#N/A</v>
      </c>
      <c r="BS363" s="20">
        <f>VLOOKUP(BS18,[1]Plan1!$F$3:$G$429,2,FALSE)</f>
        <v>12</v>
      </c>
      <c r="BT363" s="20">
        <f>VLOOKUP(BT18,[1]Plan1!$F$3:$G$429,2,FALSE)</f>
        <v>2</v>
      </c>
      <c r="BU363" s="20">
        <f>VLOOKUP(BU18,[1]Plan1!$F$3:$G$429,2,FALSE)</f>
        <v>2</v>
      </c>
      <c r="BV363" s="20" t="e">
        <f>VLOOKUP(BV18,[1]ajustes!$L$3:$M$328,2,FALSE)</f>
        <v>#N/A</v>
      </c>
      <c r="BW363" s="20" t="e">
        <f>VLOOKUP(BW18,[1]Plan1!$F$3:$G$429,2,FALSE)</f>
        <v>#N/A</v>
      </c>
      <c r="BX363" s="20">
        <f>VLOOKUP(BX18,[1]Plan1!$F$3:$G$429,2,FALSE)</f>
        <v>3</v>
      </c>
      <c r="BY363" s="20">
        <f>VLOOKUP(BY18,[1]Plan1!$F$3:$G$429,2,FALSE)</f>
        <v>3</v>
      </c>
      <c r="BZ363" s="20">
        <f>VLOOKUP(BZ18,[1]Plan1!$F$3:$G$429,2,FALSE)</f>
        <v>1</v>
      </c>
      <c r="CA363" s="20">
        <f>VLOOKUP(CA18,[1]Plan1!$F$3:$G$429,2,FALSE)</f>
        <v>1</v>
      </c>
      <c r="CB363" s="20">
        <f>VLOOKUP(CB18,[1]Plan1!$F$3:$G$429,2,FALSE)</f>
        <v>0</v>
      </c>
      <c r="CC363" s="20">
        <f>VLOOKUP(CC18,[1]Plan1!$F$3:$G$429,2,FALSE)</f>
        <v>18</v>
      </c>
      <c r="CD363" s="20">
        <f>VLOOKUP(CD18,[1]Plan1!$F$3:$G$429,2,FALSE)</f>
        <v>0</v>
      </c>
      <c r="CE363" s="20">
        <f>VLOOKUP(CE18,[1]Plan1!$F$3:$G$429,2,FALSE)</f>
        <v>0</v>
      </c>
      <c r="CF363" s="20">
        <f>VLOOKUP(CF18,[1]Plan1!$F$3:$G$429,2,FALSE)</f>
        <v>0</v>
      </c>
      <c r="CG363" s="20" t="e">
        <f>VLOOKUP(CG18,[1]Plan1!$F$3:$G$429,2,FALSE)</f>
        <v>#N/A</v>
      </c>
      <c r="CH363" s="20" t="e">
        <f>VLOOKUP(CH18,[1]Plan1!$F$3:$G$429,2,FALSE)</f>
        <v>#N/A</v>
      </c>
      <c r="CI363" s="20">
        <f>VLOOKUP(CI18,[1]Plan1!$F$3:$G$429,2,FALSE)</f>
        <v>0</v>
      </c>
      <c r="CJ363" s="20">
        <f>VLOOKUP(CJ18,[1]Plan1!$F$3:$G$429,2,FALSE)</f>
        <v>0</v>
      </c>
      <c r="CK363" s="20" t="e">
        <f>VLOOKUP(CK18,[1]Plan1!$F$3:$G$429,2,FALSE)</f>
        <v>#N/A</v>
      </c>
      <c r="CL363" s="20" t="e">
        <f>VLOOKUP(CL18,[1]Plan1!$F$3:$G$429,2,FALSE)</f>
        <v>#N/A</v>
      </c>
      <c r="CM363" s="20">
        <f>VLOOKUP(CM18,[1]Plan1!$F$3:$G$429,2,FALSE)</f>
        <v>0</v>
      </c>
      <c r="CN363" s="20">
        <f>VLOOKUP(CN18,[1]Plan1!$F$3:$G$429,2,FALSE)</f>
        <v>0</v>
      </c>
      <c r="CU363" s="20" t="str">
        <f>IF(ISERROR(VLOOKUP(CU18,[1]Plan1!$B$2:$D$490,2,FALSE)),"(sem email)",VLOOKUP(CU18,[1]Plan1!$B$2:$D$490,2,FALSE))</f>
        <v>(sem email)</v>
      </c>
      <c r="CX363" s="20" t="str">
        <f>IF(ISERROR(VLOOKUP(CX18,[1]ajustes!$L$4:$M$309,2,FALSE)),"(sem email)",VLOOKUP(CX18,[1]ajustes!$L$4:$M$309,2,FALSE))</f>
        <v>(sem email)</v>
      </c>
    </row>
    <row r="364" spans="5:102" ht="15.75" customHeight="1" x14ac:dyDescent="0.3">
      <c r="E364" s="23" t="str">
        <f t="shared" si="0"/>
        <v>Helio Rodrigues Caldeira Filho</v>
      </c>
      <c r="O364" s="20" t="e">
        <f>VLOOKUP(O19,[1]Plan1!$B$2:$D$490,2,FALSE)</f>
        <v>#N/A</v>
      </c>
      <c r="P364" s="20" t="e">
        <f>VLOOKUP(P19,[1]ajustes!$N$4:$O$344,2,FALSE)</f>
        <v>#N/A</v>
      </c>
      <c r="AN364" s="20">
        <f>VLOOKUP(AN19,[1]Plan1!$F$3:$G$429,2,FALSE)</f>
        <v>45</v>
      </c>
      <c r="AO364" s="20">
        <f>VLOOKUP(AO19,[1]Plan1!$F$3:$G$429,2,FALSE)</f>
        <v>30</v>
      </c>
      <c r="AP364" s="20">
        <f>VLOOKUP(AP19,[1]Plan1!$F$3:$G$429,2,FALSE)</f>
        <v>3</v>
      </c>
      <c r="AQ364" s="20">
        <f>VLOOKUP(AQ19,[1]Plan1!$F$3:$G$429,2,FALSE)</f>
        <v>4</v>
      </c>
      <c r="AR364" s="20">
        <f>VLOOKUP(AR19,[1]Plan1!$F$3:$G$429,2,FALSE)</f>
        <v>0</v>
      </c>
      <c r="AS364" s="20">
        <f>VLOOKUP(AS19,[1]Plan1!$F$3:$G$429,2,FALSE)</f>
        <v>0</v>
      </c>
      <c r="AT364" s="20" t="e">
        <f>VLOOKUP(AT19,[1]Plan1!$F$3:$G$429,2,FALSE)</f>
        <v>#N/A</v>
      </c>
      <c r="AU364" s="20" t="e">
        <f>VLOOKUP(AU19,[1]ajustes!$L$4:$N$134,3,FALSE)</f>
        <v>#N/A</v>
      </c>
      <c r="AV364" s="20">
        <f>VLOOKUP(AV19,[1]Plan1!$F$3:$G$429,2,FALSE)</f>
        <v>23</v>
      </c>
      <c r="AW364" s="20">
        <f>VLOOKUP(AW19,[1]Plan1!$F$3:$G$429,2,FALSE)</f>
        <v>3</v>
      </c>
      <c r="AX364" s="20">
        <f>VLOOKUP(AX19,[1]Plan1!$F$3:$G$429,2,FALSE)</f>
        <v>5</v>
      </c>
      <c r="AY364" s="20">
        <f>VLOOKUP(AY19,[1]Plan1!$F$3:$G$429,2,FALSE)</f>
        <v>2</v>
      </c>
      <c r="AZ364" s="20" t="e">
        <f>VLOOKUP(AZ19,[1]Plan1!$F$3:$G$429,2,FALSE)</f>
        <v>#N/A</v>
      </c>
      <c r="BA364" s="20">
        <f>VLOOKUP(BA19,[1]Plan1!$F$3:$G$429,2,FALSE)</f>
        <v>15</v>
      </c>
      <c r="BB364" s="20">
        <f>VLOOKUP(BB19,[1]Plan1!$F$3:$G$429,2,FALSE)</f>
        <v>2</v>
      </c>
      <c r="BC364" s="20">
        <f>VLOOKUP(BC19,[1]Plan1!$F$3:$G$429,2,FALSE)</f>
        <v>3</v>
      </c>
      <c r="BD364" s="20">
        <f>VLOOKUP(BD19,[1]Plan1!$F$3:$G$429,2,FALSE)</f>
        <v>1</v>
      </c>
      <c r="BE364" s="20" t="e">
        <f>VLOOKUP(BE19,[1]Plan1!$F$3:$G$429,2,FALSE)</f>
        <v>#N/A</v>
      </c>
      <c r="BF364" s="20">
        <f>VLOOKUP(BF19,[1]Plan1!$F$3:$G$429,2,FALSE)</f>
        <v>8</v>
      </c>
      <c r="BG364" s="20">
        <f>VLOOKUP(BG19,[1]Plan1!$F$3:$G$429,2,FALSE)</f>
        <v>3</v>
      </c>
      <c r="BH364" s="20">
        <f>VLOOKUP(BH19,[1]Plan1!$F$3:$G$429,2,FALSE)</f>
        <v>3</v>
      </c>
      <c r="BI364" s="20">
        <f>VLOOKUP(BI19,[1]Plan1!$F$3:$G$429,2,FALSE)</f>
        <v>0</v>
      </c>
      <c r="BJ364" s="20">
        <f>VLOOKUP(BJ19,[1]Plan1!$F$3:$G$429,2,FALSE)</f>
        <v>3</v>
      </c>
      <c r="BK364" s="20">
        <f>VLOOKUP(BK19,[1]Plan1!$F$3:$G$429,2,FALSE)</f>
        <v>0</v>
      </c>
      <c r="BL364" s="20">
        <f>VLOOKUP(BL19,[1]Plan1!$F$3:$G$429,2,FALSE)</f>
        <v>0</v>
      </c>
      <c r="BM364" s="20">
        <f>VLOOKUP(BM19,[1]Plan1!$F$3:$G$429,2,FALSE)</f>
        <v>0</v>
      </c>
      <c r="BN364" s="20">
        <f>VLOOKUP(BN19,[1]Plan1!$F$3:$G$429,2,FALSE)</f>
        <v>0</v>
      </c>
      <c r="BO364" s="20">
        <f>VLOOKUP(BO19,[1]Plan1!$F$3:$G$429,2,FALSE)</f>
        <v>3</v>
      </c>
      <c r="BP364" s="20">
        <f>VLOOKUP(BP19,[1]Plan1!$F$3:$G$429,2,FALSE)</f>
        <v>3</v>
      </c>
      <c r="BQ364" s="20" t="e">
        <f>VLOOKUP(BQ19,[1]ajustes!$L$3:$M$11,2,FALSE)</f>
        <v>#N/A</v>
      </c>
      <c r="BR364" s="20">
        <f>VLOOKUP(BR19,[1]Plan1!$F$3:$G$429,2,FALSE)</f>
        <v>0</v>
      </c>
      <c r="BS364" s="20">
        <f>VLOOKUP(BS19,[1]Plan1!$F$3:$G$429,2,FALSE)</f>
        <v>0</v>
      </c>
      <c r="BT364" s="20">
        <f>VLOOKUP(BT19,[1]Plan1!$F$3:$G$429,2,FALSE)</f>
        <v>0</v>
      </c>
      <c r="BU364" s="20">
        <f>VLOOKUP(BU19,[1]Plan1!$F$3:$G$429,2,FALSE)</f>
        <v>0</v>
      </c>
      <c r="BV364" s="20" t="e">
        <f>VLOOKUP(BV19,[1]ajustes!$L$3:$M$328,2,FALSE)</f>
        <v>#N/A</v>
      </c>
      <c r="BW364" s="20">
        <f>VLOOKUP(BW19,[1]Plan1!$F$3:$G$429,2,FALSE)</f>
        <v>0</v>
      </c>
      <c r="BX364" s="20">
        <f>VLOOKUP(BX19,[1]Plan1!$F$3:$G$429,2,FALSE)</f>
        <v>0</v>
      </c>
      <c r="BY364" s="20">
        <f>VLOOKUP(BY19,[1]Plan1!$F$3:$G$429,2,FALSE)</f>
        <v>0</v>
      </c>
      <c r="BZ364" s="20">
        <f>VLOOKUP(BZ19,[1]Plan1!$F$3:$G$429,2,FALSE)</f>
        <v>0</v>
      </c>
      <c r="CA364" s="20">
        <f>VLOOKUP(CA19,[1]Plan1!$F$3:$G$429,2,FALSE)</f>
        <v>0</v>
      </c>
      <c r="CB364" s="20">
        <f>VLOOKUP(CB19,[1]Plan1!$F$3:$G$429,2,FALSE)</f>
        <v>0</v>
      </c>
      <c r="CC364" s="20">
        <f>VLOOKUP(CC19,[1]Plan1!$F$3:$G$429,2,FALSE)</f>
        <v>45</v>
      </c>
      <c r="CD364" s="20" t="e">
        <f>VLOOKUP(CD19,[1]Plan1!$F$3:$G$429,2,FALSE)</f>
        <v>#N/A</v>
      </c>
      <c r="CE364" s="20" t="e">
        <f>VLOOKUP(CE19,[1]Plan1!$F$3:$G$429,2,FALSE)</f>
        <v>#N/A</v>
      </c>
      <c r="CF364" s="20">
        <f>VLOOKUP(CF19,[1]Plan1!$F$3:$G$429,2,FALSE)</f>
        <v>0</v>
      </c>
      <c r="CG364" s="20" t="e">
        <f>VLOOKUP(CG19,[1]Plan1!$F$3:$G$429,2,FALSE)</f>
        <v>#N/A</v>
      </c>
      <c r="CH364" s="20" t="e">
        <f>VLOOKUP(CH19,[1]Plan1!$F$3:$G$429,2,FALSE)</f>
        <v>#N/A</v>
      </c>
      <c r="CI364" s="20">
        <f>VLOOKUP(CI19,[1]Plan1!$F$3:$G$429,2,FALSE)</f>
        <v>0</v>
      </c>
      <c r="CJ364" s="20">
        <f>VLOOKUP(CJ19,[1]Plan1!$F$3:$G$429,2,FALSE)</f>
        <v>0</v>
      </c>
      <c r="CK364" s="20">
        <f>VLOOKUP(CK19,[1]Plan1!$F$3:$G$429,2,FALSE)</f>
        <v>0</v>
      </c>
      <c r="CL364" s="20" t="e">
        <f>VLOOKUP(CL19,[1]Plan1!$F$3:$G$429,2,FALSE)</f>
        <v>#N/A</v>
      </c>
      <c r="CM364" s="20">
        <f>VLOOKUP(CM19,[1]Plan1!$F$3:$G$429,2,FALSE)</f>
        <v>0</v>
      </c>
      <c r="CN364" s="20">
        <f>VLOOKUP(CN19,[1]Plan1!$F$3:$G$429,2,FALSE)</f>
        <v>0</v>
      </c>
      <c r="CU364" s="20" t="str">
        <f>IF(ISERROR(VLOOKUP(CU19,[1]Plan1!$B$2:$D$490,2,FALSE)),"(sem email)",VLOOKUP(CU19,[1]Plan1!$B$2:$D$490,2,FALSE))</f>
        <v>(sem email)</v>
      </c>
      <c r="CX364" s="20" t="str">
        <f>IF(ISERROR(VLOOKUP(CX19,[1]ajustes!$L$4:$M$309,2,FALSE)),"(sem email)",VLOOKUP(CX19,[1]ajustes!$L$4:$M$309,2,FALSE))</f>
        <v>(sem email)</v>
      </c>
    </row>
    <row r="365" spans="5:102" ht="15.75" customHeight="1" x14ac:dyDescent="0.3">
      <c r="E365" s="23" t="str">
        <f t="shared" si="0"/>
        <v>Eliane Rocha De Sousa Mauro</v>
      </c>
      <c r="O365" s="20" t="e">
        <f>VLOOKUP(O20,[1]Plan1!$B$2:$D$490,2,FALSE)</f>
        <v>#N/A</v>
      </c>
      <c r="P365" s="20" t="str">
        <f>VLOOKUP(P20,[1]ajustes!$N$4:$O$344,2,FALSE)</f>
        <v>(11) 29623402</v>
      </c>
      <c r="AN365" s="20">
        <f>VLOOKUP(AN20,[1]Plan1!$F$3:$G$429,2,FALSE)</f>
        <v>20</v>
      </c>
      <c r="AO365" s="20">
        <f>VLOOKUP(AO20,[1]Plan1!$F$3:$G$429,2,FALSE)</f>
        <v>20</v>
      </c>
      <c r="AP365" s="20">
        <f>VLOOKUP(AP20,[1]Plan1!$F$3:$G$429,2,FALSE)</f>
        <v>6</v>
      </c>
      <c r="AQ365" s="20">
        <f>VLOOKUP(AQ20,[1]Plan1!$F$3:$G$429,2,FALSE)</f>
        <v>6</v>
      </c>
      <c r="AR365" s="20">
        <f>VLOOKUP(AR20,[1]Plan1!$F$3:$G$429,2,FALSE)</f>
        <v>0</v>
      </c>
      <c r="AS365" s="20">
        <f>VLOOKUP(AS20,[1]Plan1!$F$3:$G$429,2,FALSE)</f>
        <v>0</v>
      </c>
      <c r="AT365" s="20" t="e">
        <f>VLOOKUP(AT20,[1]Plan1!$F$3:$G$429,2,FALSE)</f>
        <v>#N/A</v>
      </c>
      <c r="AU365" s="20" t="e">
        <f>VLOOKUP(AU20,[1]ajustes!$L$4:$N$134,3,FALSE)</f>
        <v>#N/A</v>
      </c>
      <c r="AV365" s="20">
        <f>VLOOKUP(AV20,[1]Plan1!$F$3:$G$429,2,FALSE)</f>
        <v>12</v>
      </c>
      <c r="AW365" s="20">
        <f>VLOOKUP(AW20,[1]Plan1!$F$3:$G$429,2,FALSE)</f>
        <v>5</v>
      </c>
      <c r="AX365" s="20">
        <f>VLOOKUP(AX20,[1]Plan1!$F$3:$G$429,2,FALSE)</f>
        <v>5</v>
      </c>
      <c r="AY365" s="20">
        <f>VLOOKUP(AY20,[1]Plan1!$F$3:$G$429,2,FALSE)</f>
        <v>2</v>
      </c>
      <c r="AZ365" s="20" t="e">
        <f>VLOOKUP(AZ20,[1]Plan1!$F$3:$G$429,2,FALSE)</f>
        <v>#N/A</v>
      </c>
      <c r="BA365" s="20">
        <f>VLOOKUP(BA20,[1]Plan1!$F$3:$G$429,2,FALSE)</f>
        <v>7</v>
      </c>
      <c r="BB365" s="20">
        <f>VLOOKUP(BB20,[1]Plan1!$F$3:$G$429,2,FALSE)</f>
        <v>3</v>
      </c>
      <c r="BC365" s="20">
        <f>VLOOKUP(BC20,[1]Plan1!$F$3:$G$429,2,FALSE)</f>
        <v>6</v>
      </c>
      <c r="BD365" s="20">
        <f>VLOOKUP(BD20,[1]Plan1!$F$3:$G$429,2,FALSE)</f>
        <v>1</v>
      </c>
      <c r="BE365" s="20" t="e">
        <f>VLOOKUP(BE20,[1]Plan1!$F$3:$G$429,2,FALSE)</f>
        <v>#N/A</v>
      </c>
      <c r="BF365" s="20">
        <f>VLOOKUP(BF20,[1]Plan1!$F$3:$G$429,2,FALSE)</f>
        <v>7</v>
      </c>
      <c r="BG365" s="20">
        <f>VLOOKUP(BG20,[1]Plan1!$F$3:$G$429,2,FALSE)</f>
        <v>5</v>
      </c>
      <c r="BH365" s="20">
        <f>VLOOKUP(BH20,[1]Plan1!$F$3:$G$429,2,FALSE)</f>
        <v>2</v>
      </c>
      <c r="BI365" s="20">
        <f>VLOOKUP(BI20,[1]Plan1!$F$3:$G$429,2,FALSE)</f>
        <v>0</v>
      </c>
      <c r="BJ365" s="20">
        <f>VLOOKUP(BJ20,[1]Plan1!$F$3:$G$429,2,FALSE)</f>
        <v>0</v>
      </c>
      <c r="BK365" s="20">
        <f>VLOOKUP(BK20,[1]Plan1!$F$3:$G$429,2,FALSE)</f>
        <v>1</v>
      </c>
      <c r="BL365" s="20">
        <f>VLOOKUP(BL20,[1]Plan1!$F$3:$G$429,2,FALSE)</f>
        <v>1</v>
      </c>
      <c r="BM365" s="20">
        <f>VLOOKUP(BM20,[1]Plan1!$F$3:$G$429,2,FALSE)</f>
        <v>3</v>
      </c>
      <c r="BN365" s="20">
        <f>VLOOKUP(BN20,[1]Plan1!$F$3:$G$429,2,FALSE)</f>
        <v>0</v>
      </c>
      <c r="BO365" s="20">
        <f>VLOOKUP(BO20,[1]Plan1!$F$3:$G$429,2,FALSE)</f>
        <v>2</v>
      </c>
      <c r="BP365" s="20">
        <f>VLOOKUP(BP20,[1]Plan1!$F$3:$G$429,2,FALSE)</f>
        <v>4</v>
      </c>
      <c r="BQ365" s="20" t="e">
        <f>VLOOKUP(BQ20,[1]ajustes!$L$3:$M$11,2,FALSE)</f>
        <v>#N/A</v>
      </c>
      <c r="BR365" s="20" t="e">
        <f>VLOOKUP(BR20,[1]Plan1!$F$3:$G$429,2,FALSE)</f>
        <v>#N/A</v>
      </c>
      <c r="BS365" s="20">
        <f>VLOOKUP(BS20,[1]Plan1!$F$3:$G$429,2,FALSE)</f>
        <v>3</v>
      </c>
      <c r="BT365" s="20">
        <f>VLOOKUP(BT20,[1]Plan1!$F$3:$G$429,2,FALSE)</f>
        <v>1</v>
      </c>
      <c r="BU365" s="20">
        <f>VLOOKUP(BU20,[1]Plan1!$F$3:$G$429,2,FALSE)</f>
        <v>1</v>
      </c>
      <c r="BV365" s="20" t="e">
        <f>VLOOKUP(BV20,[1]ajustes!$L$3:$M$328,2,FALSE)</f>
        <v>#N/A</v>
      </c>
      <c r="BW365" s="20">
        <f>VLOOKUP(BW20,[1]Plan1!$F$3:$G$429,2,FALSE)</f>
        <v>0</v>
      </c>
      <c r="BX365" s="20">
        <f>VLOOKUP(BX20,[1]Plan1!$F$3:$G$429,2,FALSE)</f>
        <v>0</v>
      </c>
      <c r="BY365" s="20">
        <f>VLOOKUP(BY20,[1]Plan1!$F$3:$G$429,2,FALSE)</f>
        <v>0</v>
      </c>
      <c r="BZ365" s="20">
        <f>VLOOKUP(BZ20,[1]Plan1!$F$3:$G$429,2,FALSE)</f>
        <v>0</v>
      </c>
      <c r="CA365" s="20">
        <f>VLOOKUP(CA20,[1]Plan1!$F$3:$G$429,2,FALSE)</f>
        <v>0</v>
      </c>
      <c r="CB365" s="20">
        <f>VLOOKUP(CB20,[1]Plan1!$F$3:$G$429,2,FALSE)</f>
        <v>0</v>
      </c>
      <c r="CC365" s="20">
        <f>VLOOKUP(CC20,[1]Plan1!$F$3:$G$429,2,FALSE)</f>
        <v>0</v>
      </c>
      <c r="CD365" s="20" t="e">
        <f>VLOOKUP(CD20,[1]Plan1!$F$3:$G$429,2,FALSE)</f>
        <v>#N/A</v>
      </c>
      <c r="CE365" s="20" t="e">
        <f>VLOOKUP(CE20,[1]Plan1!$F$3:$G$429,2,FALSE)</f>
        <v>#N/A</v>
      </c>
      <c r="CF365" s="20" t="e">
        <f>VLOOKUP(CF20,[1]Plan1!$F$3:$G$429,2,FALSE)</f>
        <v>#N/A</v>
      </c>
      <c r="CG365" s="20" t="e">
        <f>VLOOKUP(CG20,[1]Plan1!$F$3:$G$429,2,FALSE)</f>
        <v>#N/A</v>
      </c>
      <c r="CH365" s="20">
        <f>VLOOKUP(CH20,[1]Plan1!$F$3:$G$429,2,FALSE)</f>
        <v>0</v>
      </c>
      <c r="CI365" s="20">
        <f>VLOOKUP(CI20,[1]Plan1!$F$3:$G$429,2,FALSE)</f>
        <v>0</v>
      </c>
      <c r="CJ365" s="20">
        <f>VLOOKUP(CJ20,[1]Plan1!$F$3:$G$429,2,FALSE)</f>
        <v>0</v>
      </c>
      <c r="CK365" s="20" t="e">
        <f>VLOOKUP(CK20,[1]Plan1!$F$3:$G$429,2,FALSE)</f>
        <v>#N/A</v>
      </c>
      <c r="CL365" s="20">
        <f>VLOOKUP(CL20,[1]Plan1!$F$3:$G$429,2,FALSE)</f>
        <v>0</v>
      </c>
      <c r="CM365" s="20">
        <f>VLOOKUP(CM20,[1]Plan1!$F$3:$G$429,2,FALSE)</f>
        <v>0</v>
      </c>
      <c r="CN365" s="20">
        <f>VLOOKUP(CN20,[1]Plan1!$F$3:$G$429,2,FALSE)</f>
        <v>0</v>
      </c>
      <c r="CU365" s="20" t="str">
        <f>IF(ISERROR(VLOOKUP(CU20,[1]Plan1!$B$2:$D$490,2,FALSE)),"(sem email)",VLOOKUP(CU20,[1]Plan1!$B$2:$D$490,2,FALSE))</f>
        <v>(sem email)</v>
      </c>
      <c r="CX365" s="20" t="str">
        <f>IF(ISERROR(VLOOKUP(CX20,[1]ajustes!$L$4:$M$309,2,FALSE)),"(sem email)",VLOOKUP(CX20,[1]ajustes!$L$4:$M$309,2,FALSE))</f>
        <v>(sem email)</v>
      </c>
    </row>
    <row r="366" spans="5:102" ht="15.75" customHeight="1" x14ac:dyDescent="0.3">
      <c r="E366" s="23" t="str">
        <f t="shared" si="0"/>
        <v>Osnir Mantovani</v>
      </c>
      <c r="O366" s="20" t="e">
        <f>VLOOKUP(O21,[1]Plan1!$B$2:$D$490,2,FALSE)</f>
        <v>#N/A</v>
      </c>
      <c r="P366" s="20" t="str">
        <f>VLOOKUP(P21,[1]ajustes!$N$4:$O$344,2,FALSE)</f>
        <v>(11) 4426-1143 / (11) 99949-5214</v>
      </c>
      <c r="AN366" s="20">
        <f>VLOOKUP(AN21,[1]Plan1!$F$3:$G$429,2,FALSE)</f>
        <v>200</v>
      </c>
      <c r="AO366" s="20">
        <f>VLOOKUP(AO21,[1]Plan1!$F$3:$G$429,2,FALSE)</f>
        <v>120</v>
      </c>
      <c r="AP366" s="20">
        <f>VLOOKUP(AP21,[1]Plan1!$F$3:$G$429,2,FALSE)</f>
        <v>30</v>
      </c>
      <c r="AQ366" s="20">
        <f>VLOOKUP(AQ21,[1]Plan1!$F$3:$G$429,2,FALSE)</f>
        <v>30</v>
      </c>
      <c r="AR366" s="20">
        <f>VLOOKUP(AR21,[1]Plan1!$F$3:$G$429,2,FALSE)</f>
        <v>0</v>
      </c>
      <c r="AS366" s="20">
        <f>VLOOKUP(AS21,[1]Plan1!$F$3:$G$429,2,FALSE)</f>
        <v>0</v>
      </c>
      <c r="AT366" s="20" t="e">
        <f>VLOOKUP(AT21,[1]Plan1!$F$3:$G$429,2,FALSE)</f>
        <v>#N/A</v>
      </c>
      <c r="AU366" s="20" t="e">
        <f>VLOOKUP(AU21,[1]ajustes!$L$4:$N$134,3,FALSE)</f>
        <v>#N/A</v>
      </c>
      <c r="AV366" s="20">
        <f>VLOOKUP(AV21,[1]Plan1!$F$3:$G$429,2,FALSE)</f>
        <v>60</v>
      </c>
      <c r="AW366" s="20">
        <f>VLOOKUP(AW21,[1]Plan1!$F$3:$G$429,2,FALSE)</f>
        <v>15</v>
      </c>
      <c r="AX366" s="20">
        <f>VLOOKUP(AX21,[1]Plan1!$F$3:$G$429,2,FALSE)</f>
        <v>6</v>
      </c>
      <c r="AY366" s="20">
        <f>VLOOKUP(AY21,[1]Plan1!$F$3:$G$429,2,FALSE)</f>
        <v>5</v>
      </c>
      <c r="AZ366" s="20" t="e">
        <f>VLOOKUP(AZ21,[1]Plan1!$F$3:$G$429,2,FALSE)</f>
        <v>#N/A</v>
      </c>
      <c r="BA366" s="20">
        <f>VLOOKUP(BA21,[1]Plan1!$F$3:$G$429,2,FALSE)</f>
        <v>40</v>
      </c>
      <c r="BB366" s="20">
        <f>VLOOKUP(BB21,[1]Plan1!$F$3:$G$429,2,FALSE)</f>
        <v>5</v>
      </c>
      <c r="BC366" s="20">
        <f>VLOOKUP(BC21,[1]Plan1!$F$3:$G$429,2,FALSE)</f>
        <v>2</v>
      </c>
      <c r="BD366" s="20">
        <f>VLOOKUP(BD21,[1]Plan1!$F$3:$G$429,2,FALSE)</f>
        <v>1</v>
      </c>
      <c r="BE366" s="20" t="e">
        <f>VLOOKUP(BE21,[1]Plan1!$F$3:$G$429,2,FALSE)</f>
        <v>#N/A</v>
      </c>
      <c r="BF366" s="20">
        <f>VLOOKUP(BF21,[1]Plan1!$F$3:$G$429,2,FALSE)</f>
        <v>60</v>
      </c>
      <c r="BG366" s="20">
        <f>VLOOKUP(BG21,[1]Plan1!$F$3:$G$429,2,FALSE)</f>
        <v>30</v>
      </c>
      <c r="BH366" s="20">
        <f>VLOOKUP(BH21,[1]Plan1!$F$3:$G$429,2,FALSE)</f>
        <v>12</v>
      </c>
      <c r="BI366" s="20">
        <f>VLOOKUP(BI21,[1]Plan1!$F$3:$G$429,2,FALSE)</f>
        <v>3</v>
      </c>
      <c r="BJ366" s="20">
        <f>VLOOKUP(BJ21,[1]Plan1!$F$3:$G$429,2,FALSE)</f>
        <v>4</v>
      </c>
      <c r="BK366" s="20">
        <f>VLOOKUP(BK21,[1]Plan1!$F$3:$G$429,2,FALSE)</f>
        <v>3</v>
      </c>
      <c r="BL366" s="20">
        <f>VLOOKUP(BL21,[1]Plan1!$F$3:$G$429,2,FALSE)</f>
        <v>2</v>
      </c>
      <c r="BM366" s="20">
        <f>VLOOKUP(BM21,[1]Plan1!$F$3:$G$429,2,FALSE)</f>
        <v>3</v>
      </c>
      <c r="BN366" s="20">
        <f>VLOOKUP(BN21,[1]Plan1!$F$3:$G$429,2,FALSE)</f>
        <v>0</v>
      </c>
      <c r="BO366" s="20">
        <f>VLOOKUP(BO21,[1]Plan1!$F$3:$G$429,2,FALSE)</f>
        <v>6</v>
      </c>
      <c r="BP366" s="20">
        <f>VLOOKUP(BP21,[1]Plan1!$F$3:$G$429,2,FALSE)</f>
        <v>7</v>
      </c>
      <c r="BQ366" s="20" t="e">
        <f>VLOOKUP(BQ21,[1]ajustes!$L$3:$M$11,2,FALSE)</f>
        <v>#N/A</v>
      </c>
      <c r="BR366" s="20" t="e">
        <f>VLOOKUP(BR21,[1]Plan1!$F$3:$G$429,2,FALSE)</f>
        <v>#N/A</v>
      </c>
      <c r="BS366" s="20">
        <f>VLOOKUP(BS21,[1]Plan1!$F$3:$G$429,2,FALSE)</f>
        <v>8</v>
      </c>
      <c r="BT366" s="20">
        <f>VLOOKUP(BT21,[1]Plan1!$F$3:$G$429,2,FALSE)</f>
        <v>2</v>
      </c>
      <c r="BU366" s="20">
        <f>VLOOKUP(BU21,[1]Plan1!$F$3:$G$429,2,FALSE)</f>
        <v>2</v>
      </c>
      <c r="BV366" s="20" t="e">
        <f>VLOOKUP(BV21,[1]ajustes!$L$3:$M$328,2,FALSE)</f>
        <v>#N/A</v>
      </c>
      <c r="BW366" s="20" t="e">
        <f>VLOOKUP(BW21,[1]Plan1!$F$3:$G$429,2,FALSE)</f>
        <v>#N/A</v>
      </c>
      <c r="BX366" s="20">
        <f>VLOOKUP(BX21,[1]Plan1!$F$3:$G$429,2,FALSE)</f>
        <v>10</v>
      </c>
      <c r="BY366" s="20">
        <f>VLOOKUP(BY21,[1]Plan1!$F$3:$G$429,2,FALSE)</f>
        <v>10</v>
      </c>
      <c r="BZ366" s="20">
        <f>VLOOKUP(BZ21,[1]Plan1!$F$3:$G$429,2,FALSE)</f>
        <v>2</v>
      </c>
      <c r="CA366" s="20">
        <f>VLOOKUP(CA21,[1]Plan1!$F$3:$G$429,2,FALSE)</f>
        <v>2</v>
      </c>
      <c r="CB366" s="20">
        <f>VLOOKUP(CB21,[1]Plan1!$F$3:$G$429,2,FALSE)</f>
        <v>0</v>
      </c>
      <c r="CC366" s="20">
        <f>VLOOKUP(CC21,[1]Plan1!$F$3:$G$429,2,FALSE)</f>
        <v>0</v>
      </c>
      <c r="CD366" s="20" t="e">
        <f>VLOOKUP(CD21,[1]Plan1!$F$3:$G$429,2,FALSE)</f>
        <v>#N/A</v>
      </c>
      <c r="CE366" s="20" t="e">
        <f>VLOOKUP(CE21,[1]Plan1!$F$3:$G$429,2,FALSE)</f>
        <v>#N/A</v>
      </c>
      <c r="CF366" s="20">
        <f>VLOOKUP(CF21,[1]Plan1!$F$3:$G$429,2,FALSE)</f>
        <v>0</v>
      </c>
      <c r="CG366" s="20" t="e">
        <f>VLOOKUP(CG21,[1]Plan1!$F$3:$G$429,2,FALSE)</f>
        <v>#N/A</v>
      </c>
      <c r="CH366" s="20" t="e">
        <f>VLOOKUP(CH21,[1]Plan1!$F$3:$G$429,2,FALSE)</f>
        <v>#N/A</v>
      </c>
      <c r="CI366" s="20">
        <f>VLOOKUP(CI21,[1]Plan1!$F$3:$G$429,2,FALSE)</f>
        <v>7</v>
      </c>
      <c r="CJ366" s="20">
        <f>VLOOKUP(CJ21,[1]Plan1!$F$3:$G$429,2,FALSE)</f>
        <v>3</v>
      </c>
      <c r="CK366" s="20" t="e">
        <f>VLOOKUP(CK21,[1]Plan1!$F$3:$G$429,2,FALSE)</f>
        <v>#N/A</v>
      </c>
      <c r="CL366" s="20">
        <f>VLOOKUP(CL21,[1]Plan1!$F$3:$G$429,2,FALSE)</f>
        <v>0</v>
      </c>
      <c r="CM366" s="20">
        <f>VLOOKUP(CM21,[1]Plan1!$F$3:$G$429,2,FALSE)</f>
        <v>0</v>
      </c>
      <c r="CN366" s="20">
        <f>VLOOKUP(CN21,[1]Plan1!$F$3:$G$429,2,FALSE)</f>
        <v>0</v>
      </c>
      <c r="CU366" s="20" t="str">
        <f>IF(ISERROR(VLOOKUP(CU21,[1]Plan1!$B$2:$D$490,2,FALSE)),"(sem email)",VLOOKUP(CU21,[1]Plan1!$B$2:$D$490,2,FALSE))</f>
        <v>(sem email)</v>
      </c>
      <c r="CX366" s="20" t="str">
        <f>IF(ISERROR(VLOOKUP(CX21,[1]ajustes!$L$4:$M$309,2,FALSE)),"(sem email)",VLOOKUP(CX21,[1]ajustes!$L$4:$M$309,2,FALSE))</f>
        <v>(sem email)</v>
      </c>
    </row>
    <row r="367" spans="5:102" ht="15.75" customHeight="1" x14ac:dyDescent="0.3">
      <c r="E367" s="23" t="str">
        <f t="shared" si="0"/>
        <v>Mario Lucio Lopes</v>
      </c>
      <c r="O367" s="20" t="e">
        <f>VLOOKUP(O22,[1]Plan1!$B$2:$D$490,2,FALSE)</f>
        <v>#N/A</v>
      </c>
      <c r="P367" s="20" t="str">
        <f>VLOOKUP(P22,[1]ajustes!$N$4:$O$344,2,FALSE)</f>
        <v>(11) 98177-4700 / (11) 4544-2563</v>
      </c>
      <c r="AN367" s="20">
        <f>VLOOKUP(AN22,[1]Plan1!$F$3:$G$429,2,FALSE)</f>
        <v>20</v>
      </c>
      <c r="AO367" s="20">
        <f>VLOOKUP(AO22,[1]Plan1!$F$3:$G$429,2,FALSE)</f>
        <v>9</v>
      </c>
      <c r="AP367" s="20">
        <f>VLOOKUP(AP22,[1]Plan1!$F$3:$G$429,2,FALSE)</f>
        <v>6</v>
      </c>
      <c r="AQ367" s="20">
        <f>VLOOKUP(AQ22,[1]Plan1!$F$3:$G$429,2,FALSE)</f>
        <v>2</v>
      </c>
      <c r="AR367" s="20">
        <f>VLOOKUP(AR22,[1]Plan1!$F$3:$G$429,2,FALSE)</f>
        <v>0</v>
      </c>
      <c r="AS367" s="20">
        <f>VLOOKUP(AS22,[1]Plan1!$F$3:$G$429,2,FALSE)</f>
        <v>0</v>
      </c>
      <c r="AT367" s="20">
        <f>VLOOKUP(AT22,[1]Plan1!$F$3:$G$429,2,FALSE)</f>
        <v>0</v>
      </c>
      <c r="AU367" s="20" t="e">
        <f>VLOOKUP(AU22,[1]ajustes!$L$4:$N$134,3,FALSE)</f>
        <v>#N/A</v>
      </c>
      <c r="AV367" s="20">
        <f>VLOOKUP(AV22,[1]Plan1!$F$3:$G$429,2,FALSE)</f>
        <v>0</v>
      </c>
      <c r="AW367" s="20">
        <f>VLOOKUP(AW22,[1]Plan1!$F$3:$G$429,2,FALSE)</f>
        <v>0</v>
      </c>
      <c r="AX367" s="20">
        <f>VLOOKUP(AX22,[1]Plan1!$F$3:$G$429,2,FALSE)</f>
        <v>0</v>
      </c>
      <c r="AY367" s="20">
        <f>VLOOKUP(AY22,[1]Plan1!$F$3:$G$429,2,FALSE)</f>
        <v>0</v>
      </c>
      <c r="AZ367" s="20">
        <f>VLOOKUP(AZ22,[1]Plan1!$F$3:$G$429,2,FALSE)</f>
        <v>0</v>
      </c>
      <c r="BA367" s="20">
        <f>VLOOKUP(BA22,[1]Plan1!$F$3:$G$429,2,FALSE)</f>
        <v>0</v>
      </c>
      <c r="BB367" s="20">
        <f>VLOOKUP(BB22,[1]Plan1!$F$3:$G$429,2,FALSE)</f>
        <v>0</v>
      </c>
      <c r="BC367" s="20">
        <f>VLOOKUP(BC22,[1]Plan1!$F$3:$G$429,2,FALSE)</f>
        <v>0</v>
      </c>
      <c r="BD367" s="20">
        <f>VLOOKUP(BD22,[1]Plan1!$F$3:$G$429,2,FALSE)</f>
        <v>0</v>
      </c>
      <c r="BE367" s="20" t="e">
        <f>VLOOKUP(BE22,[1]Plan1!$F$3:$G$429,2,FALSE)</f>
        <v>#N/A</v>
      </c>
      <c r="BF367" s="20">
        <f>VLOOKUP(BF22,[1]Plan1!$F$3:$G$429,2,FALSE)</f>
        <v>20</v>
      </c>
      <c r="BG367" s="20">
        <f>VLOOKUP(BG22,[1]Plan1!$F$3:$G$429,2,FALSE)</f>
        <v>0</v>
      </c>
      <c r="BH367" s="20">
        <f>VLOOKUP(BH22,[1]Plan1!$F$3:$G$429,2,FALSE)</f>
        <v>4</v>
      </c>
      <c r="BI367" s="20">
        <f>VLOOKUP(BI22,[1]Plan1!$F$3:$G$429,2,FALSE)</f>
        <v>0</v>
      </c>
      <c r="BJ367" s="20">
        <f>VLOOKUP(BJ22,[1]Plan1!$F$3:$G$429,2,FALSE)</f>
        <v>0</v>
      </c>
      <c r="BK367" s="20">
        <f>VLOOKUP(BK22,[1]Plan1!$F$3:$G$429,2,FALSE)</f>
        <v>0</v>
      </c>
      <c r="BL367" s="20">
        <f>VLOOKUP(BL22,[1]Plan1!$F$3:$G$429,2,FALSE)</f>
        <v>0</v>
      </c>
      <c r="BM367" s="20">
        <f>VLOOKUP(BM22,[1]Plan1!$F$3:$G$429,2,FALSE)</f>
        <v>0</v>
      </c>
      <c r="BN367" s="20">
        <f>VLOOKUP(BN22,[1]Plan1!$F$3:$G$429,2,FALSE)</f>
        <v>0</v>
      </c>
      <c r="BO367" s="20">
        <f>VLOOKUP(BO22,[1]Plan1!$F$3:$G$429,2,FALSE)</f>
        <v>0</v>
      </c>
      <c r="BP367" s="20">
        <f>VLOOKUP(BP22,[1]Plan1!$F$3:$G$429,2,FALSE)</f>
        <v>0</v>
      </c>
      <c r="BQ367" s="20" t="e">
        <f>VLOOKUP(BQ22,[1]ajustes!$L$3:$M$11,2,FALSE)</f>
        <v>#N/A</v>
      </c>
      <c r="BR367" s="20" t="e">
        <f>VLOOKUP(BR22,[1]Plan1!$F$3:$G$429,2,FALSE)</f>
        <v>#N/A</v>
      </c>
      <c r="BS367" s="20">
        <f>VLOOKUP(BS22,[1]Plan1!$F$3:$G$429,2,FALSE)</f>
        <v>15</v>
      </c>
      <c r="BT367" s="20">
        <f>VLOOKUP(BT22,[1]Plan1!$F$3:$G$429,2,FALSE)</f>
        <v>2</v>
      </c>
      <c r="BU367" s="20">
        <f>VLOOKUP(BU22,[1]Plan1!$F$3:$G$429,2,FALSE)</f>
        <v>2</v>
      </c>
      <c r="BV367" s="20" t="e">
        <f>VLOOKUP(BV22,[1]ajustes!$L$3:$M$328,2,FALSE)</f>
        <v>#N/A</v>
      </c>
      <c r="BW367" s="20" t="e">
        <f>VLOOKUP(BW22,[1]Plan1!$F$3:$G$429,2,FALSE)</f>
        <v>#N/A</v>
      </c>
      <c r="BX367" s="20">
        <f>VLOOKUP(BX22,[1]Plan1!$F$3:$G$429,2,FALSE)</f>
        <v>15</v>
      </c>
      <c r="BY367" s="20">
        <f>VLOOKUP(BY22,[1]Plan1!$F$3:$G$429,2,FALSE)</f>
        <v>2</v>
      </c>
      <c r="BZ367" s="20">
        <f>VLOOKUP(BZ22,[1]Plan1!$F$3:$G$429,2,FALSE)</f>
        <v>2</v>
      </c>
      <c r="CA367" s="20">
        <f>VLOOKUP(CA22,[1]Plan1!$F$3:$G$429,2,FALSE)</f>
        <v>2</v>
      </c>
      <c r="CB367" s="20">
        <f>VLOOKUP(CB22,[1]Plan1!$F$3:$G$429,2,FALSE)</f>
        <v>0</v>
      </c>
      <c r="CC367" s="20">
        <f>VLOOKUP(CC22,[1]Plan1!$F$3:$G$429,2,FALSE)</f>
        <v>9</v>
      </c>
      <c r="CD367" s="20">
        <f>VLOOKUP(CD22,[1]Plan1!$F$3:$G$429,2,FALSE)</f>
        <v>0</v>
      </c>
      <c r="CE367" s="20" t="e">
        <f>VLOOKUP(CE22,[1]Plan1!$F$3:$G$429,2,FALSE)</f>
        <v>#N/A</v>
      </c>
      <c r="CF367" s="20">
        <f>VLOOKUP(CF22,[1]Plan1!$F$3:$G$429,2,FALSE)</f>
        <v>0</v>
      </c>
      <c r="CG367" s="20" t="e">
        <f>VLOOKUP(CG22,[1]Plan1!$F$3:$G$429,2,FALSE)</f>
        <v>#N/A</v>
      </c>
      <c r="CH367" s="20" t="e">
        <f>VLOOKUP(CH22,[1]Plan1!$F$3:$G$429,2,FALSE)</f>
        <v>#N/A</v>
      </c>
      <c r="CI367" s="20">
        <f>VLOOKUP(CI22,[1]Plan1!$F$3:$G$429,2,FALSE)</f>
        <v>0</v>
      </c>
      <c r="CJ367" s="20">
        <f>VLOOKUP(CJ22,[1]Plan1!$F$3:$G$429,2,FALSE)</f>
        <v>0</v>
      </c>
      <c r="CK367" s="20" t="e">
        <f>VLOOKUP(CK22,[1]Plan1!$F$3:$G$429,2,FALSE)</f>
        <v>#N/A</v>
      </c>
      <c r="CL367" s="20" t="e">
        <f>VLOOKUP(CL22,[1]Plan1!$F$3:$G$429,2,FALSE)</f>
        <v>#N/A</v>
      </c>
      <c r="CM367" s="20">
        <f>VLOOKUP(CM22,[1]Plan1!$F$3:$G$429,2,FALSE)</f>
        <v>0</v>
      </c>
      <c r="CN367" s="20">
        <f>VLOOKUP(CN22,[1]Plan1!$F$3:$G$429,2,FALSE)</f>
        <v>0</v>
      </c>
      <c r="CU367" s="20" t="str">
        <f>IF(ISERROR(VLOOKUP(CU22,[1]Plan1!$B$2:$D$490,2,FALSE)),"(sem email)",VLOOKUP(CU22,[1]Plan1!$B$2:$D$490,2,FALSE))</f>
        <v>(sem email)</v>
      </c>
      <c r="CX367" s="20" t="str">
        <f>IF(ISERROR(VLOOKUP(CX22,[1]ajustes!$L$4:$M$309,2,FALSE)),"(sem email)",VLOOKUP(CX22,[1]ajustes!$L$4:$M$309,2,FALSE))</f>
        <v>(sem email)</v>
      </c>
    </row>
    <row r="368" spans="5:102" ht="15.75" customHeight="1" x14ac:dyDescent="0.3">
      <c r="E368" s="23" t="str">
        <f t="shared" si="0"/>
        <v>Mario Lucio Lopes</v>
      </c>
      <c r="O368" s="20" t="e">
        <f>VLOOKUP(O23,[1]Plan1!$B$2:$D$490,2,FALSE)</f>
        <v>#N/A</v>
      </c>
      <c r="P368" s="20" t="str">
        <f>VLOOKUP(P23,[1]ajustes!$N$4:$O$344,2,FALSE)</f>
        <v>(11) 94346-0549</v>
      </c>
      <c r="AN368" s="20">
        <f>VLOOKUP(AN23,[1]Plan1!$F$3:$G$429,2,FALSE)</f>
        <v>8</v>
      </c>
      <c r="AO368" s="20">
        <f>VLOOKUP(AO23,[1]Plan1!$F$3:$G$429,2,FALSE)</f>
        <v>8</v>
      </c>
      <c r="AP368" s="20">
        <f>VLOOKUP(AP23,[1]Plan1!$F$3:$G$429,2,FALSE)</f>
        <v>4</v>
      </c>
      <c r="AQ368" s="20">
        <f>VLOOKUP(AQ23,[1]Plan1!$F$3:$G$429,2,FALSE)</f>
        <v>2</v>
      </c>
      <c r="AR368" s="20">
        <f>VLOOKUP(AR23,[1]Plan1!$F$3:$G$429,2,FALSE)</f>
        <v>0</v>
      </c>
      <c r="AS368" s="20">
        <f>VLOOKUP(AS23,[1]Plan1!$F$3:$G$429,2,FALSE)</f>
        <v>0</v>
      </c>
      <c r="AT368" s="20">
        <f>VLOOKUP(AT23,[1]Plan1!$F$3:$G$429,2,FALSE)</f>
        <v>0</v>
      </c>
      <c r="AU368" s="20" t="e">
        <f>VLOOKUP(AU23,[1]ajustes!$L$4:$N$134,3,FALSE)</f>
        <v>#N/A</v>
      </c>
      <c r="AV368" s="20">
        <f>VLOOKUP(AV23,[1]Plan1!$F$3:$G$429,2,FALSE)</f>
        <v>0</v>
      </c>
      <c r="AW368" s="20">
        <f>VLOOKUP(AW23,[1]Plan1!$F$3:$G$429,2,FALSE)</f>
        <v>0</v>
      </c>
      <c r="AX368" s="20">
        <f>VLOOKUP(AX23,[1]Plan1!$F$3:$G$429,2,FALSE)</f>
        <v>0</v>
      </c>
      <c r="AY368" s="20">
        <f>VLOOKUP(AY23,[1]Plan1!$F$3:$G$429,2,FALSE)</f>
        <v>0</v>
      </c>
      <c r="AZ368" s="20">
        <f>VLOOKUP(AZ23,[1]Plan1!$F$3:$G$429,2,FALSE)</f>
        <v>0</v>
      </c>
      <c r="BA368" s="20">
        <f>VLOOKUP(BA23,[1]Plan1!$F$3:$G$429,2,FALSE)</f>
        <v>0</v>
      </c>
      <c r="BB368" s="20">
        <f>VLOOKUP(BB23,[1]Plan1!$F$3:$G$429,2,FALSE)</f>
        <v>0</v>
      </c>
      <c r="BC368" s="20">
        <f>VLOOKUP(BC23,[1]Plan1!$F$3:$G$429,2,FALSE)</f>
        <v>0</v>
      </c>
      <c r="BD368" s="20">
        <f>VLOOKUP(BD23,[1]Plan1!$F$3:$G$429,2,FALSE)</f>
        <v>0</v>
      </c>
      <c r="BE368" s="20">
        <f>VLOOKUP(BE23,[1]Plan1!$F$3:$G$429,2,FALSE)</f>
        <v>0</v>
      </c>
      <c r="BF368" s="20">
        <f>VLOOKUP(BF23,[1]Plan1!$F$3:$G$429,2,FALSE)</f>
        <v>0</v>
      </c>
      <c r="BG368" s="20">
        <f>VLOOKUP(BG23,[1]Plan1!$F$3:$G$429,2,FALSE)</f>
        <v>0</v>
      </c>
      <c r="BH368" s="20">
        <f>VLOOKUP(BH23,[1]Plan1!$F$3:$G$429,2,FALSE)</f>
        <v>0</v>
      </c>
      <c r="BI368" s="20">
        <f>VLOOKUP(BI23,[1]Plan1!$F$3:$G$429,2,FALSE)</f>
        <v>0</v>
      </c>
      <c r="BJ368" s="20">
        <f>VLOOKUP(BJ23,[1]Plan1!$F$3:$G$429,2,FALSE)</f>
        <v>0</v>
      </c>
      <c r="BK368" s="20">
        <f>VLOOKUP(BK23,[1]Plan1!$F$3:$G$429,2,FALSE)</f>
        <v>0</v>
      </c>
      <c r="BL368" s="20">
        <f>VLOOKUP(BL23,[1]Plan1!$F$3:$G$429,2,FALSE)</f>
        <v>0</v>
      </c>
      <c r="BM368" s="20">
        <f>VLOOKUP(BM23,[1]Plan1!$F$3:$G$429,2,FALSE)</f>
        <v>0</v>
      </c>
      <c r="BN368" s="20">
        <f>VLOOKUP(BN23,[1]Plan1!$F$3:$G$429,2,FALSE)</f>
        <v>0</v>
      </c>
      <c r="BO368" s="20">
        <f>VLOOKUP(BO23,[1]Plan1!$F$3:$G$429,2,FALSE)</f>
        <v>0</v>
      </c>
      <c r="BP368" s="20">
        <f>VLOOKUP(BP23,[1]Plan1!$F$3:$G$429,2,FALSE)</f>
        <v>0</v>
      </c>
      <c r="BQ368" s="20" t="e">
        <f>VLOOKUP(BQ23,[1]ajustes!$L$3:$M$11,2,FALSE)</f>
        <v>#N/A</v>
      </c>
      <c r="BR368" s="20">
        <f>VLOOKUP(BR23,[1]Plan1!$F$3:$G$429,2,FALSE)</f>
        <v>0</v>
      </c>
      <c r="BS368" s="20">
        <f>VLOOKUP(BS23,[1]Plan1!$F$3:$G$429,2,FALSE)</f>
        <v>0</v>
      </c>
      <c r="BT368" s="20">
        <f>VLOOKUP(BT23,[1]Plan1!$F$3:$G$429,2,FALSE)</f>
        <v>0</v>
      </c>
      <c r="BU368" s="20">
        <f>VLOOKUP(BU23,[1]Plan1!$F$3:$G$429,2,FALSE)</f>
        <v>0</v>
      </c>
      <c r="BV368" s="20" t="e">
        <f>VLOOKUP(BV23,[1]ajustes!$L$3:$M$328,2,FALSE)</f>
        <v>#N/A</v>
      </c>
      <c r="BW368" s="20">
        <f>VLOOKUP(BW23,[1]Plan1!$F$3:$G$429,2,FALSE)</f>
        <v>0</v>
      </c>
      <c r="BX368" s="20">
        <f>VLOOKUP(BX23,[1]Plan1!$F$3:$G$429,2,FALSE)</f>
        <v>0</v>
      </c>
      <c r="BY368" s="20">
        <f>VLOOKUP(BY23,[1]Plan1!$F$3:$G$429,2,FALSE)</f>
        <v>0</v>
      </c>
      <c r="BZ368" s="20">
        <f>VLOOKUP(BZ23,[1]Plan1!$F$3:$G$429,2,FALSE)</f>
        <v>0</v>
      </c>
      <c r="CA368" s="20">
        <f>VLOOKUP(CA23,[1]Plan1!$F$3:$G$429,2,FALSE)</f>
        <v>0</v>
      </c>
      <c r="CB368" s="20">
        <f>VLOOKUP(CB23,[1]Plan1!$F$3:$G$429,2,FALSE)</f>
        <v>0</v>
      </c>
      <c r="CC368" s="20">
        <f>VLOOKUP(CC23,[1]Plan1!$F$3:$G$429,2,FALSE)</f>
        <v>9</v>
      </c>
      <c r="CD368" s="20">
        <f>VLOOKUP(CD23,[1]Plan1!$F$3:$G$429,2,FALSE)</f>
        <v>0</v>
      </c>
      <c r="CE368" s="20" t="e">
        <f>VLOOKUP(CE23,[1]Plan1!$F$3:$G$429,2,FALSE)</f>
        <v>#N/A</v>
      </c>
      <c r="CF368" s="20">
        <f>VLOOKUP(CF23,[1]Plan1!$F$3:$G$429,2,FALSE)</f>
        <v>0</v>
      </c>
      <c r="CG368" s="20" t="e">
        <f>VLOOKUP(CG23,[1]Plan1!$F$3:$G$429,2,FALSE)</f>
        <v>#N/A</v>
      </c>
      <c r="CH368" s="20" t="e">
        <f>VLOOKUP(CH23,[1]Plan1!$F$3:$G$429,2,FALSE)</f>
        <v>#N/A</v>
      </c>
      <c r="CI368" s="20">
        <f>VLOOKUP(CI23,[1]Plan1!$F$3:$G$429,2,FALSE)</f>
        <v>0</v>
      </c>
      <c r="CJ368" s="20">
        <f>VLOOKUP(CJ23,[1]Plan1!$F$3:$G$429,2,FALSE)</f>
        <v>0</v>
      </c>
      <c r="CK368" s="20" t="e">
        <f>VLOOKUP(CK23,[1]Plan1!$F$3:$G$429,2,FALSE)</f>
        <v>#N/A</v>
      </c>
      <c r="CL368" s="20" t="e">
        <f>VLOOKUP(CL23,[1]Plan1!$F$3:$G$429,2,FALSE)</f>
        <v>#N/A</v>
      </c>
      <c r="CM368" s="20">
        <f>VLOOKUP(CM23,[1]Plan1!$F$3:$G$429,2,FALSE)</f>
        <v>0</v>
      </c>
      <c r="CN368" s="20">
        <f>VLOOKUP(CN23,[1]Plan1!$F$3:$G$429,2,FALSE)</f>
        <v>0</v>
      </c>
      <c r="CU368" s="20" t="str">
        <f>IF(ISERROR(VLOOKUP(CU23,[1]Plan1!$B$2:$D$490,2,FALSE)),"(sem email)",VLOOKUP(CU23,[1]Plan1!$B$2:$D$490,2,FALSE))</f>
        <v>(sem email)</v>
      </c>
      <c r="CX368" s="20" t="str">
        <f>IF(ISERROR(VLOOKUP(CX23,[1]ajustes!$L$4:$M$309,2,FALSE)),"(sem email)",VLOOKUP(CX23,[1]ajustes!$L$4:$M$309,2,FALSE))</f>
        <v>(sem email)</v>
      </c>
    </row>
    <row r="369" spans="5:102" ht="15.75" customHeight="1" x14ac:dyDescent="0.3">
      <c r="E369" s="23" t="str">
        <f t="shared" si="0"/>
        <v>Luis Frederico Rufato</v>
      </c>
      <c r="O369" s="20" t="e">
        <f>VLOOKUP(O24,[1]Plan1!$B$2:$D$490,2,FALSE)</f>
        <v>#N/A</v>
      </c>
      <c r="P369" s="20" t="e">
        <f>VLOOKUP(P24,[1]ajustes!$N$4:$O$344,2,FALSE)</f>
        <v>#N/A</v>
      </c>
      <c r="AN369" s="20">
        <f>VLOOKUP(AN24,[1]Plan1!$F$3:$G$429,2,FALSE)</f>
        <v>80</v>
      </c>
      <c r="AO369" s="20">
        <f>VLOOKUP(AO24,[1]Plan1!$F$3:$G$429,2,FALSE)</f>
        <v>25</v>
      </c>
      <c r="AP369" s="20">
        <f>VLOOKUP(AP24,[1]Plan1!$F$3:$G$429,2,FALSE)</f>
        <v>17</v>
      </c>
      <c r="AQ369" s="20">
        <f>VLOOKUP(AQ24,[1]Plan1!$F$3:$G$429,2,FALSE)</f>
        <v>8</v>
      </c>
      <c r="AR369" s="20">
        <f>VLOOKUP(AR24,[1]Plan1!$F$3:$G$429,2,FALSE)</f>
        <v>0</v>
      </c>
      <c r="AS369" s="20">
        <f>VLOOKUP(AS24,[1]Plan1!$F$3:$G$429,2,FALSE)</f>
        <v>0</v>
      </c>
      <c r="AT369" s="20" t="e">
        <f>VLOOKUP(AT24,[1]Plan1!$F$3:$G$429,2,FALSE)</f>
        <v>#N/A</v>
      </c>
      <c r="AU369" s="20" t="e">
        <f>VLOOKUP(AU24,[1]ajustes!$L$4:$N$134,3,FALSE)</f>
        <v>#N/A</v>
      </c>
      <c r="AV369" s="20">
        <f>VLOOKUP(AV24,[1]Plan1!$F$3:$G$429,2,FALSE)</f>
        <v>30</v>
      </c>
      <c r="AW369" s="20">
        <f>VLOOKUP(AW24,[1]Plan1!$F$3:$G$429,2,FALSE)</f>
        <v>4</v>
      </c>
      <c r="AX369" s="20">
        <f>VLOOKUP(AX24,[1]Plan1!$F$3:$G$429,2,FALSE)</f>
        <v>3</v>
      </c>
      <c r="AY369" s="20">
        <f>VLOOKUP(AY24,[1]Plan1!$F$3:$G$429,2,FALSE)</f>
        <v>2</v>
      </c>
      <c r="AZ369" s="20" t="e">
        <f>VLOOKUP(AZ24,[1]Plan1!$F$3:$G$429,2,FALSE)</f>
        <v>#N/A</v>
      </c>
      <c r="BA369" s="20">
        <f>VLOOKUP(BA24,[1]Plan1!$F$3:$G$429,2,FALSE)</f>
        <v>8</v>
      </c>
      <c r="BB369" s="20">
        <f>VLOOKUP(BB24,[1]Plan1!$F$3:$G$429,2,FALSE)</f>
        <v>4</v>
      </c>
      <c r="BC369" s="20">
        <f>VLOOKUP(BC24,[1]Plan1!$F$3:$G$429,2,FALSE)</f>
        <v>2</v>
      </c>
      <c r="BD369" s="20">
        <f>VLOOKUP(BD24,[1]Plan1!$F$3:$G$429,2,FALSE)</f>
        <v>1</v>
      </c>
      <c r="BE369" s="20">
        <f>VLOOKUP(BE24,[1]Plan1!$F$3:$G$429,2,FALSE)</f>
        <v>0</v>
      </c>
      <c r="BF369" s="20">
        <f>VLOOKUP(BF24,[1]Plan1!$F$3:$G$429,2,FALSE)</f>
        <v>0</v>
      </c>
      <c r="BG369" s="20">
        <f>VLOOKUP(BG24,[1]Plan1!$F$3:$G$429,2,FALSE)</f>
        <v>0</v>
      </c>
      <c r="BH369" s="20">
        <f>VLOOKUP(BH24,[1]Plan1!$F$3:$G$429,2,FALSE)</f>
        <v>0</v>
      </c>
      <c r="BI369" s="20">
        <f>VLOOKUP(BI24,[1]Plan1!$F$3:$G$429,2,FALSE)</f>
        <v>0</v>
      </c>
      <c r="BJ369" s="20">
        <f>VLOOKUP(BJ24,[1]Plan1!$F$3:$G$429,2,FALSE)</f>
        <v>0</v>
      </c>
      <c r="BK369" s="20">
        <f>VLOOKUP(BK24,[1]Plan1!$F$3:$G$429,2,FALSE)</f>
        <v>0</v>
      </c>
      <c r="BL369" s="20">
        <f>VLOOKUP(BL24,[1]Plan1!$F$3:$G$429,2,FALSE)</f>
        <v>0</v>
      </c>
      <c r="BM369" s="20">
        <f>VLOOKUP(BM24,[1]Plan1!$F$3:$G$429,2,FALSE)</f>
        <v>0</v>
      </c>
      <c r="BN369" s="20">
        <f>VLOOKUP(BN24,[1]Plan1!$F$3:$G$429,2,FALSE)</f>
        <v>0</v>
      </c>
      <c r="BO369" s="20">
        <f>VLOOKUP(BO24,[1]Plan1!$F$3:$G$429,2,FALSE)</f>
        <v>0</v>
      </c>
      <c r="BP369" s="20">
        <f>VLOOKUP(BP24,[1]Plan1!$F$3:$G$429,2,FALSE)</f>
        <v>0</v>
      </c>
      <c r="BQ369" s="20" t="e">
        <f>VLOOKUP(BQ24,[1]ajustes!$L$3:$M$11,2,FALSE)</f>
        <v>#N/A</v>
      </c>
      <c r="BR369" s="20">
        <f>VLOOKUP(BR24,[1]Plan1!$F$3:$G$429,2,FALSE)</f>
        <v>0</v>
      </c>
      <c r="BS369" s="20">
        <f>VLOOKUP(BS24,[1]Plan1!$F$3:$G$429,2,FALSE)</f>
        <v>0</v>
      </c>
      <c r="BT369" s="20">
        <f>VLOOKUP(BT24,[1]Plan1!$F$3:$G$429,2,FALSE)</f>
        <v>0</v>
      </c>
      <c r="BU369" s="20">
        <f>VLOOKUP(BU24,[1]Plan1!$F$3:$G$429,2,FALSE)</f>
        <v>0</v>
      </c>
      <c r="BV369" s="20" t="e">
        <f>VLOOKUP(BV24,[1]ajustes!$L$3:$M$328,2,FALSE)</f>
        <v>#N/A</v>
      </c>
      <c r="BW369" s="20">
        <f>VLOOKUP(BW24,[1]Plan1!$F$3:$G$429,2,FALSE)</f>
        <v>0</v>
      </c>
      <c r="BX369" s="20">
        <f>VLOOKUP(BX24,[1]Plan1!$F$3:$G$429,2,FALSE)</f>
        <v>0</v>
      </c>
      <c r="BY369" s="20">
        <f>VLOOKUP(BY24,[1]Plan1!$F$3:$G$429,2,FALSE)</f>
        <v>0</v>
      </c>
      <c r="BZ369" s="20">
        <f>VLOOKUP(BZ24,[1]Plan1!$F$3:$G$429,2,FALSE)</f>
        <v>0</v>
      </c>
      <c r="CA369" s="20">
        <f>VLOOKUP(CA24,[1]Plan1!$F$3:$G$429,2,FALSE)</f>
        <v>0</v>
      </c>
      <c r="CB369" s="20">
        <f>VLOOKUP(CB24,[1]Plan1!$F$3:$G$429,2,FALSE)</f>
        <v>0</v>
      </c>
      <c r="CC369" s="20">
        <f>VLOOKUP(CC24,[1]Plan1!$F$3:$G$429,2,FALSE)</f>
        <v>11</v>
      </c>
      <c r="CD369" s="20">
        <f>VLOOKUP(CD24,[1]Plan1!$F$3:$G$429,2,FALSE)</f>
        <v>0</v>
      </c>
      <c r="CE369" s="20">
        <f>VLOOKUP(CE24,[1]Plan1!$F$3:$G$429,2,FALSE)</f>
        <v>0</v>
      </c>
      <c r="CF369" s="20">
        <f>VLOOKUP(CF24,[1]Plan1!$F$3:$G$429,2,FALSE)</f>
        <v>0</v>
      </c>
      <c r="CG369" s="20">
        <f>VLOOKUP(CG24,[1]Plan1!$F$3:$G$429,2,FALSE)</f>
        <v>0</v>
      </c>
      <c r="CH369" s="20" t="e">
        <f>VLOOKUP(CH24,[1]Plan1!$F$3:$G$429,2,FALSE)</f>
        <v>#N/A</v>
      </c>
      <c r="CI369" s="20">
        <f>VLOOKUP(CI24,[1]Plan1!$F$3:$G$429,2,FALSE)</f>
        <v>0</v>
      </c>
      <c r="CJ369" s="20">
        <f>VLOOKUP(CJ24,[1]Plan1!$F$3:$G$429,2,FALSE)</f>
        <v>0</v>
      </c>
      <c r="CK369" s="20">
        <f>VLOOKUP(CK24,[1]Plan1!$F$3:$G$429,2,FALSE)</f>
        <v>0</v>
      </c>
      <c r="CL369" s="20" t="e">
        <f>VLOOKUP(CL24,[1]Plan1!$F$3:$G$429,2,FALSE)</f>
        <v>#N/A</v>
      </c>
      <c r="CM369" s="20">
        <f>VLOOKUP(CM24,[1]Plan1!$F$3:$G$429,2,FALSE)</f>
        <v>0</v>
      </c>
      <c r="CN369" s="20">
        <f>VLOOKUP(CN24,[1]Plan1!$F$3:$G$429,2,FALSE)</f>
        <v>0</v>
      </c>
      <c r="CU369" s="20" t="str">
        <f>IF(ISERROR(VLOOKUP(CU24,[1]Plan1!$B$2:$D$490,2,FALSE)),"(sem email)",VLOOKUP(CU24,[1]Plan1!$B$2:$D$490,2,FALSE))</f>
        <v>(sem email)</v>
      </c>
      <c r="CX369" s="20" t="str">
        <f>IF(ISERROR(VLOOKUP(CX24,[1]ajustes!$L$4:$M$309,2,FALSE)),"(sem email)",VLOOKUP(CX24,[1]ajustes!$L$4:$M$309,2,FALSE))</f>
        <v>(sem email)</v>
      </c>
    </row>
    <row r="370" spans="5:102" ht="15.75" customHeight="1" x14ac:dyDescent="0.3">
      <c r="E370" s="23" t="str">
        <f t="shared" si="0"/>
        <v>Ricardo Augusto Michelan</v>
      </c>
      <c r="O370" s="20" t="e">
        <f>VLOOKUP(O25,[1]Plan1!$B$2:$D$490,2,FALSE)</f>
        <v>#N/A</v>
      </c>
      <c r="P370" s="20" t="str">
        <f>VLOOKUP(P25,[1]ajustes!$N$4:$O$344,2,FALSE)</f>
        <v>(11) 99689-9076</v>
      </c>
      <c r="AN370" s="20">
        <f>VLOOKUP(AN25,[1]Plan1!$F$3:$G$429,2,FALSE)</f>
        <v>28</v>
      </c>
      <c r="AO370" s="20">
        <f>VLOOKUP(AO25,[1]Plan1!$F$3:$G$429,2,FALSE)</f>
        <v>25</v>
      </c>
      <c r="AP370" s="20">
        <f>VLOOKUP(AP25,[1]Plan1!$F$3:$G$429,2,FALSE)</f>
        <v>4</v>
      </c>
      <c r="AQ370" s="20">
        <f>VLOOKUP(AQ25,[1]Plan1!$F$3:$G$429,2,FALSE)</f>
        <v>4</v>
      </c>
      <c r="AR370" s="20">
        <f>VLOOKUP(AR25,[1]Plan1!$F$3:$G$429,2,FALSE)</f>
        <v>0</v>
      </c>
      <c r="AS370" s="20">
        <f>VLOOKUP(AS25,[1]Plan1!$F$3:$G$429,2,FALSE)</f>
        <v>0</v>
      </c>
      <c r="AT370" s="20" t="e">
        <f>VLOOKUP(AT25,[1]Plan1!$F$3:$G$429,2,FALSE)</f>
        <v>#N/A</v>
      </c>
      <c r="AU370" s="20" t="e">
        <f>VLOOKUP(AU25,[1]ajustes!$L$4:$N$134,3,FALSE)</f>
        <v>#N/A</v>
      </c>
      <c r="AV370" s="20">
        <f>VLOOKUP(AV25,[1]Plan1!$F$3:$G$429,2,FALSE)</f>
        <v>20</v>
      </c>
      <c r="AW370" s="20">
        <f>VLOOKUP(AW25,[1]Plan1!$F$3:$G$429,2,FALSE)</f>
        <v>6</v>
      </c>
      <c r="AX370" s="20">
        <f>VLOOKUP(AX25,[1]Plan1!$F$3:$G$429,2,FALSE)</f>
        <v>4</v>
      </c>
      <c r="AY370" s="20">
        <f>VLOOKUP(AY25,[1]Plan1!$F$3:$G$429,2,FALSE)</f>
        <v>2</v>
      </c>
      <c r="AZ370" s="20">
        <f>VLOOKUP(AZ25,[1]Plan1!$F$3:$G$429,2,FALSE)</f>
        <v>0</v>
      </c>
      <c r="BA370" s="20">
        <f>VLOOKUP(BA25,[1]Plan1!$F$3:$G$429,2,FALSE)</f>
        <v>0</v>
      </c>
      <c r="BB370" s="20">
        <f>VLOOKUP(BB25,[1]Plan1!$F$3:$G$429,2,FALSE)</f>
        <v>0</v>
      </c>
      <c r="BC370" s="20">
        <f>VLOOKUP(BC25,[1]Plan1!$F$3:$G$429,2,FALSE)</f>
        <v>0</v>
      </c>
      <c r="BD370" s="20">
        <f>VLOOKUP(BD25,[1]Plan1!$F$3:$G$429,2,FALSE)</f>
        <v>0</v>
      </c>
      <c r="BE370" s="20">
        <f>VLOOKUP(BE25,[1]Plan1!$F$3:$G$429,2,FALSE)</f>
        <v>0</v>
      </c>
      <c r="BF370" s="20">
        <f>VLOOKUP(BF25,[1]Plan1!$F$3:$G$429,2,FALSE)</f>
        <v>0</v>
      </c>
      <c r="BG370" s="20">
        <f>VLOOKUP(BG25,[1]Plan1!$F$3:$G$429,2,FALSE)</f>
        <v>0</v>
      </c>
      <c r="BH370" s="20">
        <f>VLOOKUP(BH25,[1]Plan1!$F$3:$G$429,2,FALSE)</f>
        <v>0</v>
      </c>
      <c r="BI370" s="20">
        <f>VLOOKUP(BI25,[1]Plan1!$F$3:$G$429,2,FALSE)</f>
        <v>0</v>
      </c>
      <c r="BJ370" s="20">
        <f>VLOOKUP(BJ25,[1]Plan1!$F$3:$G$429,2,FALSE)</f>
        <v>0</v>
      </c>
      <c r="BK370" s="20">
        <f>VLOOKUP(BK25,[1]Plan1!$F$3:$G$429,2,FALSE)</f>
        <v>0</v>
      </c>
      <c r="BL370" s="20">
        <f>VLOOKUP(BL25,[1]Plan1!$F$3:$G$429,2,FALSE)</f>
        <v>0</v>
      </c>
      <c r="BM370" s="20">
        <f>VLOOKUP(BM25,[1]Plan1!$F$3:$G$429,2,FALSE)</f>
        <v>0</v>
      </c>
      <c r="BN370" s="20">
        <f>VLOOKUP(BN25,[1]Plan1!$F$3:$G$429,2,FALSE)</f>
        <v>0</v>
      </c>
      <c r="BO370" s="20">
        <f>VLOOKUP(BO25,[1]Plan1!$F$3:$G$429,2,FALSE)</f>
        <v>0</v>
      </c>
      <c r="BP370" s="20">
        <f>VLOOKUP(BP25,[1]Plan1!$F$3:$G$429,2,FALSE)</f>
        <v>0</v>
      </c>
      <c r="BQ370" s="20" t="e">
        <f>VLOOKUP(BQ25,[1]ajustes!$L$3:$M$11,2,FALSE)</f>
        <v>#N/A</v>
      </c>
      <c r="BR370" s="20">
        <f>VLOOKUP(BR25,[1]Plan1!$F$3:$G$429,2,FALSE)</f>
        <v>0</v>
      </c>
      <c r="BS370" s="20">
        <f>VLOOKUP(BS25,[1]Plan1!$F$3:$G$429,2,FALSE)</f>
        <v>0</v>
      </c>
      <c r="BT370" s="20">
        <f>VLOOKUP(BT25,[1]Plan1!$F$3:$G$429,2,FALSE)</f>
        <v>0</v>
      </c>
      <c r="BU370" s="20">
        <f>VLOOKUP(BU25,[1]Plan1!$F$3:$G$429,2,FALSE)</f>
        <v>0</v>
      </c>
      <c r="BV370" s="20" t="e">
        <f>VLOOKUP(BV25,[1]ajustes!$L$3:$M$328,2,FALSE)</f>
        <v>#N/A</v>
      </c>
      <c r="BW370" s="20">
        <f>VLOOKUP(BW25,[1]Plan1!$F$3:$G$429,2,FALSE)</f>
        <v>0</v>
      </c>
      <c r="BX370" s="20">
        <f>VLOOKUP(BX25,[1]Plan1!$F$3:$G$429,2,FALSE)</f>
        <v>0</v>
      </c>
      <c r="BY370" s="20">
        <f>VLOOKUP(BY25,[1]Plan1!$F$3:$G$429,2,FALSE)</f>
        <v>0</v>
      </c>
      <c r="BZ370" s="20">
        <f>VLOOKUP(BZ25,[1]Plan1!$F$3:$G$429,2,FALSE)</f>
        <v>0</v>
      </c>
      <c r="CA370" s="20">
        <f>VLOOKUP(CA25,[1]Plan1!$F$3:$G$429,2,FALSE)</f>
        <v>0</v>
      </c>
      <c r="CB370" s="20">
        <f>VLOOKUP(CB25,[1]Plan1!$F$3:$G$429,2,FALSE)</f>
        <v>0</v>
      </c>
      <c r="CC370" s="20">
        <f>VLOOKUP(CC25,[1]Plan1!$F$3:$G$429,2,FALSE)</f>
        <v>12</v>
      </c>
      <c r="CD370" s="20">
        <f>VLOOKUP(CD25,[1]Plan1!$F$3:$G$429,2,FALSE)</f>
        <v>0</v>
      </c>
      <c r="CE370" s="20">
        <f>VLOOKUP(CE25,[1]Plan1!$F$3:$G$429,2,FALSE)</f>
        <v>0</v>
      </c>
      <c r="CF370" s="20">
        <f>VLOOKUP(CF25,[1]Plan1!$F$3:$G$429,2,FALSE)</f>
        <v>0</v>
      </c>
      <c r="CG370" s="20" t="e">
        <f>VLOOKUP(CG25,[1]Plan1!$F$3:$G$429,2,FALSE)</f>
        <v>#N/A</v>
      </c>
      <c r="CH370" s="20" t="e">
        <f>VLOOKUP(CH25,[1]Plan1!$F$3:$G$429,2,FALSE)</f>
        <v>#N/A</v>
      </c>
      <c r="CI370" s="20">
        <f>VLOOKUP(CI25,[1]Plan1!$F$3:$G$429,2,FALSE)</f>
        <v>0</v>
      </c>
      <c r="CJ370" s="20">
        <f>VLOOKUP(CJ25,[1]Plan1!$F$3:$G$429,2,FALSE)</f>
        <v>0</v>
      </c>
      <c r="CK370" s="20">
        <f>VLOOKUP(CK25,[1]Plan1!$F$3:$G$429,2,FALSE)</f>
        <v>0</v>
      </c>
      <c r="CL370" s="20" t="e">
        <f>VLOOKUP(CL25,[1]Plan1!$F$3:$G$429,2,FALSE)</f>
        <v>#N/A</v>
      </c>
      <c r="CM370" s="20">
        <f>VLOOKUP(CM25,[1]Plan1!$F$3:$G$429,2,FALSE)</f>
        <v>0</v>
      </c>
      <c r="CN370" s="20">
        <f>VLOOKUP(CN25,[1]Plan1!$F$3:$G$429,2,FALSE)</f>
        <v>0</v>
      </c>
      <c r="CU370" s="20" t="str">
        <f>IF(ISERROR(VLOOKUP(CU25,[1]Plan1!$B$2:$D$490,2,FALSE)),"(sem email)",VLOOKUP(CU25,[1]Plan1!$B$2:$D$490,2,FALSE))</f>
        <v>(sem email)</v>
      </c>
      <c r="CX370" s="20" t="str">
        <f>IF(ISERROR(VLOOKUP(CX25,[1]ajustes!$L$4:$M$309,2,FALSE)),"(sem email)",VLOOKUP(CX25,[1]ajustes!$L$4:$M$309,2,FALSE))</f>
        <v>(sem email)</v>
      </c>
    </row>
    <row r="371" spans="5:102" ht="15.75" customHeight="1" x14ac:dyDescent="0.3">
      <c r="E371" s="23" t="str">
        <f t="shared" si="0"/>
        <v>Regina Célia De Oliveira Andrade</v>
      </c>
      <c r="O371" s="20" t="e">
        <f>VLOOKUP(O26,[1]Plan1!$B$2:$D$490,2,FALSE)</f>
        <v>#N/A</v>
      </c>
      <c r="P371" s="20" t="str">
        <f>VLOOKUP(P26,[1]ajustes!$N$4:$O$344,2,FALSE)</f>
        <v>(11) 99997-3168</v>
      </c>
      <c r="AN371" s="20">
        <f>VLOOKUP(AN26,[1]Plan1!$F$3:$G$429,2,FALSE)</f>
        <v>15</v>
      </c>
      <c r="AO371" s="20">
        <f>VLOOKUP(AO26,[1]Plan1!$F$3:$G$429,2,FALSE)</f>
        <v>12</v>
      </c>
      <c r="AP371" s="20">
        <f>VLOOKUP(AP26,[1]Plan1!$F$3:$G$429,2,FALSE)</f>
        <v>6</v>
      </c>
      <c r="AQ371" s="20">
        <f>VLOOKUP(AQ26,[1]Plan1!$F$3:$G$429,2,FALSE)</f>
        <v>5</v>
      </c>
      <c r="AR371" s="20" t="e">
        <f>VLOOKUP(AR26,[1]Plan1!$F$3:$G$429,2,FALSE)</f>
        <v>#N/A</v>
      </c>
      <c r="AS371" s="20">
        <f>VLOOKUP(AS26,[1]Plan1!$F$3:$G$429,2,FALSE)</f>
        <v>2</v>
      </c>
      <c r="AT371" s="20" t="e">
        <f>VLOOKUP(AT26,[1]Plan1!$F$3:$G$429,2,FALSE)</f>
        <v>#N/A</v>
      </c>
      <c r="AU371" s="20" t="e">
        <f>VLOOKUP(AU26,[1]ajustes!$L$4:$N$134,3,FALSE)</f>
        <v>#N/A</v>
      </c>
      <c r="AV371" s="20">
        <f>VLOOKUP(AV26,[1]Plan1!$F$3:$G$429,2,FALSE)</f>
        <v>6</v>
      </c>
      <c r="AW371" s="20">
        <f>VLOOKUP(AW26,[1]Plan1!$F$3:$G$429,2,FALSE)</f>
        <v>3</v>
      </c>
      <c r="AX371" s="20">
        <f>VLOOKUP(AX26,[1]Plan1!$F$3:$G$429,2,FALSE)</f>
        <v>4</v>
      </c>
      <c r="AY371" s="20">
        <f>VLOOKUP(AY26,[1]Plan1!$F$3:$G$429,2,FALSE)</f>
        <v>1</v>
      </c>
      <c r="AZ371" s="20" t="e">
        <f>VLOOKUP(AZ26,[1]Plan1!$F$3:$G$429,2,FALSE)</f>
        <v>#N/A</v>
      </c>
      <c r="BA371" s="20">
        <f>VLOOKUP(BA26,[1]Plan1!$F$3:$G$429,2,FALSE)</f>
        <v>5</v>
      </c>
      <c r="BB371" s="20">
        <f>VLOOKUP(BB26,[1]Plan1!$F$3:$G$429,2,FALSE)</f>
        <v>2</v>
      </c>
      <c r="BC371" s="20">
        <f>VLOOKUP(BC26,[1]Plan1!$F$3:$G$429,2,FALSE)</f>
        <v>4</v>
      </c>
      <c r="BD371" s="20">
        <f>VLOOKUP(BD26,[1]Plan1!$F$3:$G$429,2,FALSE)</f>
        <v>1</v>
      </c>
      <c r="BE371" s="20" t="e">
        <f>VLOOKUP(BE26,[1]Plan1!$F$3:$G$429,2,FALSE)</f>
        <v>#N/A</v>
      </c>
      <c r="BF371" s="20">
        <f>VLOOKUP(BF26,[1]Plan1!$F$3:$G$429,2,FALSE)</f>
        <v>6</v>
      </c>
      <c r="BG371" s="20">
        <f>VLOOKUP(BG26,[1]Plan1!$F$3:$G$429,2,FALSE)</f>
        <v>2</v>
      </c>
      <c r="BH371" s="20">
        <f>VLOOKUP(BH26,[1]Plan1!$F$3:$G$429,2,FALSE)</f>
        <v>3</v>
      </c>
      <c r="BI371" s="20">
        <f>VLOOKUP(BI26,[1]Plan1!$F$3:$G$429,2,FALSE)</f>
        <v>1</v>
      </c>
      <c r="BJ371" s="20">
        <f>VLOOKUP(BJ26,[1]Plan1!$F$3:$G$429,2,FALSE)</f>
        <v>1</v>
      </c>
      <c r="BK371" s="20">
        <f>VLOOKUP(BK26,[1]Plan1!$F$3:$G$429,2,FALSE)</f>
        <v>1</v>
      </c>
      <c r="BL371" s="20">
        <f>VLOOKUP(BL26,[1]Plan1!$F$3:$G$429,2,FALSE)</f>
        <v>1</v>
      </c>
      <c r="BM371" s="20">
        <f>VLOOKUP(BM26,[1]Plan1!$F$3:$G$429,2,FALSE)</f>
        <v>1</v>
      </c>
      <c r="BN371" s="20">
        <f>VLOOKUP(BN26,[1]Plan1!$F$3:$G$429,2,FALSE)</f>
        <v>1</v>
      </c>
      <c r="BO371" s="20">
        <f>VLOOKUP(BO26,[1]Plan1!$F$3:$G$429,2,FALSE)</f>
        <v>0</v>
      </c>
      <c r="BP371" s="20">
        <f>VLOOKUP(BP26,[1]Plan1!$F$3:$G$429,2,FALSE)</f>
        <v>3</v>
      </c>
      <c r="BQ371" s="20" t="e">
        <f>VLOOKUP(BQ26,[1]ajustes!$L$3:$M$11,2,FALSE)</f>
        <v>#N/A</v>
      </c>
      <c r="BR371" s="20" t="e">
        <f>VLOOKUP(BR26,[1]Plan1!$F$3:$G$429,2,FALSE)</f>
        <v>#N/A</v>
      </c>
      <c r="BS371" s="20">
        <f>VLOOKUP(BS26,[1]Plan1!$F$3:$G$429,2,FALSE)</f>
        <v>3</v>
      </c>
      <c r="BT371" s="20">
        <f>VLOOKUP(BT26,[1]Plan1!$F$3:$G$429,2,FALSE)</f>
        <v>2</v>
      </c>
      <c r="BU371" s="20">
        <f>VLOOKUP(BU26,[1]Plan1!$F$3:$G$429,2,FALSE)</f>
        <v>2</v>
      </c>
      <c r="BV371" s="20" t="e">
        <f>VLOOKUP(BV26,[1]ajustes!$L$3:$M$328,2,FALSE)</f>
        <v>#N/A</v>
      </c>
      <c r="BW371" s="20" t="e">
        <f>VLOOKUP(BW26,[1]Plan1!$F$3:$G$429,2,FALSE)</f>
        <v>#N/A</v>
      </c>
      <c r="BX371" s="20">
        <f>VLOOKUP(BX26,[1]Plan1!$F$3:$G$429,2,FALSE)</f>
        <v>5</v>
      </c>
      <c r="BY371" s="20">
        <f>VLOOKUP(BY26,[1]Plan1!$F$3:$G$429,2,FALSE)</f>
        <v>2</v>
      </c>
      <c r="BZ371" s="20">
        <f>VLOOKUP(BZ26,[1]Plan1!$F$3:$G$429,2,FALSE)</f>
        <v>2</v>
      </c>
      <c r="CA371" s="20">
        <f>VLOOKUP(CA26,[1]Plan1!$F$3:$G$429,2,FALSE)</f>
        <v>2</v>
      </c>
      <c r="CB371" s="20">
        <f>VLOOKUP(CB26,[1]Plan1!$F$3:$G$429,2,FALSE)</f>
        <v>0</v>
      </c>
      <c r="CC371" s="20">
        <f>VLOOKUP(CC26,[1]Plan1!$F$3:$G$429,2,FALSE)</f>
        <v>30</v>
      </c>
      <c r="CD371" s="20" t="e">
        <f>VLOOKUP(CD26,[1]Plan1!$F$3:$G$429,2,FALSE)</f>
        <v>#N/A</v>
      </c>
      <c r="CE371" s="20">
        <f>VLOOKUP(CE26,[1]Plan1!$F$3:$G$429,2,FALSE)</f>
        <v>0</v>
      </c>
      <c r="CF371" s="20">
        <f>VLOOKUP(CF26,[1]Plan1!$F$3:$G$429,2,FALSE)</f>
        <v>0</v>
      </c>
      <c r="CG371" s="20" t="e">
        <f>VLOOKUP(CG26,[1]Plan1!$F$3:$G$429,2,FALSE)</f>
        <v>#N/A</v>
      </c>
      <c r="CH371" s="20" t="e">
        <f>VLOOKUP(CH26,[1]Plan1!$F$3:$G$429,2,FALSE)</f>
        <v>#N/A</v>
      </c>
      <c r="CI371" s="20">
        <f>VLOOKUP(CI26,[1]Plan1!$F$3:$G$429,2,FALSE)</f>
        <v>0</v>
      </c>
      <c r="CJ371" s="20">
        <f>VLOOKUP(CJ26,[1]Plan1!$F$3:$G$429,2,FALSE)</f>
        <v>0</v>
      </c>
      <c r="CK371" s="20" t="e">
        <f>VLOOKUP(CK26,[1]Plan1!$F$3:$G$429,2,FALSE)</f>
        <v>#N/A</v>
      </c>
      <c r="CL371" s="20" t="e">
        <f>VLOOKUP(CL26,[1]Plan1!$F$3:$G$429,2,FALSE)</f>
        <v>#N/A</v>
      </c>
      <c r="CM371" s="20">
        <f>VLOOKUP(CM26,[1]Plan1!$F$3:$G$429,2,FALSE)</f>
        <v>0</v>
      </c>
      <c r="CN371" s="20">
        <f>VLOOKUP(CN26,[1]Plan1!$F$3:$G$429,2,FALSE)</f>
        <v>0</v>
      </c>
      <c r="CU371" s="20" t="str">
        <f>IF(ISERROR(VLOOKUP(CU26,[1]Plan1!$B$2:$D$490,2,FALSE)),"(sem email)",VLOOKUP(CU26,[1]Plan1!$B$2:$D$490,2,FALSE))</f>
        <v>(sem email)</v>
      </c>
      <c r="CX371" s="20" t="str">
        <f>IF(ISERROR(VLOOKUP(CX26,[1]ajustes!$L$4:$M$309,2,FALSE)),"(sem email)",VLOOKUP(CX26,[1]ajustes!$L$4:$M$309,2,FALSE))</f>
        <v>(sem email)</v>
      </c>
    </row>
    <row r="372" spans="5:102" ht="15.75" customHeight="1" x14ac:dyDescent="0.3">
      <c r="E372" s="23" t="str">
        <f t="shared" si="0"/>
        <v>Carlos Roberto França</v>
      </c>
      <c r="O372" s="20" t="e">
        <f>VLOOKUP(O27,[1]Plan1!$B$2:$D$490,2,FALSE)</f>
        <v>#N/A</v>
      </c>
      <c r="P372" s="20" t="e">
        <f>VLOOKUP(P27,[1]ajustes!$N$4:$O$344,2,FALSE)</f>
        <v>#N/A</v>
      </c>
      <c r="AN372" s="20">
        <f>VLOOKUP(AN27,[1]Plan1!$F$3:$G$429,2,FALSE)</f>
        <v>35</v>
      </c>
      <c r="AO372" s="20">
        <f>VLOOKUP(AO27,[1]Plan1!$F$3:$G$429,2,FALSE)</f>
        <v>24</v>
      </c>
      <c r="AP372" s="20">
        <f>VLOOKUP(AP27,[1]Plan1!$F$3:$G$429,2,FALSE)</f>
        <v>5</v>
      </c>
      <c r="AQ372" s="20">
        <f>VLOOKUP(AQ27,[1]Plan1!$F$3:$G$429,2,FALSE)</f>
        <v>5</v>
      </c>
      <c r="AR372" s="20">
        <f>VLOOKUP(AR27,[1]Plan1!$F$3:$G$429,2,FALSE)</f>
        <v>0</v>
      </c>
      <c r="AS372" s="20">
        <f>VLOOKUP(AS27,[1]Plan1!$F$3:$G$429,2,FALSE)</f>
        <v>0</v>
      </c>
      <c r="AT372" s="20" t="e">
        <f>VLOOKUP(AT27,[1]Plan1!$F$3:$G$429,2,FALSE)</f>
        <v>#N/A</v>
      </c>
      <c r="AU372" s="20" t="e">
        <f>VLOOKUP(AU27,[1]ajustes!$L$4:$N$134,3,FALSE)</f>
        <v>#N/A</v>
      </c>
      <c r="AV372" s="20">
        <f>VLOOKUP(AV27,[1]Plan1!$F$3:$G$429,2,FALSE)</f>
        <v>4</v>
      </c>
      <c r="AW372" s="20">
        <f>VLOOKUP(AW27,[1]Plan1!$F$3:$G$429,2,FALSE)</f>
        <v>1</v>
      </c>
      <c r="AX372" s="20">
        <f>VLOOKUP(AX27,[1]Plan1!$F$3:$G$429,2,FALSE)</f>
        <v>5</v>
      </c>
      <c r="AY372" s="20">
        <f>VLOOKUP(AY27,[1]Plan1!$F$3:$G$429,2,FALSE)</f>
        <v>1</v>
      </c>
      <c r="AZ372" s="20">
        <f>VLOOKUP(AZ27,[1]Plan1!$F$3:$G$429,2,FALSE)</f>
        <v>0</v>
      </c>
      <c r="BA372" s="20">
        <f>VLOOKUP(BA27,[1]Plan1!$F$3:$G$429,2,FALSE)</f>
        <v>0</v>
      </c>
      <c r="BB372" s="20">
        <f>VLOOKUP(BB27,[1]Plan1!$F$3:$G$429,2,FALSE)</f>
        <v>3</v>
      </c>
      <c r="BC372" s="20">
        <f>VLOOKUP(BC27,[1]Plan1!$F$3:$G$429,2,FALSE)</f>
        <v>3</v>
      </c>
      <c r="BD372" s="20">
        <f>VLOOKUP(BD27,[1]Plan1!$F$3:$G$429,2,FALSE)</f>
        <v>0</v>
      </c>
      <c r="BE372" s="20" t="e">
        <f>VLOOKUP(BE27,[1]Plan1!$F$3:$G$429,2,FALSE)</f>
        <v>#N/A</v>
      </c>
      <c r="BF372" s="20">
        <f>VLOOKUP(BF27,[1]Plan1!$F$3:$G$429,2,FALSE)</f>
        <v>13</v>
      </c>
      <c r="BG372" s="20">
        <f>VLOOKUP(BG27,[1]Plan1!$F$3:$G$429,2,FALSE)</f>
        <v>0</v>
      </c>
      <c r="BH372" s="20">
        <f>VLOOKUP(BH27,[1]Plan1!$F$3:$G$429,2,FALSE)</f>
        <v>3</v>
      </c>
      <c r="BI372" s="20">
        <f>VLOOKUP(BI27,[1]Plan1!$F$3:$G$429,2,FALSE)</f>
        <v>0</v>
      </c>
      <c r="BJ372" s="20">
        <f>VLOOKUP(BJ27,[1]Plan1!$F$3:$G$429,2,FALSE)</f>
        <v>0</v>
      </c>
      <c r="BK372" s="20">
        <f>VLOOKUP(BK27,[1]Plan1!$F$3:$G$429,2,FALSE)</f>
        <v>2</v>
      </c>
      <c r="BL372" s="20">
        <f>VLOOKUP(BL27,[1]Plan1!$F$3:$G$429,2,FALSE)</f>
        <v>1</v>
      </c>
      <c r="BM372" s="20">
        <f>VLOOKUP(BM27,[1]Plan1!$F$3:$G$429,2,FALSE)</f>
        <v>0</v>
      </c>
      <c r="BN372" s="20">
        <f>VLOOKUP(BN27,[1]Plan1!$F$3:$G$429,2,FALSE)</f>
        <v>2</v>
      </c>
      <c r="BO372" s="20">
        <f>VLOOKUP(BO27,[1]Plan1!$F$3:$G$429,2,FALSE)</f>
        <v>1</v>
      </c>
      <c r="BP372" s="20">
        <f>VLOOKUP(BP27,[1]Plan1!$F$3:$G$429,2,FALSE)</f>
        <v>3</v>
      </c>
      <c r="BQ372" s="20" t="e">
        <f>VLOOKUP(BQ27,[1]ajustes!$L$3:$M$11,2,FALSE)</f>
        <v>#N/A</v>
      </c>
      <c r="BR372" s="20">
        <f>VLOOKUP(BR27,[1]Plan1!$F$3:$G$429,2,FALSE)</f>
        <v>0</v>
      </c>
      <c r="BS372" s="20">
        <f>VLOOKUP(BS27,[1]Plan1!$F$3:$G$429,2,FALSE)</f>
        <v>0</v>
      </c>
      <c r="BT372" s="20">
        <f>VLOOKUP(BT27,[1]Plan1!$F$3:$G$429,2,FALSE)</f>
        <v>0</v>
      </c>
      <c r="BU372" s="20">
        <f>VLOOKUP(BU27,[1]Plan1!$F$3:$G$429,2,FALSE)</f>
        <v>0</v>
      </c>
      <c r="BV372" s="20" t="e">
        <f>VLOOKUP(BV27,[1]ajustes!$L$3:$M$328,2,FALSE)</f>
        <v>#N/A</v>
      </c>
      <c r="BW372" s="20">
        <f>VLOOKUP(BW27,[1]Plan1!$F$3:$G$429,2,FALSE)</f>
        <v>0</v>
      </c>
      <c r="BX372" s="20">
        <f>VLOOKUP(BX27,[1]Plan1!$F$3:$G$429,2,FALSE)</f>
        <v>0</v>
      </c>
      <c r="BY372" s="20">
        <f>VLOOKUP(BY27,[1]Plan1!$F$3:$G$429,2,FALSE)</f>
        <v>0</v>
      </c>
      <c r="BZ372" s="20">
        <f>VLOOKUP(BZ27,[1]Plan1!$F$3:$G$429,2,FALSE)</f>
        <v>0</v>
      </c>
      <c r="CA372" s="20">
        <f>VLOOKUP(CA27,[1]Plan1!$F$3:$G$429,2,FALSE)</f>
        <v>0</v>
      </c>
      <c r="CB372" s="20">
        <f>VLOOKUP(CB27,[1]Plan1!$F$3:$G$429,2,FALSE)</f>
        <v>0</v>
      </c>
      <c r="CC372" s="20">
        <f>VLOOKUP(CC27,[1]Plan1!$F$3:$G$429,2,FALSE)</f>
        <v>32</v>
      </c>
      <c r="CD372" s="20" t="e">
        <f>VLOOKUP(CD27,[1]Plan1!$F$3:$G$429,2,FALSE)</f>
        <v>#N/A</v>
      </c>
      <c r="CE372" s="20">
        <f>VLOOKUP(CE27,[1]Plan1!$F$3:$G$429,2,FALSE)</f>
        <v>0</v>
      </c>
      <c r="CF372" s="20">
        <f>VLOOKUP(CF27,[1]Plan1!$F$3:$G$429,2,FALSE)</f>
        <v>0</v>
      </c>
      <c r="CG372" s="20" t="e">
        <f>VLOOKUP(CG27,[1]Plan1!$F$3:$G$429,2,FALSE)</f>
        <v>#N/A</v>
      </c>
      <c r="CH372" s="20" t="e">
        <f>VLOOKUP(CH27,[1]Plan1!$F$3:$G$429,2,FALSE)</f>
        <v>#N/A</v>
      </c>
      <c r="CI372" s="20">
        <f>VLOOKUP(CI27,[1]Plan1!$F$3:$G$429,2,FALSE)</f>
        <v>0</v>
      </c>
      <c r="CJ372" s="20">
        <f>VLOOKUP(CJ27,[1]Plan1!$F$3:$G$429,2,FALSE)</f>
        <v>0</v>
      </c>
      <c r="CK372" s="20" t="e">
        <f>VLOOKUP(CK27,[1]Plan1!$F$3:$G$429,2,FALSE)</f>
        <v>#N/A</v>
      </c>
      <c r="CL372" s="20" t="e">
        <f>VLOOKUP(CL27,[1]Plan1!$F$3:$G$429,2,FALSE)</f>
        <v>#N/A</v>
      </c>
      <c r="CM372" s="20">
        <f>VLOOKUP(CM27,[1]Plan1!$F$3:$G$429,2,FALSE)</f>
        <v>0</v>
      </c>
      <c r="CN372" s="20">
        <f>VLOOKUP(CN27,[1]Plan1!$F$3:$G$429,2,FALSE)</f>
        <v>0</v>
      </c>
      <c r="CU372" s="20" t="str">
        <f>IF(ISERROR(VLOOKUP(CU27,[1]Plan1!$B$2:$D$490,2,FALSE)),"(sem email)",VLOOKUP(CU27,[1]Plan1!$B$2:$D$490,2,FALSE))</f>
        <v>(sem email)</v>
      </c>
      <c r="CX372" s="20" t="str">
        <f>IF(ISERROR(VLOOKUP(CX27,[1]ajustes!$L$4:$M$309,2,FALSE)),"(sem email)",VLOOKUP(CX27,[1]ajustes!$L$4:$M$309,2,FALSE))</f>
        <v>(sem email)</v>
      </c>
    </row>
    <row r="373" spans="5:102" ht="15.75" customHeight="1" x14ac:dyDescent="0.3">
      <c r="E373" s="23" t="str">
        <f t="shared" si="0"/>
        <v>João Stefani</v>
      </c>
      <c r="O373" s="20" t="e">
        <f>VLOOKUP(O28,[1]Plan1!$B$2:$D$490,2,FALSE)</f>
        <v>#N/A</v>
      </c>
      <c r="P373" s="20" t="str">
        <f>VLOOKUP(P28,[1]ajustes!$N$4:$O$344,2,FALSE)</f>
        <v>(11) 4425-7560 / (11) 99607-6715</v>
      </c>
      <c r="AN373" s="20">
        <f>VLOOKUP(AN28,[1]Plan1!$F$3:$G$429,2,FALSE)</f>
        <v>170</v>
      </c>
      <c r="AO373" s="20">
        <f>VLOOKUP(AO28,[1]Plan1!$F$3:$G$429,2,FALSE)</f>
        <v>75</v>
      </c>
      <c r="AP373" s="20">
        <f>VLOOKUP(AP28,[1]Plan1!$F$3:$G$429,2,FALSE)</f>
        <v>8</v>
      </c>
      <c r="AQ373" s="20">
        <f>VLOOKUP(AQ28,[1]Plan1!$F$3:$G$429,2,FALSE)</f>
        <v>4</v>
      </c>
      <c r="AR373" s="20">
        <f>VLOOKUP(AR28,[1]Plan1!$F$3:$G$429,2,FALSE)</f>
        <v>0</v>
      </c>
      <c r="AS373" s="20">
        <f>VLOOKUP(AS28,[1]Plan1!$F$3:$G$429,2,FALSE)</f>
        <v>0</v>
      </c>
      <c r="AT373" s="20">
        <f>VLOOKUP(AT28,[1]Plan1!$F$3:$G$429,2,FALSE)</f>
        <v>0</v>
      </c>
      <c r="AU373" s="20" t="e">
        <f>VLOOKUP(AU28,[1]ajustes!$L$4:$N$134,3,FALSE)</f>
        <v>#N/A</v>
      </c>
      <c r="AV373" s="20">
        <f>VLOOKUP(AV28,[1]Plan1!$F$3:$G$429,2,FALSE)</f>
        <v>0</v>
      </c>
      <c r="AW373" s="20">
        <f>VLOOKUP(AW28,[1]Plan1!$F$3:$G$429,2,FALSE)</f>
        <v>8</v>
      </c>
      <c r="AX373" s="20">
        <f>VLOOKUP(AX28,[1]Plan1!$F$3:$G$429,2,FALSE)</f>
        <v>4</v>
      </c>
      <c r="AY373" s="20">
        <f>VLOOKUP(AY28,[1]Plan1!$F$3:$G$429,2,FALSE)</f>
        <v>1</v>
      </c>
      <c r="AZ373" s="20">
        <f>VLOOKUP(AZ28,[1]Plan1!$F$3:$G$429,2,FALSE)</f>
        <v>0</v>
      </c>
      <c r="BA373" s="20">
        <f>VLOOKUP(BA28,[1]Plan1!$F$3:$G$429,2,FALSE)</f>
        <v>0</v>
      </c>
      <c r="BB373" s="20">
        <f>VLOOKUP(BB28,[1]Plan1!$F$3:$G$429,2,FALSE)</f>
        <v>3</v>
      </c>
      <c r="BC373" s="20">
        <f>VLOOKUP(BC28,[1]Plan1!$F$3:$G$429,2,FALSE)</f>
        <v>3</v>
      </c>
      <c r="BD373" s="20">
        <f>VLOOKUP(BD28,[1]Plan1!$F$3:$G$429,2,FALSE)</f>
        <v>1</v>
      </c>
      <c r="BE373" s="20" t="e">
        <f>VLOOKUP(BE28,[1]Plan1!$F$3:$G$429,2,FALSE)</f>
        <v>#N/A</v>
      </c>
      <c r="BF373" s="20">
        <f>VLOOKUP(BF28,[1]Plan1!$F$3:$G$429,2,FALSE)</f>
        <v>12</v>
      </c>
      <c r="BG373" s="20">
        <f>VLOOKUP(BG28,[1]Plan1!$F$3:$G$429,2,FALSE)</f>
        <v>0</v>
      </c>
      <c r="BH373" s="20">
        <f>VLOOKUP(BH28,[1]Plan1!$F$3:$G$429,2,FALSE)</f>
        <v>3</v>
      </c>
      <c r="BI373" s="20">
        <f>VLOOKUP(BI28,[1]Plan1!$F$3:$G$429,2,FALSE)</f>
        <v>0</v>
      </c>
      <c r="BJ373" s="20">
        <f>VLOOKUP(BJ28,[1]Plan1!$F$3:$G$429,2,FALSE)</f>
        <v>0</v>
      </c>
      <c r="BK373" s="20">
        <f>VLOOKUP(BK28,[1]Plan1!$F$3:$G$429,2,FALSE)</f>
        <v>0</v>
      </c>
      <c r="BL373" s="20">
        <f>VLOOKUP(BL28,[1]Plan1!$F$3:$G$429,2,FALSE)</f>
        <v>0</v>
      </c>
      <c r="BM373" s="20">
        <f>VLOOKUP(BM28,[1]Plan1!$F$3:$G$429,2,FALSE)</f>
        <v>0</v>
      </c>
      <c r="BN373" s="20">
        <f>VLOOKUP(BN28,[1]Plan1!$F$3:$G$429,2,FALSE)</f>
        <v>0</v>
      </c>
      <c r="BO373" s="20">
        <f>VLOOKUP(BO28,[1]Plan1!$F$3:$G$429,2,FALSE)</f>
        <v>0</v>
      </c>
      <c r="BP373" s="20">
        <f>VLOOKUP(BP28,[1]Plan1!$F$3:$G$429,2,FALSE)</f>
        <v>0</v>
      </c>
      <c r="BQ373" s="20" t="e">
        <f>VLOOKUP(BQ28,[1]ajustes!$L$3:$M$11,2,FALSE)</f>
        <v>#N/A</v>
      </c>
      <c r="BR373" s="20">
        <f>VLOOKUP(BR28,[1]Plan1!$F$3:$G$429,2,FALSE)</f>
        <v>0</v>
      </c>
      <c r="BS373" s="20">
        <f>VLOOKUP(BS28,[1]Plan1!$F$3:$G$429,2,FALSE)</f>
        <v>0</v>
      </c>
      <c r="BT373" s="20">
        <f>VLOOKUP(BT28,[1]Plan1!$F$3:$G$429,2,FALSE)</f>
        <v>0</v>
      </c>
      <c r="BU373" s="20">
        <f>VLOOKUP(BU28,[1]Plan1!$F$3:$G$429,2,FALSE)</f>
        <v>0</v>
      </c>
      <c r="BV373" s="20" t="e">
        <f>VLOOKUP(BV28,[1]ajustes!$L$3:$M$328,2,FALSE)</f>
        <v>#N/A</v>
      </c>
      <c r="BW373" s="20">
        <f>VLOOKUP(BW28,[1]Plan1!$F$3:$G$429,2,FALSE)</f>
        <v>0</v>
      </c>
      <c r="BX373" s="20">
        <f>VLOOKUP(BX28,[1]Plan1!$F$3:$G$429,2,FALSE)</f>
        <v>0</v>
      </c>
      <c r="BY373" s="20">
        <f>VLOOKUP(BY28,[1]Plan1!$F$3:$G$429,2,FALSE)</f>
        <v>0</v>
      </c>
      <c r="BZ373" s="20">
        <f>VLOOKUP(BZ28,[1]Plan1!$F$3:$G$429,2,FALSE)</f>
        <v>0</v>
      </c>
      <c r="CA373" s="20">
        <f>VLOOKUP(CA28,[1]Plan1!$F$3:$G$429,2,FALSE)</f>
        <v>0</v>
      </c>
      <c r="CB373" s="20">
        <f>VLOOKUP(CB28,[1]Plan1!$F$3:$G$429,2,FALSE)</f>
        <v>0</v>
      </c>
      <c r="CC373" s="20">
        <f>VLOOKUP(CC28,[1]Plan1!$F$3:$G$429,2,FALSE)</f>
        <v>138</v>
      </c>
      <c r="CD373" s="20">
        <f>VLOOKUP(CD28,[1]Plan1!$F$3:$G$429,2,FALSE)</f>
        <v>0</v>
      </c>
      <c r="CE373" s="20">
        <f>VLOOKUP(CE28,[1]Plan1!$F$3:$G$429,2,FALSE)</f>
        <v>0</v>
      </c>
      <c r="CF373" s="20">
        <f>VLOOKUP(CF28,[1]Plan1!$F$3:$G$429,2,FALSE)</f>
        <v>0</v>
      </c>
      <c r="CG373" s="20" t="e">
        <f>VLOOKUP(CG28,[1]Plan1!$F$3:$G$429,2,FALSE)</f>
        <v>#N/A</v>
      </c>
      <c r="CH373" s="20" t="e">
        <f>VLOOKUP(CH28,[1]Plan1!$F$3:$G$429,2,FALSE)</f>
        <v>#N/A</v>
      </c>
      <c r="CI373" s="20">
        <f>VLOOKUP(CI28,[1]Plan1!$F$3:$G$429,2,FALSE)</f>
        <v>0</v>
      </c>
      <c r="CJ373" s="20">
        <f>VLOOKUP(CJ28,[1]Plan1!$F$3:$G$429,2,FALSE)</f>
        <v>0</v>
      </c>
      <c r="CK373" s="20">
        <f>VLOOKUP(CK28,[1]Plan1!$F$3:$G$429,2,FALSE)</f>
        <v>0</v>
      </c>
      <c r="CL373" s="20" t="e">
        <f>VLOOKUP(CL28,[1]Plan1!$F$3:$G$429,2,FALSE)</f>
        <v>#N/A</v>
      </c>
      <c r="CM373" s="20">
        <f>VLOOKUP(CM28,[1]Plan1!$F$3:$G$429,2,FALSE)</f>
        <v>0</v>
      </c>
      <c r="CN373" s="20">
        <f>VLOOKUP(CN28,[1]Plan1!$F$3:$G$429,2,FALSE)</f>
        <v>0</v>
      </c>
      <c r="CU373" s="20" t="str">
        <f>IF(ISERROR(VLOOKUP(CU28,[1]Plan1!$B$2:$D$490,2,FALSE)),"(sem email)",VLOOKUP(CU28,[1]Plan1!$B$2:$D$490,2,FALSE))</f>
        <v>(sem email)</v>
      </c>
      <c r="CX373" s="20" t="str">
        <f>IF(ISERROR(VLOOKUP(CX28,[1]ajustes!$L$4:$M$309,2,FALSE)),"(sem email)",VLOOKUP(CX28,[1]ajustes!$L$4:$M$309,2,FALSE))</f>
        <v>(sem email)</v>
      </c>
    </row>
    <row r="374" spans="5:102" ht="15.75" customHeight="1" x14ac:dyDescent="0.3">
      <c r="E374" s="23" t="str">
        <f t="shared" si="0"/>
        <v>Márcia Aranzana Martin Da Silva</v>
      </c>
      <c r="O374" s="20" t="e">
        <f>VLOOKUP(O29,[1]Plan1!$B$2:$D$490,2,FALSE)</f>
        <v>#N/A</v>
      </c>
      <c r="P374" s="20" t="str">
        <f>VLOOKUP(P29,[1]ajustes!$N$4:$O$344,2,FALSE)</f>
        <v>(11) 4997-4039</v>
      </c>
      <c r="AN374" s="20">
        <f>VLOOKUP(AN29,[1]Plan1!$F$3:$G$429,2,FALSE)</f>
        <v>56</v>
      </c>
      <c r="AO374" s="20">
        <f>VLOOKUP(AO29,[1]Plan1!$F$3:$G$429,2,FALSE)</f>
        <v>58</v>
      </c>
      <c r="AP374" s="20">
        <f>VLOOKUP(AP29,[1]Plan1!$F$3:$G$429,2,FALSE)</f>
        <v>10</v>
      </c>
      <c r="AQ374" s="20">
        <f>VLOOKUP(AQ29,[1]Plan1!$F$3:$G$429,2,FALSE)</f>
        <v>3</v>
      </c>
      <c r="AR374" s="20">
        <f>VLOOKUP(AR29,[1]Plan1!$F$3:$G$429,2,FALSE)</f>
        <v>0</v>
      </c>
      <c r="AS374" s="20">
        <f>VLOOKUP(AS29,[1]Plan1!$F$3:$G$429,2,FALSE)</f>
        <v>0</v>
      </c>
      <c r="AT374" s="20">
        <f>VLOOKUP(AT29,[1]Plan1!$F$3:$G$429,2,FALSE)</f>
        <v>0</v>
      </c>
      <c r="AU374" s="20" t="e">
        <f>VLOOKUP(AU29,[1]ajustes!$L$4:$N$134,3,FALSE)</f>
        <v>#N/A</v>
      </c>
      <c r="AV374" s="20">
        <f>VLOOKUP(AV29,[1]Plan1!$F$3:$G$429,2,FALSE)</f>
        <v>0</v>
      </c>
      <c r="AW374" s="20">
        <f>VLOOKUP(AW29,[1]Plan1!$F$3:$G$429,2,FALSE)</f>
        <v>4</v>
      </c>
      <c r="AX374" s="20">
        <f>VLOOKUP(AX29,[1]Plan1!$F$3:$G$429,2,FALSE)</f>
        <v>5</v>
      </c>
      <c r="AY374" s="20">
        <f>VLOOKUP(AY29,[1]Plan1!$F$3:$G$429,2,FALSE)</f>
        <v>2</v>
      </c>
      <c r="AZ374" s="20">
        <f>VLOOKUP(AZ29,[1]Plan1!$F$3:$G$429,2,FALSE)</f>
        <v>0</v>
      </c>
      <c r="BA374" s="20">
        <f>VLOOKUP(BA29,[1]Plan1!$F$3:$G$429,2,FALSE)</f>
        <v>0</v>
      </c>
      <c r="BB374" s="20">
        <f>VLOOKUP(BB29,[1]Plan1!$F$3:$G$429,2,FALSE)</f>
        <v>3</v>
      </c>
      <c r="BC374" s="20">
        <f>VLOOKUP(BC29,[1]Plan1!$F$3:$G$429,2,FALSE)</f>
        <v>3</v>
      </c>
      <c r="BD374" s="20">
        <f>VLOOKUP(BD29,[1]Plan1!$F$3:$G$429,2,FALSE)</f>
        <v>2</v>
      </c>
      <c r="BE374" s="20" t="e">
        <f>VLOOKUP(BE29,[1]Plan1!$F$3:$G$429,2,FALSE)</f>
        <v>#N/A</v>
      </c>
      <c r="BF374" s="20">
        <f>VLOOKUP(BF29,[1]Plan1!$F$3:$G$429,2,FALSE)</f>
        <v>6</v>
      </c>
      <c r="BG374" s="20">
        <f>VLOOKUP(BG29,[1]Plan1!$F$3:$G$429,2,FALSE)</f>
        <v>3</v>
      </c>
      <c r="BH374" s="20">
        <f>VLOOKUP(BH29,[1]Plan1!$F$3:$G$429,2,FALSE)</f>
        <v>3</v>
      </c>
      <c r="BI374" s="20">
        <f>VLOOKUP(BI29,[1]Plan1!$F$3:$G$429,2,FALSE)</f>
        <v>0</v>
      </c>
      <c r="BJ374" s="20">
        <f>VLOOKUP(BJ29,[1]Plan1!$F$3:$G$429,2,FALSE)</f>
        <v>0</v>
      </c>
      <c r="BK374" s="20">
        <f>VLOOKUP(BK29,[1]Plan1!$F$3:$G$429,2,FALSE)</f>
        <v>2</v>
      </c>
      <c r="BL374" s="20">
        <f>VLOOKUP(BL29,[1]Plan1!$F$3:$G$429,2,FALSE)</f>
        <v>2</v>
      </c>
      <c r="BM374" s="20">
        <f>VLOOKUP(BM29,[1]Plan1!$F$3:$G$429,2,FALSE)</f>
        <v>1</v>
      </c>
      <c r="BN374" s="20">
        <f>VLOOKUP(BN29,[1]Plan1!$F$3:$G$429,2,FALSE)</f>
        <v>0</v>
      </c>
      <c r="BO374" s="20">
        <f>VLOOKUP(BO29,[1]Plan1!$F$3:$G$429,2,FALSE)</f>
        <v>3</v>
      </c>
      <c r="BP374" s="20">
        <f>VLOOKUP(BP29,[1]Plan1!$F$3:$G$429,2,FALSE)</f>
        <v>3</v>
      </c>
      <c r="BQ374" s="20" t="e">
        <f>VLOOKUP(BQ29,[1]ajustes!$L$3:$M$11,2,FALSE)</f>
        <v>#N/A</v>
      </c>
      <c r="BR374" s="20">
        <f>VLOOKUP(BR29,[1]Plan1!$F$3:$G$429,2,FALSE)</f>
        <v>0</v>
      </c>
      <c r="BS374" s="20">
        <f>VLOOKUP(BS29,[1]Plan1!$F$3:$G$429,2,FALSE)</f>
        <v>0</v>
      </c>
      <c r="BT374" s="20">
        <f>VLOOKUP(BT29,[1]Plan1!$F$3:$G$429,2,FALSE)</f>
        <v>0</v>
      </c>
      <c r="BU374" s="20">
        <f>VLOOKUP(BU29,[1]Plan1!$F$3:$G$429,2,FALSE)</f>
        <v>0</v>
      </c>
      <c r="BV374" s="20" t="e">
        <f>VLOOKUP(BV29,[1]ajustes!$L$3:$M$328,2,FALSE)</f>
        <v>#N/A</v>
      </c>
      <c r="BW374" s="20" t="e">
        <f>VLOOKUP(BW29,[1]Plan1!$F$3:$G$429,2,FALSE)</f>
        <v>#N/A</v>
      </c>
      <c r="BX374" s="20">
        <f>VLOOKUP(BX29,[1]Plan1!$F$3:$G$429,2,FALSE)</f>
        <v>5</v>
      </c>
      <c r="BY374" s="20">
        <f>VLOOKUP(BY29,[1]Plan1!$F$3:$G$429,2,FALSE)</f>
        <v>4</v>
      </c>
      <c r="BZ374" s="20">
        <f>VLOOKUP(BZ29,[1]Plan1!$F$3:$G$429,2,FALSE)</f>
        <v>1</v>
      </c>
      <c r="CA374" s="20">
        <f>VLOOKUP(CA29,[1]Plan1!$F$3:$G$429,2,FALSE)</f>
        <v>1</v>
      </c>
      <c r="CB374" s="20">
        <f>VLOOKUP(CB29,[1]Plan1!$F$3:$G$429,2,FALSE)</f>
        <v>4</v>
      </c>
      <c r="CC374" s="20">
        <f>VLOOKUP(CC29,[1]Plan1!$F$3:$G$429,2,FALSE)</f>
        <v>207</v>
      </c>
      <c r="CD374" s="20">
        <f>VLOOKUP(CD29,[1]Plan1!$F$3:$G$429,2,FALSE)</f>
        <v>0</v>
      </c>
      <c r="CE374" s="20" t="e">
        <f>VLOOKUP(CE29,[1]Plan1!$F$3:$G$429,2,FALSE)</f>
        <v>#N/A</v>
      </c>
      <c r="CF374" s="20" t="e">
        <f>VLOOKUP(CF29,[1]Plan1!$F$3:$G$429,2,FALSE)</f>
        <v>#N/A</v>
      </c>
      <c r="CG374" s="20" t="e">
        <f>VLOOKUP(CG29,[1]Plan1!$F$3:$G$429,2,FALSE)</f>
        <v>#N/A</v>
      </c>
      <c r="CH374" s="20" t="e">
        <f>VLOOKUP(CH29,[1]Plan1!$F$3:$G$429,2,FALSE)</f>
        <v>#N/A</v>
      </c>
      <c r="CI374" s="20">
        <f>VLOOKUP(CI29,[1]Plan1!$F$3:$G$429,2,FALSE)</f>
        <v>0</v>
      </c>
      <c r="CJ374" s="20">
        <f>VLOOKUP(CJ29,[1]Plan1!$F$3:$G$429,2,FALSE)</f>
        <v>0</v>
      </c>
      <c r="CK374" s="20">
        <f>VLOOKUP(CK29,[1]Plan1!$F$3:$G$429,2,FALSE)</f>
        <v>0</v>
      </c>
      <c r="CL374" s="20" t="e">
        <f>VLOOKUP(CL29,[1]Plan1!$F$3:$G$429,2,FALSE)</f>
        <v>#N/A</v>
      </c>
      <c r="CM374" s="20">
        <f>VLOOKUP(CM29,[1]Plan1!$F$3:$G$429,2,FALSE)</f>
        <v>0</v>
      </c>
      <c r="CN374" s="20">
        <f>VLOOKUP(CN29,[1]Plan1!$F$3:$G$429,2,FALSE)</f>
        <v>0</v>
      </c>
      <c r="CU374" s="20" t="str">
        <f>IF(ISERROR(VLOOKUP(CU29,[1]Plan1!$B$2:$D$490,2,FALSE)),"(sem email)",VLOOKUP(CU29,[1]Plan1!$B$2:$D$490,2,FALSE))</f>
        <v>(sem email)</v>
      </c>
      <c r="CX374" s="20" t="str">
        <f>IF(ISERROR(VLOOKUP(CX29,[1]ajustes!$L$4:$M$309,2,FALSE)),"(sem email)",VLOOKUP(CX29,[1]ajustes!$L$4:$M$309,2,FALSE))</f>
        <v>(sem email)</v>
      </c>
    </row>
    <row r="375" spans="5:102" ht="15.75" customHeight="1" x14ac:dyDescent="0.3">
      <c r="E375" s="23" t="str">
        <f t="shared" si="0"/>
        <v>Wilson Roberto Siqueira</v>
      </c>
      <c r="O375" s="20" t="e">
        <f>VLOOKUP(O30,[1]Plan1!$B$2:$D$490,2,FALSE)</f>
        <v>#N/A</v>
      </c>
      <c r="P375" s="20" t="e">
        <f>VLOOKUP(P30,[1]ajustes!$N$4:$O$344,2,FALSE)</f>
        <v>#N/A</v>
      </c>
      <c r="AN375" s="20">
        <f>VLOOKUP(AN30,[1]Plan1!$F$3:$G$429,2,FALSE)</f>
        <v>350</v>
      </c>
      <c r="AO375" s="20">
        <f>VLOOKUP(AO30,[1]Plan1!$F$3:$G$429,2,FALSE)</f>
        <v>65</v>
      </c>
      <c r="AP375" s="20">
        <f>VLOOKUP(AP30,[1]Plan1!$F$3:$G$429,2,FALSE)</f>
        <v>20</v>
      </c>
      <c r="AQ375" s="20">
        <f>VLOOKUP(AQ30,[1]Plan1!$F$3:$G$429,2,FALSE)</f>
        <v>21</v>
      </c>
      <c r="AR375" s="20" t="e">
        <f>VLOOKUP(AR30,[1]Plan1!$F$3:$G$429,2,FALSE)</f>
        <v>#N/A</v>
      </c>
      <c r="AS375" s="20">
        <f>VLOOKUP(AS30,[1]Plan1!$F$3:$G$429,2,FALSE)</f>
        <v>90</v>
      </c>
      <c r="AT375" s="20" t="e">
        <f>VLOOKUP(AT30,[1]Plan1!$F$3:$G$429,2,FALSE)</f>
        <v>#N/A</v>
      </c>
      <c r="AU375" s="20" t="e">
        <f>VLOOKUP(AU30,[1]ajustes!$L$4:$N$134,3,FALSE)</f>
        <v>#N/A</v>
      </c>
      <c r="AV375" s="20">
        <f>VLOOKUP(AV30,[1]Plan1!$F$3:$G$429,2,FALSE)</f>
        <v>30</v>
      </c>
      <c r="AW375" s="20">
        <f>VLOOKUP(AW30,[1]Plan1!$F$3:$G$429,2,FALSE)</f>
        <v>20</v>
      </c>
      <c r="AX375" s="20">
        <f>VLOOKUP(AX30,[1]Plan1!$F$3:$G$429,2,FALSE)</f>
        <v>20</v>
      </c>
      <c r="AY375" s="20">
        <f>VLOOKUP(AY30,[1]Plan1!$F$3:$G$429,2,FALSE)</f>
        <v>4</v>
      </c>
      <c r="AZ375" s="20" t="e">
        <f>VLOOKUP(AZ30,[1]Plan1!$F$3:$G$429,2,FALSE)</f>
        <v>#N/A</v>
      </c>
      <c r="BA375" s="20">
        <f>VLOOKUP(BA30,[1]Plan1!$F$3:$G$429,2,FALSE)</f>
        <v>30</v>
      </c>
      <c r="BB375" s="20">
        <f>VLOOKUP(BB30,[1]Plan1!$F$3:$G$429,2,FALSE)</f>
        <v>8</v>
      </c>
      <c r="BC375" s="20">
        <f>VLOOKUP(BC30,[1]Plan1!$F$3:$G$429,2,FALSE)</f>
        <v>4</v>
      </c>
      <c r="BD375" s="20">
        <f>VLOOKUP(BD30,[1]Plan1!$F$3:$G$429,2,FALSE)</f>
        <v>1</v>
      </c>
      <c r="BE375" s="20" t="e">
        <f>VLOOKUP(BE30,[1]Plan1!$F$3:$G$429,2,FALSE)</f>
        <v>#N/A</v>
      </c>
      <c r="BF375" s="20">
        <f>VLOOKUP(BF30,[1]Plan1!$F$3:$G$429,2,FALSE)</f>
        <v>25</v>
      </c>
      <c r="BG375" s="20">
        <f>VLOOKUP(BG30,[1]Plan1!$F$3:$G$429,2,FALSE)</f>
        <v>12</v>
      </c>
      <c r="BH375" s="20">
        <f>VLOOKUP(BH30,[1]Plan1!$F$3:$G$429,2,FALSE)</f>
        <v>18</v>
      </c>
      <c r="BI375" s="20">
        <f>VLOOKUP(BI30,[1]Plan1!$F$3:$G$429,2,FALSE)</f>
        <v>2</v>
      </c>
      <c r="BJ375" s="20">
        <f>VLOOKUP(BJ30,[1]Plan1!$F$3:$G$429,2,FALSE)</f>
        <v>3</v>
      </c>
      <c r="BK375" s="20">
        <f>VLOOKUP(BK30,[1]Plan1!$F$3:$G$429,2,FALSE)</f>
        <v>2</v>
      </c>
      <c r="BL375" s="20">
        <f>VLOOKUP(BL30,[1]Plan1!$F$3:$G$429,2,FALSE)</f>
        <v>2</v>
      </c>
      <c r="BM375" s="20">
        <f>VLOOKUP(BM30,[1]Plan1!$F$3:$G$429,2,FALSE)</f>
        <v>2</v>
      </c>
      <c r="BN375" s="20">
        <f>VLOOKUP(BN30,[1]Plan1!$F$3:$G$429,2,FALSE)</f>
        <v>0</v>
      </c>
      <c r="BO375" s="20">
        <f>VLOOKUP(BO30,[1]Plan1!$F$3:$G$429,2,FALSE)</f>
        <v>18</v>
      </c>
      <c r="BP375" s="20">
        <f>VLOOKUP(BP30,[1]Plan1!$F$3:$G$429,2,FALSE)</f>
        <v>17</v>
      </c>
      <c r="BQ375" s="20" t="e">
        <f>VLOOKUP(BQ30,[1]ajustes!$L$3:$M$11,2,FALSE)</f>
        <v>#N/A</v>
      </c>
      <c r="BR375" s="20" t="e">
        <f>VLOOKUP(BR30,[1]Plan1!$F$3:$G$429,2,FALSE)</f>
        <v>#N/A</v>
      </c>
      <c r="BS375" s="20">
        <f>VLOOKUP(BS30,[1]Plan1!$F$3:$G$429,2,FALSE)</f>
        <v>2</v>
      </c>
      <c r="BT375" s="20">
        <f>VLOOKUP(BT30,[1]Plan1!$F$3:$G$429,2,FALSE)</f>
        <v>1</v>
      </c>
      <c r="BU375" s="20">
        <f>VLOOKUP(BU30,[1]Plan1!$F$3:$G$429,2,FALSE)</f>
        <v>1</v>
      </c>
      <c r="BV375" s="20" t="e">
        <f>VLOOKUP(BV30,[1]ajustes!$L$3:$M$328,2,FALSE)</f>
        <v>#N/A</v>
      </c>
      <c r="BW375" s="20" t="e">
        <f>VLOOKUP(BW30,[1]Plan1!$F$3:$G$429,2,FALSE)</f>
        <v>#N/A</v>
      </c>
      <c r="BX375" s="20">
        <f>VLOOKUP(BX30,[1]Plan1!$F$3:$G$429,2,FALSE)</f>
        <v>2</v>
      </c>
      <c r="BY375" s="20">
        <f>VLOOKUP(BY30,[1]Plan1!$F$3:$G$429,2,FALSE)</f>
        <v>0</v>
      </c>
      <c r="BZ375" s="20">
        <f>VLOOKUP(BZ30,[1]Plan1!$F$3:$G$429,2,FALSE)</f>
        <v>4</v>
      </c>
      <c r="CA375" s="20">
        <f>VLOOKUP(CA30,[1]Plan1!$F$3:$G$429,2,FALSE)</f>
        <v>2</v>
      </c>
      <c r="CB375" s="20">
        <f>VLOOKUP(CB30,[1]Plan1!$F$3:$G$429,2,FALSE)</f>
        <v>0</v>
      </c>
      <c r="CC375" s="20">
        <f>VLOOKUP(CC30,[1]Plan1!$F$3:$G$429,2,FALSE)</f>
        <v>0</v>
      </c>
      <c r="CD375" s="20" t="e">
        <f>VLOOKUP(CD30,[1]Plan1!$F$3:$G$429,2,FALSE)</f>
        <v>#N/A</v>
      </c>
      <c r="CE375" s="20" t="e">
        <f>VLOOKUP(CE30,[1]Plan1!$F$3:$G$429,2,FALSE)</f>
        <v>#N/A</v>
      </c>
      <c r="CF375" s="20">
        <f>VLOOKUP(CF30,[1]Plan1!$F$3:$G$429,2,FALSE)</f>
        <v>0</v>
      </c>
      <c r="CG375" s="20" t="e">
        <f>VLOOKUP(CG30,[1]Plan1!$F$3:$G$429,2,FALSE)</f>
        <v>#N/A</v>
      </c>
      <c r="CH375" s="20">
        <f>VLOOKUP(CH30,[1]Plan1!$F$3:$G$429,2,FALSE)</f>
        <v>0</v>
      </c>
      <c r="CI375" s="20">
        <f>VLOOKUP(CI30,[1]Plan1!$F$3:$G$429,2,FALSE)</f>
        <v>9</v>
      </c>
      <c r="CJ375" s="20">
        <f>VLOOKUP(CJ30,[1]Plan1!$F$3:$G$429,2,FALSE)</f>
        <v>2</v>
      </c>
      <c r="CK375" s="20">
        <f>VLOOKUP(CK30,[1]Plan1!$F$3:$G$429,2,FALSE)</f>
        <v>0</v>
      </c>
      <c r="CL375" s="20" t="e">
        <f>VLOOKUP(CL30,[1]Plan1!$F$3:$G$429,2,FALSE)</f>
        <v>#N/A</v>
      </c>
      <c r="CM375" s="20">
        <f>VLOOKUP(CM30,[1]Plan1!$F$3:$G$429,2,FALSE)</f>
        <v>0</v>
      </c>
      <c r="CN375" s="20">
        <f>VLOOKUP(CN30,[1]Plan1!$F$3:$G$429,2,FALSE)</f>
        <v>0</v>
      </c>
      <c r="CU375" s="20" t="str">
        <f>IF(ISERROR(VLOOKUP(CU30,[1]Plan1!$B$2:$D$490,2,FALSE)),"(sem email)",VLOOKUP(CU30,[1]Plan1!$B$2:$D$490,2,FALSE))</f>
        <v>(sem email)</v>
      </c>
      <c r="CX375" s="20" t="str">
        <f>IF(ISERROR(VLOOKUP(CX30,[1]ajustes!$L$4:$M$309,2,FALSE)),"(sem email)",VLOOKUP(CX30,[1]ajustes!$L$4:$M$309,2,FALSE))</f>
        <v>(sem email)</v>
      </c>
    </row>
    <row r="376" spans="5:102" ht="15.75" customHeight="1" x14ac:dyDescent="0.3">
      <c r="E376" s="23" t="str">
        <f t="shared" si="0"/>
        <v>Marco Aurélio Gomes</v>
      </c>
      <c r="O376" s="20" t="e">
        <f>VLOOKUP(O31,[1]Plan1!$B$2:$D$490,2,FALSE)</f>
        <v>#N/A</v>
      </c>
      <c r="P376" s="20" t="str">
        <f>VLOOKUP(P31,[1]ajustes!$N$4:$O$344,2,FALSE)</f>
        <v>(11) 99447-9984</v>
      </c>
      <c r="AN376" s="20">
        <f>VLOOKUP(AN31,[1]Plan1!$F$3:$G$429,2,FALSE)</f>
        <v>45</v>
      </c>
      <c r="AO376" s="20">
        <f>VLOOKUP(AO31,[1]Plan1!$F$3:$G$429,2,FALSE)</f>
        <v>20</v>
      </c>
      <c r="AP376" s="20">
        <f>VLOOKUP(AP31,[1]Plan1!$F$3:$G$429,2,FALSE)</f>
        <v>7</v>
      </c>
      <c r="AQ376" s="20">
        <f>VLOOKUP(AQ31,[1]Plan1!$F$3:$G$429,2,FALSE)</f>
        <v>9</v>
      </c>
      <c r="AR376" s="20">
        <f>VLOOKUP(AR31,[1]Plan1!$F$3:$G$429,2,FALSE)</f>
        <v>0</v>
      </c>
      <c r="AS376" s="20">
        <f>VLOOKUP(AS31,[1]Plan1!$F$3:$G$429,2,FALSE)</f>
        <v>0</v>
      </c>
      <c r="AT376" s="20" t="e">
        <f>VLOOKUP(AT31,[1]Plan1!$F$3:$G$429,2,FALSE)</f>
        <v>#N/A</v>
      </c>
      <c r="AU376" s="20" t="e">
        <f>VLOOKUP(AU31,[1]ajustes!$L$4:$N$134,3,FALSE)</f>
        <v>#N/A</v>
      </c>
      <c r="AV376" s="20">
        <f>VLOOKUP(AV31,[1]Plan1!$F$3:$G$429,2,FALSE)</f>
        <v>17</v>
      </c>
      <c r="AW376" s="20">
        <f>VLOOKUP(AW31,[1]Plan1!$F$3:$G$429,2,FALSE)</f>
        <v>3</v>
      </c>
      <c r="AX376" s="20">
        <f>VLOOKUP(AX31,[1]Plan1!$F$3:$G$429,2,FALSE)</f>
        <v>2</v>
      </c>
      <c r="AY376" s="20">
        <f>VLOOKUP(AY31,[1]Plan1!$F$3:$G$429,2,FALSE)</f>
        <v>2</v>
      </c>
      <c r="AZ376" s="20" t="e">
        <f>VLOOKUP(AZ31,[1]Plan1!$F$3:$G$429,2,FALSE)</f>
        <v>#N/A</v>
      </c>
      <c r="BA376" s="20">
        <f>VLOOKUP(BA31,[1]Plan1!$F$3:$G$429,2,FALSE)</f>
        <v>12</v>
      </c>
      <c r="BB376" s="20">
        <f>VLOOKUP(BB31,[1]Plan1!$F$3:$G$429,2,FALSE)</f>
        <v>1</v>
      </c>
      <c r="BC376" s="20">
        <f>VLOOKUP(BC31,[1]Plan1!$F$3:$G$429,2,FALSE)</f>
        <v>1</v>
      </c>
      <c r="BD376" s="20">
        <f>VLOOKUP(BD31,[1]Plan1!$F$3:$G$429,2,FALSE)</f>
        <v>2</v>
      </c>
      <c r="BE376" s="20" t="e">
        <f>VLOOKUP(BE31,[1]Plan1!$F$3:$G$429,2,FALSE)</f>
        <v>#N/A</v>
      </c>
      <c r="BF376" s="20">
        <f>VLOOKUP(BF31,[1]Plan1!$F$3:$G$429,2,FALSE)</f>
        <v>5</v>
      </c>
      <c r="BG376" s="20">
        <f>VLOOKUP(BG31,[1]Plan1!$F$3:$G$429,2,FALSE)</f>
        <v>6</v>
      </c>
      <c r="BH376" s="20">
        <f>VLOOKUP(BH31,[1]Plan1!$F$3:$G$429,2,FALSE)</f>
        <v>2</v>
      </c>
      <c r="BI376" s="20">
        <f>VLOOKUP(BI31,[1]Plan1!$F$3:$G$429,2,FALSE)</f>
        <v>1</v>
      </c>
      <c r="BJ376" s="20">
        <f>VLOOKUP(BJ31,[1]Plan1!$F$3:$G$429,2,FALSE)</f>
        <v>1</v>
      </c>
      <c r="BK376" s="20">
        <f>VLOOKUP(BK31,[1]Plan1!$F$3:$G$429,2,FALSE)</f>
        <v>2</v>
      </c>
      <c r="BL376" s="20">
        <f>VLOOKUP(BL31,[1]Plan1!$F$3:$G$429,2,FALSE)</f>
        <v>2</v>
      </c>
      <c r="BM376" s="20">
        <f>VLOOKUP(BM31,[1]Plan1!$F$3:$G$429,2,FALSE)</f>
        <v>4</v>
      </c>
      <c r="BN376" s="20">
        <f>VLOOKUP(BN31,[1]Plan1!$F$3:$G$429,2,FALSE)</f>
        <v>0</v>
      </c>
      <c r="BO376" s="20">
        <f>VLOOKUP(BO31,[1]Plan1!$F$3:$G$429,2,FALSE)</f>
        <v>2</v>
      </c>
      <c r="BP376" s="20">
        <f>VLOOKUP(BP31,[1]Plan1!$F$3:$G$429,2,FALSE)</f>
        <v>3</v>
      </c>
      <c r="BQ376" s="20" t="e">
        <f>VLOOKUP(BQ31,[1]ajustes!$L$3:$M$11,2,FALSE)</f>
        <v>#N/A</v>
      </c>
      <c r="BR376" s="20" t="e">
        <f>VLOOKUP(BR31,[1]Plan1!$F$3:$G$429,2,FALSE)</f>
        <v>#N/A</v>
      </c>
      <c r="BS376" s="20">
        <f>VLOOKUP(BS31,[1]Plan1!$F$3:$G$429,2,FALSE)</f>
        <v>0</v>
      </c>
      <c r="BT376" s="20">
        <f>VLOOKUP(BT31,[1]Plan1!$F$3:$G$429,2,FALSE)</f>
        <v>2</v>
      </c>
      <c r="BU376" s="20">
        <f>VLOOKUP(BU31,[1]Plan1!$F$3:$G$429,2,FALSE)</f>
        <v>0</v>
      </c>
      <c r="BV376" s="20" t="e">
        <f>VLOOKUP(BV31,[1]ajustes!$L$3:$M$328,2,FALSE)</f>
        <v>#N/A</v>
      </c>
      <c r="BW376" s="20" t="e">
        <f>VLOOKUP(BW31,[1]Plan1!$F$3:$G$429,2,FALSE)</f>
        <v>#N/A</v>
      </c>
      <c r="BX376" s="20">
        <f>VLOOKUP(BX31,[1]Plan1!$F$3:$G$429,2,FALSE)</f>
        <v>5</v>
      </c>
      <c r="BY376" s="20">
        <f>VLOOKUP(BY31,[1]Plan1!$F$3:$G$429,2,FALSE)</f>
        <v>3</v>
      </c>
      <c r="BZ376" s="20">
        <f>VLOOKUP(BZ31,[1]Plan1!$F$3:$G$429,2,FALSE)</f>
        <v>1</v>
      </c>
      <c r="CA376" s="20">
        <f>VLOOKUP(CA31,[1]Plan1!$F$3:$G$429,2,FALSE)</f>
        <v>1</v>
      </c>
      <c r="CB376" s="20">
        <f>VLOOKUP(CB31,[1]Plan1!$F$3:$G$429,2,FALSE)</f>
        <v>0</v>
      </c>
      <c r="CC376" s="20">
        <f>VLOOKUP(CC31,[1]Plan1!$F$3:$G$429,2,FALSE)</f>
        <v>119</v>
      </c>
      <c r="CD376" s="20">
        <f>VLOOKUP(CD31,[1]Plan1!$F$3:$G$429,2,FALSE)</f>
        <v>0</v>
      </c>
      <c r="CE376" s="20">
        <f>VLOOKUP(CE31,[1]Plan1!$F$3:$G$429,2,FALSE)</f>
        <v>0</v>
      </c>
      <c r="CF376" s="20">
        <f>VLOOKUP(CF31,[1]Plan1!$F$3:$G$429,2,FALSE)</f>
        <v>0</v>
      </c>
      <c r="CG376" s="20" t="e">
        <f>VLOOKUP(CG31,[1]Plan1!$F$3:$G$429,2,FALSE)</f>
        <v>#N/A</v>
      </c>
      <c r="CH376" s="20">
        <f>VLOOKUP(CH31,[1]Plan1!$F$3:$G$429,2,FALSE)</f>
        <v>0</v>
      </c>
      <c r="CI376" s="20">
        <f>VLOOKUP(CI31,[1]Plan1!$F$3:$G$429,2,FALSE)</f>
        <v>0</v>
      </c>
      <c r="CJ376" s="20">
        <f>VLOOKUP(CJ31,[1]Plan1!$F$3:$G$429,2,FALSE)</f>
        <v>0</v>
      </c>
      <c r="CK376" s="20">
        <f>VLOOKUP(CK31,[1]Plan1!$F$3:$G$429,2,FALSE)</f>
        <v>0</v>
      </c>
      <c r="CL376" s="20" t="e">
        <f>VLOOKUP(CL31,[1]Plan1!$F$3:$G$429,2,FALSE)</f>
        <v>#N/A</v>
      </c>
      <c r="CM376" s="20">
        <f>VLOOKUP(CM31,[1]Plan1!$F$3:$G$429,2,FALSE)</f>
        <v>0</v>
      </c>
      <c r="CN376" s="20">
        <f>VLOOKUP(CN31,[1]Plan1!$F$3:$G$429,2,FALSE)</f>
        <v>0</v>
      </c>
      <c r="CU376" s="20" t="str">
        <f>IF(ISERROR(VLOOKUP(CU31,[1]Plan1!$B$2:$D$490,2,FALSE)),"(sem email)",VLOOKUP(CU31,[1]Plan1!$B$2:$D$490,2,FALSE))</f>
        <v>(sem email)</v>
      </c>
      <c r="CX376" s="20" t="str">
        <f>IF(ISERROR(VLOOKUP(CX31,[1]ajustes!$L$4:$M$309,2,FALSE)),"(sem email)",VLOOKUP(CX31,[1]ajustes!$L$4:$M$309,2,FALSE))</f>
        <v>(sem email)</v>
      </c>
    </row>
    <row r="377" spans="5:102" ht="15.75" customHeight="1" x14ac:dyDescent="0.3">
      <c r="E377" s="23" t="str">
        <f t="shared" si="0"/>
        <v>Helio Caruzo Junior</v>
      </c>
      <c r="O377" s="20" t="e">
        <f>VLOOKUP(O32,[1]Plan1!$B$2:$D$490,2,FALSE)</f>
        <v>#N/A</v>
      </c>
      <c r="P377" s="20" t="e">
        <f>VLOOKUP(P32,[1]ajustes!$N$4:$O$344,2,FALSE)</f>
        <v>#N/A</v>
      </c>
      <c r="AN377" s="20">
        <f>VLOOKUP(AN32,[1]Plan1!$F$3:$G$429,2,FALSE)</f>
        <v>40</v>
      </c>
      <c r="AO377" s="20">
        <f>VLOOKUP(AO32,[1]Plan1!$F$3:$G$429,2,FALSE)</f>
        <v>50</v>
      </c>
      <c r="AP377" s="20">
        <f>VLOOKUP(AP32,[1]Plan1!$F$3:$G$429,2,FALSE)</f>
        <v>6</v>
      </c>
      <c r="AQ377" s="20">
        <f>VLOOKUP(AQ32,[1]Plan1!$F$3:$G$429,2,FALSE)</f>
        <v>5</v>
      </c>
      <c r="AR377" s="20">
        <f>VLOOKUP(AR32,[1]Plan1!$F$3:$G$429,2,FALSE)</f>
        <v>0</v>
      </c>
      <c r="AS377" s="20">
        <f>VLOOKUP(AS32,[1]Plan1!$F$3:$G$429,2,FALSE)</f>
        <v>0</v>
      </c>
      <c r="AT377" s="20">
        <f>VLOOKUP(AT32,[1]Plan1!$F$3:$G$429,2,FALSE)</f>
        <v>0</v>
      </c>
      <c r="AU377" s="20" t="e">
        <f>VLOOKUP(AU32,[1]ajustes!$L$4:$N$134,3,FALSE)</f>
        <v>#N/A</v>
      </c>
      <c r="AV377" s="20">
        <f>VLOOKUP(AV32,[1]Plan1!$F$3:$G$429,2,FALSE)</f>
        <v>0</v>
      </c>
      <c r="AW377" s="20">
        <f>VLOOKUP(AW32,[1]Plan1!$F$3:$G$429,2,FALSE)</f>
        <v>6</v>
      </c>
      <c r="AX377" s="20">
        <f>VLOOKUP(AX32,[1]Plan1!$F$3:$G$429,2,FALSE)</f>
        <v>4</v>
      </c>
      <c r="AY377" s="20">
        <f>VLOOKUP(AY32,[1]Plan1!$F$3:$G$429,2,FALSE)</f>
        <v>1</v>
      </c>
      <c r="AZ377" s="20" t="e">
        <f>VLOOKUP(AZ32,[1]Plan1!$F$3:$G$429,2,FALSE)</f>
        <v>#N/A</v>
      </c>
      <c r="BA377" s="20">
        <f>VLOOKUP(BA32,[1]Plan1!$F$3:$G$429,2,FALSE)</f>
        <v>6</v>
      </c>
      <c r="BB377" s="20">
        <f>VLOOKUP(BB32,[1]Plan1!$F$3:$G$429,2,FALSE)</f>
        <v>4</v>
      </c>
      <c r="BC377" s="20">
        <f>VLOOKUP(BC32,[1]Plan1!$F$3:$G$429,2,FALSE)</f>
        <v>2</v>
      </c>
      <c r="BD377" s="20">
        <f>VLOOKUP(BD32,[1]Plan1!$F$3:$G$429,2,FALSE)</f>
        <v>1</v>
      </c>
      <c r="BE377" s="20" t="e">
        <f>VLOOKUP(BE32,[1]Plan1!$F$3:$G$429,2,FALSE)</f>
        <v>#N/A</v>
      </c>
      <c r="BF377" s="20">
        <f>VLOOKUP(BF32,[1]Plan1!$F$3:$G$429,2,FALSE)</f>
        <v>130</v>
      </c>
      <c r="BG377" s="20">
        <f>VLOOKUP(BG32,[1]Plan1!$F$3:$G$429,2,FALSE)</f>
        <v>0</v>
      </c>
      <c r="BH377" s="20">
        <f>VLOOKUP(BH32,[1]Plan1!$F$3:$G$429,2,FALSE)</f>
        <v>25</v>
      </c>
      <c r="BI377" s="20">
        <f>VLOOKUP(BI32,[1]Plan1!$F$3:$G$429,2,FALSE)</f>
        <v>15</v>
      </c>
      <c r="BJ377" s="20">
        <f>VLOOKUP(BJ32,[1]Plan1!$F$3:$G$429,2,FALSE)</f>
        <v>20</v>
      </c>
      <c r="BK377" s="20">
        <f>VLOOKUP(BK32,[1]Plan1!$F$3:$G$429,2,FALSE)</f>
        <v>40</v>
      </c>
      <c r="BL377" s="20">
        <f>VLOOKUP(BL32,[1]Plan1!$F$3:$G$429,2,FALSE)</f>
        <v>35</v>
      </c>
      <c r="BM377" s="20">
        <f>VLOOKUP(BM32,[1]Plan1!$F$3:$G$429,2,FALSE)</f>
        <v>0</v>
      </c>
      <c r="BN377" s="20">
        <f>VLOOKUP(BN32,[1]Plan1!$F$3:$G$429,2,FALSE)</f>
        <v>2</v>
      </c>
      <c r="BO377" s="20">
        <f>VLOOKUP(BO32,[1]Plan1!$F$3:$G$429,2,FALSE)</f>
        <v>23</v>
      </c>
      <c r="BP377" s="20">
        <f>VLOOKUP(BP32,[1]Plan1!$F$3:$G$429,2,FALSE)</f>
        <v>0</v>
      </c>
      <c r="BQ377" s="20" t="e">
        <f>VLOOKUP(BQ32,[1]ajustes!$L$3:$M$11,2,FALSE)</f>
        <v>#N/A</v>
      </c>
      <c r="BR377" s="20" t="e">
        <f>VLOOKUP(BR32,[1]Plan1!$F$3:$G$429,2,FALSE)</f>
        <v>#N/A</v>
      </c>
      <c r="BS377" s="20">
        <f>VLOOKUP(BS32,[1]Plan1!$F$3:$G$429,2,FALSE)</f>
        <v>14</v>
      </c>
      <c r="BT377" s="20">
        <f>VLOOKUP(BT32,[1]Plan1!$F$3:$G$429,2,FALSE)</f>
        <v>2</v>
      </c>
      <c r="BU377" s="20">
        <f>VLOOKUP(BU32,[1]Plan1!$F$3:$G$429,2,FALSE)</f>
        <v>2</v>
      </c>
      <c r="BV377" s="20" t="e">
        <f>VLOOKUP(BV32,[1]ajustes!$L$3:$M$328,2,FALSE)</f>
        <v>#N/A</v>
      </c>
      <c r="BW377" s="20" t="e">
        <f>VLOOKUP(BW32,[1]Plan1!$F$3:$G$429,2,FALSE)</f>
        <v>#N/A</v>
      </c>
      <c r="BX377" s="20">
        <f>VLOOKUP(BX32,[1]Plan1!$F$3:$G$429,2,FALSE)</f>
        <v>6</v>
      </c>
      <c r="BY377" s="20">
        <f>VLOOKUP(BY32,[1]Plan1!$F$3:$G$429,2,FALSE)</f>
        <v>4</v>
      </c>
      <c r="BZ377" s="20">
        <f>VLOOKUP(BZ32,[1]Plan1!$F$3:$G$429,2,FALSE)</f>
        <v>2</v>
      </c>
      <c r="CA377" s="20">
        <f>VLOOKUP(CA32,[1]Plan1!$F$3:$G$429,2,FALSE)</f>
        <v>2</v>
      </c>
      <c r="CB377" s="20">
        <f>VLOOKUP(CB32,[1]Plan1!$F$3:$G$429,2,FALSE)</f>
        <v>0</v>
      </c>
      <c r="CC377" s="20">
        <f>VLOOKUP(CC32,[1]Plan1!$F$3:$G$429,2,FALSE)</f>
        <v>120</v>
      </c>
      <c r="CD377" s="20">
        <f>VLOOKUP(CD32,[1]Plan1!$F$3:$G$429,2,FALSE)</f>
        <v>0</v>
      </c>
      <c r="CE377" s="20">
        <f>VLOOKUP(CE32,[1]Plan1!$F$3:$G$429,2,FALSE)</f>
        <v>0</v>
      </c>
      <c r="CF377" s="20">
        <f>VLOOKUP(CF32,[1]Plan1!$F$3:$G$429,2,FALSE)</f>
        <v>0</v>
      </c>
      <c r="CG377" s="20" t="e">
        <f>VLOOKUP(CG32,[1]Plan1!$F$3:$G$429,2,FALSE)</f>
        <v>#N/A</v>
      </c>
      <c r="CH377" s="20">
        <f>VLOOKUP(CH32,[1]Plan1!$F$3:$G$429,2,FALSE)</f>
        <v>0</v>
      </c>
      <c r="CI377" s="20">
        <f>VLOOKUP(CI32,[1]Plan1!$F$3:$G$429,2,FALSE)</f>
        <v>0</v>
      </c>
      <c r="CJ377" s="20">
        <f>VLOOKUP(CJ32,[1]Plan1!$F$3:$G$429,2,FALSE)</f>
        <v>0</v>
      </c>
      <c r="CK377" s="20" t="e">
        <f>VLOOKUP(CK32,[1]Plan1!$F$3:$G$429,2,FALSE)</f>
        <v>#N/A</v>
      </c>
      <c r="CL377" s="20" t="e">
        <f>VLOOKUP(CL32,[1]Plan1!$F$3:$G$429,2,FALSE)</f>
        <v>#N/A</v>
      </c>
      <c r="CM377" s="20">
        <f>VLOOKUP(CM32,[1]Plan1!$F$3:$G$429,2,FALSE)</f>
        <v>0</v>
      </c>
      <c r="CN377" s="20">
        <f>VLOOKUP(CN32,[1]Plan1!$F$3:$G$429,2,FALSE)</f>
        <v>0</v>
      </c>
      <c r="CU377" s="20" t="str">
        <f>IF(ISERROR(VLOOKUP(CU32,[1]Plan1!$B$2:$D$490,2,FALSE)),"(sem email)",VLOOKUP(CU32,[1]Plan1!$B$2:$D$490,2,FALSE))</f>
        <v>(sem email)</v>
      </c>
      <c r="CX377" s="20" t="str">
        <f>IF(ISERROR(VLOOKUP(CX32,[1]ajustes!$L$4:$M$309,2,FALSE)),"(sem email)",VLOOKUP(CX32,[1]ajustes!$L$4:$M$309,2,FALSE))</f>
        <v>(sem email)</v>
      </c>
    </row>
    <row r="378" spans="5:102" ht="15.75" customHeight="1" x14ac:dyDescent="0.3">
      <c r="E378" s="23" t="str">
        <f t="shared" si="0"/>
        <v>Luzia Josefa Da Silva Santana</v>
      </c>
      <c r="O378" s="20" t="e">
        <f>VLOOKUP(O33,[1]Plan1!$B$2:$D$490,2,FALSE)</f>
        <v>#N/A</v>
      </c>
      <c r="P378" s="20" t="e">
        <f>VLOOKUP(P33,[1]ajustes!$N$4:$O$344,2,FALSE)</f>
        <v>#N/A</v>
      </c>
      <c r="AN378" s="20">
        <f>VLOOKUP(AN33,[1]Plan1!$F$3:$G$429,2,FALSE)</f>
        <v>10</v>
      </c>
      <c r="AO378" s="20">
        <f>VLOOKUP(AO33,[1]Plan1!$F$3:$G$429,2,FALSE)</f>
        <v>6</v>
      </c>
      <c r="AP378" s="20">
        <f>VLOOKUP(AP33,[1]Plan1!$F$3:$G$429,2,FALSE)</f>
        <v>3</v>
      </c>
      <c r="AQ378" s="20">
        <f>VLOOKUP(AQ33,[1]Plan1!$F$3:$G$429,2,FALSE)</f>
        <v>2</v>
      </c>
      <c r="AR378" s="20">
        <f>VLOOKUP(AR33,[1]Plan1!$F$3:$G$429,2,FALSE)</f>
        <v>0</v>
      </c>
      <c r="AS378" s="20">
        <f>VLOOKUP(AS33,[1]Plan1!$F$3:$G$429,2,FALSE)</f>
        <v>0</v>
      </c>
      <c r="AT378" s="20">
        <f>VLOOKUP(AT33,[1]Plan1!$F$3:$G$429,2,FALSE)</f>
        <v>0</v>
      </c>
      <c r="AU378" s="20" t="e">
        <f>VLOOKUP(AU33,[1]ajustes!$L$4:$N$134,3,FALSE)</f>
        <v>#N/A</v>
      </c>
      <c r="AV378" s="20" t="str">
        <f>VLOOKUP(AV33,[1]Plan1!$F$3:$G$429,2,FALSE)</f>
        <v>x</v>
      </c>
      <c r="AW378" s="20">
        <f>VLOOKUP(AW33,[1]Plan1!$F$3:$G$429,2,FALSE)</f>
        <v>0</v>
      </c>
      <c r="AX378" s="20" t="str">
        <f>VLOOKUP(AX33,[1]Plan1!$F$3:$G$429,2,FALSE)</f>
        <v>x</v>
      </c>
      <c r="AY378" s="20" t="str">
        <f>VLOOKUP(AY33,[1]Plan1!$F$3:$G$429,2,FALSE)</f>
        <v>x</v>
      </c>
      <c r="AZ378" s="20">
        <f>VLOOKUP(AZ33,[1]Plan1!$F$3:$G$429,2,FALSE)</f>
        <v>0</v>
      </c>
      <c r="BA378" s="20" t="str">
        <f>VLOOKUP(BA33,[1]Plan1!$F$3:$G$429,2,FALSE)</f>
        <v>x</v>
      </c>
      <c r="BB378" s="20" t="str">
        <f>VLOOKUP(BB33,[1]Plan1!$F$3:$G$429,2,FALSE)</f>
        <v>x</v>
      </c>
      <c r="BC378" s="20" t="str">
        <f>VLOOKUP(BC33,[1]Plan1!$F$3:$G$429,2,FALSE)</f>
        <v>x</v>
      </c>
      <c r="BD378" s="20" t="str">
        <f>VLOOKUP(BD33,[1]Plan1!$F$3:$G$429,2,FALSE)</f>
        <v>x</v>
      </c>
      <c r="BE378" s="20" t="e">
        <f>VLOOKUP(BE33,[1]Plan1!$F$3:$G$429,2,FALSE)</f>
        <v>#N/A</v>
      </c>
      <c r="BF378" s="20">
        <f>VLOOKUP(BF33,[1]Plan1!$F$3:$G$429,2,FALSE)</f>
        <v>100</v>
      </c>
      <c r="BG378" s="20">
        <f>VLOOKUP(BG33,[1]Plan1!$F$3:$G$429,2,FALSE)</f>
        <v>15</v>
      </c>
      <c r="BH378" s="20">
        <f>VLOOKUP(BH33,[1]Plan1!$F$3:$G$429,2,FALSE)</f>
        <v>6</v>
      </c>
      <c r="BI378" s="20">
        <f>VLOOKUP(BI33,[1]Plan1!$F$3:$G$429,2,FALSE)</f>
        <v>1</v>
      </c>
      <c r="BJ378" s="20">
        <f>VLOOKUP(BJ33,[1]Plan1!$F$3:$G$429,2,FALSE)</f>
        <v>1</v>
      </c>
      <c r="BK378" s="20">
        <f>VLOOKUP(BK33,[1]Plan1!$F$3:$G$429,2,FALSE)</f>
        <v>1</v>
      </c>
      <c r="BL378" s="20">
        <f>VLOOKUP(BL33,[1]Plan1!$F$3:$G$429,2,FALSE)</f>
        <v>1</v>
      </c>
      <c r="BM378" s="20">
        <f>VLOOKUP(BM33,[1]Plan1!$F$3:$G$429,2,FALSE)</f>
        <v>2</v>
      </c>
      <c r="BN378" s="20">
        <f>VLOOKUP(BN33,[1]Plan1!$F$3:$G$429,2,FALSE)</f>
        <v>1</v>
      </c>
      <c r="BO378" s="20">
        <f>VLOOKUP(BO33,[1]Plan1!$F$3:$G$429,2,FALSE)</f>
        <v>2</v>
      </c>
      <c r="BP378" s="20">
        <f>VLOOKUP(BP33,[1]Plan1!$F$3:$G$429,2,FALSE)</f>
        <v>12</v>
      </c>
      <c r="BQ378" s="20" t="e">
        <f>VLOOKUP(BQ33,[1]ajustes!$L$3:$M$11,2,FALSE)</f>
        <v>#N/A</v>
      </c>
      <c r="BR378" s="20" t="e">
        <f>VLOOKUP(BR33,[1]Plan1!$F$3:$G$429,2,FALSE)</f>
        <v>#N/A</v>
      </c>
      <c r="BS378" s="20">
        <f>VLOOKUP(BS33,[1]Plan1!$F$3:$G$429,2,FALSE)</f>
        <v>20</v>
      </c>
      <c r="BT378" s="20">
        <f>VLOOKUP(BT33,[1]Plan1!$F$3:$G$429,2,FALSE)</f>
        <v>2</v>
      </c>
      <c r="BU378" s="20">
        <f>VLOOKUP(BU33,[1]Plan1!$F$3:$G$429,2,FALSE)</f>
        <v>2</v>
      </c>
      <c r="BV378" s="20" t="e">
        <f>VLOOKUP(BV33,[1]ajustes!$L$3:$M$328,2,FALSE)</f>
        <v>#N/A</v>
      </c>
      <c r="BW378" s="20" t="e">
        <f>VLOOKUP(BW33,[1]Plan1!$F$3:$G$429,2,FALSE)</f>
        <v>#N/A</v>
      </c>
      <c r="BX378" s="20">
        <f>VLOOKUP(BX33,[1]Plan1!$F$3:$G$429,2,FALSE)</f>
        <v>10</v>
      </c>
      <c r="BY378" s="20" t="str">
        <f>VLOOKUP(BY33,[1]Plan1!$F$3:$G$429,2,FALSE)</f>
        <v>x</v>
      </c>
      <c r="BZ378" s="20">
        <f>VLOOKUP(BZ33,[1]Plan1!$F$3:$G$429,2,FALSE)</f>
        <v>0</v>
      </c>
      <c r="CA378" s="20">
        <f>VLOOKUP(CA33,[1]Plan1!$F$3:$G$429,2,FALSE)</f>
        <v>1</v>
      </c>
      <c r="CB378" s="20">
        <f>VLOOKUP(CB33,[1]Plan1!$F$3:$G$429,2,FALSE)</f>
        <v>7</v>
      </c>
      <c r="CC378" s="20">
        <f>VLOOKUP(CC33,[1]Plan1!$F$3:$G$429,2,FALSE)</f>
        <v>9</v>
      </c>
      <c r="CD378" s="20">
        <f>VLOOKUP(CD33,[1]Plan1!$F$3:$G$429,2,FALSE)</f>
        <v>0</v>
      </c>
      <c r="CE378" s="20">
        <f>VLOOKUP(CE33,[1]Plan1!$F$3:$G$429,2,FALSE)</f>
        <v>0</v>
      </c>
      <c r="CF378" s="20">
        <f>VLOOKUP(CF33,[1]Plan1!$F$3:$G$429,2,FALSE)</f>
        <v>0</v>
      </c>
      <c r="CG378" s="20" t="e">
        <f>VLOOKUP(CG33,[1]Plan1!$F$3:$G$429,2,FALSE)</f>
        <v>#N/A</v>
      </c>
      <c r="CH378" s="20">
        <f>VLOOKUP(CH33,[1]Plan1!$F$3:$G$429,2,FALSE)</f>
        <v>0</v>
      </c>
      <c r="CI378" s="20" t="str">
        <f>VLOOKUP(CI33,[1]Plan1!$F$3:$G$429,2,FALSE)</f>
        <v>x</v>
      </c>
      <c r="CJ378" s="20" t="str">
        <f>VLOOKUP(CJ33,[1]Plan1!$F$3:$G$429,2,FALSE)</f>
        <v>x</v>
      </c>
      <c r="CK378" s="20">
        <f>VLOOKUP(CK33,[1]Plan1!$F$3:$G$429,2,FALSE)</f>
        <v>0</v>
      </c>
      <c r="CL378" s="20">
        <f>VLOOKUP(CL33,[1]Plan1!$F$3:$G$429,2,FALSE)</f>
        <v>0</v>
      </c>
      <c r="CM378" s="20" t="str">
        <f>VLOOKUP(CM33,[1]Plan1!$F$3:$G$429,2,FALSE)</f>
        <v>x</v>
      </c>
      <c r="CN378" s="20" t="str">
        <f>VLOOKUP(CN33,[1]Plan1!$F$3:$G$429,2,FALSE)</f>
        <v>x</v>
      </c>
      <c r="CU378" s="20" t="str">
        <f>IF(ISERROR(VLOOKUP(CU33,[1]Plan1!$B$2:$D$490,2,FALSE)),"(sem email)",VLOOKUP(CU33,[1]Plan1!$B$2:$D$490,2,FALSE))</f>
        <v>(sem email)</v>
      </c>
      <c r="CX378" s="20" t="str">
        <f>IF(ISERROR(VLOOKUP(CX33,[1]ajustes!$L$4:$M$309,2,FALSE)),"(sem email)",VLOOKUP(CX33,[1]ajustes!$L$4:$M$309,2,FALSE))</f>
        <v>(sem email)</v>
      </c>
    </row>
    <row r="379" spans="5:102" ht="15.75" customHeight="1" x14ac:dyDescent="0.3">
      <c r="E379" s="23" t="str">
        <f t="shared" si="0"/>
        <v>Daniela Da Silva Leal De Moura</v>
      </c>
      <c r="O379" s="20" t="e">
        <f>VLOOKUP(O34,[1]Plan1!$B$2:$D$490,2,FALSE)</f>
        <v>#N/A</v>
      </c>
      <c r="P379" s="20" t="str">
        <f>VLOOKUP(P34,[1]ajustes!$N$4:$O$344,2,FALSE)</f>
        <v>(11) 98587-6110</v>
      </c>
      <c r="AN379" s="20">
        <f>VLOOKUP(AN34,[1]Plan1!$F$3:$G$429,2,FALSE)</f>
        <v>15</v>
      </c>
      <c r="AO379" s="20">
        <f>VLOOKUP(AO34,[1]Plan1!$F$3:$G$429,2,FALSE)</f>
        <v>15</v>
      </c>
      <c r="AP379" s="20">
        <f>VLOOKUP(AP34,[1]Plan1!$F$3:$G$429,2,FALSE)</f>
        <v>10</v>
      </c>
      <c r="AQ379" s="20">
        <f>VLOOKUP(AQ34,[1]Plan1!$F$3:$G$429,2,FALSE)</f>
        <v>4</v>
      </c>
      <c r="AR379" s="20">
        <f>VLOOKUP(AR34,[1]Plan1!$F$3:$G$429,2,FALSE)</f>
        <v>0</v>
      </c>
      <c r="AS379" s="20">
        <f>VLOOKUP(AS34,[1]Plan1!$F$3:$G$429,2,FALSE)</f>
        <v>0</v>
      </c>
      <c r="AT379" s="20">
        <f>VLOOKUP(AT34,[1]Plan1!$F$3:$G$429,2,FALSE)</f>
        <v>0</v>
      </c>
      <c r="AU379" s="20" t="e">
        <f>VLOOKUP(AU34,[1]ajustes!$L$4:$N$134,3,FALSE)</f>
        <v>#N/A</v>
      </c>
      <c r="AV379" s="20">
        <f>VLOOKUP(AV34,[1]Plan1!$F$3:$G$429,2,FALSE)</f>
        <v>4</v>
      </c>
      <c r="AW379" s="20">
        <f>VLOOKUP(AW34,[1]Plan1!$F$3:$G$429,2,FALSE)</f>
        <v>10</v>
      </c>
      <c r="AX379" s="20">
        <f>VLOOKUP(AX34,[1]Plan1!$F$3:$G$429,2,FALSE)</f>
        <v>3</v>
      </c>
      <c r="AY379" s="20">
        <f>VLOOKUP(AY34,[1]Plan1!$F$3:$G$429,2,FALSE)</f>
        <v>1</v>
      </c>
      <c r="AZ379" s="20">
        <f>VLOOKUP(AZ34,[1]Plan1!$F$3:$G$429,2,FALSE)</f>
        <v>0</v>
      </c>
      <c r="BA379" s="20">
        <f>VLOOKUP(BA34,[1]Plan1!$F$3:$G$429,2,FALSE)</f>
        <v>0</v>
      </c>
      <c r="BB379" s="20">
        <f>VLOOKUP(BB34,[1]Plan1!$F$3:$G$429,2,FALSE)</f>
        <v>0</v>
      </c>
      <c r="BC379" s="20">
        <f>VLOOKUP(BC34,[1]Plan1!$F$3:$G$429,2,FALSE)</f>
        <v>0</v>
      </c>
      <c r="BD379" s="20">
        <f>VLOOKUP(BD34,[1]Plan1!$F$3:$G$429,2,FALSE)</f>
        <v>0</v>
      </c>
      <c r="BE379" s="20" t="e">
        <f>VLOOKUP(BE34,[1]Plan1!$F$3:$G$429,2,FALSE)</f>
        <v>#N/A</v>
      </c>
      <c r="BF379" s="20">
        <f>VLOOKUP(BF34,[1]Plan1!$F$3:$G$429,2,FALSE)</f>
        <v>52</v>
      </c>
      <c r="BG379" s="20">
        <f>VLOOKUP(BG34,[1]Plan1!$F$3:$G$429,2,FALSE)</f>
        <v>5</v>
      </c>
      <c r="BH379" s="20">
        <f>VLOOKUP(BH34,[1]Plan1!$F$3:$G$429,2,FALSE)</f>
        <v>5</v>
      </c>
      <c r="BI379" s="20">
        <f>VLOOKUP(BI34,[1]Plan1!$F$3:$G$429,2,FALSE)</f>
        <v>0</v>
      </c>
      <c r="BJ379" s="20">
        <f>VLOOKUP(BJ34,[1]Plan1!$F$3:$G$429,2,FALSE)</f>
        <v>1</v>
      </c>
      <c r="BK379" s="20">
        <f>VLOOKUP(BK34,[1]Plan1!$F$3:$G$429,2,FALSE)</f>
        <v>1</v>
      </c>
      <c r="BL379" s="20">
        <f>VLOOKUP(BL34,[1]Plan1!$F$3:$G$429,2,FALSE)</f>
        <v>1</v>
      </c>
      <c r="BM379" s="20">
        <f>VLOOKUP(BM34,[1]Plan1!$F$3:$G$429,2,FALSE)</f>
        <v>1</v>
      </c>
      <c r="BN379" s="20">
        <f>VLOOKUP(BN34,[1]Plan1!$F$3:$G$429,2,FALSE)</f>
        <v>0</v>
      </c>
      <c r="BO379" s="20">
        <f>VLOOKUP(BO34,[1]Plan1!$F$3:$G$429,2,FALSE)</f>
        <v>4</v>
      </c>
      <c r="BP379" s="20">
        <f>VLOOKUP(BP34,[1]Plan1!$F$3:$G$429,2,FALSE)</f>
        <v>2</v>
      </c>
      <c r="BQ379" s="20" t="e">
        <f>VLOOKUP(BQ34,[1]ajustes!$L$3:$M$11,2,FALSE)</f>
        <v>#N/A</v>
      </c>
      <c r="BR379" s="20" t="e">
        <f>VLOOKUP(BR34,[1]Plan1!$F$3:$G$429,2,FALSE)</f>
        <v>#N/A</v>
      </c>
      <c r="BS379" s="20">
        <f>VLOOKUP(BS34,[1]Plan1!$F$3:$G$429,2,FALSE)</f>
        <v>10</v>
      </c>
      <c r="BT379" s="20">
        <f>VLOOKUP(BT34,[1]Plan1!$F$3:$G$429,2,FALSE)</f>
        <v>1</v>
      </c>
      <c r="BU379" s="20">
        <f>VLOOKUP(BU34,[1]Plan1!$F$3:$G$429,2,FALSE)</f>
        <v>1</v>
      </c>
      <c r="BV379" s="20" t="e">
        <f>VLOOKUP(BV34,[1]ajustes!$L$3:$M$328,2,FALSE)</f>
        <v>#N/A</v>
      </c>
      <c r="BW379" s="20">
        <f>VLOOKUP(BW34,[1]Plan1!$F$3:$G$429,2,FALSE)</f>
        <v>0</v>
      </c>
      <c r="BX379" s="20">
        <f>VLOOKUP(BX34,[1]Plan1!$F$3:$G$429,2,FALSE)</f>
        <v>0</v>
      </c>
      <c r="BY379" s="20">
        <f>VLOOKUP(BY34,[1]Plan1!$F$3:$G$429,2,FALSE)</f>
        <v>0</v>
      </c>
      <c r="BZ379" s="20">
        <f>VLOOKUP(BZ34,[1]Plan1!$F$3:$G$429,2,FALSE)</f>
        <v>0</v>
      </c>
      <c r="CA379" s="20">
        <f>VLOOKUP(CA34,[1]Plan1!$F$3:$G$429,2,FALSE)</f>
        <v>0</v>
      </c>
      <c r="CB379" s="20">
        <f>VLOOKUP(CB34,[1]Plan1!$F$3:$G$429,2,FALSE)</f>
        <v>0</v>
      </c>
      <c r="CC379" s="20">
        <f>VLOOKUP(CC34,[1]Plan1!$F$3:$G$429,2,FALSE)</f>
        <v>200</v>
      </c>
      <c r="CD379" s="20">
        <f>VLOOKUP(CD34,[1]Plan1!$F$3:$G$429,2,FALSE)</f>
        <v>0</v>
      </c>
      <c r="CE379" s="20">
        <f>VLOOKUP(CE34,[1]Plan1!$F$3:$G$429,2,FALSE)</f>
        <v>0</v>
      </c>
      <c r="CF379" s="20">
        <f>VLOOKUP(CF34,[1]Plan1!$F$3:$G$429,2,FALSE)</f>
        <v>0</v>
      </c>
      <c r="CG379" s="20" t="e">
        <f>VLOOKUP(CG34,[1]Plan1!$F$3:$G$429,2,FALSE)</f>
        <v>#N/A</v>
      </c>
      <c r="CH379" s="20" t="e">
        <f>VLOOKUP(CH34,[1]Plan1!$F$3:$G$429,2,FALSE)</f>
        <v>#N/A</v>
      </c>
      <c r="CI379" s="20">
        <f>VLOOKUP(CI34,[1]Plan1!$F$3:$G$429,2,FALSE)</f>
        <v>0</v>
      </c>
      <c r="CJ379" s="20">
        <f>VLOOKUP(CJ34,[1]Plan1!$F$3:$G$429,2,FALSE)</f>
        <v>0</v>
      </c>
      <c r="CK379" s="20" t="e">
        <f>VLOOKUP(CK34,[1]Plan1!$F$3:$G$429,2,FALSE)</f>
        <v>#N/A</v>
      </c>
      <c r="CL379" s="20" t="e">
        <f>VLOOKUP(CL34,[1]Plan1!$F$3:$G$429,2,FALSE)</f>
        <v>#N/A</v>
      </c>
      <c r="CM379" s="20">
        <f>VLOOKUP(CM34,[1]Plan1!$F$3:$G$429,2,FALSE)</f>
        <v>0</v>
      </c>
      <c r="CN379" s="20">
        <f>VLOOKUP(CN34,[1]Plan1!$F$3:$G$429,2,FALSE)</f>
        <v>0</v>
      </c>
      <c r="CU379" s="20" t="str">
        <f>IF(ISERROR(VLOOKUP(CU34,[1]Plan1!$B$2:$D$490,2,FALSE)),"(sem email)",VLOOKUP(CU34,[1]Plan1!$B$2:$D$490,2,FALSE))</f>
        <v>(sem email)</v>
      </c>
      <c r="CX379" s="20" t="str">
        <f>IF(ISERROR(VLOOKUP(CX34,[1]ajustes!$L$4:$M$309,2,FALSE)),"(sem email)",VLOOKUP(CX34,[1]ajustes!$L$4:$M$309,2,FALSE))</f>
        <v>(sem email)</v>
      </c>
    </row>
    <row r="380" spans="5:102" ht="15.75" customHeight="1" x14ac:dyDescent="0.3">
      <c r="E380" s="23" t="str">
        <f t="shared" si="0"/>
        <v>Denise De Cassia Fustinoni</v>
      </c>
      <c r="O380" s="20" t="e">
        <f>VLOOKUP(O35,[1]Plan1!$B$2:$D$490,2,FALSE)</f>
        <v>#N/A</v>
      </c>
      <c r="P380" s="20" t="e">
        <f>VLOOKUP(P35,[1]ajustes!$N$4:$O$344,2,FALSE)</f>
        <v>#N/A</v>
      </c>
      <c r="AN380" s="20">
        <f>VLOOKUP(AN35,[1]Plan1!$F$3:$G$429,2,FALSE)</f>
        <v>35</v>
      </c>
      <c r="AO380" s="20">
        <f>VLOOKUP(AO35,[1]Plan1!$F$3:$G$429,2,FALSE)</f>
        <v>20</v>
      </c>
      <c r="AP380" s="20">
        <f>VLOOKUP(AP35,[1]Plan1!$F$3:$G$429,2,FALSE)</f>
        <v>7</v>
      </c>
      <c r="AQ380" s="20">
        <f>VLOOKUP(AQ35,[1]Plan1!$F$3:$G$429,2,FALSE)</f>
        <v>7</v>
      </c>
      <c r="AR380" s="20">
        <f>VLOOKUP(AR35,[1]Plan1!$F$3:$G$429,2,FALSE)</f>
        <v>0</v>
      </c>
      <c r="AS380" s="20">
        <f>VLOOKUP(AS35,[1]Plan1!$F$3:$G$429,2,FALSE)</f>
        <v>0</v>
      </c>
      <c r="AT380" s="20" t="e">
        <f>VLOOKUP(AT35,[1]Plan1!$F$3:$G$429,2,FALSE)</f>
        <v>#N/A</v>
      </c>
      <c r="AU380" s="20" t="e">
        <f>VLOOKUP(AU35,[1]ajustes!$L$4:$N$134,3,FALSE)</f>
        <v>#N/A</v>
      </c>
      <c r="AV380" s="20">
        <f>VLOOKUP(AV35,[1]Plan1!$F$3:$G$429,2,FALSE)</f>
        <v>9</v>
      </c>
      <c r="AW380" s="20">
        <f>VLOOKUP(AW35,[1]Plan1!$F$3:$G$429,2,FALSE)</f>
        <v>7</v>
      </c>
      <c r="AX380" s="20">
        <f>VLOOKUP(AX35,[1]Plan1!$F$3:$G$429,2,FALSE)</f>
        <v>5</v>
      </c>
      <c r="AY380" s="20">
        <f>VLOOKUP(AY35,[1]Plan1!$F$3:$G$429,2,FALSE)</f>
        <v>2</v>
      </c>
      <c r="AZ380" s="20">
        <f>VLOOKUP(AZ35,[1]Plan1!$F$3:$G$429,2,FALSE)</f>
        <v>0</v>
      </c>
      <c r="BA380" s="20">
        <f>VLOOKUP(BA35,[1]Plan1!$F$3:$G$429,2,FALSE)</f>
        <v>0</v>
      </c>
      <c r="BB380" s="20">
        <f>VLOOKUP(BB35,[1]Plan1!$F$3:$G$429,2,FALSE)</f>
        <v>3</v>
      </c>
      <c r="BC380" s="20">
        <f>VLOOKUP(BC35,[1]Plan1!$F$3:$G$429,2,FALSE)</f>
        <v>4</v>
      </c>
      <c r="BD380" s="20">
        <f>VLOOKUP(BD35,[1]Plan1!$F$3:$G$429,2,FALSE)</f>
        <v>1</v>
      </c>
      <c r="BE380" s="20">
        <f>VLOOKUP(BE35,[1]Plan1!$F$3:$G$429,2,FALSE)</f>
        <v>0</v>
      </c>
      <c r="BF380" s="20">
        <f>VLOOKUP(BF35,[1]Plan1!$F$3:$G$429,2,FALSE)</f>
        <v>0</v>
      </c>
      <c r="BG380" s="20">
        <f>VLOOKUP(BG35,[1]Plan1!$F$3:$G$429,2,FALSE)</f>
        <v>0</v>
      </c>
      <c r="BH380" s="20">
        <f>VLOOKUP(BH35,[1]Plan1!$F$3:$G$429,2,FALSE)</f>
        <v>2</v>
      </c>
      <c r="BI380" s="20">
        <f>VLOOKUP(BI35,[1]Plan1!$F$3:$G$429,2,FALSE)</f>
        <v>0</v>
      </c>
      <c r="BJ380" s="20">
        <f>VLOOKUP(BJ35,[1]Plan1!$F$3:$G$429,2,FALSE)</f>
        <v>0</v>
      </c>
      <c r="BK380" s="20">
        <f>VLOOKUP(BK35,[1]Plan1!$F$3:$G$429,2,FALSE)</f>
        <v>0</v>
      </c>
      <c r="BL380" s="20">
        <f>VLOOKUP(BL35,[1]Plan1!$F$3:$G$429,2,FALSE)</f>
        <v>0</v>
      </c>
      <c r="BM380" s="20">
        <f>VLOOKUP(BM35,[1]Plan1!$F$3:$G$429,2,FALSE)</f>
        <v>0</v>
      </c>
      <c r="BN380" s="20">
        <f>VLOOKUP(BN35,[1]Plan1!$F$3:$G$429,2,FALSE)</f>
        <v>0</v>
      </c>
      <c r="BO380" s="20">
        <f>VLOOKUP(BO35,[1]Plan1!$F$3:$G$429,2,FALSE)</f>
        <v>0</v>
      </c>
      <c r="BP380" s="20">
        <f>VLOOKUP(BP35,[1]Plan1!$F$3:$G$429,2,FALSE)</f>
        <v>0</v>
      </c>
      <c r="BQ380" s="20" t="e">
        <f>VLOOKUP(BQ35,[1]ajustes!$L$3:$M$11,2,FALSE)</f>
        <v>#N/A</v>
      </c>
      <c r="BR380" s="20">
        <f>VLOOKUP(BR35,[1]Plan1!$F$3:$G$429,2,FALSE)</f>
        <v>0</v>
      </c>
      <c r="BS380" s="20">
        <f>VLOOKUP(BS35,[1]Plan1!$F$3:$G$429,2,FALSE)</f>
        <v>0</v>
      </c>
      <c r="BT380" s="20">
        <f>VLOOKUP(BT35,[1]Plan1!$F$3:$G$429,2,FALSE)</f>
        <v>1</v>
      </c>
      <c r="BU380" s="20">
        <f>VLOOKUP(BU35,[1]Plan1!$F$3:$G$429,2,FALSE)</f>
        <v>0</v>
      </c>
      <c r="BV380" s="20" t="e">
        <f>VLOOKUP(BV35,[1]ajustes!$L$3:$M$328,2,FALSE)</f>
        <v>#N/A</v>
      </c>
      <c r="BW380" s="20">
        <f>VLOOKUP(BW35,[1]Plan1!$F$3:$G$429,2,FALSE)</f>
        <v>0</v>
      </c>
      <c r="BX380" s="20">
        <f>VLOOKUP(BX35,[1]Plan1!$F$3:$G$429,2,FALSE)</f>
        <v>0</v>
      </c>
      <c r="BY380" s="20">
        <f>VLOOKUP(BY35,[1]Plan1!$F$3:$G$429,2,FALSE)</f>
        <v>5</v>
      </c>
      <c r="BZ380" s="20">
        <f>VLOOKUP(BZ35,[1]Plan1!$F$3:$G$429,2,FALSE)</f>
        <v>0</v>
      </c>
      <c r="CA380" s="20">
        <f>VLOOKUP(CA35,[1]Plan1!$F$3:$G$429,2,FALSE)</f>
        <v>0</v>
      </c>
      <c r="CB380" s="20">
        <f>VLOOKUP(CB35,[1]Plan1!$F$3:$G$429,2,FALSE)</f>
        <v>0</v>
      </c>
      <c r="CC380" s="20">
        <f>VLOOKUP(CC35,[1]Plan1!$F$3:$G$429,2,FALSE)</f>
        <v>32</v>
      </c>
      <c r="CD380" s="20">
        <f>VLOOKUP(CD35,[1]Plan1!$F$3:$G$429,2,FALSE)</f>
        <v>0</v>
      </c>
      <c r="CE380" s="20">
        <f>VLOOKUP(CE35,[1]Plan1!$F$3:$G$429,2,FALSE)</f>
        <v>0</v>
      </c>
      <c r="CF380" s="20">
        <f>VLOOKUP(CF35,[1]Plan1!$F$3:$G$429,2,FALSE)</f>
        <v>0</v>
      </c>
      <c r="CG380" s="20" t="e">
        <f>VLOOKUP(CG35,[1]Plan1!$F$3:$G$429,2,FALSE)</f>
        <v>#N/A</v>
      </c>
      <c r="CH380" s="20">
        <f>VLOOKUP(CH35,[1]Plan1!$F$3:$G$429,2,FALSE)</f>
        <v>0</v>
      </c>
      <c r="CI380" s="20">
        <f>VLOOKUP(CI35,[1]Plan1!$F$3:$G$429,2,FALSE)</f>
        <v>0</v>
      </c>
      <c r="CJ380" s="20">
        <f>VLOOKUP(CJ35,[1]Plan1!$F$3:$G$429,2,FALSE)</f>
        <v>0</v>
      </c>
      <c r="CK380" s="20">
        <f>VLOOKUP(CK35,[1]Plan1!$F$3:$G$429,2,FALSE)</f>
        <v>0</v>
      </c>
      <c r="CL380" s="20">
        <f>VLOOKUP(CL35,[1]Plan1!$F$3:$G$429,2,FALSE)</f>
        <v>0</v>
      </c>
      <c r="CM380" s="20">
        <f>VLOOKUP(CM35,[1]Plan1!$F$3:$G$429,2,FALSE)</f>
        <v>0</v>
      </c>
      <c r="CN380" s="20">
        <f>VLOOKUP(CN35,[1]Plan1!$F$3:$G$429,2,FALSE)</f>
        <v>0</v>
      </c>
      <c r="CU380" s="20" t="str">
        <f>IF(ISERROR(VLOOKUP(CU35,[1]Plan1!$B$2:$D$490,2,FALSE)),"(sem email)",VLOOKUP(CU35,[1]Plan1!$B$2:$D$490,2,FALSE))</f>
        <v>(sem email)</v>
      </c>
      <c r="CX380" s="20" t="str">
        <f>IF(ISERROR(VLOOKUP(CX35,[1]ajustes!$L$4:$M$309,2,FALSE)),"(sem email)",VLOOKUP(CX35,[1]ajustes!$L$4:$M$309,2,FALSE))</f>
        <v>(sem email)</v>
      </c>
    </row>
    <row r="381" spans="5:102" ht="15.75" customHeight="1" x14ac:dyDescent="0.3">
      <c r="E381" s="23" t="str">
        <f t="shared" si="0"/>
        <v>Mario Luiz Alves Pinto</v>
      </c>
      <c r="O381" s="20" t="e">
        <f>VLOOKUP(O36,[1]Plan1!$B$2:$D$490,2,FALSE)</f>
        <v>#N/A</v>
      </c>
      <c r="P381" s="20" t="e">
        <f>VLOOKUP(P36,[1]ajustes!$N$4:$O$344,2,FALSE)</f>
        <v>#N/A</v>
      </c>
      <c r="AN381" s="20">
        <f>VLOOKUP(AN36,[1]Plan1!$F$3:$G$429,2,FALSE)</f>
        <v>25</v>
      </c>
      <c r="AO381" s="20">
        <f>VLOOKUP(AO36,[1]Plan1!$F$3:$G$429,2,FALSE)</f>
        <v>12</v>
      </c>
      <c r="AP381" s="20">
        <f>VLOOKUP(AP36,[1]Plan1!$F$3:$G$429,2,FALSE)</f>
        <v>7</v>
      </c>
      <c r="AQ381" s="20">
        <f>VLOOKUP(AQ36,[1]Plan1!$F$3:$G$429,2,FALSE)</f>
        <v>10</v>
      </c>
      <c r="AR381" s="20">
        <f>VLOOKUP(AR36,[1]Plan1!$F$3:$G$429,2,FALSE)</f>
        <v>0</v>
      </c>
      <c r="AS381" s="20">
        <f>VLOOKUP(AS36,[1]Plan1!$F$3:$G$429,2,FALSE)</f>
        <v>0</v>
      </c>
      <c r="AT381" s="20" t="e">
        <f>VLOOKUP(AT36,[1]Plan1!$F$3:$G$429,2,FALSE)</f>
        <v>#N/A</v>
      </c>
      <c r="AU381" s="20" t="e">
        <f>VLOOKUP(AU36,[1]ajustes!$L$4:$N$134,3,FALSE)</f>
        <v>#N/A</v>
      </c>
      <c r="AV381" s="20">
        <f>VLOOKUP(AV36,[1]Plan1!$F$3:$G$429,2,FALSE)</f>
        <v>13</v>
      </c>
      <c r="AW381" s="20">
        <f>VLOOKUP(AW36,[1]Plan1!$F$3:$G$429,2,FALSE)</f>
        <v>15</v>
      </c>
      <c r="AX381" s="20">
        <f>VLOOKUP(AX36,[1]Plan1!$F$3:$G$429,2,FALSE)</f>
        <v>3</v>
      </c>
      <c r="AY381" s="20">
        <f>VLOOKUP(AY36,[1]Plan1!$F$3:$G$429,2,FALSE)</f>
        <v>2</v>
      </c>
      <c r="AZ381" s="20">
        <f>VLOOKUP(AZ36,[1]Plan1!$F$3:$G$429,2,FALSE)</f>
        <v>0</v>
      </c>
      <c r="BA381" s="20">
        <f>VLOOKUP(BA36,[1]Plan1!$F$3:$G$429,2,FALSE)</f>
        <v>0</v>
      </c>
      <c r="BB381" s="20">
        <f>VLOOKUP(BB36,[1]Plan1!$F$3:$G$429,2,FALSE)</f>
        <v>0</v>
      </c>
      <c r="BC381" s="20">
        <f>VLOOKUP(BC36,[1]Plan1!$F$3:$G$429,2,FALSE)</f>
        <v>0</v>
      </c>
      <c r="BD381" s="20">
        <f>VLOOKUP(BD36,[1]Plan1!$F$3:$G$429,2,FALSE)</f>
        <v>0</v>
      </c>
      <c r="BE381" s="20" t="e">
        <f>VLOOKUP(BE36,[1]Plan1!$F$3:$G$429,2,FALSE)</f>
        <v>#N/A</v>
      </c>
      <c r="BF381" s="20">
        <f>VLOOKUP(BF36,[1]Plan1!$F$3:$G$429,2,FALSE)</f>
        <v>3</v>
      </c>
      <c r="BG381" s="20">
        <f>VLOOKUP(BG36,[1]Plan1!$F$3:$G$429,2,FALSE)</f>
        <v>0</v>
      </c>
      <c r="BH381" s="20">
        <f>VLOOKUP(BH36,[1]Plan1!$F$3:$G$429,2,FALSE)</f>
        <v>3</v>
      </c>
      <c r="BI381" s="20">
        <f>VLOOKUP(BI36,[1]Plan1!$F$3:$G$429,2,FALSE)</f>
        <v>0</v>
      </c>
      <c r="BJ381" s="20">
        <f>VLOOKUP(BJ36,[1]Plan1!$F$3:$G$429,2,FALSE)</f>
        <v>0</v>
      </c>
      <c r="BK381" s="20">
        <f>VLOOKUP(BK36,[1]Plan1!$F$3:$G$429,2,FALSE)</f>
        <v>0</v>
      </c>
      <c r="BL381" s="20">
        <f>VLOOKUP(BL36,[1]Plan1!$F$3:$G$429,2,FALSE)</f>
        <v>0</v>
      </c>
      <c r="BM381" s="20">
        <f>VLOOKUP(BM36,[1]Plan1!$F$3:$G$429,2,FALSE)</f>
        <v>0</v>
      </c>
      <c r="BN381" s="20">
        <f>VLOOKUP(BN36,[1]Plan1!$F$3:$G$429,2,FALSE)</f>
        <v>0</v>
      </c>
      <c r="BO381" s="20">
        <f>VLOOKUP(BO36,[1]Plan1!$F$3:$G$429,2,FALSE)</f>
        <v>3</v>
      </c>
      <c r="BP381" s="20">
        <f>VLOOKUP(BP36,[1]Plan1!$F$3:$G$429,2,FALSE)</f>
        <v>2</v>
      </c>
      <c r="BQ381" s="20" t="e">
        <f>VLOOKUP(BQ36,[1]ajustes!$L$3:$M$11,2,FALSE)</f>
        <v>#N/A</v>
      </c>
      <c r="BR381" s="20">
        <f>VLOOKUP(BR36,[1]Plan1!$F$3:$G$429,2,FALSE)</f>
        <v>0</v>
      </c>
      <c r="BS381" s="20">
        <f>VLOOKUP(BS36,[1]Plan1!$F$3:$G$429,2,FALSE)</f>
        <v>0</v>
      </c>
      <c r="BT381" s="20">
        <f>VLOOKUP(BT36,[1]Plan1!$F$3:$G$429,2,FALSE)</f>
        <v>0</v>
      </c>
      <c r="BU381" s="20">
        <f>VLOOKUP(BU36,[1]Plan1!$F$3:$G$429,2,FALSE)</f>
        <v>0</v>
      </c>
      <c r="BV381" s="20" t="e">
        <f>VLOOKUP(BV36,[1]ajustes!$L$3:$M$328,2,FALSE)</f>
        <v>#N/A</v>
      </c>
      <c r="BW381" s="20">
        <f>VLOOKUP(BW36,[1]Plan1!$F$3:$G$429,2,FALSE)</f>
        <v>0</v>
      </c>
      <c r="BX381" s="20">
        <f>VLOOKUP(BX36,[1]Plan1!$F$3:$G$429,2,FALSE)</f>
        <v>0</v>
      </c>
      <c r="BY381" s="20">
        <f>VLOOKUP(BY36,[1]Plan1!$F$3:$G$429,2,FALSE)</f>
        <v>0</v>
      </c>
      <c r="BZ381" s="20">
        <f>VLOOKUP(BZ36,[1]Plan1!$F$3:$G$429,2,FALSE)</f>
        <v>0</v>
      </c>
      <c r="CA381" s="20">
        <f>VLOOKUP(CA36,[1]Plan1!$F$3:$G$429,2,FALSE)</f>
        <v>0</v>
      </c>
      <c r="CB381" s="20">
        <f>VLOOKUP(CB36,[1]Plan1!$F$3:$G$429,2,FALSE)</f>
        <v>0</v>
      </c>
      <c r="CC381" s="20">
        <f>VLOOKUP(CC36,[1]Plan1!$F$3:$G$429,2,FALSE)</f>
        <v>4</v>
      </c>
      <c r="CD381" s="20">
        <f>VLOOKUP(CD36,[1]Plan1!$F$3:$G$429,2,FALSE)</f>
        <v>0</v>
      </c>
      <c r="CE381" s="20" t="e">
        <f>VLOOKUP(CE36,[1]Plan1!$F$3:$G$429,2,FALSE)</f>
        <v>#N/A</v>
      </c>
      <c r="CF381" s="20">
        <f>VLOOKUP(CF36,[1]Plan1!$F$3:$G$429,2,FALSE)</f>
        <v>0</v>
      </c>
      <c r="CG381" s="20" t="e">
        <f>VLOOKUP(CG36,[1]Plan1!$F$3:$G$429,2,FALSE)</f>
        <v>#N/A</v>
      </c>
      <c r="CH381" s="20">
        <f>VLOOKUP(CH36,[1]Plan1!$F$3:$G$429,2,FALSE)</f>
        <v>0</v>
      </c>
      <c r="CI381" s="20">
        <f>VLOOKUP(CI36,[1]Plan1!$F$3:$G$429,2,FALSE)</f>
        <v>0</v>
      </c>
      <c r="CJ381" s="20">
        <f>VLOOKUP(CJ36,[1]Plan1!$F$3:$G$429,2,FALSE)</f>
        <v>0</v>
      </c>
      <c r="CK381" s="20" t="e">
        <f>VLOOKUP(CK36,[1]Plan1!$F$3:$G$429,2,FALSE)</f>
        <v>#N/A</v>
      </c>
      <c r="CL381" s="20">
        <f>VLOOKUP(CL36,[1]Plan1!$F$3:$G$429,2,FALSE)</f>
        <v>0</v>
      </c>
      <c r="CM381" s="20">
        <f>VLOOKUP(CM36,[1]Plan1!$F$3:$G$429,2,FALSE)</f>
        <v>0</v>
      </c>
      <c r="CN381" s="20">
        <f>VLOOKUP(CN36,[1]Plan1!$F$3:$G$429,2,FALSE)</f>
        <v>0</v>
      </c>
      <c r="CU381" s="20" t="str">
        <f>IF(ISERROR(VLOOKUP(CU36,[1]Plan1!$B$2:$D$490,2,FALSE)),"(sem email)",VLOOKUP(CU36,[1]Plan1!$B$2:$D$490,2,FALSE))</f>
        <v>(sem email)</v>
      </c>
      <c r="CX381" s="20" t="str">
        <f>IF(ISERROR(VLOOKUP(CX36,[1]ajustes!$L$4:$M$309,2,FALSE)),"(sem email)",VLOOKUP(CX36,[1]ajustes!$L$4:$M$309,2,FALSE))</f>
        <v>(sem email)</v>
      </c>
    </row>
    <row r="382" spans="5:102" ht="15.75" customHeight="1" x14ac:dyDescent="0.3">
      <c r="E382" s="23" t="str">
        <f t="shared" si="0"/>
        <v>Sandra Maria Sanches Da Vinha De Lorenzo</v>
      </c>
      <c r="O382" s="20" t="e">
        <f>VLOOKUP(O37,[1]Plan1!$B$2:$D$490,2,FALSE)</f>
        <v>#N/A</v>
      </c>
      <c r="P382" s="20" t="str">
        <f>VLOOKUP(P37,[1]ajustes!$N$4:$O$344,2,FALSE)</f>
        <v>(16) 99781-6485</v>
      </c>
      <c r="AN382" s="20" t="e">
        <f>VLOOKUP(AN37,[1]Plan1!$F$3:$G$429,2,FALSE)</f>
        <v>#N/A</v>
      </c>
      <c r="AO382" s="20">
        <f>VLOOKUP(AO37,[1]Plan1!$F$3:$G$429,2,FALSE)</f>
        <v>50</v>
      </c>
      <c r="AP382" s="20">
        <f>VLOOKUP(AP37,[1]Plan1!$F$3:$G$429,2,FALSE)</f>
        <v>12</v>
      </c>
      <c r="AQ382" s="20">
        <f>VLOOKUP(AQ37,[1]Plan1!$F$3:$G$429,2,FALSE)</f>
        <v>10</v>
      </c>
      <c r="AR382" s="20" t="e">
        <f>VLOOKUP(AR37,[1]Plan1!$F$3:$G$429,2,FALSE)</f>
        <v>#N/A</v>
      </c>
      <c r="AS382" s="20">
        <f>VLOOKUP(AS37,[1]Plan1!$F$3:$G$429,2,FALSE)</f>
        <v>0</v>
      </c>
      <c r="AT382" s="20" t="e">
        <f>VLOOKUP(AT37,[1]Plan1!$F$3:$G$429,2,FALSE)</f>
        <v>#N/A</v>
      </c>
      <c r="AU382" s="20" t="e">
        <f>VLOOKUP(AU37,[1]ajustes!$L$4:$N$134,3,FALSE)</f>
        <v>#N/A</v>
      </c>
      <c r="AV382" s="20">
        <f>VLOOKUP(AV37,[1]Plan1!$F$3:$G$429,2,FALSE)</f>
        <v>31</v>
      </c>
      <c r="AW382" s="20">
        <f>VLOOKUP(AW37,[1]Plan1!$F$3:$G$429,2,FALSE)</f>
        <v>8</v>
      </c>
      <c r="AX382" s="20">
        <f>VLOOKUP(AX37,[1]Plan1!$F$3:$G$429,2,FALSE)</f>
        <v>4</v>
      </c>
      <c r="AY382" s="20">
        <f>VLOOKUP(AY37,[1]Plan1!$F$3:$G$429,2,FALSE)</f>
        <v>2</v>
      </c>
      <c r="AZ382" s="20" t="e">
        <f>VLOOKUP(AZ37,[1]Plan1!$F$3:$G$429,2,FALSE)</f>
        <v>#N/A</v>
      </c>
      <c r="BA382" s="20">
        <f>VLOOKUP(BA37,[1]Plan1!$F$3:$G$429,2,FALSE)</f>
        <v>35</v>
      </c>
      <c r="BB382" s="20">
        <f>VLOOKUP(BB37,[1]Plan1!$F$3:$G$429,2,FALSE)</f>
        <v>5</v>
      </c>
      <c r="BC382" s="20">
        <f>VLOOKUP(BC37,[1]Plan1!$F$3:$G$429,2,FALSE)</f>
        <v>2</v>
      </c>
      <c r="BD382" s="20">
        <f>VLOOKUP(BD37,[1]Plan1!$F$3:$G$429,2,FALSE)</f>
        <v>2</v>
      </c>
      <c r="BE382" s="20" t="e">
        <f>VLOOKUP(BE37,[1]Plan1!$F$3:$G$429,2,FALSE)</f>
        <v>#N/A</v>
      </c>
      <c r="BF382" s="20">
        <f>VLOOKUP(BF37,[1]Plan1!$F$3:$G$429,2,FALSE)</f>
        <v>0</v>
      </c>
      <c r="BG382" s="20">
        <f>VLOOKUP(BG37,[1]Plan1!$F$3:$G$429,2,FALSE)</f>
        <v>5</v>
      </c>
      <c r="BH382" s="20">
        <f>VLOOKUP(BH37,[1]Plan1!$F$3:$G$429,2,FALSE)</f>
        <v>7</v>
      </c>
      <c r="BI382" s="20">
        <f>VLOOKUP(BI37,[1]Plan1!$F$3:$G$429,2,FALSE)</f>
        <v>2</v>
      </c>
      <c r="BJ382" s="20">
        <f>VLOOKUP(BJ37,[1]Plan1!$F$3:$G$429,2,FALSE)</f>
        <v>2</v>
      </c>
      <c r="BK382" s="20">
        <f>VLOOKUP(BK37,[1]Plan1!$F$3:$G$429,2,FALSE)</f>
        <v>1</v>
      </c>
      <c r="BL382" s="20">
        <f>VLOOKUP(BL37,[1]Plan1!$F$3:$G$429,2,FALSE)</f>
        <v>2</v>
      </c>
      <c r="BM382" s="20">
        <f>VLOOKUP(BM37,[1]Plan1!$F$3:$G$429,2,FALSE)</f>
        <v>1</v>
      </c>
      <c r="BN382" s="20">
        <f>VLOOKUP(BN37,[1]Plan1!$F$3:$G$429,2,FALSE)</f>
        <v>0</v>
      </c>
      <c r="BO382" s="20">
        <f>VLOOKUP(BO37,[1]Plan1!$F$3:$G$429,2,FALSE)</f>
        <v>7</v>
      </c>
      <c r="BP382" s="20">
        <f>VLOOKUP(BP37,[1]Plan1!$F$3:$G$429,2,FALSE)</f>
        <v>7</v>
      </c>
      <c r="BQ382" s="20" t="e">
        <f>VLOOKUP(BQ37,[1]ajustes!$L$3:$M$11,2,FALSE)</f>
        <v>#N/A</v>
      </c>
      <c r="BR382" s="20" t="e">
        <f>VLOOKUP(BR37,[1]Plan1!$F$3:$G$429,2,FALSE)</f>
        <v>#N/A</v>
      </c>
      <c r="BS382" s="20">
        <f>VLOOKUP(BS37,[1]Plan1!$F$3:$G$429,2,FALSE)</f>
        <v>3</v>
      </c>
      <c r="BT382" s="20">
        <f>VLOOKUP(BT37,[1]Plan1!$F$3:$G$429,2,FALSE)</f>
        <v>2</v>
      </c>
      <c r="BU382" s="20">
        <f>VLOOKUP(BU37,[1]Plan1!$F$3:$G$429,2,FALSE)</f>
        <v>1</v>
      </c>
      <c r="BV382" s="20" t="e">
        <f>VLOOKUP(BV37,[1]ajustes!$L$3:$M$328,2,FALSE)</f>
        <v>#N/A</v>
      </c>
      <c r="BW382" s="20">
        <f>VLOOKUP(BW37,[1]Plan1!$F$3:$G$429,2,FALSE)</f>
        <v>0</v>
      </c>
      <c r="BX382" s="20">
        <f>VLOOKUP(BX37,[1]Plan1!$F$3:$G$429,2,FALSE)</f>
        <v>0</v>
      </c>
      <c r="BY382" s="20">
        <f>VLOOKUP(BY37,[1]Plan1!$F$3:$G$429,2,FALSE)</f>
        <v>0</v>
      </c>
      <c r="BZ382" s="20">
        <f>VLOOKUP(BZ37,[1]Plan1!$F$3:$G$429,2,FALSE)</f>
        <v>0</v>
      </c>
      <c r="CA382" s="20">
        <f>VLOOKUP(CA37,[1]Plan1!$F$3:$G$429,2,FALSE)</f>
        <v>0</v>
      </c>
      <c r="CB382" s="20">
        <f>VLOOKUP(CB37,[1]Plan1!$F$3:$G$429,2,FALSE)</f>
        <v>0</v>
      </c>
      <c r="CC382" s="20">
        <f>VLOOKUP(CC37,[1]Plan1!$F$3:$G$429,2,FALSE)</f>
        <v>12</v>
      </c>
      <c r="CD382" s="20" t="e">
        <f>VLOOKUP(CD37,[1]Plan1!$F$3:$G$429,2,FALSE)</f>
        <v>#N/A</v>
      </c>
      <c r="CE382" s="20" t="e">
        <f>VLOOKUP(CE37,[1]Plan1!$F$3:$G$429,2,FALSE)</f>
        <v>#N/A</v>
      </c>
      <c r="CF382" s="20">
        <f>VLOOKUP(CF37,[1]Plan1!$F$3:$G$429,2,FALSE)</f>
        <v>0</v>
      </c>
      <c r="CG382" s="20" t="e">
        <f>VLOOKUP(CG37,[1]Plan1!$F$3:$G$429,2,FALSE)</f>
        <v>#N/A</v>
      </c>
      <c r="CH382" s="20" t="e">
        <f>VLOOKUP(CH37,[1]Plan1!$F$3:$G$429,2,FALSE)</f>
        <v>#N/A</v>
      </c>
      <c r="CI382" s="20">
        <f>VLOOKUP(CI37,[1]Plan1!$F$3:$G$429,2,FALSE)</f>
        <v>0</v>
      </c>
      <c r="CJ382" s="20">
        <f>VLOOKUP(CJ37,[1]Plan1!$F$3:$G$429,2,FALSE)</f>
        <v>0</v>
      </c>
      <c r="CK382" s="20">
        <f>VLOOKUP(CK37,[1]Plan1!$F$3:$G$429,2,FALSE)</f>
        <v>0</v>
      </c>
      <c r="CL382" s="20" t="e">
        <f>VLOOKUP(CL37,[1]Plan1!$F$3:$G$429,2,FALSE)</f>
        <v>#N/A</v>
      </c>
      <c r="CM382" s="20">
        <f>VLOOKUP(CM37,[1]Plan1!$F$3:$G$429,2,FALSE)</f>
        <v>0</v>
      </c>
      <c r="CN382" s="20">
        <f>VLOOKUP(CN37,[1]Plan1!$F$3:$G$429,2,FALSE)</f>
        <v>0</v>
      </c>
      <c r="CU382" s="20" t="str">
        <f>IF(ISERROR(VLOOKUP(CU37,[1]Plan1!$B$2:$D$490,2,FALSE)),"(sem email)",VLOOKUP(CU37,[1]Plan1!$B$2:$D$490,2,FALSE))</f>
        <v>(sem email)</v>
      </c>
      <c r="CX382" s="20" t="str">
        <f>IF(ISERROR(VLOOKUP(CX37,[1]ajustes!$L$4:$M$309,2,FALSE)),"(sem email)",VLOOKUP(CX37,[1]ajustes!$L$4:$M$309,2,FALSE))</f>
        <v>(sem email)</v>
      </c>
    </row>
    <row r="383" spans="5:102" ht="15.75" customHeight="1" x14ac:dyDescent="0.3">
      <c r="E383" s="23" t="str">
        <f t="shared" si="0"/>
        <v>Bruno Otto Theodoro Rosa</v>
      </c>
      <c r="O383" s="20" t="e">
        <f>VLOOKUP(O38,[1]Plan1!$B$2:$D$490,2,FALSE)</f>
        <v>#N/A</v>
      </c>
      <c r="P383" s="20" t="str">
        <f>VLOOKUP(P38,[1]ajustes!$N$4:$O$344,2,FALSE)</f>
        <v>(16) 99709-4098</v>
      </c>
      <c r="AN383" s="20">
        <f>VLOOKUP(AN38,[1]Plan1!$F$3:$G$429,2,FALSE)</f>
        <v>0</v>
      </c>
      <c r="AO383" s="20">
        <f>VLOOKUP(AO38,[1]Plan1!$F$3:$G$429,2,FALSE)</f>
        <v>0</v>
      </c>
      <c r="AP383" s="20">
        <f>VLOOKUP(AP38,[1]Plan1!$F$3:$G$429,2,FALSE)</f>
        <v>0</v>
      </c>
      <c r="AQ383" s="20">
        <f>VLOOKUP(AQ38,[1]Plan1!$F$3:$G$429,2,FALSE)</f>
        <v>0</v>
      </c>
      <c r="AR383" s="20" t="e">
        <f>VLOOKUP(AR38,[1]Plan1!$F$3:$G$429,2,FALSE)</f>
        <v>#N/A</v>
      </c>
      <c r="AS383" s="20">
        <f>VLOOKUP(AS38,[1]Plan1!$F$3:$G$429,2,FALSE)</f>
        <v>0</v>
      </c>
      <c r="AT383" s="20">
        <f>VLOOKUP(AT38,[1]Plan1!$F$3:$G$429,2,FALSE)</f>
        <v>0</v>
      </c>
      <c r="AU383" s="20" t="e">
        <f>VLOOKUP(AU38,[1]ajustes!$L$4:$N$134,3,FALSE)</f>
        <v>#N/A</v>
      </c>
      <c r="AV383" s="20">
        <f>VLOOKUP(AV38,[1]Plan1!$F$3:$G$429,2,FALSE)</f>
        <v>0</v>
      </c>
      <c r="AW383" s="20">
        <f>VLOOKUP(AW38,[1]Plan1!$F$3:$G$429,2,FALSE)</f>
        <v>0</v>
      </c>
      <c r="AX383" s="20">
        <f>VLOOKUP(AX38,[1]Plan1!$F$3:$G$429,2,FALSE)</f>
        <v>0</v>
      </c>
      <c r="AY383" s="20">
        <f>VLOOKUP(AY38,[1]Plan1!$F$3:$G$429,2,FALSE)</f>
        <v>0</v>
      </c>
      <c r="AZ383" s="20" t="e">
        <f>VLOOKUP(AZ38,[1]Plan1!$F$3:$G$429,2,FALSE)</f>
        <v>#N/A</v>
      </c>
      <c r="BA383" s="20">
        <f>VLOOKUP(BA38,[1]Plan1!$F$3:$G$429,2,FALSE)</f>
        <v>0</v>
      </c>
      <c r="BB383" s="20">
        <f>VLOOKUP(BB38,[1]Plan1!$F$3:$G$429,2,FALSE)</f>
        <v>0</v>
      </c>
      <c r="BC383" s="20">
        <f>VLOOKUP(BC38,[1]Plan1!$F$3:$G$429,2,FALSE)</f>
        <v>0</v>
      </c>
      <c r="BD383" s="20">
        <f>VLOOKUP(BD38,[1]Plan1!$F$3:$G$429,2,FALSE)</f>
        <v>0</v>
      </c>
      <c r="BE383" s="20" t="e">
        <f>VLOOKUP(BE38,[1]Plan1!$F$3:$G$429,2,FALSE)</f>
        <v>#N/A</v>
      </c>
      <c r="BF383" s="20">
        <f>VLOOKUP(BF38,[1]Plan1!$F$3:$G$429,2,FALSE)</f>
        <v>0</v>
      </c>
      <c r="BG383" s="20">
        <f>VLOOKUP(BG38,[1]Plan1!$F$3:$G$429,2,FALSE)</f>
        <v>0</v>
      </c>
      <c r="BH383" s="20">
        <f>VLOOKUP(BH38,[1]Plan1!$F$3:$G$429,2,FALSE)</f>
        <v>0</v>
      </c>
      <c r="BI383" s="20">
        <f>VLOOKUP(BI38,[1]Plan1!$F$3:$G$429,2,FALSE)</f>
        <v>0</v>
      </c>
      <c r="BJ383" s="20">
        <f>VLOOKUP(BJ38,[1]Plan1!$F$3:$G$429,2,FALSE)</f>
        <v>0</v>
      </c>
      <c r="BK383" s="20">
        <f>VLOOKUP(BK38,[1]Plan1!$F$3:$G$429,2,FALSE)</f>
        <v>0</v>
      </c>
      <c r="BL383" s="20">
        <f>VLOOKUP(BL38,[1]Plan1!$F$3:$G$429,2,FALSE)</f>
        <v>0</v>
      </c>
      <c r="BM383" s="20">
        <f>VLOOKUP(BM38,[1]Plan1!$F$3:$G$429,2,FALSE)</f>
        <v>0</v>
      </c>
      <c r="BN383" s="20">
        <f>VLOOKUP(BN38,[1]Plan1!$F$3:$G$429,2,FALSE)</f>
        <v>0</v>
      </c>
      <c r="BO383" s="20">
        <f>VLOOKUP(BO38,[1]Plan1!$F$3:$G$429,2,FALSE)</f>
        <v>0</v>
      </c>
      <c r="BP383" s="20">
        <f>VLOOKUP(BP38,[1]Plan1!$F$3:$G$429,2,FALSE)</f>
        <v>0</v>
      </c>
      <c r="BQ383" s="20" t="e">
        <f>VLOOKUP(BQ38,[1]ajustes!$L$3:$M$11,2,FALSE)</f>
        <v>#N/A</v>
      </c>
      <c r="BR383" s="20" t="e">
        <f>VLOOKUP(BR38,[1]Plan1!$F$3:$G$429,2,FALSE)</f>
        <v>#N/A</v>
      </c>
      <c r="BS383" s="20">
        <f>VLOOKUP(BS38,[1]Plan1!$F$3:$G$429,2,FALSE)</f>
        <v>0</v>
      </c>
      <c r="BT383" s="20">
        <f>VLOOKUP(BT38,[1]Plan1!$F$3:$G$429,2,FALSE)</f>
        <v>0</v>
      </c>
      <c r="BU383" s="20">
        <f>VLOOKUP(BU38,[1]Plan1!$F$3:$G$429,2,FALSE)</f>
        <v>0</v>
      </c>
      <c r="BV383" s="20" t="e">
        <f>VLOOKUP(BV38,[1]ajustes!$L$3:$M$328,2,FALSE)</f>
        <v>#N/A</v>
      </c>
      <c r="BW383" s="20" t="e">
        <f>VLOOKUP(BW38,[1]Plan1!$F$3:$G$429,2,FALSE)</f>
        <v>#N/A</v>
      </c>
      <c r="BX383" s="20">
        <f>VLOOKUP(BX38,[1]Plan1!$F$3:$G$429,2,FALSE)</f>
        <v>0</v>
      </c>
      <c r="BY383" s="20">
        <f>VLOOKUP(BY38,[1]Plan1!$F$3:$G$429,2,FALSE)</f>
        <v>0</v>
      </c>
      <c r="BZ383" s="20">
        <f>VLOOKUP(BZ38,[1]Plan1!$F$3:$G$429,2,FALSE)</f>
        <v>0</v>
      </c>
      <c r="CA383" s="20">
        <f>VLOOKUP(CA38,[1]Plan1!$F$3:$G$429,2,FALSE)</f>
        <v>1</v>
      </c>
      <c r="CB383" s="20">
        <f>VLOOKUP(CB38,[1]Plan1!$F$3:$G$429,2,FALSE)</f>
        <v>0</v>
      </c>
      <c r="CC383" s="20">
        <f>VLOOKUP(CC38,[1]Plan1!$F$3:$G$429,2,FALSE)</f>
        <v>0</v>
      </c>
      <c r="CD383" s="20">
        <f>VLOOKUP(CD38,[1]Plan1!$F$3:$G$429,2,FALSE)</f>
        <v>0</v>
      </c>
      <c r="CE383" s="20">
        <f>VLOOKUP(CE38,[1]Plan1!$F$3:$G$429,2,FALSE)</f>
        <v>0</v>
      </c>
      <c r="CF383" s="20">
        <f>VLOOKUP(CF38,[1]Plan1!$F$3:$G$429,2,FALSE)</f>
        <v>0</v>
      </c>
      <c r="CG383" s="20" t="e">
        <f>VLOOKUP(CG38,[1]Plan1!$F$3:$G$429,2,FALSE)</f>
        <v>#N/A</v>
      </c>
      <c r="CH383" s="20" t="e">
        <f>VLOOKUP(CH38,[1]Plan1!$F$3:$G$429,2,FALSE)</f>
        <v>#N/A</v>
      </c>
      <c r="CI383" s="20">
        <f>VLOOKUP(CI38,[1]Plan1!$F$3:$G$429,2,FALSE)</f>
        <v>0</v>
      </c>
      <c r="CJ383" s="20">
        <f>VLOOKUP(CJ38,[1]Plan1!$F$3:$G$429,2,FALSE)</f>
        <v>0</v>
      </c>
      <c r="CK383" s="20" t="e">
        <f>VLOOKUP(CK38,[1]Plan1!$F$3:$G$429,2,FALSE)</f>
        <v>#N/A</v>
      </c>
      <c r="CL383" s="20" t="e">
        <f>VLOOKUP(CL38,[1]Plan1!$F$3:$G$429,2,FALSE)</f>
        <v>#N/A</v>
      </c>
      <c r="CM383" s="20">
        <f>VLOOKUP(CM38,[1]Plan1!$F$3:$G$429,2,FALSE)</f>
        <v>0</v>
      </c>
      <c r="CN383" s="20">
        <f>VLOOKUP(CN38,[1]Plan1!$F$3:$G$429,2,FALSE)</f>
        <v>0</v>
      </c>
      <c r="CU383" s="20" t="str">
        <f>IF(ISERROR(VLOOKUP(CU38,[1]Plan1!$B$2:$D$490,2,FALSE)),"(sem email)",VLOOKUP(CU38,[1]Plan1!$B$2:$D$490,2,FALSE))</f>
        <v>(sem email)</v>
      </c>
      <c r="CX383" s="20" t="str">
        <f>IF(ISERROR(VLOOKUP(CX38,[1]ajustes!$L$4:$M$309,2,FALSE)),"(sem email)",VLOOKUP(CX38,[1]ajustes!$L$4:$M$309,2,FALSE))</f>
        <v>(sem email)</v>
      </c>
    </row>
    <row r="384" spans="5:102" ht="15.75" customHeight="1" x14ac:dyDescent="0.3">
      <c r="E384" s="23" t="str">
        <f t="shared" si="0"/>
        <v>Regina Fatima Waldomiro</v>
      </c>
      <c r="O384" s="20" t="e">
        <f>VLOOKUP(O39,[1]Plan1!$B$2:$D$490,2,FALSE)</f>
        <v>#N/A</v>
      </c>
      <c r="P384" s="20" t="e">
        <f>VLOOKUP(P39,[1]ajustes!$N$4:$O$344,2,FALSE)</f>
        <v>#N/A</v>
      </c>
      <c r="AN384" s="20">
        <f>VLOOKUP(AN39,[1]Plan1!$F$3:$G$429,2,FALSE)</f>
        <v>12</v>
      </c>
      <c r="AO384" s="20">
        <f>VLOOKUP(AO39,[1]Plan1!$F$3:$G$429,2,FALSE)</f>
        <v>9</v>
      </c>
      <c r="AP384" s="20">
        <f>VLOOKUP(AP39,[1]Plan1!$F$3:$G$429,2,FALSE)</f>
        <v>6</v>
      </c>
      <c r="AQ384" s="20">
        <f>VLOOKUP(AQ39,[1]Plan1!$F$3:$G$429,2,FALSE)</f>
        <v>2</v>
      </c>
      <c r="AR384" s="20" t="e">
        <f>VLOOKUP(AR39,[1]Plan1!$F$3:$G$429,2,FALSE)</f>
        <v>#N/A</v>
      </c>
      <c r="AS384" s="20">
        <f>VLOOKUP(AS39,[1]Plan1!$F$3:$G$429,2,FALSE)</f>
        <v>15</v>
      </c>
      <c r="AT384" s="20" t="e">
        <f>VLOOKUP(AT39,[1]Plan1!$F$3:$G$429,2,FALSE)</f>
        <v>#N/A</v>
      </c>
      <c r="AU384" s="20" t="e">
        <f>VLOOKUP(AU39,[1]ajustes!$L$4:$N$134,3,FALSE)</f>
        <v>#N/A</v>
      </c>
      <c r="AV384" s="20">
        <f>VLOOKUP(AV39,[1]Plan1!$F$3:$G$429,2,FALSE)</f>
        <v>12</v>
      </c>
      <c r="AW384" s="20">
        <f>VLOOKUP(AW39,[1]Plan1!$F$3:$G$429,2,FALSE)</f>
        <v>2</v>
      </c>
      <c r="AX384" s="20">
        <f>VLOOKUP(AX39,[1]Plan1!$F$3:$G$429,2,FALSE)</f>
        <v>1</v>
      </c>
      <c r="AY384" s="20">
        <f>VLOOKUP(AY39,[1]Plan1!$F$3:$G$429,2,FALSE)</f>
        <v>1</v>
      </c>
      <c r="AZ384" s="20" t="e">
        <f>VLOOKUP(AZ39,[1]Plan1!$F$3:$G$429,2,FALSE)</f>
        <v>#N/A</v>
      </c>
      <c r="BA384" s="20">
        <f>VLOOKUP(BA39,[1]Plan1!$F$3:$G$429,2,FALSE)</f>
        <v>12</v>
      </c>
      <c r="BB384" s="20">
        <f>VLOOKUP(BB39,[1]Plan1!$F$3:$G$429,2,FALSE)</f>
        <v>1</v>
      </c>
      <c r="BC384" s="20">
        <f>VLOOKUP(BC39,[1]Plan1!$F$3:$G$429,2,FALSE)</f>
        <v>1</v>
      </c>
      <c r="BD384" s="20">
        <f>VLOOKUP(BD39,[1]Plan1!$F$3:$G$429,2,FALSE)</f>
        <v>1</v>
      </c>
      <c r="BE384" s="20">
        <f>VLOOKUP(BE39,[1]Plan1!$F$3:$G$429,2,FALSE)</f>
        <v>0</v>
      </c>
      <c r="BF384" s="20">
        <f>VLOOKUP(BF39,[1]Plan1!$F$3:$G$429,2,FALSE)</f>
        <v>0</v>
      </c>
      <c r="BG384" s="20">
        <f>VLOOKUP(BG39,[1]Plan1!$F$3:$G$429,2,FALSE)</f>
        <v>0</v>
      </c>
      <c r="BH384" s="20">
        <f>VLOOKUP(BH39,[1]Plan1!$F$3:$G$429,2,FALSE)</f>
        <v>1</v>
      </c>
      <c r="BI384" s="20">
        <f>VLOOKUP(BI39,[1]Plan1!$F$3:$G$429,2,FALSE)</f>
        <v>0</v>
      </c>
      <c r="BJ384" s="20">
        <f>VLOOKUP(BJ39,[1]Plan1!$F$3:$G$429,2,FALSE)</f>
        <v>0</v>
      </c>
      <c r="BK384" s="20">
        <f>VLOOKUP(BK39,[1]Plan1!$F$3:$G$429,2,FALSE)</f>
        <v>0</v>
      </c>
      <c r="BL384" s="20">
        <f>VLOOKUP(BL39,[1]Plan1!$F$3:$G$429,2,FALSE)</f>
        <v>0</v>
      </c>
      <c r="BM384" s="20">
        <f>VLOOKUP(BM39,[1]Plan1!$F$3:$G$429,2,FALSE)</f>
        <v>0</v>
      </c>
      <c r="BN384" s="20">
        <f>VLOOKUP(BN39,[1]Plan1!$F$3:$G$429,2,FALSE)</f>
        <v>0</v>
      </c>
      <c r="BO384" s="20">
        <f>VLOOKUP(BO39,[1]Plan1!$F$3:$G$429,2,FALSE)</f>
        <v>1</v>
      </c>
      <c r="BP384" s="20">
        <f>VLOOKUP(BP39,[1]Plan1!$F$3:$G$429,2,FALSE)</f>
        <v>0</v>
      </c>
      <c r="BQ384" s="20" t="e">
        <f>VLOOKUP(BQ39,[1]ajustes!$L$3:$M$11,2,FALSE)</f>
        <v>#N/A</v>
      </c>
      <c r="BR384" s="20">
        <f>VLOOKUP(BR39,[1]Plan1!$F$3:$G$429,2,FALSE)</f>
        <v>0</v>
      </c>
      <c r="BS384" s="20">
        <f>VLOOKUP(BS39,[1]Plan1!$F$3:$G$429,2,FALSE)</f>
        <v>0</v>
      </c>
      <c r="BT384" s="20">
        <f>VLOOKUP(BT39,[1]Plan1!$F$3:$G$429,2,FALSE)</f>
        <v>0</v>
      </c>
      <c r="BU384" s="20">
        <f>VLOOKUP(BU39,[1]Plan1!$F$3:$G$429,2,FALSE)</f>
        <v>0</v>
      </c>
      <c r="BV384" s="20" t="e">
        <f>VLOOKUP(BV39,[1]ajustes!$L$3:$M$328,2,FALSE)</f>
        <v>#N/A</v>
      </c>
      <c r="BW384" s="20">
        <f>VLOOKUP(BW39,[1]Plan1!$F$3:$G$429,2,FALSE)</f>
        <v>0</v>
      </c>
      <c r="BX384" s="20">
        <f>VLOOKUP(BX39,[1]Plan1!$F$3:$G$429,2,FALSE)</f>
        <v>0</v>
      </c>
      <c r="BY384" s="20">
        <f>VLOOKUP(BY39,[1]Plan1!$F$3:$G$429,2,FALSE)</f>
        <v>0</v>
      </c>
      <c r="BZ384" s="20">
        <f>VLOOKUP(BZ39,[1]Plan1!$F$3:$G$429,2,FALSE)</f>
        <v>1</v>
      </c>
      <c r="CA384" s="20">
        <f>VLOOKUP(CA39,[1]Plan1!$F$3:$G$429,2,FALSE)</f>
        <v>0</v>
      </c>
      <c r="CB384" s="20">
        <f>VLOOKUP(CB39,[1]Plan1!$F$3:$G$429,2,FALSE)</f>
        <v>0</v>
      </c>
      <c r="CC384" s="20">
        <f>VLOOKUP(CC39,[1]Plan1!$F$3:$G$429,2,FALSE)</f>
        <v>2</v>
      </c>
      <c r="CD384" s="20">
        <f>VLOOKUP(CD39,[1]Plan1!$F$3:$G$429,2,FALSE)</f>
        <v>0</v>
      </c>
      <c r="CE384" s="20">
        <f>VLOOKUP(CE39,[1]Plan1!$F$3:$G$429,2,FALSE)</f>
        <v>0</v>
      </c>
      <c r="CF384" s="20">
        <f>VLOOKUP(CF39,[1]Plan1!$F$3:$G$429,2,FALSE)</f>
        <v>0</v>
      </c>
      <c r="CG384" s="20" t="e">
        <f>VLOOKUP(CG39,[1]Plan1!$F$3:$G$429,2,FALSE)</f>
        <v>#N/A</v>
      </c>
      <c r="CH384" s="20" t="e">
        <f>VLOOKUP(CH39,[1]Plan1!$F$3:$G$429,2,FALSE)</f>
        <v>#N/A</v>
      </c>
      <c r="CI384" s="20">
        <f>VLOOKUP(CI39,[1]Plan1!$F$3:$G$429,2,FALSE)</f>
        <v>0</v>
      </c>
      <c r="CJ384" s="20">
        <f>VLOOKUP(CJ39,[1]Plan1!$F$3:$G$429,2,FALSE)</f>
        <v>0</v>
      </c>
      <c r="CK384" s="20" t="e">
        <f>VLOOKUP(CK39,[1]Plan1!$F$3:$G$429,2,FALSE)</f>
        <v>#N/A</v>
      </c>
      <c r="CL384" s="20" t="e">
        <f>VLOOKUP(CL39,[1]Plan1!$F$3:$G$429,2,FALSE)</f>
        <v>#N/A</v>
      </c>
      <c r="CM384" s="20">
        <f>VLOOKUP(CM39,[1]Plan1!$F$3:$G$429,2,FALSE)</f>
        <v>0</v>
      </c>
      <c r="CN384" s="20">
        <f>VLOOKUP(CN39,[1]Plan1!$F$3:$G$429,2,FALSE)</f>
        <v>0</v>
      </c>
      <c r="CU384" s="20" t="str">
        <f>IF(ISERROR(VLOOKUP(CU39,[1]Plan1!$B$2:$D$490,2,FALSE)),"(sem email)",VLOOKUP(CU39,[1]Plan1!$B$2:$D$490,2,FALSE))</f>
        <v>(sem email)</v>
      </c>
      <c r="CX384" s="20" t="str">
        <f>IF(ISERROR(VLOOKUP(CX39,[1]ajustes!$L$4:$M$309,2,FALSE)),"(sem email)",VLOOKUP(CX39,[1]ajustes!$L$4:$M$309,2,FALSE))</f>
        <v>(sem email)</v>
      </c>
    </row>
    <row r="385" spans="5:102" ht="15.75" customHeight="1" x14ac:dyDescent="0.3">
      <c r="E385" s="23" t="str">
        <f t="shared" si="0"/>
        <v>Alcides Falconi Cazal</v>
      </c>
      <c r="O385" s="20" t="e">
        <f>VLOOKUP(O40,[1]Plan1!$B$2:$D$490,2,FALSE)</f>
        <v>#N/A</v>
      </c>
      <c r="P385" s="20" t="e">
        <f>VLOOKUP(P40,[1]ajustes!$N$4:$O$344,2,FALSE)</f>
        <v>#N/A</v>
      </c>
      <c r="AN385" s="20">
        <f>VLOOKUP(AN40,[1]Plan1!$F$3:$G$429,2,FALSE)</f>
        <v>40</v>
      </c>
      <c r="AO385" s="20">
        <f>VLOOKUP(AO40,[1]Plan1!$F$3:$G$429,2,FALSE)</f>
        <v>20</v>
      </c>
      <c r="AP385" s="20">
        <f>VLOOKUP(AP40,[1]Plan1!$F$3:$G$429,2,FALSE)</f>
        <v>15</v>
      </c>
      <c r="AQ385" s="20">
        <f>VLOOKUP(AQ40,[1]Plan1!$F$3:$G$429,2,FALSE)</f>
        <v>8</v>
      </c>
      <c r="AR385" s="20">
        <f>VLOOKUP(AR40,[1]Plan1!$F$3:$G$429,2,FALSE)</f>
        <v>0</v>
      </c>
      <c r="AS385" s="20">
        <f>VLOOKUP(AS40,[1]Plan1!$F$3:$G$429,2,FALSE)</f>
        <v>0</v>
      </c>
      <c r="AT385" s="20" t="e">
        <f>VLOOKUP(AT40,[1]Plan1!$F$3:$G$429,2,FALSE)</f>
        <v>#N/A</v>
      </c>
      <c r="AU385" s="20" t="e">
        <f>VLOOKUP(AU40,[1]ajustes!$L$4:$N$134,3,FALSE)</f>
        <v>#N/A</v>
      </c>
      <c r="AV385" s="20">
        <f>VLOOKUP(AV40,[1]Plan1!$F$3:$G$429,2,FALSE)</f>
        <v>15</v>
      </c>
      <c r="AW385" s="20">
        <f>VLOOKUP(AW40,[1]Plan1!$F$3:$G$429,2,FALSE)</f>
        <v>10</v>
      </c>
      <c r="AX385" s="20">
        <f>VLOOKUP(AX40,[1]Plan1!$F$3:$G$429,2,FALSE)</f>
        <v>4</v>
      </c>
      <c r="AY385" s="20">
        <f>VLOOKUP(AY40,[1]Plan1!$F$3:$G$429,2,FALSE)</f>
        <v>3</v>
      </c>
      <c r="AZ385" s="20" t="e">
        <f>VLOOKUP(AZ40,[1]Plan1!$F$3:$G$429,2,FALSE)</f>
        <v>#N/A</v>
      </c>
      <c r="BA385" s="20">
        <f>VLOOKUP(BA40,[1]Plan1!$F$3:$G$429,2,FALSE)</f>
        <v>15</v>
      </c>
      <c r="BB385" s="20">
        <f>VLOOKUP(BB40,[1]Plan1!$F$3:$G$429,2,FALSE)</f>
        <v>10</v>
      </c>
      <c r="BC385" s="20">
        <f>VLOOKUP(BC40,[1]Plan1!$F$3:$G$429,2,FALSE)</f>
        <v>4</v>
      </c>
      <c r="BD385" s="20">
        <f>VLOOKUP(BD40,[1]Plan1!$F$3:$G$429,2,FALSE)</f>
        <v>3</v>
      </c>
      <c r="BE385" s="20" t="e">
        <f>VLOOKUP(BE40,[1]Plan1!$F$3:$G$429,2,FALSE)</f>
        <v>#N/A</v>
      </c>
      <c r="BF385" s="20">
        <f>VLOOKUP(BF40,[1]Plan1!$F$3:$G$429,2,FALSE)</f>
        <v>30</v>
      </c>
      <c r="BG385" s="20">
        <f>VLOOKUP(BG40,[1]Plan1!$F$3:$G$429,2,FALSE)</f>
        <v>6</v>
      </c>
      <c r="BH385" s="20">
        <f>VLOOKUP(BH40,[1]Plan1!$F$3:$G$429,2,FALSE)</f>
        <v>8</v>
      </c>
      <c r="BI385" s="20">
        <f>VLOOKUP(BI40,[1]Plan1!$F$3:$G$429,2,FALSE)</f>
        <v>2</v>
      </c>
      <c r="BJ385" s="20">
        <f>VLOOKUP(BJ40,[1]Plan1!$F$3:$G$429,2,FALSE)</f>
        <v>2</v>
      </c>
      <c r="BK385" s="20">
        <f>VLOOKUP(BK40,[1]Plan1!$F$3:$G$429,2,FALSE)</f>
        <v>2</v>
      </c>
      <c r="BL385" s="20">
        <f>VLOOKUP(BL40,[1]Plan1!$F$3:$G$429,2,FALSE)</f>
        <v>2</v>
      </c>
      <c r="BM385" s="20">
        <f>VLOOKUP(BM40,[1]Plan1!$F$3:$G$429,2,FALSE)</f>
        <v>1</v>
      </c>
      <c r="BN385" s="20">
        <f>VLOOKUP(BN40,[1]Plan1!$F$3:$G$429,2,FALSE)</f>
        <v>3</v>
      </c>
      <c r="BO385" s="20">
        <f>VLOOKUP(BO40,[1]Plan1!$F$3:$G$429,2,FALSE)</f>
        <v>1</v>
      </c>
      <c r="BP385" s="20">
        <f>VLOOKUP(BP40,[1]Plan1!$F$3:$G$429,2,FALSE)</f>
        <v>0</v>
      </c>
      <c r="BQ385" s="20" t="e">
        <f>VLOOKUP(BQ40,[1]ajustes!$L$3:$M$11,2,FALSE)</f>
        <v>#N/A</v>
      </c>
      <c r="BR385" s="20" t="e">
        <f>VLOOKUP(BR40,[1]Plan1!$F$3:$G$429,2,FALSE)</f>
        <v>#N/A</v>
      </c>
      <c r="BS385" s="20">
        <f>VLOOKUP(BS40,[1]Plan1!$F$3:$G$429,2,FALSE)</f>
        <v>6</v>
      </c>
      <c r="BT385" s="20">
        <f>VLOOKUP(BT40,[1]Plan1!$F$3:$G$429,2,FALSE)</f>
        <v>2</v>
      </c>
      <c r="BU385" s="20">
        <f>VLOOKUP(BU40,[1]Plan1!$F$3:$G$429,2,FALSE)</f>
        <v>2</v>
      </c>
      <c r="BV385" s="20" t="e">
        <f>VLOOKUP(BV40,[1]ajustes!$L$3:$M$328,2,FALSE)</f>
        <v>#N/A</v>
      </c>
      <c r="BW385" s="20" t="e">
        <f>VLOOKUP(BW40,[1]Plan1!$F$3:$G$429,2,FALSE)</f>
        <v>#N/A</v>
      </c>
      <c r="BX385" s="20">
        <f>VLOOKUP(BX40,[1]Plan1!$F$3:$G$429,2,FALSE)</f>
        <v>20</v>
      </c>
      <c r="BY385" s="20">
        <f>VLOOKUP(BY40,[1]Plan1!$F$3:$G$429,2,FALSE)</f>
        <v>5</v>
      </c>
      <c r="BZ385" s="20">
        <f>VLOOKUP(BZ40,[1]Plan1!$F$3:$G$429,2,FALSE)</f>
        <v>5</v>
      </c>
      <c r="CA385" s="20">
        <f>VLOOKUP(CA40,[1]Plan1!$F$3:$G$429,2,FALSE)</f>
        <v>5</v>
      </c>
      <c r="CB385" s="20">
        <f>VLOOKUP(CB40,[1]Plan1!$F$3:$G$429,2,FALSE)</f>
        <v>1</v>
      </c>
      <c r="CC385" s="20">
        <f>VLOOKUP(CC40,[1]Plan1!$F$3:$G$429,2,FALSE)</f>
        <v>8</v>
      </c>
      <c r="CD385" s="20">
        <f>VLOOKUP(CD40,[1]Plan1!$F$3:$G$429,2,FALSE)</f>
        <v>0</v>
      </c>
      <c r="CE385" s="20">
        <f>VLOOKUP(CE40,[1]Plan1!$F$3:$G$429,2,FALSE)</f>
        <v>0</v>
      </c>
      <c r="CF385" s="20">
        <f>VLOOKUP(CF40,[1]Plan1!$F$3:$G$429,2,FALSE)</f>
        <v>0</v>
      </c>
      <c r="CG385" s="20" t="e">
        <f>VLOOKUP(CG40,[1]Plan1!$F$3:$G$429,2,FALSE)</f>
        <v>#N/A</v>
      </c>
      <c r="CH385" s="20" t="e">
        <f>VLOOKUP(CH40,[1]Plan1!$F$3:$G$429,2,FALSE)</f>
        <v>#N/A</v>
      </c>
      <c r="CI385" s="20">
        <f>VLOOKUP(CI40,[1]Plan1!$F$3:$G$429,2,FALSE)</f>
        <v>0</v>
      </c>
      <c r="CJ385" s="20">
        <f>VLOOKUP(CJ40,[1]Plan1!$F$3:$G$429,2,FALSE)</f>
        <v>0</v>
      </c>
      <c r="CK385" s="20" t="e">
        <f>VLOOKUP(CK40,[1]Plan1!$F$3:$G$429,2,FALSE)</f>
        <v>#N/A</v>
      </c>
      <c r="CL385" s="20" t="e">
        <f>VLOOKUP(CL40,[1]Plan1!$F$3:$G$429,2,FALSE)</f>
        <v>#N/A</v>
      </c>
      <c r="CM385" s="20">
        <f>VLOOKUP(CM40,[1]Plan1!$F$3:$G$429,2,FALSE)</f>
        <v>0</v>
      </c>
      <c r="CN385" s="20">
        <f>VLOOKUP(CN40,[1]Plan1!$F$3:$G$429,2,FALSE)</f>
        <v>0</v>
      </c>
      <c r="CU385" s="20" t="str">
        <f>IF(ISERROR(VLOOKUP(CU40,[1]Plan1!$B$2:$D$490,2,FALSE)),"(sem email)",VLOOKUP(CU40,[1]Plan1!$B$2:$D$490,2,FALSE))</f>
        <v>(sem email)</v>
      </c>
      <c r="CX385" s="20" t="str">
        <f>IF(ISERROR(VLOOKUP(CX40,[1]ajustes!$L$4:$M$309,2,FALSE)),"(sem email)",VLOOKUP(CX40,[1]ajustes!$L$4:$M$309,2,FALSE))</f>
        <v>(sem email)</v>
      </c>
    </row>
    <row r="386" spans="5:102" ht="15.75" customHeight="1" x14ac:dyDescent="0.3">
      <c r="E386" s="23" t="str">
        <f t="shared" si="0"/>
        <v>Ana Cláudia De Oliveira</v>
      </c>
      <c r="O386" s="20" t="e">
        <f>VLOOKUP(O41,[1]Plan1!$B$2:$D$490,2,FALSE)</f>
        <v>#N/A</v>
      </c>
      <c r="P386" s="20" t="str">
        <f>VLOOKUP(P41,[1]ajustes!$N$4:$O$344,2,FALSE)</f>
        <v>(16) 99702-8068</v>
      </c>
      <c r="AN386" s="20">
        <f>VLOOKUP(AN41,[1]Plan1!$F$3:$G$429,2,FALSE)</f>
        <v>40</v>
      </c>
      <c r="AO386" s="20">
        <f>VLOOKUP(AO41,[1]Plan1!$F$3:$G$429,2,FALSE)</f>
        <v>30</v>
      </c>
      <c r="AP386" s="20">
        <f>VLOOKUP(AP41,[1]Plan1!$F$3:$G$429,2,FALSE)</f>
        <v>14</v>
      </c>
      <c r="AQ386" s="20">
        <f>VLOOKUP(AQ41,[1]Plan1!$F$3:$G$429,2,FALSE)</f>
        <v>8</v>
      </c>
      <c r="AR386" s="20">
        <f>VLOOKUP(AR41,[1]Plan1!$F$3:$G$429,2,FALSE)</f>
        <v>0</v>
      </c>
      <c r="AS386" s="20">
        <f>VLOOKUP(AS41,[1]Plan1!$F$3:$G$429,2,FALSE)</f>
        <v>0</v>
      </c>
      <c r="AT386" s="20" t="e">
        <f>VLOOKUP(AT41,[1]Plan1!$F$3:$G$429,2,FALSE)</f>
        <v>#N/A</v>
      </c>
      <c r="AU386" s="20" t="e">
        <f>VLOOKUP(AU41,[1]ajustes!$L$4:$N$134,3,FALSE)</f>
        <v>#N/A</v>
      </c>
      <c r="AV386" s="20">
        <f>VLOOKUP(AV41,[1]Plan1!$F$3:$G$429,2,FALSE)</f>
        <v>10</v>
      </c>
      <c r="AW386" s="20">
        <f>VLOOKUP(AW41,[1]Plan1!$F$3:$G$429,2,FALSE)</f>
        <v>10</v>
      </c>
      <c r="AX386" s="20">
        <f>VLOOKUP(AX41,[1]Plan1!$F$3:$G$429,2,FALSE)</f>
        <v>4</v>
      </c>
      <c r="AY386" s="20">
        <f>VLOOKUP(AY41,[1]Plan1!$F$3:$G$429,2,FALSE)</f>
        <v>1</v>
      </c>
      <c r="AZ386" s="20">
        <f>VLOOKUP(AZ41,[1]Plan1!$F$3:$G$429,2,FALSE)</f>
        <v>0</v>
      </c>
      <c r="BA386" s="20">
        <f>VLOOKUP(BA41,[1]Plan1!$F$3:$G$429,2,FALSE)</f>
        <v>0</v>
      </c>
      <c r="BB386" s="20">
        <f>VLOOKUP(BB41,[1]Plan1!$F$3:$G$429,2,FALSE)</f>
        <v>0</v>
      </c>
      <c r="BC386" s="20">
        <f>VLOOKUP(BC41,[1]Plan1!$F$3:$G$429,2,FALSE)</f>
        <v>2</v>
      </c>
      <c r="BD386" s="20">
        <f>VLOOKUP(BD41,[1]Plan1!$F$3:$G$429,2,FALSE)</f>
        <v>2</v>
      </c>
      <c r="BE386" s="20" t="e">
        <f>VLOOKUP(BE41,[1]Plan1!$F$3:$G$429,2,FALSE)</f>
        <v>#N/A</v>
      </c>
      <c r="BF386" s="20">
        <f>VLOOKUP(BF41,[1]Plan1!$F$3:$G$429,2,FALSE)</f>
        <v>30</v>
      </c>
      <c r="BG386" s="20">
        <f>VLOOKUP(BG41,[1]Plan1!$F$3:$G$429,2,FALSE)</f>
        <v>5</v>
      </c>
      <c r="BH386" s="20">
        <f>VLOOKUP(BH41,[1]Plan1!$F$3:$G$429,2,FALSE)</f>
        <v>4</v>
      </c>
      <c r="BI386" s="20">
        <f>VLOOKUP(BI41,[1]Plan1!$F$3:$G$429,2,FALSE)</f>
        <v>0</v>
      </c>
      <c r="BJ386" s="20">
        <f>VLOOKUP(BJ41,[1]Plan1!$F$3:$G$429,2,FALSE)</f>
        <v>0</v>
      </c>
      <c r="BK386" s="20">
        <f>VLOOKUP(BK41,[1]Plan1!$F$3:$G$429,2,FALSE)</f>
        <v>0</v>
      </c>
      <c r="BL386" s="20">
        <f>VLOOKUP(BL41,[1]Plan1!$F$3:$G$429,2,FALSE)</f>
        <v>0</v>
      </c>
      <c r="BM386" s="20">
        <f>VLOOKUP(BM41,[1]Plan1!$F$3:$G$429,2,FALSE)</f>
        <v>0</v>
      </c>
      <c r="BN386" s="20">
        <f>VLOOKUP(BN41,[1]Plan1!$F$3:$G$429,2,FALSE)</f>
        <v>0</v>
      </c>
      <c r="BO386" s="20">
        <f>VLOOKUP(BO41,[1]Plan1!$F$3:$G$429,2,FALSE)</f>
        <v>4</v>
      </c>
      <c r="BP386" s="20">
        <f>VLOOKUP(BP41,[1]Plan1!$F$3:$G$429,2,FALSE)</f>
        <v>4</v>
      </c>
      <c r="BQ386" s="20" t="e">
        <f>VLOOKUP(BQ41,[1]ajustes!$L$3:$M$11,2,FALSE)</f>
        <v>#N/A</v>
      </c>
      <c r="BR386" s="20" t="e">
        <f>VLOOKUP(BR41,[1]Plan1!$F$3:$G$429,2,FALSE)</f>
        <v>#N/A</v>
      </c>
      <c r="BS386" s="20">
        <f>VLOOKUP(BS41,[1]Plan1!$F$3:$G$429,2,FALSE)</f>
        <v>5</v>
      </c>
      <c r="BT386" s="20">
        <f>VLOOKUP(BT41,[1]Plan1!$F$3:$G$429,2,FALSE)</f>
        <v>1</v>
      </c>
      <c r="BU386" s="20">
        <f>VLOOKUP(BU41,[1]Plan1!$F$3:$G$429,2,FALSE)</f>
        <v>1</v>
      </c>
      <c r="BV386" s="20" t="e">
        <f>VLOOKUP(BV41,[1]ajustes!$L$3:$M$328,2,FALSE)</f>
        <v>#N/A</v>
      </c>
      <c r="BW386" s="20" t="e">
        <f>VLOOKUP(BW41,[1]Plan1!$F$3:$G$429,2,FALSE)</f>
        <v>#N/A</v>
      </c>
      <c r="BX386" s="20">
        <f>VLOOKUP(BX41,[1]Plan1!$F$3:$G$429,2,FALSE)</f>
        <v>6</v>
      </c>
      <c r="BY386" s="20">
        <f>VLOOKUP(BY41,[1]Plan1!$F$3:$G$429,2,FALSE)</f>
        <v>5</v>
      </c>
      <c r="BZ386" s="20">
        <f>VLOOKUP(BZ41,[1]Plan1!$F$3:$G$429,2,FALSE)</f>
        <v>2</v>
      </c>
      <c r="CA386" s="20">
        <f>VLOOKUP(CA41,[1]Plan1!$F$3:$G$429,2,FALSE)</f>
        <v>2</v>
      </c>
      <c r="CB386" s="20">
        <f>VLOOKUP(CB41,[1]Plan1!$F$3:$G$429,2,FALSE)</f>
        <v>0</v>
      </c>
      <c r="CC386" s="20">
        <f>VLOOKUP(CC41,[1]Plan1!$F$3:$G$429,2,FALSE)</f>
        <v>8</v>
      </c>
      <c r="CD386" s="20">
        <f>VLOOKUP(CD41,[1]Plan1!$F$3:$G$429,2,FALSE)</f>
        <v>0</v>
      </c>
      <c r="CE386" s="20">
        <f>VLOOKUP(CE41,[1]Plan1!$F$3:$G$429,2,FALSE)</f>
        <v>0</v>
      </c>
      <c r="CF386" s="20">
        <f>VLOOKUP(CF41,[1]Plan1!$F$3:$G$429,2,FALSE)</f>
        <v>0</v>
      </c>
      <c r="CG386" s="20" t="e">
        <f>VLOOKUP(CG41,[1]Plan1!$F$3:$G$429,2,FALSE)</f>
        <v>#N/A</v>
      </c>
      <c r="CH386" s="20">
        <f>VLOOKUP(CH41,[1]Plan1!$F$3:$G$429,2,FALSE)</f>
        <v>0</v>
      </c>
      <c r="CI386" s="20">
        <f>VLOOKUP(CI41,[1]Plan1!$F$3:$G$429,2,FALSE)</f>
        <v>0</v>
      </c>
      <c r="CJ386" s="20">
        <f>VLOOKUP(CJ41,[1]Plan1!$F$3:$G$429,2,FALSE)</f>
        <v>0</v>
      </c>
      <c r="CK386" s="20">
        <f>VLOOKUP(CK41,[1]Plan1!$F$3:$G$429,2,FALSE)</f>
        <v>0</v>
      </c>
      <c r="CL386" s="20" t="e">
        <f>VLOOKUP(CL41,[1]Plan1!$F$3:$G$429,2,FALSE)</f>
        <v>#N/A</v>
      </c>
      <c r="CM386" s="20">
        <f>VLOOKUP(CM41,[1]Plan1!$F$3:$G$429,2,FALSE)</f>
        <v>0</v>
      </c>
      <c r="CN386" s="20">
        <f>VLOOKUP(CN41,[1]Plan1!$F$3:$G$429,2,FALSE)</f>
        <v>0</v>
      </c>
      <c r="CU386" s="20" t="str">
        <f>IF(ISERROR(VLOOKUP(CU41,[1]Plan1!$B$2:$D$490,2,FALSE)),"(sem email)",VLOOKUP(CU41,[1]Plan1!$B$2:$D$490,2,FALSE))</f>
        <v>(sem email)</v>
      </c>
      <c r="CX386" s="20" t="str">
        <f>IF(ISERROR(VLOOKUP(CX41,[1]ajustes!$L$4:$M$309,2,FALSE)),"(sem email)",VLOOKUP(CX41,[1]ajustes!$L$4:$M$309,2,FALSE))</f>
        <v>(sem email)</v>
      </c>
    </row>
    <row r="387" spans="5:102" ht="15.75" customHeight="1" x14ac:dyDescent="0.3">
      <c r="E387" s="23" t="str">
        <f t="shared" si="0"/>
        <v>André Roberto De Oliveira</v>
      </c>
      <c r="O387" s="20" t="e">
        <f>VLOOKUP(O42,[1]Plan1!$B$2:$D$490,2,FALSE)</f>
        <v>#N/A</v>
      </c>
      <c r="P387" s="20" t="str">
        <f>VLOOKUP(P42,[1]ajustes!$N$4:$O$344,2,FALSE)</f>
        <v>(16) 99786-7983</v>
      </c>
      <c r="AN387" s="20">
        <f>VLOOKUP(AN42,[1]Plan1!$F$3:$G$429,2,FALSE)</f>
        <v>8</v>
      </c>
      <c r="AO387" s="20">
        <f>VLOOKUP(AO42,[1]Plan1!$F$3:$G$429,2,FALSE)</f>
        <v>6</v>
      </c>
      <c r="AP387" s="20">
        <f>VLOOKUP(AP42,[1]Plan1!$F$3:$G$429,2,FALSE)</f>
        <v>6</v>
      </c>
      <c r="AQ387" s="20">
        <f>VLOOKUP(AQ42,[1]Plan1!$F$3:$G$429,2,FALSE)</f>
        <v>5</v>
      </c>
      <c r="AR387" s="20">
        <f>VLOOKUP(AR42,[1]Plan1!$F$3:$G$429,2,FALSE)</f>
        <v>0</v>
      </c>
      <c r="AS387" s="20">
        <f>VLOOKUP(AS42,[1]Plan1!$F$3:$G$429,2,FALSE)</f>
        <v>0</v>
      </c>
      <c r="AT387" s="20">
        <f>VLOOKUP(AT42,[1]Plan1!$F$3:$G$429,2,FALSE)</f>
        <v>0</v>
      </c>
      <c r="AU387" s="20" t="e">
        <f>VLOOKUP(AU42,[1]ajustes!$L$4:$N$134,3,FALSE)</f>
        <v>#N/A</v>
      </c>
      <c r="AV387" s="20">
        <f>VLOOKUP(AV42,[1]Plan1!$F$3:$G$429,2,FALSE)</f>
        <v>0</v>
      </c>
      <c r="AW387" s="20">
        <f>VLOOKUP(AW42,[1]Plan1!$F$3:$G$429,2,FALSE)</f>
        <v>0</v>
      </c>
      <c r="AX387" s="20">
        <f>VLOOKUP(AX42,[1]Plan1!$F$3:$G$429,2,FALSE)</f>
        <v>0</v>
      </c>
      <c r="AY387" s="20">
        <f>VLOOKUP(AY42,[1]Plan1!$F$3:$G$429,2,FALSE)</f>
        <v>0</v>
      </c>
      <c r="AZ387" s="20">
        <f>VLOOKUP(AZ42,[1]Plan1!$F$3:$G$429,2,FALSE)</f>
        <v>0</v>
      </c>
      <c r="BA387" s="20">
        <f>VLOOKUP(BA42,[1]Plan1!$F$3:$G$429,2,FALSE)</f>
        <v>0</v>
      </c>
      <c r="BB387" s="20">
        <f>VLOOKUP(BB42,[1]Plan1!$F$3:$G$429,2,FALSE)</f>
        <v>0</v>
      </c>
      <c r="BC387" s="20">
        <f>VLOOKUP(BC42,[1]Plan1!$F$3:$G$429,2,FALSE)</f>
        <v>0</v>
      </c>
      <c r="BD387" s="20">
        <f>VLOOKUP(BD42,[1]Plan1!$F$3:$G$429,2,FALSE)</f>
        <v>0</v>
      </c>
      <c r="BE387" s="20" t="e">
        <f>VLOOKUP(BE42,[1]Plan1!$F$3:$G$429,2,FALSE)</f>
        <v>#N/A</v>
      </c>
      <c r="BF387" s="20">
        <f>VLOOKUP(BF42,[1]Plan1!$F$3:$G$429,2,FALSE)</f>
        <v>8</v>
      </c>
      <c r="BG387" s="20">
        <f>VLOOKUP(BG42,[1]Plan1!$F$3:$G$429,2,FALSE)</f>
        <v>0</v>
      </c>
      <c r="BH387" s="20">
        <f>VLOOKUP(BH42,[1]Plan1!$F$3:$G$429,2,FALSE)</f>
        <v>4</v>
      </c>
      <c r="BI387" s="20">
        <f>VLOOKUP(BI42,[1]Plan1!$F$3:$G$429,2,FALSE)</f>
        <v>4</v>
      </c>
      <c r="BJ387" s="20">
        <f>VLOOKUP(BJ42,[1]Plan1!$F$3:$G$429,2,FALSE)</f>
        <v>4</v>
      </c>
      <c r="BK387" s="20">
        <f>VLOOKUP(BK42,[1]Plan1!$F$3:$G$429,2,FALSE)</f>
        <v>4</v>
      </c>
      <c r="BL387" s="20">
        <f>VLOOKUP(BL42,[1]Plan1!$F$3:$G$429,2,FALSE)</f>
        <v>4</v>
      </c>
      <c r="BM387" s="20">
        <f>VLOOKUP(BM42,[1]Plan1!$F$3:$G$429,2,FALSE)</f>
        <v>4</v>
      </c>
      <c r="BN387" s="20">
        <f>VLOOKUP(BN42,[1]Plan1!$F$3:$G$429,2,FALSE)</f>
        <v>0</v>
      </c>
      <c r="BO387" s="20">
        <f>VLOOKUP(BO42,[1]Plan1!$F$3:$G$429,2,FALSE)</f>
        <v>0</v>
      </c>
      <c r="BP387" s="20">
        <f>VLOOKUP(BP42,[1]Plan1!$F$3:$G$429,2,FALSE)</f>
        <v>4</v>
      </c>
      <c r="BQ387" s="20" t="e">
        <f>VLOOKUP(BQ42,[1]ajustes!$L$3:$M$11,2,FALSE)</f>
        <v>#N/A</v>
      </c>
      <c r="BR387" s="20">
        <f>VLOOKUP(BR42,[1]Plan1!$F$3:$G$429,2,FALSE)</f>
        <v>0</v>
      </c>
      <c r="BS387" s="20">
        <f>VLOOKUP(BS42,[1]Plan1!$F$3:$G$429,2,FALSE)</f>
        <v>0</v>
      </c>
      <c r="BT387" s="20">
        <f>VLOOKUP(BT42,[1]Plan1!$F$3:$G$429,2,FALSE)</f>
        <v>0</v>
      </c>
      <c r="BU387" s="20">
        <f>VLOOKUP(BU42,[1]Plan1!$F$3:$G$429,2,FALSE)</f>
        <v>0</v>
      </c>
      <c r="BV387" s="20" t="e">
        <f>VLOOKUP(BV42,[1]ajustes!$L$3:$M$328,2,FALSE)</f>
        <v>#N/A</v>
      </c>
      <c r="BW387" s="20">
        <f>VLOOKUP(BW42,[1]Plan1!$F$3:$G$429,2,FALSE)</f>
        <v>0</v>
      </c>
      <c r="BX387" s="20">
        <f>VLOOKUP(BX42,[1]Plan1!$F$3:$G$429,2,FALSE)</f>
        <v>0</v>
      </c>
      <c r="BY387" s="20">
        <f>VLOOKUP(BY42,[1]Plan1!$F$3:$G$429,2,FALSE)</f>
        <v>0</v>
      </c>
      <c r="BZ387" s="20">
        <f>VLOOKUP(BZ42,[1]Plan1!$F$3:$G$429,2,FALSE)</f>
        <v>0</v>
      </c>
      <c r="CA387" s="20">
        <f>VLOOKUP(CA42,[1]Plan1!$F$3:$G$429,2,FALSE)</f>
        <v>0</v>
      </c>
      <c r="CB387" s="20">
        <f>VLOOKUP(CB42,[1]Plan1!$F$3:$G$429,2,FALSE)</f>
        <v>0</v>
      </c>
      <c r="CC387" s="20">
        <f>VLOOKUP(CC42,[1]Plan1!$F$3:$G$429,2,FALSE)</f>
        <v>0</v>
      </c>
      <c r="CD387" s="20" t="e">
        <f>VLOOKUP(CD42,[1]Plan1!$F$3:$G$429,2,FALSE)</f>
        <v>#N/A</v>
      </c>
      <c r="CE387" s="20">
        <f>VLOOKUP(CE42,[1]Plan1!$F$3:$G$429,2,FALSE)</f>
        <v>0</v>
      </c>
      <c r="CF387" s="20">
        <f>VLOOKUP(CF42,[1]Plan1!$F$3:$G$429,2,FALSE)</f>
        <v>0</v>
      </c>
      <c r="CG387" s="20" t="e">
        <f>VLOOKUP(CG42,[1]Plan1!$F$3:$G$429,2,FALSE)</f>
        <v>#N/A</v>
      </c>
      <c r="CH387" s="20" t="e">
        <f>VLOOKUP(CH42,[1]Plan1!$F$3:$G$429,2,FALSE)</f>
        <v>#N/A</v>
      </c>
      <c r="CI387" s="20">
        <f>VLOOKUP(CI42,[1]Plan1!$F$3:$G$429,2,FALSE)</f>
        <v>0</v>
      </c>
      <c r="CJ387" s="20">
        <f>VLOOKUP(CJ42,[1]Plan1!$F$3:$G$429,2,FALSE)</f>
        <v>0</v>
      </c>
      <c r="CK387" s="20" t="e">
        <f>VLOOKUP(CK42,[1]Plan1!$F$3:$G$429,2,FALSE)</f>
        <v>#N/A</v>
      </c>
      <c r="CL387" s="20" t="e">
        <f>VLOOKUP(CL42,[1]Plan1!$F$3:$G$429,2,FALSE)</f>
        <v>#N/A</v>
      </c>
      <c r="CM387" s="20">
        <f>VLOOKUP(CM42,[1]Plan1!$F$3:$G$429,2,FALSE)</f>
        <v>0</v>
      </c>
      <c r="CN387" s="20">
        <f>VLOOKUP(CN42,[1]Plan1!$F$3:$G$429,2,FALSE)</f>
        <v>0</v>
      </c>
      <c r="CU387" s="20" t="str">
        <f>IF(ISERROR(VLOOKUP(CU42,[1]Plan1!$B$2:$D$490,2,FALSE)),"(sem email)",VLOOKUP(CU42,[1]Plan1!$B$2:$D$490,2,FALSE))</f>
        <v>(sem email)</v>
      </c>
      <c r="CX387" s="20" t="str">
        <f>IF(ISERROR(VLOOKUP(CX42,[1]ajustes!$L$4:$M$309,2,FALSE)),"(sem email)",VLOOKUP(CX42,[1]ajustes!$L$4:$M$309,2,FALSE))</f>
        <v>(sem email)</v>
      </c>
    </row>
    <row r="388" spans="5:102" ht="15.75" customHeight="1" x14ac:dyDescent="0.3">
      <c r="E388" s="23" t="str">
        <f t="shared" si="0"/>
        <v>Milton Domingues Junior</v>
      </c>
      <c r="O388" s="20" t="e">
        <f>VLOOKUP(O43,[1]Plan1!$B$2:$D$490,2,FALSE)</f>
        <v>#N/A</v>
      </c>
      <c r="P388" s="20" t="str">
        <f>VLOOKUP(P43,[1]ajustes!$N$4:$O$344,2,FALSE)</f>
        <v>(16) 99139-3455</v>
      </c>
      <c r="AN388" s="20">
        <f>VLOOKUP(AN43,[1]Plan1!$F$3:$G$429,2,FALSE)</f>
        <v>15</v>
      </c>
      <c r="AO388" s="20">
        <f>VLOOKUP(AO43,[1]Plan1!$F$3:$G$429,2,FALSE)</f>
        <v>15</v>
      </c>
      <c r="AP388" s="20">
        <f>VLOOKUP(AP43,[1]Plan1!$F$3:$G$429,2,FALSE)</f>
        <v>10</v>
      </c>
      <c r="AQ388" s="20">
        <f>VLOOKUP(AQ43,[1]Plan1!$F$3:$G$429,2,FALSE)</f>
        <v>2</v>
      </c>
      <c r="AR388" s="20" t="e">
        <f>VLOOKUP(AR43,[1]Plan1!$F$3:$G$429,2,FALSE)</f>
        <v>#N/A</v>
      </c>
      <c r="AS388" s="20">
        <f>VLOOKUP(AS43,[1]Plan1!$F$3:$G$429,2,FALSE)</f>
        <v>8</v>
      </c>
      <c r="AT388" s="20" t="e">
        <f>VLOOKUP(AT43,[1]Plan1!$F$3:$G$429,2,FALSE)</f>
        <v>#N/A</v>
      </c>
      <c r="AU388" s="20" t="e">
        <f>VLOOKUP(AU43,[1]ajustes!$L$4:$N$134,3,FALSE)</f>
        <v>#N/A</v>
      </c>
      <c r="AV388" s="20">
        <f>VLOOKUP(AV43,[1]Plan1!$F$3:$G$429,2,FALSE)</f>
        <v>10</v>
      </c>
      <c r="AW388" s="20">
        <f>VLOOKUP(AW43,[1]Plan1!$F$3:$G$429,2,FALSE)</f>
        <v>10</v>
      </c>
      <c r="AX388" s="20">
        <f>VLOOKUP(AX43,[1]Plan1!$F$3:$G$429,2,FALSE)</f>
        <v>3</v>
      </c>
      <c r="AY388" s="20">
        <f>VLOOKUP(AY43,[1]Plan1!$F$3:$G$429,2,FALSE)</f>
        <v>2</v>
      </c>
      <c r="AZ388" s="20" t="e">
        <f>VLOOKUP(AZ43,[1]Plan1!$F$3:$G$429,2,FALSE)</f>
        <v>#N/A</v>
      </c>
      <c r="BA388" s="20">
        <f>VLOOKUP(BA43,[1]Plan1!$F$3:$G$429,2,FALSE)</f>
        <v>5</v>
      </c>
      <c r="BB388" s="20">
        <f>VLOOKUP(BB43,[1]Plan1!$F$3:$G$429,2,FALSE)</f>
        <v>3</v>
      </c>
      <c r="BC388" s="20">
        <f>VLOOKUP(BC43,[1]Plan1!$F$3:$G$429,2,FALSE)</f>
        <v>3</v>
      </c>
      <c r="BD388" s="20">
        <f>VLOOKUP(BD43,[1]Plan1!$F$3:$G$429,2,FALSE)</f>
        <v>2</v>
      </c>
      <c r="BE388" s="20" t="e">
        <f>VLOOKUP(BE43,[1]Plan1!$F$3:$G$429,2,FALSE)</f>
        <v>#N/A</v>
      </c>
      <c r="BF388" s="20">
        <f>VLOOKUP(BF43,[1]Plan1!$F$3:$G$429,2,FALSE)</f>
        <v>30</v>
      </c>
      <c r="BG388" s="20">
        <f>VLOOKUP(BG43,[1]Plan1!$F$3:$G$429,2,FALSE)</f>
        <v>5</v>
      </c>
      <c r="BH388" s="20">
        <f>VLOOKUP(BH43,[1]Plan1!$F$3:$G$429,2,FALSE)</f>
        <v>8</v>
      </c>
      <c r="BI388" s="20">
        <f>VLOOKUP(BI43,[1]Plan1!$F$3:$G$429,2,FALSE)</f>
        <v>2</v>
      </c>
      <c r="BJ388" s="20">
        <f>VLOOKUP(BJ43,[1]Plan1!$F$3:$G$429,2,FALSE)</f>
        <v>2</v>
      </c>
      <c r="BK388" s="20">
        <f>VLOOKUP(BK43,[1]Plan1!$F$3:$G$429,2,FALSE)</f>
        <v>2</v>
      </c>
      <c r="BL388" s="20">
        <f>VLOOKUP(BL43,[1]Plan1!$F$3:$G$429,2,FALSE)</f>
        <v>2</v>
      </c>
      <c r="BM388" s="20">
        <f>VLOOKUP(BM43,[1]Plan1!$F$3:$G$429,2,FALSE)</f>
        <v>1</v>
      </c>
      <c r="BN388" s="20">
        <f>VLOOKUP(BN43,[1]Plan1!$F$3:$G$429,2,FALSE)</f>
        <v>4</v>
      </c>
      <c r="BO388" s="20">
        <f>VLOOKUP(BO43,[1]Plan1!$F$3:$G$429,2,FALSE)</f>
        <v>4</v>
      </c>
      <c r="BP388" s="20">
        <f>VLOOKUP(BP43,[1]Plan1!$F$3:$G$429,2,FALSE)</f>
        <v>8</v>
      </c>
      <c r="BQ388" s="20" t="e">
        <f>VLOOKUP(BQ43,[1]ajustes!$L$3:$M$11,2,FALSE)</f>
        <v>#N/A</v>
      </c>
      <c r="BR388" s="20" t="e">
        <f>VLOOKUP(BR43,[1]Plan1!$F$3:$G$429,2,FALSE)</f>
        <v>#N/A</v>
      </c>
      <c r="BS388" s="20">
        <f>VLOOKUP(BS43,[1]Plan1!$F$3:$G$429,2,FALSE)</f>
        <v>13</v>
      </c>
      <c r="BT388" s="20">
        <f>VLOOKUP(BT43,[1]Plan1!$F$3:$G$429,2,FALSE)</f>
        <v>2</v>
      </c>
      <c r="BU388" s="20">
        <f>VLOOKUP(BU43,[1]Plan1!$F$3:$G$429,2,FALSE)</f>
        <v>2</v>
      </c>
      <c r="BV388" s="20" t="e">
        <f>VLOOKUP(BV43,[1]ajustes!$L$3:$M$328,2,FALSE)</f>
        <v>#N/A</v>
      </c>
      <c r="BW388" s="20" t="e">
        <f>VLOOKUP(BW43,[1]Plan1!$F$3:$G$429,2,FALSE)</f>
        <v>#N/A</v>
      </c>
      <c r="BX388" s="20">
        <f>VLOOKUP(BX43,[1]Plan1!$F$3:$G$429,2,FALSE)</f>
        <v>10</v>
      </c>
      <c r="BY388" s="20">
        <f>VLOOKUP(BY43,[1]Plan1!$F$3:$G$429,2,FALSE)</f>
        <v>2</v>
      </c>
      <c r="BZ388" s="20">
        <f>VLOOKUP(BZ43,[1]Plan1!$F$3:$G$429,2,FALSE)</f>
        <v>2</v>
      </c>
      <c r="CA388" s="20">
        <f>VLOOKUP(CA43,[1]Plan1!$F$3:$G$429,2,FALSE)</f>
        <v>2</v>
      </c>
      <c r="CB388" s="20">
        <f>VLOOKUP(CB43,[1]Plan1!$F$3:$G$429,2,FALSE)</f>
        <v>0</v>
      </c>
      <c r="CC388" s="20">
        <f>VLOOKUP(CC43,[1]Plan1!$F$3:$G$429,2,FALSE)</f>
        <v>12</v>
      </c>
      <c r="CD388" s="20" t="e">
        <f>VLOOKUP(CD43,[1]Plan1!$F$3:$G$429,2,FALSE)</f>
        <v>#N/A</v>
      </c>
      <c r="CE388" s="20" t="e">
        <f>VLOOKUP(CE43,[1]Plan1!$F$3:$G$429,2,FALSE)</f>
        <v>#N/A</v>
      </c>
      <c r="CF388" s="20" t="e">
        <f>VLOOKUP(CF43,[1]Plan1!$F$3:$G$429,2,FALSE)</f>
        <v>#N/A</v>
      </c>
      <c r="CG388" s="20" t="e">
        <f>VLOOKUP(CG43,[1]Plan1!$F$3:$G$429,2,FALSE)</f>
        <v>#N/A</v>
      </c>
      <c r="CH388" s="20" t="e">
        <f>VLOOKUP(CH43,[1]Plan1!$F$3:$G$429,2,FALSE)</f>
        <v>#N/A</v>
      </c>
      <c r="CI388" s="20">
        <f>VLOOKUP(CI43,[1]Plan1!$F$3:$G$429,2,FALSE)</f>
        <v>15</v>
      </c>
      <c r="CJ388" s="20">
        <f>VLOOKUP(CJ43,[1]Plan1!$F$3:$G$429,2,FALSE)</f>
        <v>3</v>
      </c>
      <c r="CK388" s="20" t="e">
        <f>VLOOKUP(CK43,[1]Plan1!$F$3:$G$429,2,FALSE)</f>
        <v>#N/A</v>
      </c>
      <c r="CL388" s="20" t="e">
        <f>VLOOKUP(CL43,[1]Plan1!$F$3:$G$429,2,FALSE)</f>
        <v>#N/A</v>
      </c>
      <c r="CM388" s="20">
        <f>VLOOKUP(CM43,[1]Plan1!$F$3:$G$429,2,FALSE)</f>
        <v>0</v>
      </c>
      <c r="CN388" s="20">
        <f>VLOOKUP(CN43,[1]Plan1!$F$3:$G$429,2,FALSE)</f>
        <v>0</v>
      </c>
      <c r="CU388" s="20" t="str">
        <f>IF(ISERROR(VLOOKUP(CU43,[1]Plan1!$B$2:$D$490,2,FALSE)),"(sem email)",VLOOKUP(CU43,[1]Plan1!$B$2:$D$490,2,FALSE))</f>
        <v>(sem email)</v>
      </c>
      <c r="CX388" s="20" t="str">
        <f>IF(ISERROR(VLOOKUP(CX43,[1]ajustes!$L$4:$M$309,2,FALSE)),"(sem email)",VLOOKUP(CX43,[1]ajustes!$L$4:$M$309,2,FALSE))</f>
        <v>(sem email)</v>
      </c>
    </row>
    <row r="389" spans="5:102" ht="15.75" customHeight="1" x14ac:dyDescent="0.3">
      <c r="E389" s="23" t="str">
        <f t="shared" si="0"/>
        <v>João Beleti</v>
      </c>
      <c r="O389" s="20" t="e">
        <f>VLOOKUP(O44,[1]Plan1!$B$2:$D$490,2,FALSE)</f>
        <v>#N/A</v>
      </c>
      <c r="P389" s="20" t="str">
        <f>VLOOKUP(P44,[1]ajustes!$N$4:$O$344,2,FALSE)</f>
        <v>(17) 99125-4886</v>
      </c>
      <c r="AN389" s="20">
        <f>VLOOKUP(AN44,[1]Plan1!$F$3:$G$429,2,FALSE)</f>
        <v>20</v>
      </c>
      <c r="AO389" s="20">
        <f>VLOOKUP(AO44,[1]Plan1!$F$3:$G$429,2,FALSE)</f>
        <v>14</v>
      </c>
      <c r="AP389" s="20">
        <f>VLOOKUP(AP44,[1]Plan1!$F$3:$G$429,2,FALSE)</f>
        <v>5</v>
      </c>
      <c r="AQ389" s="20">
        <f>VLOOKUP(AQ44,[1]Plan1!$F$3:$G$429,2,FALSE)</f>
        <v>1</v>
      </c>
      <c r="AR389" s="20">
        <f>VLOOKUP(AR44,[1]Plan1!$F$3:$G$429,2,FALSE)</f>
        <v>0</v>
      </c>
      <c r="AS389" s="20">
        <f>VLOOKUP(AS44,[1]Plan1!$F$3:$G$429,2,FALSE)</f>
        <v>0</v>
      </c>
      <c r="AT389" s="20" t="e">
        <f>VLOOKUP(AT44,[1]Plan1!$F$3:$G$429,2,FALSE)</f>
        <v>#N/A</v>
      </c>
      <c r="AU389" s="20" t="e">
        <f>VLOOKUP(AU44,[1]ajustes!$L$4:$N$134,3,FALSE)</f>
        <v>#N/A</v>
      </c>
      <c r="AV389" s="20">
        <f>VLOOKUP(AV44,[1]Plan1!$F$3:$G$429,2,FALSE)</f>
        <v>12</v>
      </c>
      <c r="AW389" s="20">
        <f>VLOOKUP(AW44,[1]Plan1!$F$3:$G$429,2,FALSE)</f>
        <v>5</v>
      </c>
      <c r="AX389" s="20">
        <f>VLOOKUP(AX44,[1]Plan1!$F$3:$G$429,2,FALSE)</f>
        <v>1</v>
      </c>
      <c r="AY389" s="20">
        <f>VLOOKUP(AY44,[1]Plan1!$F$3:$G$429,2,FALSE)</f>
        <v>1</v>
      </c>
      <c r="AZ389" s="20" t="e">
        <f>VLOOKUP(AZ44,[1]Plan1!$F$3:$G$429,2,FALSE)</f>
        <v>#N/A</v>
      </c>
      <c r="BA389" s="20">
        <f>VLOOKUP(BA44,[1]Plan1!$F$3:$G$429,2,FALSE)</f>
        <v>12</v>
      </c>
      <c r="BB389" s="20">
        <f>VLOOKUP(BB44,[1]Plan1!$F$3:$G$429,2,FALSE)</f>
        <v>2</v>
      </c>
      <c r="BC389" s="20">
        <f>VLOOKUP(BC44,[1]Plan1!$F$3:$G$429,2,FALSE)</f>
        <v>1</v>
      </c>
      <c r="BD389" s="20">
        <f>VLOOKUP(BD44,[1]Plan1!$F$3:$G$429,2,FALSE)</f>
        <v>1</v>
      </c>
      <c r="BE389" s="20">
        <f>VLOOKUP(BE44,[1]Plan1!$F$3:$G$429,2,FALSE)</f>
        <v>0</v>
      </c>
      <c r="BF389" s="20">
        <f>VLOOKUP(BF44,[1]Plan1!$F$3:$G$429,2,FALSE)</f>
        <v>0</v>
      </c>
      <c r="BG389" s="20">
        <f>VLOOKUP(BG44,[1]Plan1!$F$3:$G$429,2,FALSE)</f>
        <v>0</v>
      </c>
      <c r="BH389" s="20">
        <f>VLOOKUP(BH44,[1]Plan1!$F$3:$G$429,2,FALSE)</f>
        <v>0</v>
      </c>
      <c r="BI389" s="20">
        <f>VLOOKUP(BI44,[1]Plan1!$F$3:$G$429,2,FALSE)</f>
        <v>0</v>
      </c>
      <c r="BJ389" s="20">
        <f>VLOOKUP(BJ44,[1]Plan1!$F$3:$G$429,2,FALSE)</f>
        <v>0</v>
      </c>
      <c r="BK389" s="20">
        <f>VLOOKUP(BK44,[1]Plan1!$F$3:$G$429,2,FALSE)</f>
        <v>0</v>
      </c>
      <c r="BL389" s="20">
        <f>VLOOKUP(BL44,[1]Plan1!$F$3:$G$429,2,FALSE)</f>
        <v>0</v>
      </c>
      <c r="BM389" s="20">
        <f>VLOOKUP(BM44,[1]Plan1!$F$3:$G$429,2,FALSE)</f>
        <v>0</v>
      </c>
      <c r="BN389" s="20">
        <f>VLOOKUP(BN44,[1]Plan1!$F$3:$G$429,2,FALSE)</f>
        <v>0</v>
      </c>
      <c r="BO389" s="20">
        <f>VLOOKUP(BO44,[1]Plan1!$F$3:$G$429,2,FALSE)</f>
        <v>0</v>
      </c>
      <c r="BP389" s="20">
        <f>VLOOKUP(BP44,[1]Plan1!$F$3:$G$429,2,FALSE)</f>
        <v>0</v>
      </c>
      <c r="BQ389" s="20" t="e">
        <f>VLOOKUP(BQ44,[1]ajustes!$L$3:$M$11,2,FALSE)</f>
        <v>#N/A</v>
      </c>
      <c r="BR389" s="20">
        <f>VLOOKUP(BR44,[1]Plan1!$F$3:$G$429,2,FALSE)</f>
        <v>0</v>
      </c>
      <c r="BS389" s="20">
        <f>VLOOKUP(BS44,[1]Plan1!$F$3:$G$429,2,FALSE)</f>
        <v>0</v>
      </c>
      <c r="BT389" s="20">
        <f>VLOOKUP(BT44,[1]Plan1!$F$3:$G$429,2,FALSE)</f>
        <v>0</v>
      </c>
      <c r="BU389" s="20">
        <f>VLOOKUP(BU44,[1]Plan1!$F$3:$G$429,2,FALSE)</f>
        <v>0</v>
      </c>
      <c r="BV389" s="20" t="e">
        <f>VLOOKUP(BV44,[1]ajustes!$L$3:$M$328,2,FALSE)</f>
        <v>#N/A</v>
      </c>
      <c r="BW389" s="20">
        <f>VLOOKUP(BW44,[1]Plan1!$F$3:$G$429,2,FALSE)</f>
        <v>0</v>
      </c>
      <c r="BX389" s="20">
        <f>VLOOKUP(BX44,[1]Plan1!$F$3:$G$429,2,FALSE)</f>
        <v>0</v>
      </c>
      <c r="BY389" s="20">
        <f>VLOOKUP(BY44,[1]Plan1!$F$3:$G$429,2,FALSE)</f>
        <v>0</v>
      </c>
      <c r="BZ389" s="20">
        <f>VLOOKUP(BZ44,[1]Plan1!$F$3:$G$429,2,FALSE)</f>
        <v>0</v>
      </c>
      <c r="CA389" s="20">
        <f>VLOOKUP(CA44,[1]Plan1!$F$3:$G$429,2,FALSE)</f>
        <v>0</v>
      </c>
      <c r="CB389" s="20">
        <f>VLOOKUP(CB44,[1]Plan1!$F$3:$G$429,2,FALSE)</f>
        <v>0</v>
      </c>
      <c r="CC389" s="20">
        <f>VLOOKUP(CC44,[1]Plan1!$F$3:$G$429,2,FALSE)</f>
        <v>0</v>
      </c>
      <c r="CD389" s="20">
        <f>VLOOKUP(CD44,[1]Plan1!$F$3:$G$429,2,FALSE)</f>
        <v>0</v>
      </c>
      <c r="CE389" s="20">
        <f>VLOOKUP(CE44,[1]Plan1!$F$3:$G$429,2,FALSE)</f>
        <v>0</v>
      </c>
      <c r="CF389" s="20">
        <f>VLOOKUP(CF44,[1]Plan1!$F$3:$G$429,2,FALSE)</f>
        <v>0</v>
      </c>
      <c r="CG389" s="20" t="e">
        <f>VLOOKUP(CG44,[1]Plan1!$F$3:$G$429,2,FALSE)</f>
        <v>#N/A</v>
      </c>
      <c r="CH389" s="20">
        <f>VLOOKUP(CH44,[1]Plan1!$F$3:$G$429,2,FALSE)</f>
        <v>0</v>
      </c>
      <c r="CI389" s="20">
        <f>VLOOKUP(CI44,[1]Plan1!$F$3:$G$429,2,FALSE)</f>
        <v>0</v>
      </c>
      <c r="CJ389" s="20">
        <f>VLOOKUP(CJ44,[1]Plan1!$F$3:$G$429,2,FALSE)</f>
        <v>0</v>
      </c>
      <c r="CK389" s="20">
        <f>VLOOKUP(CK44,[1]Plan1!$F$3:$G$429,2,FALSE)</f>
        <v>0</v>
      </c>
      <c r="CL389" s="20">
        <f>VLOOKUP(CL44,[1]Plan1!$F$3:$G$429,2,FALSE)</f>
        <v>0</v>
      </c>
      <c r="CM389" s="20">
        <f>VLOOKUP(CM44,[1]Plan1!$F$3:$G$429,2,FALSE)</f>
        <v>0</v>
      </c>
      <c r="CN389" s="20">
        <f>VLOOKUP(CN44,[1]Plan1!$F$3:$G$429,2,FALSE)</f>
        <v>0</v>
      </c>
      <c r="CU389" s="20" t="str">
        <f>IF(ISERROR(VLOOKUP(CU44,[1]Plan1!$B$2:$D$490,2,FALSE)),"(sem email)",VLOOKUP(CU44,[1]Plan1!$B$2:$D$490,2,FALSE))</f>
        <v>(sem email)</v>
      </c>
      <c r="CX389" s="20" t="str">
        <f>IF(ISERROR(VLOOKUP(CX44,[1]ajustes!$L$4:$M$309,2,FALSE)),"(sem email)",VLOOKUP(CX44,[1]ajustes!$L$4:$M$309,2,FALSE))</f>
        <v>(sem email)</v>
      </c>
    </row>
    <row r="390" spans="5:102" ht="15.75" customHeight="1" x14ac:dyDescent="0.3">
      <c r="E390" s="23" t="str">
        <f t="shared" si="0"/>
        <v>Milton Domingues Junior</v>
      </c>
      <c r="O390" s="20" t="e">
        <f>VLOOKUP(O45,[1]Plan1!$B$2:$D$490,2,FALSE)</f>
        <v>#N/A</v>
      </c>
      <c r="P390" s="20" t="str">
        <f>VLOOKUP(P45,[1]ajustes!$N$4:$O$344,2,FALSE)</f>
        <v>(16) 3336-3513</v>
      </c>
      <c r="AN390" s="20">
        <f>VLOOKUP(AN45,[1]Plan1!$F$3:$G$429,2,FALSE)</f>
        <v>35</v>
      </c>
      <c r="AO390" s="20">
        <f>VLOOKUP(AO45,[1]Plan1!$F$3:$G$429,2,FALSE)</f>
        <v>16</v>
      </c>
      <c r="AP390" s="20">
        <f>VLOOKUP(AP45,[1]Plan1!$F$3:$G$429,2,FALSE)</f>
        <v>10</v>
      </c>
      <c r="AQ390" s="20">
        <f>VLOOKUP(AQ45,[1]Plan1!$F$3:$G$429,2,FALSE)</f>
        <v>4</v>
      </c>
      <c r="AR390" s="20" t="e">
        <f>VLOOKUP(AR45,[1]Plan1!$F$3:$G$429,2,FALSE)</f>
        <v>#N/A</v>
      </c>
      <c r="AS390" s="20">
        <f>VLOOKUP(AS45,[1]Plan1!$F$3:$G$429,2,FALSE)</f>
        <v>12</v>
      </c>
      <c r="AT390" s="20" t="e">
        <f>VLOOKUP(AT45,[1]Plan1!$F$3:$G$429,2,FALSE)</f>
        <v>#N/A</v>
      </c>
      <c r="AU390" s="20" t="e">
        <f>VLOOKUP(AU45,[1]ajustes!$L$4:$N$134,3,FALSE)</f>
        <v>#N/A</v>
      </c>
      <c r="AV390" s="20">
        <f>VLOOKUP(AV45,[1]Plan1!$F$3:$G$429,2,FALSE)</f>
        <v>25</v>
      </c>
      <c r="AW390" s="20">
        <f>VLOOKUP(AW45,[1]Plan1!$F$3:$G$429,2,FALSE)</f>
        <v>15</v>
      </c>
      <c r="AX390" s="20">
        <f>VLOOKUP(AX45,[1]Plan1!$F$3:$G$429,2,FALSE)</f>
        <v>6</v>
      </c>
      <c r="AY390" s="20">
        <f>VLOOKUP(AY45,[1]Plan1!$F$3:$G$429,2,FALSE)</f>
        <v>6</v>
      </c>
      <c r="AZ390" s="20" t="e">
        <f>VLOOKUP(AZ45,[1]Plan1!$F$3:$G$429,2,FALSE)</f>
        <v>#N/A</v>
      </c>
      <c r="BA390" s="20">
        <f>VLOOKUP(BA45,[1]Plan1!$F$3:$G$429,2,FALSE)</f>
        <v>10</v>
      </c>
      <c r="BB390" s="20">
        <f>VLOOKUP(BB45,[1]Plan1!$F$3:$G$429,2,FALSE)</f>
        <v>8</v>
      </c>
      <c r="BC390" s="20">
        <f>VLOOKUP(BC45,[1]Plan1!$F$3:$G$429,2,FALSE)</f>
        <v>3</v>
      </c>
      <c r="BD390" s="20">
        <f>VLOOKUP(BD45,[1]Plan1!$F$3:$G$429,2,FALSE)</f>
        <v>2</v>
      </c>
      <c r="BE390" s="20" t="e">
        <f>VLOOKUP(BE45,[1]Plan1!$F$3:$G$429,2,FALSE)</f>
        <v>#N/A</v>
      </c>
      <c r="BF390" s="20">
        <f>VLOOKUP(BF45,[1]Plan1!$F$3:$G$429,2,FALSE)</f>
        <v>30</v>
      </c>
      <c r="BG390" s="20">
        <f>VLOOKUP(BG45,[1]Plan1!$F$3:$G$429,2,FALSE)</f>
        <v>8</v>
      </c>
      <c r="BH390" s="20">
        <f>VLOOKUP(BH45,[1]Plan1!$F$3:$G$429,2,FALSE)</f>
        <v>9</v>
      </c>
      <c r="BI390" s="20">
        <f>VLOOKUP(BI45,[1]Plan1!$F$3:$G$429,2,FALSE)</f>
        <v>1</v>
      </c>
      <c r="BJ390" s="20">
        <f>VLOOKUP(BJ45,[1]Plan1!$F$3:$G$429,2,FALSE)</f>
        <v>2</v>
      </c>
      <c r="BK390" s="20">
        <f>VLOOKUP(BK45,[1]Plan1!$F$3:$G$429,2,FALSE)</f>
        <v>2</v>
      </c>
      <c r="BL390" s="20">
        <f>VLOOKUP(BL45,[1]Plan1!$F$3:$G$429,2,FALSE)</f>
        <v>2</v>
      </c>
      <c r="BM390" s="20">
        <f>VLOOKUP(BM45,[1]Plan1!$F$3:$G$429,2,FALSE)</f>
        <v>2</v>
      </c>
      <c r="BN390" s="20">
        <f>VLOOKUP(BN45,[1]Plan1!$F$3:$G$429,2,FALSE)</f>
        <v>4</v>
      </c>
      <c r="BO390" s="20">
        <f>VLOOKUP(BO45,[1]Plan1!$F$3:$G$429,2,FALSE)</f>
        <v>5</v>
      </c>
      <c r="BP390" s="20">
        <f>VLOOKUP(BP45,[1]Plan1!$F$3:$G$429,2,FALSE)</f>
        <v>9</v>
      </c>
      <c r="BQ390" s="20" t="e">
        <f>VLOOKUP(BQ45,[1]ajustes!$L$3:$M$11,2,FALSE)</f>
        <v>#N/A</v>
      </c>
      <c r="BR390" s="20" t="e">
        <f>VLOOKUP(BR45,[1]Plan1!$F$3:$G$429,2,FALSE)</f>
        <v>#N/A</v>
      </c>
      <c r="BS390" s="20">
        <f>VLOOKUP(BS45,[1]Plan1!$F$3:$G$429,2,FALSE)</f>
        <v>10</v>
      </c>
      <c r="BT390" s="20">
        <f>VLOOKUP(BT45,[1]Plan1!$F$3:$G$429,2,FALSE)</f>
        <v>3</v>
      </c>
      <c r="BU390" s="20">
        <f>VLOOKUP(BU45,[1]Plan1!$F$3:$G$429,2,FALSE)</f>
        <v>1</v>
      </c>
      <c r="BV390" s="20" t="e">
        <f>VLOOKUP(BV45,[1]ajustes!$L$3:$M$328,2,FALSE)</f>
        <v>#N/A</v>
      </c>
      <c r="BW390" s="20" t="e">
        <f>VLOOKUP(BW45,[1]Plan1!$F$3:$G$429,2,FALSE)</f>
        <v>#N/A</v>
      </c>
      <c r="BX390" s="20">
        <f>VLOOKUP(BX45,[1]Plan1!$F$3:$G$429,2,FALSE)</f>
        <v>15</v>
      </c>
      <c r="BY390" s="20">
        <f>VLOOKUP(BY45,[1]Plan1!$F$3:$G$429,2,FALSE)</f>
        <v>4</v>
      </c>
      <c r="BZ390" s="20">
        <f>VLOOKUP(BZ45,[1]Plan1!$F$3:$G$429,2,FALSE)</f>
        <v>2</v>
      </c>
      <c r="CA390" s="20">
        <f>VLOOKUP(CA45,[1]Plan1!$F$3:$G$429,2,FALSE)</f>
        <v>2</v>
      </c>
      <c r="CB390" s="20">
        <f>VLOOKUP(CB45,[1]Plan1!$F$3:$G$429,2,FALSE)</f>
        <v>0</v>
      </c>
      <c r="CC390" s="20">
        <f>VLOOKUP(CC45,[1]Plan1!$F$3:$G$429,2,FALSE)</f>
        <v>20</v>
      </c>
      <c r="CD390" s="20" t="e">
        <f>VLOOKUP(CD45,[1]Plan1!$F$3:$G$429,2,FALSE)</f>
        <v>#N/A</v>
      </c>
      <c r="CE390" s="20" t="e">
        <f>VLOOKUP(CE45,[1]Plan1!$F$3:$G$429,2,FALSE)</f>
        <v>#N/A</v>
      </c>
      <c r="CF390" s="20" t="e">
        <f>VLOOKUP(CF45,[1]Plan1!$F$3:$G$429,2,FALSE)</f>
        <v>#N/A</v>
      </c>
      <c r="CG390" s="20" t="e">
        <f>VLOOKUP(CG45,[1]Plan1!$F$3:$G$429,2,FALSE)</f>
        <v>#N/A</v>
      </c>
      <c r="CH390" s="20" t="e">
        <f>VLOOKUP(CH45,[1]Plan1!$F$3:$G$429,2,FALSE)</f>
        <v>#N/A</v>
      </c>
      <c r="CI390" s="20">
        <f>VLOOKUP(CI45,[1]Plan1!$F$3:$G$429,2,FALSE)</f>
        <v>16</v>
      </c>
      <c r="CJ390" s="20">
        <f>VLOOKUP(CJ45,[1]Plan1!$F$3:$G$429,2,FALSE)</f>
        <v>4</v>
      </c>
      <c r="CK390" s="20" t="e">
        <f>VLOOKUP(CK45,[1]Plan1!$F$3:$G$429,2,FALSE)</f>
        <v>#N/A</v>
      </c>
      <c r="CL390" s="20" t="e">
        <f>VLOOKUP(CL45,[1]Plan1!$F$3:$G$429,2,FALSE)</f>
        <v>#N/A</v>
      </c>
      <c r="CM390" s="20">
        <f>VLOOKUP(CM45,[1]Plan1!$F$3:$G$429,2,FALSE)</f>
        <v>0</v>
      </c>
      <c r="CN390" s="20">
        <f>VLOOKUP(CN45,[1]Plan1!$F$3:$G$429,2,FALSE)</f>
        <v>0</v>
      </c>
      <c r="CU390" s="20" t="str">
        <f>IF(ISERROR(VLOOKUP(CU45,[1]Plan1!$B$2:$D$490,2,FALSE)),"(sem email)",VLOOKUP(CU45,[1]Plan1!$B$2:$D$490,2,FALSE))</f>
        <v>(sem email)</v>
      </c>
      <c r="CX390" s="20" t="str">
        <f>IF(ISERROR(VLOOKUP(CX45,[1]ajustes!$L$4:$M$309,2,FALSE)),"(sem email)",VLOOKUP(CX45,[1]ajustes!$L$4:$M$309,2,FALSE))</f>
        <v>(sem email)</v>
      </c>
    </row>
    <row r="391" spans="5:102" ht="15.75" customHeight="1" x14ac:dyDescent="0.3">
      <c r="E391" s="23" t="str">
        <f t="shared" si="0"/>
        <v>Maria Conceição Stelluti Monteiro</v>
      </c>
      <c r="O391" s="20" t="e">
        <f>VLOOKUP(O46,[1]Plan1!$B$2:$D$490,2,FALSE)</f>
        <v>#N/A</v>
      </c>
      <c r="P391" s="20" t="e">
        <f>VLOOKUP(P46,[1]ajustes!$N$4:$O$344,2,FALSE)</f>
        <v>#N/A</v>
      </c>
      <c r="AN391" s="20">
        <f>VLOOKUP(AN46,[1]Plan1!$F$3:$G$429,2,FALSE)</f>
        <v>30</v>
      </c>
      <c r="AO391" s="20">
        <f>VLOOKUP(AO46,[1]Plan1!$F$3:$G$429,2,FALSE)</f>
        <v>15</v>
      </c>
      <c r="AP391" s="20">
        <f>VLOOKUP(AP46,[1]Plan1!$F$3:$G$429,2,FALSE)</f>
        <v>5</v>
      </c>
      <c r="AQ391" s="20">
        <f>VLOOKUP(AQ46,[1]Plan1!$F$3:$G$429,2,FALSE)</f>
        <v>4</v>
      </c>
      <c r="AR391" s="20" t="e">
        <f>VLOOKUP(AR46,[1]Plan1!$F$3:$G$429,2,FALSE)</f>
        <v>#N/A</v>
      </c>
      <c r="AS391" s="20">
        <f>VLOOKUP(AS46,[1]Plan1!$F$3:$G$429,2,FALSE)</f>
        <v>0</v>
      </c>
      <c r="AT391" s="20" t="e">
        <f>VLOOKUP(AT46,[1]Plan1!$F$3:$G$429,2,FALSE)</f>
        <v>#N/A</v>
      </c>
      <c r="AU391" s="20" t="e">
        <f>VLOOKUP(AU46,[1]ajustes!$L$4:$N$134,3,FALSE)</f>
        <v>#N/A</v>
      </c>
      <c r="AV391" s="20">
        <f>VLOOKUP(AV46,[1]Plan1!$F$3:$G$429,2,FALSE)</f>
        <v>16</v>
      </c>
      <c r="AW391" s="20">
        <f>VLOOKUP(AW46,[1]Plan1!$F$3:$G$429,2,FALSE)</f>
        <v>5</v>
      </c>
      <c r="AX391" s="20">
        <f>VLOOKUP(AX46,[1]Plan1!$F$3:$G$429,2,FALSE)</f>
        <v>4</v>
      </c>
      <c r="AY391" s="20">
        <f>VLOOKUP(AY46,[1]Plan1!$F$3:$G$429,2,FALSE)</f>
        <v>2</v>
      </c>
      <c r="AZ391" s="20" t="e">
        <f>VLOOKUP(AZ46,[1]Plan1!$F$3:$G$429,2,FALSE)</f>
        <v>#N/A</v>
      </c>
      <c r="BA391" s="20">
        <f>VLOOKUP(BA46,[1]Plan1!$F$3:$G$429,2,FALSE)</f>
        <v>8</v>
      </c>
      <c r="BB391" s="20">
        <f>VLOOKUP(BB46,[1]Plan1!$F$3:$G$429,2,FALSE)</f>
        <v>3</v>
      </c>
      <c r="BC391" s="20">
        <f>VLOOKUP(BC46,[1]Plan1!$F$3:$G$429,2,FALSE)</f>
        <v>3</v>
      </c>
      <c r="BD391" s="20">
        <f>VLOOKUP(BD46,[1]Plan1!$F$3:$G$429,2,FALSE)</f>
        <v>2</v>
      </c>
      <c r="BE391" s="20" t="e">
        <f>VLOOKUP(BE46,[1]Plan1!$F$3:$G$429,2,FALSE)</f>
        <v>#N/A</v>
      </c>
      <c r="BF391" s="20">
        <f>VLOOKUP(BF46,[1]Plan1!$F$3:$G$429,2,FALSE)</f>
        <v>12</v>
      </c>
      <c r="BG391" s="20">
        <f>VLOOKUP(BG46,[1]Plan1!$F$3:$G$429,2,FALSE)</f>
        <v>0</v>
      </c>
      <c r="BH391" s="20">
        <f>VLOOKUP(BH46,[1]Plan1!$F$3:$G$429,2,FALSE)</f>
        <v>3</v>
      </c>
      <c r="BI391" s="20">
        <f>VLOOKUP(BI46,[1]Plan1!$F$3:$G$429,2,FALSE)</f>
        <v>0</v>
      </c>
      <c r="BJ391" s="20">
        <f>VLOOKUP(BJ46,[1]Plan1!$F$3:$G$429,2,FALSE)</f>
        <v>2</v>
      </c>
      <c r="BK391" s="20">
        <f>VLOOKUP(BK46,[1]Plan1!$F$3:$G$429,2,FALSE)</f>
        <v>1</v>
      </c>
      <c r="BL391" s="20">
        <f>VLOOKUP(BL46,[1]Plan1!$F$3:$G$429,2,FALSE)</f>
        <v>0</v>
      </c>
      <c r="BM391" s="20">
        <f>VLOOKUP(BM46,[1]Plan1!$F$3:$G$429,2,FALSE)</f>
        <v>0</v>
      </c>
      <c r="BN391" s="20">
        <f>VLOOKUP(BN46,[1]Plan1!$F$3:$G$429,2,FALSE)</f>
        <v>0</v>
      </c>
      <c r="BO391" s="20">
        <f>VLOOKUP(BO46,[1]Plan1!$F$3:$G$429,2,FALSE)</f>
        <v>0</v>
      </c>
      <c r="BP391" s="20">
        <f>VLOOKUP(BP46,[1]Plan1!$F$3:$G$429,2,FALSE)</f>
        <v>10</v>
      </c>
      <c r="BQ391" s="20" t="e">
        <f>VLOOKUP(BQ46,[1]ajustes!$L$3:$M$11,2,FALSE)</f>
        <v>#N/A</v>
      </c>
      <c r="BR391" s="20">
        <f>VLOOKUP(BR46,[1]Plan1!$F$3:$G$429,2,FALSE)</f>
        <v>0</v>
      </c>
      <c r="BS391" s="20">
        <f>VLOOKUP(BS46,[1]Plan1!$F$3:$G$429,2,FALSE)</f>
        <v>0</v>
      </c>
      <c r="BT391" s="20">
        <f>VLOOKUP(BT46,[1]Plan1!$F$3:$G$429,2,FALSE)</f>
        <v>0</v>
      </c>
      <c r="BU391" s="20">
        <f>VLOOKUP(BU46,[1]Plan1!$F$3:$G$429,2,FALSE)</f>
        <v>0</v>
      </c>
      <c r="BV391" s="20" t="e">
        <f>VLOOKUP(BV46,[1]ajustes!$L$3:$M$328,2,FALSE)</f>
        <v>#N/A</v>
      </c>
      <c r="BW391" s="20" t="e">
        <f>VLOOKUP(BW46,[1]Plan1!$F$3:$G$429,2,FALSE)</f>
        <v>#N/A</v>
      </c>
      <c r="BX391" s="20">
        <f>VLOOKUP(BX46,[1]Plan1!$F$3:$G$429,2,FALSE)</f>
        <v>10</v>
      </c>
      <c r="BY391" s="20">
        <f>VLOOKUP(BY46,[1]Plan1!$F$3:$G$429,2,FALSE)</f>
        <v>2</v>
      </c>
      <c r="BZ391" s="20">
        <f>VLOOKUP(BZ46,[1]Plan1!$F$3:$G$429,2,FALSE)</f>
        <v>1</v>
      </c>
      <c r="CA391" s="20">
        <f>VLOOKUP(CA46,[1]Plan1!$F$3:$G$429,2,FALSE)</f>
        <v>1</v>
      </c>
      <c r="CB391" s="20">
        <f>VLOOKUP(CB46,[1]Plan1!$F$3:$G$429,2,FALSE)</f>
        <v>1</v>
      </c>
      <c r="CC391" s="20">
        <f>VLOOKUP(CC46,[1]Plan1!$F$3:$G$429,2,FALSE)</f>
        <v>7</v>
      </c>
      <c r="CD391" s="20">
        <f>VLOOKUP(CD46,[1]Plan1!$F$3:$G$429,2,FALSE)</f>
        <v>0</v>
      </c>
      <c r="CE391" s="20">
        <f>VLOOKUP(CE46,[1]Plan1!$F$3:$G$429,2,FALSE)</f>
        <v>0</v>
      </c>
      <c r="CF391" s="20">
        <f>VLOOKUP(CF46,[1]Plan1!$F$3:$G$429,2,FALSE)</f>
        <v>0</v>
      </c>
      <c r="CG391" s="20" t="e">
        <f>VLOOKUP(CG46,[1]Plan1!$F$3:$G$429,2,FALSE)</f>
        <v>#N/A</v>
      </c>
      <c r="CH391" s="20" t="e">
        <f>VLOOKUP(CH46,[1]Plan1!$F$3:$G$429,2,FALSE)</f>
        <v>#N/A</v>
      </c>
      <c r="CI391" s="20">
        <f>VLOOKUP(CI46,[1]Plan1!$F$3:$G$429,2,FALSE)</f>
        <v>0</v>
      </c>
      <c r="CJ391" s="20">
        <f>VLOOKUP(CJ46,[1]Plan1!$F$3:$G$429,2,FALSE)</f>
        <v>0</v>
      </c>
      <c r="CK391" s="20" t="e">
        <f>VLOOKUP(CK46,[1]Plan1!$F$3:$G$429,2,FALSE)</f>
        <v>#N/A</v>
      </c>
      <c r="CL391" s="20" t="e">
        <f>VLOOKUP(CL46,[1]Plan1!$F$3:$G$429,2,FALSE)</f>
        <v>#N/A</v>
      </c>
      <c r="CM391" s="20">
        <f>VLOOKUP(CM46,[1]Plan1!$F$3:$G$429,2,FALSE)</f>
        <v>0</v>
      </c>
      <c r="CN391" s="20">
        <f>VLOOKUP(CN46,[1]Plan1!$F$3:$G$429,2,FALSE)</f>
        <v>0</v>
      </c>
      <c r="CU391" s="20" t="str">
        <f>IF(ISERROR(VLOOKUP(CU46,[1]Plan1!$B$2:$D$490,2,FALSE)),"(sem email)",VLOOKUP(CU46,[1]Plan1!$B$2:$D$490,2,FALSE))</f>
        <v>(sem email)</v>
      </c>
      <c r="CX391" s="20" t="str">
        <f>IF(ISERROR(VLOOKUP(CX46,[1]ajustes!$L$4:$M$309,2,FALSE)),"(sem email)",VLOOKUP(CX46,[1]ajustes!$L$4:$M$309,2,FALSE))</f>
        <v>(sem email)</v>
      </c>
    </row>
    <row r="392" spans="5:102" ht="15.75" customHeight="1" x14ac:dyDescent="0.3">
      <c r="E392" s="23" t="str">
        <f t="shared" si="0"/>
        <v>Antonio Santos Oliveira</v>
      </c>
      <c r="O392" s="20" t="e">
        <f>VLOOKUP(O47,[1]Plan1!$B$2:$D$490,2,FALSE)</f>
        <v>#N/A</v>
      </c>
      <c r="P392" s="20" t="str">
        <f>VLOOKUP(P47,[1]ajustes!$N$4:$O$344,2,FALSE)</f>
        <v>(16) 99771-5588</v>
      </c>
      <c r="AN392" s="20">
        <f>VLOOKUP(AN47,[1]Plan1!$F$3:$G$429,2,FALSE)</f>
        <v>15</v>
      </c>
      <c r="AO392" s="20">
        <f>VLOOKUP(AO47,[1]Plan1!$F$3:$G$429,2,FALSE)</f>
        <v>32</v>
      </c>
      <c r="AP392" s="20">
        <f>VLOOKUP(AP47,[1]Plan1!$F$3:$G$429,2,FALSE)</f>
        <v>8</v>
      </c>
      <c r="AQ392" s="20">
        <f>VLOOKUP(AQ47,[1]Plan1!$F$3:$G$429,2,FALSE)</f>
        <v>6</v>
      </c>
      <c r="AR392" s="20" t="e">
        <f>VLOOKUP(AR47,[1]Plan1!$F$3:$G$429,2,FALSE)</f>
        <v>#N/A</v>
      </c>
      <c r="AS392" s="20">
        <f>VLOOKUP(AS47,[1]Plan1!$F$3:$G$429,2,FALSE)</f>
        <v>15</v>
      </c>
      <c r="AT392" s="20" t="e">
        <f>VLOOKUP(AT47,[1]Plan1!$F$3:$G$429,2,FALSE)</f>
        <v>#N/A</v>
      </c>
      <c r="AU392" s="20" t="e">
        <f>VLOOKUP(AU47,[1]ajustes!$L$4:$N$134,3,FALSE)</f>
        <v>#N/A</v>
      </c>
      <c r="AV392" s="20">
        <f>VLOOKUP(AV47,[1]Plan1!$F$3:$G$429,2,FALSE)</f>
        <v>12</v>
      </c>
      <c r="AW392" s="20">
        <f>VLOOKUP(AW47,[1]Plan1!$F$3:$G$429,2,FALSE)</f>
        <v>8</v>
      </c>
      <c r="AX392" s="20">
        <f>VLOOKUP(AX47,[1]Plan1!$F$3:$G$429,2,FALSE)</f>
        <v>3</v>
      </c>
      <c r="AY392" s="20">
        <f>VLOOKUP(AY47,[1]Plan1!$F$3:$G$429,2,FALSE)</f>
        <v>2</v>
      </c>
      <c r="AZ392" s="20" t="e">
        <f>VLOOKUP(AZ47,[1]Plan1!$F$3:$G$429,2,FALSE)</f>
        <v>#N/A</v>
      </c>
      <c r="BA392" s="20">
        <f>VLOOKUP(BA47,[1]Plan1!$F$3:$G$429,2,FALSE)</f>
        <v>10</v>
      </c>
      <c r="BB392" s="20">
        <f>VLOOKUP(BB47,[1]Plan1!$F$3:$G$429,2,FALSE)</f>
        <v>4</v>
      </c>
      <c r="BC392" s="20">
        <f>VLOOKUP(BC47,[1]Plan1!$F$3:$G$429,2,FALSE)</f>
        <v>2</v>
      </c>
      <c r="BD392" s="20">
        <f>VLOOKUP(BD47,[1]Plan1!$F$3:$G$429,2,FALSE)</f>
        <v>1</v>
      </c>
      <c r="BE392" s="20" t="e">
        <f>VLOOKUP(BE47,[1]Plan1!$F$3:$G$429,2,FALSE)</f>
        <v>#N/A</v>
      </c>
      <c r="BF392" s="20">
        <f>VLOOKUP(BF47,[1]Plan1!$F$3:$G$429,2,FALSE)</f>
        <v>23</v>
      </c>
      <c r="BG392" s="20">
        <f>VLOOKUP(BG47,[1]Plan1!$F$3:$G$429,2,FALSE)</f>
        <v>0</v>
      </c>
      <c r="BH392" s="20">
        <f>VLOOKUP(BH47,[1]Plan1!$F$3:$G$429,2,FALSE)</f>
        <v>4</v>
      </c>
      <c r="BI392" s="20">
        <f>VLOOKUP(BI47,[1]Plan1!$F$3:$G$429,2,FALSE)</f>
        <v>1</v>
      </c>
      <c r="BJ392" s="20">
        <f>VLOOKUP(BJ47,[1]Plan1!$F$3:$G$429,2,FALSE)</f>
        <v>1</v>
      </c>
      <c r="BK392" s="20">
        <f>VLOOKUP(BK47,[1]Plan1!$F$3:$G$429,2,FALSE)</f>
        <v>1</v>
      </c>
      <c r="BL392" s="20">
        <f>VLOOKUP(BL47,[1]Plan1!$F$3:$G$429,2,FALSE)</f>
        <v>1</v>
      </c>
      <c r="BM392" s="20">
        <f>VLOOKUP(BM47,[1]Plan1!$F$3:$G$429,2,FALSE)</f>
        <v>0</v>
      </c>
      <c r="BN392" s="20">
        <f>VLOOKUP(BN47,[1]Plan1!$F$3:$G$429,2,FALSE)</f>
        <v>1</v>
      </c>
      <c r="BO392" s="20">
        <f>VLOOKUP(BO47,[1]Plan1!$F$3:$G$429,2,FALSE)</f>
        <v>0</v>
      </c>
      <c r="BP392" s="20">
        <f>VLOOKUP(BP47,[1]Plan1!$F$3:$G$429,2,FALSE)</f>
        <v>3</v>
      </c>
      <c r="BQ392" s="20" t="e">
        <f>VLOOKUP(BQ47,[1]ajustes!$L$3:$M$11,2,FALSE)</f>
        <v>#N/A</v>
      </c>
      <c r="BR392" s="20" t="e">
        <f>VLOOKUP(BR47,[1]Plan1!$F$3:$G$429,2,FALSE)</f>
        <v>#N/A</v>
      </c>
      <c r="BS392" s="20">
        <f>VLOOKUP(BS47,[1]Plan1!$F$3:$G$429,2,FALSE)</f>
        <v>7</v>
      </c>
      <c r="BT392" s="20">
        <f>VLOOKUP(BT47,[1]Plan1!$F$3:$G$429,2,FALSE)</f>
        <v>0</v>
      </c>
      <c r="BU392" s="20">
        <f>VLOOKUP(BU47,[1]Plan1!$F$3:$G$429,2,FALSE)</f>
        <v>1</v>
      </c>
      <c r="BV392" s="20" t="e">
        <f>VLOOKUP(BV47,[1]ajustes!$L$3:$M$328,2,FALSE)</f>
        <v>#N/A</v>
      </c>
      <c r="BW392" s="20" t="e">
        <f>VLOOKUP(BW47,[1]Plan1!$F$3:$G$429,2,FALSE)</f>
        <v>#N/A</v>
      </c>
      <c r="BX392" s="20">
        <f>VLOOKUP(BX47,[1]Plan1!$F$3:$G$429,2,FALSE)</f>
        <v>10</v>
      </c>
      <c r="BY392" s="20">
        <f>VLOOKUP(BY47,[1]Plan1!$F$3:$G$429,2,FALSE)</f>
        <v>4</v>
      </c>
      <c r="BZ392" s="20">
        <f>VLOOKUP(BZ47,[1]Plan1!$F$3:$G$429,2,FALSE)</f>
        <v>2</v>
      </c>
      <c r="CA392" s="20">
        <f>VLOOKUP(CA47,[1]Plan1!$F$3:$G$429,2,FALSE)</f>
        <v>2</v>
      </c>
      <c r="CB392" s="20">
        <f>VLOOKUP(CB47,[1]Plan1!$F$3:$G$429,2,FALSE)</f>
        <v>0</v>
      </c>
      <c r="CC392" s="20">
        <f>VLOOKUP(CC47,[1]Plan1!$F$3:$G$429,2,FALSE)</f>
        <v>5</v>
      </c>
      <c r="CD392" s="20">
        <f>VLOOKUP(CD47,[1]Plan1!$F$3:$G$429,2,FALSE)</f>
        <v>0</v>
      </c>
      <c r="CE392" s="20">
        <f>VLOOKUP(CE47,[1]Plan1!$F$3:$G$429,2,FALSE)</f>
        <v>0</v>
      </c>
      <c r="CF392" s="20">
        <f>VLOOKUP(CF47,[1]Plan1!$F$3:$G$429,2,FALSE)</f>
        <v>0</v>
      </c>
      <c r="CG392" s="20" t="e">
        <f>VLOOKUP(CG47,[1]Plan1!$F$3:$G$429,2,FALSE)</f>
        <v>#N/A</v>
      </c>
      <c r="CH392" s="20" t="e">
        <f>VLOOKUP(CH47,[1]Plan1!$F$3:$G$429,2,FALSE)</f>
        <v>#N/A</v>
      </c>
      <c r="CI392" s="20">
        <f>VLOOKUP(CI47,[1]Plan1!$F$3:$G$429,2,FALSE)</f>
        <v>0</v>
      </c>
      <c r="CJ392" s="20">
        <f>VLOOKUP(CJ47,[1]Plan1!$F$3:$G$429,2,FALSE)</f>
        <v>0</v>
      </c>
      <c r="CK392" s="20" t="e">
        <f>VLOOKUP(CK47,[1]Plan1!$F$3:$G$429,2,FALSE)</f>
        <v>#N/A</v>
      </c>
      <c r="CL392" s="20" t="e">
        <f>VLOOKUP(CL47,[1]Plan1!$F$3:$G$429,2,FALSE)</f>
        <v>#N/A</v>
      </c>
      <c r="CM392" s="20">
        <f>VLOOKUP(CM47,[1]Plan1!$F$3:$G$429,2,FALSE)</f>
        <v>0</v>
      </c>
      <c r="CN392" s="20">
        <f>VLOOKUP(CN47,[1]Plan1!$F$3:$G$429,2,FALSE)</f>
        <v>0</v>
      </c>
      <c r="CU392" s="20" t="str">
        <f>IF(ISERROR(VLOOKUP(CU47,[1]Plan1!$B$2:$D$490,2,FALSE)),"(sem email)",VLOOKUP(CU47,[1]Plan1!$B$2:$D$490,2,FALSE))</f>
        <v>(sem email)</v>
      </c>
      <c r="CX392" s="20" t="str">
        <f>IF(ISERROR(VLOOKUP(CX47,[1]ajustes!$L$4:$M$309,2,FALSE)),"(sem email)",VLOOKUP(CX47,[1]ajustes!$L$4:$M$309,2,FALSE))</f>
        <v>(sem email)</v>
      </c>
    </row>
    <row r="393" spans="5:102" ht="15.75" customHeight="1" x14ac:dyDescent="0.3">
      <c r="E393" s="23" t="str">
        <f t="shared" si="0"/>
        <v>Maria Aparecida Cruz Barbosa Da Silva</v>
      </c>
      <c r="O393" s="20" t="e">
        <f>VLOOKUP(O48,[1]Plan1!$B$2:$D$490,2,FALSE)</f>
        <v>#N/A</v>
      </c>
      <c r="P393" s="20" t="str">
        <f>VLOOKUP(P48,[1]ajustes!$N$4:$O$344,2,FALSE)</f>
        <v>(16) 3332-0583</v>
      </c>
      <c r="AN393" s="20">
        <f>VLOOKUP(AN48,[1]Plan1!$F$3:$G$429,2,FALSE)</f>
        <v>120</v>
      </c>
      <c r="AO393" s="20">
        <f>VLOOKUP(AO48,[1]Plan1!$F$3:$G$429,2,FALSE)</f>
        <v>60</v>
      </c>
      <c r="AP393" s="20">
        <f>VLOOKUP(AP48,[1]Plan1!$F$3:$G$429,2,FALSE)</f>
        <v>14</v>
      </c>
      <c r="AQ393" s="20">
        <f>VLOOKUP(AQ48,[1]Plan1!$F$3:$G$429,2,FALSE)</f>
        <v>30</v>
      </c>
      <c r="AR393" s="20" t="e">
        <f>VLOOKUP(AR48,[1]Plan1!$F$3:$G$429,2,FALSE)</f>
        <v>#N/A</v>
      </c>
      <c r="AS393" s="20">
        <f>VLOOKUP(AS48,[1]Plan1!$F$3:$G$429,2,FALSE)</f>
        <v>60</v>
      </c>
      <c r="AT393" s="20" t="e">
        <f>VLOOKUP(AT48,[1]Plan1!$F$3:$G$429,2,FALSE)</f>
        <v>#N/A</v>
      </c>
      <c r="AU393" s="20" t="e">
        <f>VLOOKUP(AU48,[1]ajustes!$L$4:$N$134,3,FALSE)</f>
        <v>#N/A</v>
      </c>
      <c r="AV393" s="20">
        <f>VLOOKUP(AV48,[1]Plan1!$F$3:$G$429,2,FALSE)</f>
        <v>40</v>
      </c>
      <c r="AW393" s="20">
        <f>VLOOKUP(AW48,[1]Plan1!$F$3:$G$429,2,FALSE)</f>
        <v>14</v>
      </c>
      <c r="AX393" s="20">
        <f>VLOOKUP(AX48,[1]Plan1!$F$3:$G$429,2,FALSE)</f>
        <v>8</v>
      </c>
      <c r="AY393" s="20">
        <f>VLOOKUP(AY48,[1]Plan1!$F$3:$G$429,2,FALSE)</f>
        <v>8</v>
      </c>
      <c r="AZ393" s="20" t="e">
        <f>VLOOKUP(AZ48,[1]Plan1!$F$3:$G$429,2,FALSE)</f>
        <v>#N/A</v>
      </c>
      <c r="BA393" s="20">
        <f>VLOOKUP(BA48,[1]Plan1!$F$3:$G$429,2,FALSE)</f>
        <v>0</v>
      </c>
      <c r="BB393" s="20">
        <f>VLOOKUP(BB48,[1]Plan1!$F$3:$G$429,2,FALSE)</f>
        <v>3</v>
      </c>
      <c r="BC393" s="20">
        <f>VLOOKUP(BC48,[1]Plan1!$F$3:$G$429,2,FALSE)</f>
        <v>4</v>
      </c>
      <c r="BD393" s="20">
        <f>VLOOKUP(BD48,[1]Plan1!$F$3:$G$429,2,FALSE)</f>
        <v>4</v>
      </c>
      <c r="BE393" s="20" t="e">
        <f>VLOOKUP(BE48,[1]Plan1!$F$3:$G$429,2,FALSE)</f>
        <v>#N/A</v>
      </c>
      <c r="BF393" s="20">
        <f>VLOOKUP(BF48,[1]Plan1!$F$3:$G$429,2,FALSE)</f>
        <v>50</v>
      </c>
      <c r="BG393" s="20">
        <f>VLOOKUP(BG48,[1]Plan1!$F$3:$G$429,2,FALSE)</f>
        <v>20</v>
      </c>
      <c r="BH393" s="20">
        <f>VLOOKUP(BH48,[1]Plan1!$F$3:$G$429,2,FALSE)</f>
        <v>8</v>
      </c>
      <c r="BI393" s="20">
        <f>VLOOKUP(BI48,[1]Plan1!$F$3:$G$429,2,FALSE)</f>
        <v>2</v>
      </c>
      <c r="BJ393" s="20">
        <f>VLOOKUP(BJ48,[1]Plan1!$F$3:$G$429,2,FALSE)</f>
        <v>2</v>
      </c>
      <c r="BK393" s="20">
        <f>VLOOKUP(BK48,[1]Plan1!$F$3:$G$429,2,FALSE)</f>
        <v>2</v>
      </c>
      <c r="BL393" s="20">
        <f>VLOOKUP(BL48,[1]Plan1!$F$3:$G$429,2,FALSE)</f>
        <v>2</v>
      </c>
      <c r="BM393" s="20">
        <f>VLOOKUP(BM48,[1]Plan1!$F$3:$G$429,2,FALSE)</f>
        <v>2</v>
      </c>
      <c r="BN393" s="20">
        <f>VLOOKUP(BN48,[1]Plan1!$F$3:$G$429,2,FALSE)</f>
        <v>0</v>
      </c>
      <c r="BO393" s="20">
        <f>VLOOKUP(BO48,[1]Plan1!$F$3:$G$429,2,FALSE)</f>
        <v>8</v>
      </c>
      <c r="BP393" s="20">
        <f>VLOOKUP(BP48,[1]Plan1!$F$3:$G$429,2,FALSE)</f>
        <v>8</v>
      </c>
      <c r="BQ393" s="20" t="e">
        <f>VLOOKUP(BQ48,[1]ajustes!$L$3:$M$11,2,FALSE)</f>
        <v>#N/A</v>
      </c>
      <c r="BR393" s="20" t="e">
        <f>VLOOKUP(BR48,[1]Plan1!$F$3:$G$429,2,FALSE)</f>
        <v>#N/A</v>
      </c>
      <c r="BS393" s="20">
        <f>VLOOKUP(BS48,[1]Plan1!$F$3:$G$429,2,FALSE)</f>
        <v>3</v>
      </c>
      <c r="BT393" s="20">
        <f>VLOOKUP(BT48,[1]Plan1!$F$3:$G$429,2,FALSE)</f>
        <v>2</v>
      </c>
      <c r="BU393" s="20">
        <f>VLOOKUP(BU48,[1]Plan1!$F$3:$G$429,2,FALSE)</f>
        <v>2</v>
      </c>
      <c r="BV393" s="20" t="e">
        <f>VLOOKUP(BV48,[1]ajustes!$L$3:$M$328,2,FALSE)</f>
        <v>#N/A</v>
      </c>
      <c r="BW393" s="20" t="e">
        <f>VLOOKUP(BW48,[1]Plan1!$F$3:$G$429,2,FALSE)</f>
        <v>#N/A</v>
      </c>
      <c r="BX393" s="20">
        <f>VLOOKUP(BX48,[1]Plan1!$F$3:$G$429,2,FALSE)</f>
        <v>8</v>
      </c>
      <c r="BY393" s="20">
        <f>VLOOKUP(BY48,[1]Plan1!$F$3:$G$429,2,FALSE)</f>
        <v>4</v>
      </c>
      <c r="BZ393" s="20">
        <f>VLOOKUP(BZ48,[1]Plan1!$F$3:$G$429,2,FALSE)</f>
        <v>2</v>
      </c>
      <c r="CA393" s="20">
        <f>VLOOKUP(CA48,[1]Plan1!$F$3:$G$429,2,FALSE)</f>
        <v>2</v>
      </c>
      <c r="CB393" s="20">
        <f>VLOOKUP(CB48,[1]Plan1!$F$3:$G$429,2,FALSE)</f>
        <v>0</v>
      </c>
      <c r="CC393" s="20">
        <f>VLOOKUP(CC48,[1]Plan1!$F$3:$G$429,2,FALSE)</f>
        <v>8</v>
      </c>
      <c r="CD393" s="20">
        <f>VLOOKUP(CD48,[1]Plan1!$F$3:$G$429,2,FALSE)</f>
        <v>0</v>
      </c>
      <c r="CE393" s="20" t="e">
        <f>VLOOKUP(CE48,[1]Plan1!$F$3:$G$429,2,FALSE)</f>
        <v>#N/A</v>
      </c>
      <c r="CF393" s="20">
        <f>VLOOKUP(CF48,[1]Plan1!$F$3:$G$429,2,FALSE)</f>
        <v>0</v>
      </c>
      <c r="CG393" s="20" t="e">
        <f>VLOOKUP(CG48,[1]Plan1!$F$3:$G$429,2,FALSE)</f>
        <v>#N/A</v>
      </c>
      <c r="CH393" s="20">
        <f>VLOOKUP(CH48,[1]Plan1!$F$3:$G$429,2,FALSE)</f>
        <v>0</v>
      </c>
      <c r="CI393" s="20">
        <f>VLOOKUP(CI48,[1]Plan1!$F$3:$G$429,2,FALSE)</f>
        <v>0</v>
      </c>
      <c r="CJ393" s="20">
        <f>VLOOKUP(CJ48,[1]Plan1!$F$3:$G$429,2,FALSE)</f>
        <v>0</v>
      </c>
      <c r="CK393" s="20">
        <f>VLOOKUP(CK48,[1]Plan1!$F$3:$G$429,2,FALSE)</f>
        <v>0</v>
      </c>
      <c r="CL393" s="20">
        <f>VLOOKUP(CL48,[1]Plan1!$F$3:$G$429,2,FALSE)</f>
        <v>0</v>
      </c>
      <c r="CM393" s="20">
        <f>VLOOKUP(CM48,[1]Plan1!$F$3:$G$429,2,FALSE)</f>
        <v>0</v>
      </c>
      <c r="CN393" s="20">
        <f>VLOOKUP(CN48,[1]Plan1!$F$3:$G$429,2,FALSE)</f>
        <v>0</v>
      </c>
      <c r="CU393" s="20" t="str">
        <f>IF(ISERROR(VLOOKUP(CU48,[1]Plan1!$B$2:$D$490,2,FALSE)),"(sem email)",VLOOKUP(CU48,[1]Plan1!$B$2:$D$490,2,FALSE))</f>
        <v>(sem email)</v>
      </c>
      <c r="CX393" s="20" t="str">
        <f>IF(ISERROR(VLOOKUP(CX48,[1]ajustes!$L$4:$M$309,2,FALSE)),"(sem email)",VLOOKUP(CX48,[1]ajustes!$L$4:$M$309,2,FALSE))</f>
        <v>(sem email)</v>
      </c>
    </row>
    <row r="394" spans="5:102" ht="15.75" customHeight="1" x14ac:dyDescent="0.3">
      <c r="E394" s="23" t="str">
        <f t="shared" si="0"/>
        <v>Alberto Zeiguelboim Neves</v>
      </c>
      <c r="O394" s="20" t="e">
        <f>VLOOKUP(O49,[1]Plan1!$B$2:$D$490,2,FALSE)</f>
        <v>#N/A</v>
      </c>
      <c r="P394" s="20" t="str">
        <f>VLOOKUP(P49,[1]ajustes!$N$4:$O$344,2,FALSE)</f>
        <v>(16) 99636-6464</v>
      </c>
      <c r="AN394" s="20">
        <f>VLOOKUP(AN49,[1]Plan1!$F$3:$G$429,2,FALSE)</f>
        <v>50</v>
      </c>
      <c r="AO394" s="20">
        <f>VLOOKUP(AO49,[1]Plan1!$F$3:$G$429,2,FALSE)</f>
        <v>10</v>
      </c>
      <c r="AP394" s="20">
        <f>VLOOKUP(AP49,[1]Plan1!$F$3:$G$429,2,FALSE)</f>
        <v>6</v>
      </c>
      <c r="AQ394" s="20">
        <f>VLOOKUP(AQ49,[1]Plan1!$F$3:$G$429,2,FALSE)</f>
        <v>8</v>
      </c>
      <c r="AR394" s="20">
        <f>VLOOKUP(AR49,[1]Plan1!$F$3:$G$429,2,FALSE)</f>
        <v>0</v>
      </c>
      <c r="AS394" s="20">
        <f>VLOOKUP(AS49,[1]Plan1!$F$3:$G$429,2,FALSE)</f>
        <v>0</v>
      </c>
      <c r="AT394" s="20">
        <f>VLOOKUP(AT49,[1]Plan1!$F$3:$G$429,2,FALSE)</f>
        <v>0</v>
      </c>
      <c r="AU394" s="20" t="e">
        <f>VLOOKUP(AU49,[1]ajustes!$L$4:$N$134,3,FALSE)</f>
        <v>#N/A</v>
      </c>
      <c r="AV394" s="20">
        <f>VLOOKUP(AV49,[1]Plan1!$F$3:$G$429,2,FALSE)</f>
        <v>0</v>
      </c>
      <c r="AW394" s="20">
        <f>VLOOKUP(AW49,[1]Plan1!$F$3:$G$429,2,FALSE)</f>
        <v>0</v>
      </c>
      <c r="AX394" s="20">
        <f>VLOOKUP(AX49,[1]Plan1!$F$3:$G$429,2,FALSE)</f>
        <v>0</v>
      </c>
      <c r="AY394" s="20">
        <f>VLOOKUP(AY49,[1]Plan1!$F$3:$G$429,2,FALSE)</f>
        <v>0</v>
      </c>
      <c r="AZ394" s="20">
        <f>VLOOKUP(AZ49,[1]Plan1!$F$3:$G$429,2,FALSE)</f>
        <v>0</v>
      </c>
      <c r="BA394" s="20">
        <f>VLOOKUP(BA49,[1]Plan1!$F$3:$G$429,2,FALSE)</f>
        <v>0</v>
      </c>
      <c r="BB394" s="20">
        <f>VLOOKUP(BB49,[1]Plan1!$F$3:$G$429,2,FALSE)</f>
        <v>0</v>
      </c>
      <c r="BC394" s="20">
        <f>VLOOKUP(BC49,[1]Plan1!$F$3:$G$429,2,FALSE)</f>
        <v>0</v>
      </c>
      <c r="BD394" s="20">
        <f>VLOOKUP(BD49,[1]Plan1!$F$3:$G$429,2,FALSE)</f>
        <v>0</v>
      </c>
      <c r="BE394" s="20" t="e">
        <f>VLOOKUP(BE49,[1]Plan1!$F$3:$G$429,2,FALSE)</f>
        <v>#N/A</v>
      </c>
      <c r="BF394" s="20">
        <f>VLOOKUP(BF49,[1]Plan1!$F$3:$G$429,2,FALSE)</f>
        <v>2</v>
      </c>
      <c r="BG394" s="20">
        <f>VLOOKUP(BG49,[1]Plan1!$F$3:$G$429,2,FALSE)</f>
        <v>0</v>
      </c>
      <c r="BH394" s="20">
        <f>VLOOKUP(BH49,[1]Plan1!$F$3:$G$429,2,FALSE)</f>
        <v>2</v>
      </c>
      <c r="BI394" s="20">
        <f>VLOOKUP(BI49,[1]Plan1!$F$3:$G$429,2,FALSE)</f>
        <v>0</v>
      </c>
      <c r="BJ394" s="20">
        <f>VLOOKUP(BJ49,[1]Plan1!$F$3:$G$429,2,FALSE)</f>
        <v>0</v>
      </c>
      <c r="BK394" s="20">
        <f>VLOOKUP(BK49,[1]Plan1!$F$3:$G$429,2,FALSE)</f>
        <v>0</v>
      </c>
      <c r="BL394" s="20">
        <f>VLOOKUP(BL49,[1]Plan1!$F$3:$G$429,2,FALSE)</f>
        <v>0</v>
      </c>
      <c r="BM394" s="20">
        <f>VLOOKUP(BM49,[1]Plan1!$F$3:$G$429,2,FALSE)</f>
        <v>0</v>
      </c>
      <c r="BN394" s="20">
        <f>VLOOKUP(BN49,[1]Plan1!$F$3:$G$429,2,FALSE)</f>
        <v>0</v>
      </c>
      <c r="BO394" s="20">
        <f>VLOOKUP(BO49,[1]Plan1!$F$3:$G$429,2,FALSE)</f>
        <v>0</v>
      </c>
      <c r="BP394" s="20">
        <f>VLOOKUP(BP49,[1]Plan1!$F$3:$G$429,2,FALSE)</f>
        <v>0</v>
      </c>
      <c r="BQ394" s="20" t="e">
        <f>VLOOKUP(BQ49,[1]ajustes!$L$3:$M$11,2,FALSE)</f>
        <v>#N/A</v>
      </c>
      <c r="BR394" s="20">
        <f>VLOOKUP(BR49,[1]Plan1!$F$3:$G$429,2,FALSE)</f>
        <v>0</v>
      </c>
      <c r="BS394" s="20">
        <f>VLOOKUP(BS49,[1]Plan1!$F$3:$G$429,2,FALSE)</f>
        <v>0</v>
      </c>
      <c r="BT394" s="20">
        <f>VLOOKUP(BT49,[1]Plan1!$F$3:$G$429,2,FALSE)</f>
        <v>0</v>
      </c>
      <c r="BU394" s="20">
        <f>VLOOKUP(BU49,[1]Plan1!$F$3:$G$429,2,FALSE)</f>
        <v>0</v>
      </c>
      <c r="BV394" s="20" t="e">
        <f>VLOOKUP(BV49,[1]ajustes!$L$3:$M$328,2,FALSE)</f>
        <v>#N/A</v>
      </c>
      <c r="BW394" s="20">
        <f>VLOOKUP(BW49,[1]Plan1!$F$3:$G$429,2,FALSE)</f>
        <v>0</v>
      </c>
      <c r="BX394" s="20">
        <f>VLOOKUP(BX49,[1]Plan1!$F$3:$G$429,2,FALSE)</f>
        <v>0</v>
      </c>
      <c r="BY394" s="20">
        <f>VLOOKUP(BY49,[1]Plan1!$F$3:$G$429,2,FALSE)</f>
        <v>0</v>
      </c>
      <c r="BZ394" s="20">
        <f>VLOOKUP(BZ49,[1]Plan1!$F$3:$G$429,2,FALSE)</f>
        <v>0</v>
      </c>
      <c r="CA394" s="20">
        <f>VLOOKUP(CA49,[1]Plan1!$F$3:$G$429,2,FALSE)</f>
        <v>0</v>
      </c>
      <c r="CB394" s="20">
        <f>VLOOKUP(CB49,[1]Plan1!$F$3:$G$429,2,FALSE)</f>
        <v>0</v>
      </c>
      <c r="CC394" s="20">
        <f>VLOOKUP(CC49,[1]Plan1!$F$3:$G$429,2,FALSE)</f>
        <v>1</v>
      </c>
      <c r="CD394" s="20">
        <f>VLOOKUP(CD49,[1]Plan1!$F$3:$G$429,2,FALSE)</f>
        <v>0</v>
      </c>
      <c r="CE394" s="20">
        <f>VLOOKUP(CE49,[1]Plan1!$F$3:$G$429,2,FALSE)</f>
        <v>0</v>
      </c>
      <c r="CF394" s="20">
        <f>VLOOKUP(CF49,[1]Plan1!$F$3:$G$429,2,FALSE)</f>
        <v>0</v>
      </c>
      <c r="CG394" s="20" t="e">
        <f>VLOOKUP(CG49,[1]Plan1!$F$3:$G$429,2,FALSE)</f>
        <v>#N/A</v>
      </c>
      <c r="CH394" s="20" t="e">
        <f>VLOOKUP(CH49,[1]Plan1!$F$3:$G$429,2,FALSE)</f>
        <v>#N/A</v>
      </c>
      <c r="CI394" s="20">
        <f>VLOOKUP(CI49,[1]Plan1!$F$3:$G$429,2,FALSE)</f>
        <v>0</v>
      </c>
      <c r="CJ394" s="20">
        <f>VLOOKUP(CJ49,[1]Plan1!$F$3:$G$429,2,FALSE)</f>
        <v>0</v>
      </c>
      <c r="CK394" s="20" t="e">
        <f>VLOOKUP(CK49,[1]Plan1!$F$3:$G$429,2,FALSE)</f>
        <v>#N/A</v>
      </c>
      <c r="CL394" s="20" t="e">
        <f>VLOOKUP(CL49,[1]Plan1!$F$3:$G$429,2,FALSE)</f>
        <v>#N/A</v>
      </c>
      <c r="CM394" s="20">
        <f>VLOOKUP(CM49,[1]Plan1!$F$3:$G$429,2,FALSE)</f>
        <v>0</v>
      </c>
      <c r="CN394" s="20">
        <f>VLOOKUP(CN49,[1]Plan1!$F$3:$G$429,2,FALSE)</f>
        <v>0</v>
      </c>
      <c r="CU394" s="20" t="str">
        <f>IF(ISERROR(VLOOKUP(CU49,[1]Plan1!$B$2:$D$490,2,FALSE)),"(sem email)",VLOOKUP(CU49,[1]Plan1!$B$2:$D$490,2,FALSE))</f>
        <v>(sem email)</v>
      </c>
      <c r="CX394" s="20" t="str">
        <f>IF(ISERROR(VLOOKUP(CX49,[1]ajustes!$L$4:$M$309,2,FALSE)),"(sem email)",VLOOKUP(CX49,[1]ajustes!$L$4:$M$309,2,FALSE))</f>
        <v>(sem email)</v>
      </c>
    </row>
    <row r="395" spans="5:102" ht="15.75" customHeight="1" x14ac:dyDescent="0.3">
      <c r="E395" s="23" t="str">
        <f t="shared" si="0"/>
        <v>Sergio Roberto Fabricio</v>
      </c>
      <c r="O395" s="20" t="e">
        <f>VLOOKUP(O50,[1]Plan1!$B$2:$D$490,2,FALSE)</f>
        <v>#N/A</v>
      </c>
      <c r="P395" s="20" t="str">
        <f>VLOOKUP(P50,[1]ajustes!$N$4:$O$344,2,FALSE)</f>
        <v>(17) 99604-5810</v>
      </c>
      <c r="AN395" s="20">
        <f>VLOOKUP(AN50,[1]Plan1!$F$3:$G$429,2,FALSE)</f>
        <v>30</v>
      </c>
      <c r="AO395" s="20">
        <f>VLOOKUP(AO50,[1]Plan1!$F$3:$G$429,2,FALSE)</f>
        <v>12</v>
      </c>
      <c r="AP395" s="20">
        <f>VLOOKUP(AP50,[1]Plan1!$F$3:$G$429,2,FALSE)</f>
        <v>6</v>
      </c>
      <c r="AQ395" s="20">
        <f>VLOOKUP(AQ50,[1]Plan1!$F$3:$G$429,2,FALSE)</f>
        <v>3</v>
      </c>
      <c r="AR395" s="20">
        <f>VLOOKUP(AR50,[1]Plan1!$F$3:$G$429,2,FALSE)</f>
        <v>0</v>
      </c>
      <c r="AS395" s="20">
        <f>VLOOKUP(AS50,[1]Plan1!$F$3:$G$429,2,FALSE)</f>
        <v>0</v>
      </c>
      <c r="AT395" s="20" t="e">
        <f>VLOOKUP(AT50,[1]Plan1!$F$3:$G$429,2,FALSE)</f>
        <v>#N/A</v>
      </c>
      <c r="AU395" s="20" t="e">
        <f>VLOOKUP(AU50,[1]ajustes!$L$4:$N$134,3,FALSE)</f>
        <v>#N/A</v>
      </c>
      <c r="AV395" s="20">
        <f>VLOOKUP(AV50,[1]Plan1!$F$3:$G$429,2,FALSE)</f>
        <v>12</v>
      </c>
      <c r="AW395" s="20">
        <f>VLOOKUP(AW50,[1]Plan1!$F$3:$G$429,2,FALSE)</f>
        <v>8</v>
      </c>
      <c r="AX395" s="20">
        <f>VLOOKUP(AX50,[1]Plan1!$F$3:$G$429,2,FALSE)</f>
        <v>2</v>
      </c>
      <c r="AY395" s="20">
        <f>VLOOKUP(AY50,[1]Plan1!$F$3:$G$429,2,FALSE)</f>
        <v>1</v>
      </c>
      <c r="AZ395" s="20">
        <f>VLOOKUP(AZ50,[1]Plan1!$F$3:$G$429,2,FALSE)</f>
        <v>0</v>
      </c>
      <c r="BA395" s="20">
        <f>VLOOKUP(BA50,[1]Plan1!$F$3:$G$429,2,FALSE)</f>
        <v>15</v>
      </c>
      <c r="BB395" s="20">
        <f>VLOOKUP(BB50,[1]Plan1!$F$3:$G$429,2,FALSE)</f>
        <v>5</v>
      </c>
      <c r="BC395" s="20">
        <f>VLOOKUP(BC50,[1]Plan1!$F$3:$G$429,2,FALSE)</f>
        <v>3</v>
      </c>
      <c r="BD395" s="20">
        <f>VLOOKUP(BD50,[1]Plan1!$F$3:$G$429,2,FALSE)</f>
        <v>2</v>
      </c>
      <c r="BE395" s="20">
        <f>VLOOKUP(BE50,[1]Plan1!$F$3:$G$429,2,FALSE)</f>
        <v>0</v>
      </c>
      <c r="BF395" s="20">
        <f>VLOOKUP(BF50,[1]Plan1!$F$3:$G$429,2,FALSE)</f>
        <v>0</v>
      </c>
      <c r="BG395" s="20">
        <f>VLOOKUP(BG50,[1]Plan1!$F$3:$G$429,2,FALSE)</f>
        <v>0</v>
      </c>
      <c r="BH395" s="20">
        <f>VLOOKUP(BH50,[1]Plan1!$F$3:$G$429,2,FALSE)</f>
        <v>0</v>
      </c>
      <c r="BI395" s="20">
        <f>VLOOKUP(BI50,[1]Plan1!$F$3:$G$429,2,FALSE)</f>
        <v>0</v>
      </c>
      <c r="BJ395" s="20">
        <f>VLOOKUP(BJ50,[1]Plan1!$F$3:$G$429,2,FALSE)</f>
        <v>0</v>
      </c>
      <c r="BK395" s="20">
        <f>VLOOKUP(BK50,[1]Plan1!$F$3:$G$429,2,FALSE)</f>
        <v>0</v>
      </c>
      <c r="BL395" s="20">
        <f>VLOOKUP(BL50,[1]Plan1!$F$3:$G$429,2,FALSE)</f>
        <v>0</v>
      </c>
      <c r="BM395" s="20">
        <f>VLOOKUP(BM50,[1]Plan1!$F$3:$G$429,2,FALSE)</f>
        <v>0</v>
      </c>
      <c r="BN395" s="20">
        <f>VLOOKUP(BN50,[1]Plan1!$F$3:$G$429,2,FALSE)</f>
        <v>0</v>
      </c>
      <c r="BO395" s="20">
        <f>VLOOKUP(BO50,[1]Plan1!$F$3:$G$429,2,FALSE)</f>
        <v>0</v>
      </c>
      <c r="BP395" s="20">
        <f>VLOOKUP(BP50,[1]Plan1!$F$3:$G$429,2,FALSE)</f>
        <v>0</v>
      </c>
      <c r="BQ395" s="20" t="e">
        <f>VLOOKUP(BQ50,[1]ajustes!$L$3:$M$11,2,FALSE)</f>
        <v>#N/A</v>
      </c>
      <c r="BR395" s="20">
        <f>VLOOKUP(BR50,[1]Plan1!$F$3:$G$429,2,FALSE)</f>
        <v>0</v>
      </c>
      <c r="BS395" s="20">
        <f>VLOOKUP(BS50,[1]Plan1!$F$3:$G$429,2,FALSE)</f>
        <v>0</v>
      </c>
      <c r="BT395" s="20">
        <f>VLOOKUP(BT50,[1]Plan1!$F$3:$G$429,2,FALSE)</f>
        <v>0</v>
      </c>
      <c r="BU395" s="20">
        <f>VLOOKUP(BU50,[1]Plan1!$F$3:$G$429,2,FALSE)</f>
        <v>0</v>
      </c>
      <c r="BV395" s="20" t="e">
        <f>VLOOKUP(BV50,[1]ajustes!$L$3:$M$328,2,FALSE)</f>
        <v>#N/A</v>
      </c>
      <c r="BW395" s="20">
        <f>VLOOKUP(BW50,[1]Plan1!$F$3:$G$429,2,FALSE)</f>
        <v>0</v>
      </c>
      <c r="BX395" s="20">
        <f>VLOOKUP(BX50,[1]Plan1!$F$3:$G$429,2,FALSE)</f>
        <v>0</v>
      </c>
      <c r="BY395" s="20">
        <f>VLOOKUP(BY50,[1]Plan1!$F$3:$G$429,2,FALSE)</f>
        <v>0</v>
      </c>
      <c r="BZ395" s="20">
        <f>VLOOKUP(BZ50,[1]Plan1!$F$3:$G$429,2,FALSE)</f>
        <v>0</v>
      </c>
      <c r="CA395" s="20">
        <f>VLOOKUP(CA50,[1]Plan1!$F$3:$G$429,2,FALSE)</f>
        <v>0</v>
      </c>
      <c r="CB395" s="20">
        <f>VLOOKUP(CB50,[1]Plan1!$F$3:$G$429,2,FALSE)</f>
        <v>0</v>
      </c>
      <c r="CC395" s="20">
        <f>VLOOKUP(CC50,[1]Plan1!$F$3:$G$429,2,FALSE)</f>
        <v>1</v>
      </c>
      <c r="CD395" s="20">
        <f>VLOOKUP(CD50,[1]Plan1!$F$3:$G$429,2,FALSE)</f>
        <v>0</v>
      </c>
      <c r="CE395" s="20">
        <f>VLOOKUP(CE50,[1]Plan1!$F$3:$G$429,2,FALSE)</f>
        <v>0</v>
      </c>
      <c r="CF395" s="20">
        <f>VLOOKUP(CF50,[1]Plan1!$F$3:$G$429,2,FALSE)</f>
        <v>0</v>
      </c>
      <c r="CG395" s="20" t="e">
        <f>VLOOKUP(CG50,[1]Plan1!$F$3:$G$429,2,FALSE)</f>
        <v>#N/A</v>
      </c>
      <c r="CH395" s="20" t="e">
        <f>VLOOKUP(CH50,[1]Plan1!$F$3:$G$429,2,FALSE)</f>
        <v>#N/A</v>
      </c>
      <c r="CI395" s="20">
        <f>VLOOKUP(CI50,[1]Plan1!$F$3:$G$429,2,FALSE)</f>
        <v>0</v>
      </c>
      <c r="CJ395" s="20">
        <f>VLOOKUP(CJ50,[1]Plan1!$F$3:$G$429,2,FALSE)</f>
        <v>0</v>
      </c>
      <c r="CK395" s="20" t="e">
        <f>VLOOKUP(CK50,[1]Plan1!$F$3:$G$429,2,FALSE)</f>
        <v>#N/A</v>
      </c>
      <c r="CL395" s="20" t="e">
        <f>VLOOKUP(CL50,[1]Plan1!$F$3:$G$429,2,FALSE)</f>
        <v>#N/A</v>
      </c>
      <c r="CM395" s="20">
        <f>VLOOKUP(CM50,[1]Plan1!$F$3:$G$429,2,FALSE)</f>
        <v>0</v>
      </c>
      <c r="CN395" s="20">
        <f>VLOOKUP(CN50,[1]Plan1!$F$3:$G$429,2,FALSE)</f>
        <v>0</v>
      </c>
      <c r="CU395" s="20" t="str">
        <f>IF(ISERROR(VLOOKUP(CU50,[1]Plan1!$B$2:$D$490,2,FALSE)),"(sem email)",VLOOKUP(CU50,[1]Plan1!$B$2:$D$490,2,FALSE))</f>
        <v>(sem email)</v>
      </c>
      <c r="CX395" s="20" t="str">
        <f>IF(ISERROR(VLOOKUP(CX50,[1]ajustes!$L$4:$M$309,2,FALSE)),"(sem email)",VLOOKUP(CX50,[1]ajustes!$L$4:$M$309,2,FALSE))</f>
        <v>(sem email)</v>
      </c>
    </row>
    <row r="396" spans="5:102" ht="15.75" customHeight="1" x14ac:dyDescent="0.3">
      <c r="E396" s="23" t="str">
        <f t="shared" si="0"/>
        <v>Claudia Pichoneri</v>
      </c>
      <c r="O396" s="20" t="e">
        <f>VLOOKUP(O51,[1]Plan1!$B$2:$D$490,2,FALSE)</f>
        <v>#N/A</v>
      </c>
      <c r="P396" s="20" t="str">
        <f>VLOOKUP(P51,[1]ajustes!$N$4:$O$344,2,FALSE)</f>
        <v>(16) 99182-6433</v>
      </c>
      <c r="AN396" s="20">
        <f>VLOOKUP(AN51,[1]Plan1!$F$3:$G$429,2,FALSE)</f>
        <v>35</v>
      </c>
      <c r="AO396" s="20">
        <f>VLOOKUP(AO51,[1]Plan1!$F$3:$G$429,2,FALSE)</f>
        <v>25</v>
      </c>
      <c r="AP396" s="20">
        <f>VLOOKUP(AP51,[1]Plan1!$F$3:$G$429,2,FALSE)</f>
        <v>10</v>
      </c>
      <c r="AQ396" s="20">
        <f>VLOOKUP(AQ51,[1]Plan1!$F$3:$G$429,2,FALSE)</f>
        <v>13</v>
      </c>
      <c r="AR396" s="20">
        <f>VLOOKUP(AR51,[1]Plan1!$F$3:$G$429,2,FALSE)</f>
        <v>0</v>
      </c>
      <c r="AS396" s="20">
        <f>VLOOKUP(AS51,[1]Plan1!$F$3:$G$429,2,FALSE)</f>
        <v>0</v>
      </c>
      <c r="AT396" s="20" t="e">
        <f>VLOOKUP(AT51,[1]Plan1!$F$3:$G$429,2,FALSE)</f>
        <v>#N/A</v>
      </c>
      <c r="AU396" s="20" t="e">
        <f>VLOOKUP(AU51,[1]ajustes!$L$4:$N$134,3,FALSE)</f>
        <v>#N/A</v>
      </c>
      <c r="AV396" s="20">
        <f>VLOOKUP(AV51,[1]Plan1!$F$3:$G$429,2,FALSE)</f>
        <v>15</v>
      </c>
      <c r="AW396" s="20">
        <f>VLOOKUP(AW51,[1]Plan1!$F$3:$G$429,2,FALSE)</f>
        <v>10</v>
      </c>
      <c r="AX396" s="20">
        <f>VLOOKUP(AX51,[1]Plan1!$F$3:$G$429,2,FALSE)</f>
        <v>5</v>
      </c>
      <c r="AY396" s="20">
        <f>VLOOKUP(AY51,[1]Plan1!$F$3:$G$429,2,FALSE)</f>
        <v>2</v>
      </c>
      <c r="AZ396" s="20" t="e">
        <f>VLOOKUP(AZ51,[1]Plan1!$F$3:$G$429,2,FALSE)</f>
        <v>#N/A</v>
      </c>
      <c r="BA396" s="20">
        <f>VLOOKUP(BA51,[1]Plan1!$F$3:$G$429,2,FALSE)</f>
        <v>9</v>
      </c>
      <c r="BB396" s="20">
        <f>VLOOKUP(BB51,[1]Plan1!$F$3:$G$429,2,FALSE)</f>
        <v>3</v>
      </c>
      <c r="BC396" s="20">
        <f>VLOOKUP(BC51,[1]Plan1!$F$3:$G$429,2,FALSE)</f>
        <v>3</v>
      </c>
      <c r="BD396" s="20">
        <f>VLOOKUP(BD51,[1]Plan1!$F$3:$G$429,2,FALSE)</f>
        <v>2</v>
      </c>
      <c r="BE396" s="20" t="e">
        <f>VLOOKUP(BE51,[1]Plan1!$F$3:$G$429,2,FALSE)</f>
        <v>#N/A</v>
      </c>
      <c r="BF396" s="20">
        <f>VLOOKUP(BF51,[1]Plan1!$F$3:$G$429,2,FALSE)</f>
        <v>30</v>
      </c>
      <c r="BG396" s="20">
        <f>VLOOKUP(BG51,[1]Plan1!$F$3:$G$429,2,FALSE)</f>
        <v>8</v>
      </c>
      <c r="BH396" s="20">
        <f>VLOOKUP(BH51,[1]Plan1!$F$3:$G$429,2,FALSE)</f>
        <v>6</v>
      </c>
      <c r="BI396" s="20">
        <f>VLOOKUP(BI51,[1]Plan1!$F$3:$G$429,2,FALSE)</f>
        <v>1</v>
      </c>
      <c r="BJ396" s="20">
        <f>VLOOKUP(BJ51,[1]Plan1!$F$3:$G$429,2,FALSE)</f>
        <v>2</v>
      </c>
      <c r="BK396" s="20">
        <f>VLOOKUP(BK51,[1]Plan1!$F$3:$G$429,2,FALSE)</f>
        <v>1</v>
      </c>
      <c r="BL396" s="20">
        <f>VLOOKUP(BL51,[1]Plan1!$F$3:$G$429,2,FALSE)</f>
        <v>1</v>
      </c>
      <c r="BM396" s="20">
        <f>VLOOKUP(BM51,[1]Plan1!$F$3:$G$429,2,FALSE)</f>
        <v>1</v>
      </c>
      <c r="BN396" s="20">
        <f>VLOOKUP(BN51,[1]Plan1!$F$3:$G$429,2,FALSE)</f>
        <v>2</v>
      </c>
      <c r="BO396" s="20">
        <f>VLOOKUP(BO51,[1]Plan1!$F$3:$G$429,2,FALSE)</f>
        <v>4</v>
      </c>
      <c r="BP396" s="20">
        <f>VLOOKUP(BP51,[1]Plan1!$F$3:$G$429,2,FALSE)</f>
        <v>5</v>
      </c>
      <c r="BQ396" s="20" t="e">
        <f>VLOOKUP(BQ51,[1]ajustes!$L$3:$M$11,2,FALSE)</f>
        <v>#N/A</v>
      </c>
      <c r="BR396" s="20" t="e">
        <f>VLOOKUP(BR51,[1]Plan1!$F$3:$G$429,2,FALSE)</f>
        <v>#N/A</v>
      </c>
      <c r="BS396" s="20">
        <f>VLOOKUP(BS51,[1]Plan1!$F$3:$G$429,2,FALSE)</f>
        <v>5</v>
      </c>
      <c r="BT396" s="20">
        <f>VLOOKUP(BT51,[1]Plan1!$F$3:$G$429,2,FALSE)</f>
        <v>1</v>
      </c>
      <c r="BU396" s="20">
        <f>VLOOKUP(BU51,[1]Plan1!$F$3:$G$429,2,FALSE)</f>
        <v>1</v>
      </c>
      <c r="BV396" s="20" t="e">
        <f>VLOOKUP(BV51,[1]ajustes!$L$3:$M$328,2,FALSE)</f>
        <v>#N/A</v>
      </c>
      <c r="BW396" s="20" t="e">
        <f>VLOOKUP(BW51,[1]Plan1!$F$3:$G$429,2,FALSE)</f>
        <v>#N/A</v>
      </c>
      <c r="BX396" s="20">
        <f>VLOOKUP(BX51,[1]Plan1!$F$3:$G$429,2,FALSE)</f>
        <v>5</v>
      </c>
      <c r="BY396" s="20">
        <f>VLOOKUP(BY51,[1]Plan1!$F$3:$G$429,2,FALSE)</f>
        <v>3</v>
      </c>
      <c r="BZ396" s="20">
        <f>VLOOKUP(BZ51,[1]Plan1!$F$3:$G$429,2,FALSE)</f>
        <v>2</v>
      </c>
      <c r="CA396" s="20">
        <f>VLOOKUP(CA51,[1]Plan1!$F$3:$G$429,2,FALSE)</f>
        <v>2</v>
      </c>
      <c r="CB396" s="20">
        <f>VLOOKUP(CB51,[1]Plan1!$F$3:$G$429,2,FALSE)</f>
        <v>0</v>
      </c>
      <c r="CC396" s="20">
        <f>VLOOKUP(CC51,[1]Plan1!$F$3:$G$429,2,FALSE)</f>
        <v>16</v>
      </c>
      <c r="CD396" s="20" t="e">
        <f>VLOOKUP(CD51,[1]Plan1!$F$3:$G$429,2,FALSE)</f>
        <v>#N/A</v>
      </c>
      <c r="CE396" s="20">
        <f>VLOOKUP(CE51,[1]Plan1!$F$3:$G$429,2,FALSE)</f>
        <v>0</v>
      </c>
      <c r="CF396" s="20">
        <f>VLOOKUP(CF51,[1]Plan1!$F$3:$G$429,2,FALSE)</f>
        <v>0</v>
      </c>
      <c r="CG396" s="20" t="e">
        <f>VLOOKUP(CG51,[1]Plan1!$F$3:$G$429,2,FALSE)</f>
        <v>#N/A</v>
      </c>
      <c r="CH396" s="20" t="e">
        <f>VLOOKUP(CH51,[1]Plan1!$F$3:$G$429,2,FALSE)</f>
        <v>#N/A</v>
      </c>
      <c r="CI396" s="20">
        <f>VLOOKUP(CI51,[1]Plan1!$F$3:$G$429,2,FALSE)</f>
        <v>8</v>
      </c>
      <c r="CJ396" s="20">
        <f>VLOOKUP(CJ51,[1]Plan1!$F$3:$G$429,2,FALSE)</f>
        <v>2</v>
      </c>
      <c r="CK396" s="20" t="e">
        <f>VLOOKUP(CK51,[1]Plan1!$F$3:$G$429,2,FALSE)</f>
        <v>#N/A</v>
      </c>
      <c r="CL396" s="20" t="e">
        <f>VLOOKUP(CL51,[1]Plan1!$F$3:$G$429,2,FALSE)</f>
        <v>#N/A</v>
      </c>
      <c r="CM396" s="20">
        <f>VLOOKUP(CM51,[1]Plan1!$F$3:$G$429,2,FALSE)</f>
        <v>0</v>
      </c>
      <c r="CN396" s="20">
        <f>VLOOKUP(CN51,[1]Plan1!$F$3:$G$429,2,FALSE)</f>
        <v>0</v>
      </c>
      <c r="CU396" s="20" t="str">
        <f>IF(ISERROR(VLOOKUP(CU51,[1]Plan1!$B$2:$D$490,2,FALSE)),"(sem email)",VLOOKUP(CU51,[1]Plan1!$B$2:$D$490,2,FALSE))</f>
        <v>(sem email)</v>
      </c>
      <c r="CX396" s="20" t="str">
        <f>IF(ISERROR(VLOOKUP(CX51,[1]ajustes!$L$4:$M$309,2,FALSE)),"(sem email)",VLOOKUP(CX51,[1]ajustes!$L$4:$M$309,2,FALSE))</f>
        <v>(sem email)</v>
      </c>
    </row>
    <row r="397" spans="5:102" ht="15.75" customHeight="1" x14ac:dyDescent="0.3">
      <c r="E397" s="23" t="str">
        <f t="shared" si="0"/>
        <v>Sônia Maria Mistrão</v>
      </c>
      <c r="O397" s="20" t="e">
        <f>VLOOKUP(O52,[1]Plan1!$B$2:$D$490,2,FALSE)</f>
        <v>#N/A</v>
      </c>
      <c r="P397" s="20" t="e">
        <f>VLOOKUP(P52,[1]ajustes!$N$4:$O$344,2,FALSE)</f>
        <v>#N/A</v>
      </c>
      <c r="AN397" s="20">
        <f>VLOOKUP(AN52,[1]Plan1!$F$3:$G$429,2,FALSE)</f>
        <v>90</v>
      </c>
      <c r="AO397" s="20">
        <f>VLOOKUP(AO52,[1]Plan1!$F$3:$G$429,2,FALSE)</f>
        <v>80</v>
      </c>
      <c r="AP397" s="20">
        <f>VLOOKUP(AP52,[1]Plan1!$F$3:$G$429,2,FALSE)</f>
        <v>30</v>
      </c>
      <c r="AQ397" s="20">
        <f>VLOOKUP(AQ52,[1]Plan1!$F$3:$G$429,2,FALSE)</f>
        <v>30</v>
      </c>
      <c r="AR397" s="20" t="e">
        <f>VLOOKUP(AR52,[1]Plan1!$F$3:$G$429,2,FALSE)</f>
        <v>#N/A</v>
      </c>
      <c r="AS397" s="20">
        <f>VLOOKUP(AS52,[1]Plan1!$F$3:$G$429,2,FALSE)</f>
        <v>25</v>
      </c>
      <c r="AT397" s="20" t="e">
        <f>VLOOKUP(AT52,[1]Plan1!$F$3:$G$429,2,FALSE)</f>
        <v>#N/A</v>
      </c>
      <c r="AU397" s="20" t="e">
        <f>VLOOKUP(AU52,[1]ajustes!$L$4:$N$134,3,FALSE)</f>
        <v>#N/A</v>
      </c>
      <c r="AV397" s="20">
        <f>VLOOKUP(AV52,[1]Plan1!$F$3:$G$429,2,FALSE)</f>
        <v>60</v>
      </c>
      <c r="AW397" s="20">
        <f>VLOOKUP(AW52,[1]Plan1!$F$3:$G$429,2,FALSE)</f>
        <v>20</v>
      </c>
      <c r="AX397" s="20">
        <f>VLOOKUP(AX52,[1]Plan1!$F$3:$G$429,2,FALSE)</f>
        <v>7</v>
      </c>
      <c r="AY397" s="20">
        <f>VLOOKUP(AY52,[1]Plan1!$F$3:$G$429,2,FALSE)</f>
        <v>3</v>
      </c>
      <c r="AZ397" s="20" t="e">
        <f>VLOOKUP(AZ52,[1]Plan1!$F$3:$G$429,2,FALSE)</f>
        <v>#N/A</v>
      </c>
      <c r="BA397" s="20">
        <f>VLOOKUP(BA52,[1]Plan1!$F$3:$G$429,2,FALSE)</f>
        <v>52</v>
      </c>
      <c r="BB397" s="20">
        <f>VLOOKUP(BB52,[1]Plan1!$F$3:$G$429,2,FALSE)</f>
        <v>4</v>
      </c>
      <c r="BC397" s="20">
        <f>VLOOKUP(BC52,[1]Plan1!$F$3:$G$429,2,FALSE)</f>
        <v>3</v>
      </c>
      <c r="BD397" s="20">
        <f>VLOOKUP(BD52,[1]Plan1!$F$3:$G$429,2,FALSE)</f>
        <v>3</v>
      </c>
      <c r="BE397" s="20" t="e">
        <f>VLOOKUP(BE52,[1]Plan1!$F$3:$G$429,2,FALSE)</f>
        <v>#N/A</v>
      </c>
      <c r="BF397" s="20">
        <f>VLOOKUP(BF52,[1]Plan1!$F$3:$G$429,2,FALSE)</f>
        <v>40</v>
      </c>
      <c r="BG397" s="20">
        <f>VLOOKUP(BG52,[1]Plan1!$F$3:$G$429,2,FALSE)</f>
        <v>18</v>
      </c>
      <c r="BH397" s="20">
        <f>VLOOKUP(BH52,[1]Plan1!$F$3:$G$429,2,FALSE)</f>
        <v>10</v>
      </c>
      <c r="BI397" s="20">
        <f>VLOOKUP(BI52,[1]Plan1!$F$3:$G$429,2,FALSE)</f>
        <v>3</v>
      </c>
      <c r="BJ397" s="20">
        <f>VLOOKUP(BJ52,[1]Plan1!$F$3:$G$429,2,FALSE)</f>
        <v>2</v>
      </c>
      <c r="BK397" s="20">
        <f>VLOOKUP(BK52,[1]Plan1!$F$3:$G$429,2,FALSE)</f>
        <v>2</v>
      </c>
      <c r="BL397" s="20">
        <f>VLOOKUP(BL52,[1]Plan1!$F$3:$G$429,2,FALSE)</f>
        <v>2</v>
      </c>
      <c r="BM397" s="20">
        <f>VLOOKUP(BM52,[1]Plan1!$F$3:$G$429,2,FALSE)</f>
        <v>2</v>
      </c>
      <c r="BN397" s="20">
        <f>VLOOKUP(BN52,[1]Plan1!$F$3:$G$429,2,FALSE)</f>
        <v>1</v>
      </c>
      <c r="BO397" s="20">
        <f>VLOOKUP(BO52,[1]Plan1!$F$3:$G$429,2,FALSE)</f>
        <v>9</v>
      </c>
      <c r="BP397" s="20">
        <f>VLOOKUP(BP52,[1]Plan1!$F$3:$G$429,2,FALSE)</f>
        <v>10</v>
      </c>
      <c r="BQ397" s="20" t="e">
        <f>VLOOKUP(BQ52,[1]ajustes!$L$3:$M$11,2,FALSE)</f>
        <v>#N/A</v>
      </c>
      <c r="BR397" s="20" t="e">
        <f>VLOOKUP(BR52,[1]Plan1!$F$3:$G$429,2,FALSE)</f>
        <v>#N/A</v>
      </c>
      <c r="BS397" s="20">
        <f>VLOOKUP(BS52,[1]Plan1!$F$3:$G$429,2,FALSE)</f>
        <v>9</v>
      </c>
      <c r="BT397" s="20">
        <f>VLOOKUP(BT52,[1]Plan1!$F$3:$G$429,2,FALSE)</f>
        <v>2</v>
      </c>
      <c r="BU397" s="20">
        <f>VLOOKUP(BU52,[1]Plan1!$F$3:$G$429,2,FALSE)</f>
        <v>2</v>
      </c>
      <c r="BV397" s="20" t="e">
        <f>VLOOKUP(BV52,[1]ajustes!$L$3:$M$328,2,FALSE)</f>
        <v>#N/A</v>
      </c>
      <c r="BW397" s="20" t="e">
        <f>VLOOKUP(BW52,[1]Plan1!$F$3:$G$429,2,FALSE)</f>
        <v>#N/A</v>
      </c>
      <c r="BX397" s="20">
        <f>VLOOKUP(BX52,[1]Plan1!$F$3:$G$429,2,FALSE)</f>
        <v>10</v>
      </c>
      <c r="BY397" s="20">
        <f>VLOOKUP(BY52,[1]Plan1!$F$3:$G$429,2,FALSE)</f>
        <v>7</v>
      </c>
      <c r="BZ397" s="20">
        <f>VLOOKUP(BZ52,[1]Plan1!$F$3:$G$429,2,FALSE)</f>
        <v>2</v>
      </c>
      <c r="CA397" s="20">
        <f>VLOOKUP(CA52,[1]Plan1!$F$3:$G$429,2,FALSE)</f>
        <v>2</v>
      </c>
      <c r="CB397" s="20">
        <f>VLOOKUP(CB52,[1]Plan1!$F$3:$G$429,2,FALSE)</f>
        <v>0</v>
      </c>
      <c r="CC397" s="20">
        <f>VLOOKUP(CC52,[1]Plan1!$F$3:$G$429,2,FALSE)</f>
        <v>84</v>
      </c>
      <c r="CD397" s="20" t="e">
        <f>VLOOKUP(CD52,[1]Plan1!$F$3:$G$429,2,FALSE)</f>
        <v>#N/A</v>
      </c>
      <c r="CE397" s="20">
        <f>VLOOKUP(CE52,[1]Plan1!$F$3:$G$429,2,FALSE)</f>
        <v>0</v>
      </c>
      <c r="CF397" s="20" t="e">
        <f>VLOOKUP(CF52,[1]Plan1!$F$3:$G$429,2,FALSE)</f>
        <v>#N/A</v>
      </c>
      <c r="CG397" s="20" t="e">
        <f>VLOOKUP(CG52,[1]Plan1!$F$3:$G$429,2,FALSE)</f>
        <v>#N/A</v>
      </c>
      <c r="CH397" s="20" t="e">
        <f>VLOOKUP(CH52,[1]Plan1!$F$3:$G$429,2,FALSE)</f>
        <v>#N/A</v>
      </c>
      <c r="CI397" s="20">
        <f>VLOOKUP(CI52,[1]Plan1!$F$3:$G$429,2,FALSE)</f>
        <v>0</v>
      </c>
      <c r="CJ397" s="20">
        <f>VLOOKUP(CJ52,[1]Plan1!$F$3:$G$429,2,FALSE)</f>
        <v>0</v>
      </c>
      <c r="CK397" s="20" t="e">
        <f>VLOOKUP(CK52,[1]Plan1!$F$3:$G$429,2,FALSE)</f>
        <v>#N/A</v>
      </c>
      <c r="CL397" s="20" t="e">
        <f>VLOOKUP(CL52,[1]Plan1!$F$3:$G$429,2,FALSE)</f>
        <v>#N/A</v>
      </c>
      <c r="CM397" s="20">
        <f>VLOOKUP(CM52,[1]Plan1!$F$3:$G$429,2,FALSE)</f>
        <v>0</v>
      </c>
      <c r="CN397" s="20">
        <f>VLOOKUP(CN52,[1]Plan1!$F$3:$G$429,2,FALSE)</f>
        <v>0</v>
      </c>
      <c r="CU397" s="20" t="str">
        <f>IF(ISERROR(VLOOKUP(CU52,[1]Plan1!$B$2:$D$490,2,FALSE)),"(sem email)",VLOOKUP(CU52,[1]Plan1!$B$2:$D$490,2,FALSE))</f>
        <v>(sem email)</v>
      </c>
      <c r="CX397" s="20" t="str">
        <f>IF(ISERROR(VLOOKUP(CX52,[1]ajustes!$L$4:$M$309,2,FALSE)),"(sem email)",VLOOKUP(CX52,[1]ajustes!$L$4:$M$309,2,FALSE))</f>
        <v>(sem email)</v>
      </c>
    </row>
    <row r="398" spans="5:102" ht="15.75" customHeight="1" x14ac:dyDescent="0.3">
      <c r="E398" s="23" t="str">
        <f t="shared" si="0"/>
        <v>Ana Cristina Farhat Bissoli</v>
      </c>
      <c r="O398" s="20" t="e">
        <f>VLOOKUP(O53,[1]Plan1!$B$2:$D$490,2,FALSE)</f>
        <v>#N/A</v>
      </c>
      <c r="P398" s="20" t="str">
        <f>VLOOKUP(P53,[1]ajustes!$N$4:$O$344,2,FALSE)</f>
        <v>(17) 99775-6836</v>
      </c>
      <c r="AN398" s="20">
        <f>VLOOKUP(AN53,[1]Plan1!$F$3:$G$429,2,FALSE)</f>
        <v>0</v>
      </c>
      <c r="AO398" s="20">
        <f>VLOOKUP(AO53,[1]Plan1!$F$3:$G$429,2,FALSE)</f>
        <v>30</v>
      </c>
      <c r="AP398" s="20">
        <f>VLOOKUP(AP53,[1]Plan1!$F$3:$G$429,2,FALSE)</f>
        <v>8</v>
      </c>
      <c r="AQ398" s="20">
        <f>VLOOKUP(AQ53,[1]Plan1!$F$3:$G$429,2,FALSE)</f>
        <v>2</v>
      </c>
      <c r="AR398" s="20" t="e">
        <f>VLOOKUP(AR53,[1]Plan1!$F$3:$G$429,2,FALSE)</f>
        <v>#N/A</v>
      </c>
      <c r="AS398" s="20">
        <f>VLOOKUP(AS53,[1]Plan1!$F$3:$G$429,2,FALSE)</f>
        <v>5</v>
      </c>
      <c r="AT398" s="20" t="e">
        <f>VLOOKUP(AT53,[1]Plan1!$F$3:$G$429,2,FALSE)</f>
        <v>#N/A</v>
      </c>
      <c r="AU398" s="20" t="e">
        <f>VLOOKUP(AU53,[1]ajustes!$L$4:$N$134,3,FALSE)</f>
        <v>#N/A</v>
      </c>
      <c r="AV398" s="20">
        <f>VLOOKUP(AV53,[1]Plan1!$F$3:$G$429,2,FALSE)</f>
        <v>18</v>
      </c>
      <c r="AW398" s="20">
        <f>VLOOKUP(AW53,[1]Plan1!$F$3:$G$429,2,FALSE)</f>
        <v>3</v>
      </c>
      <c r="AX398" s="20">
        <f>VLOOKUP(AX53,[1]Plan1!$F$3:$G$429,2,FALSE)</f>
        <v>3</v>
      </c>
      <c r="AY398" s="20">
        <f>VLOOKUP(AY53,[1]Plan1!$F$3:$G$429,2,FALSE)</f>
        <v>1</v>
      </c>
      <c r="AZ398" s="20" t="e">
        <f>VLOOKUP(AZ53,[1]Plan1!$F$3:$G$429,2,FALSE)</f>
        <v>#N/A</v>
      </c>
      <c r="BA398" s="20">
        <f>VLOOKUP(BA53,[1]Plan1!$F$3:$G$429,2,FALSE)</f>
        <v>20</v>
      </c>
      <c r="BB398" s="20">
        <f>VLOOKUP(BB53,[1]Plan1!$F$3:$G$429,2,FALSE)</f>
        <v>3</v>
      </c>
      <c r="BC398" s="20">
        <f>VLOOKUP(BC53,[1]Plan1!$F$3:$G$429,2,FALSE)</f>
        <v>3</v>
      </c>
      <c r="BD398" s="20">
        <f>VLOOKUP(BD53,[1]Plan1!$F$3:$G$429,2,FALSE)</f>
        <v>1</v>
      </c>
      <c r="BE398" s="20">
        <f>VLOOKUP(BE53,[1]Plan1!$F$3:$G$429,2,FALSE)</f>
        <v>0</v>
      </c>
      <c r="BF398" s="20">
        <f>VLOOKUP(BF53,[1]Plan1!$F$3:$G$429,2,FALSE)</f>
        <v>0</v>
      </c>
      <c r="BG398" s="20">
        <f>VLOOKUP(BG53,[1]Plan1!$F$3:$G$429,2,FALSE)</f>
        <v>0</v>
      </c>
      <c r="BH398" s="20">
        <f>VLOOKUP(BH53,[1]Plan1!$F$3:$G$429,2,FALSE)</f>
        <v>0</v>
      </c>
      <c r="BI398" s="20">
        <f>VLOOKUP(BI53,[1]Plan1!$F$3:$G$429,2,FALSE)</f>
        <v>0</v>
      </c>
      <c r="BJ398" s="20">
        <f>VLOOKUP(BJ53,[1]Plan1!$F$3:$G$429,2,FALSE)</f>
        <v>0</v>
      </c>
      <c r="BK398" s="20">
        <f>VLOOKUP(BK53,[1]Plan1!$F$3:$G$429,2,FALSE)</f>
        <v>0</v>
      </c>
      <c r="BL398" s="20">
        <f>VLOOKUP(BL53,[1]Plan1!$F$3:$G$429,2,FALSE)</f>
        <v>0</v>
      </c>
      <c r="BM398" s="20">
        <f>VLOOKUP(BM53,[1]Plan1!$F$3:$G$429,2,FALSE)</f>
        <v>0</v>
      </c>
      <c r="BN398" s="20">
        <f>VLOOKUP(BN53,[1]Plan1!$F$3:$G$429,2,FALSE)</f>
        <v>0</v>
      </c>
      <c r="BO398" s="20">
        <f>VLOOKUP(BO53,[1]Plan1!$F$3:$G$429,2,FALSE)</f>
        <v>0</v>
      </c>
      <c r="BP398" s="20">
        <f>VLOOKUP(BP53,[1]Plan1!$F$3:$G$429,2,FALSE)</f>
        <v>0</v>
      </c>
      <c r="BQ398" s="20" t="e">
        <f>VLOOKUP(BQ53,[1]ajustes!$L$3:$M$11,2,FALSE)</f>
        <v>#N/A</v>
      </c>
      <c r="BR398" s="20">
        <f>VLOOKUP(BR53,[1]Plan1!$F$3:$G$429,2,FALSE)</f>
        <v>0</v>
      </c>
      <c r="BS398" s="20">
        <f>VLOOKUP(BS53,[1]Plan1!$F$3:$G$429,2,FALSE)</f>
        <v>0</v>
      </c>
      <c r="BT398" s="20">
        <f>VLOOKUP(BT53,[1]Plan1!$F$3:$G$429,2,FALSE)</f>
        <v>0</v>
      </c>
      <c r="BU398" s="20">
        <f>VLOOKUP(BU53,[1]Plan1!$F$3:$G$429,2,FALSE)</f>
        <v>0</v>
      </c>
      <c r="BV398" s="20" t="e">
        <f>VLOOKUP(BV53,[1]ajustes!$L$3:$M$328,2,FALSE)</f>
        <v>#N/A</v>
      </c>
      <c r="BW398" s="20">
        <f>VLOOKUP(BW53,[1]Plan1!$F$3:$G$429,2,FALSE)</f>
        <v>0</v>
      </c>
      <c r="BX398" s="20">
        <f>VLOOKUP(BX53,[1]Plan1!$F$3:$G$429,2,FALSE)</f>
        <v>0</v>
      </c>
      <c r="BY398" s="20">
        <f>VLOOKUP(BY53,[1]Plan1!$F$3:$G$429,2,FALSE)</f>
        <v>0</v>
      </c>
      <c r="BZ398" s="20">
        <f>VLOOKUP(BZ53,[1]Plan1!$F$3:$G$429,2,FALSE)</f>
        <v>0</v>
      </c>
      <c r="CA398" s="20">
        <f>VLOOKUP(CA53,[1]Plan1!$F$3:$G$429,2,FALSE)</f>
        <v>0</v>
      </c>
      <c r="CB398" s="20">
        <f>VLOOKUP(CB53,[1]Plan1!$F$3:$G$429,2,FALSE)</f>
        <v>0</v>
      </c>
      <c r="CC398" s="20">
        <f>VLOOKUP(CC53,[1]Plan1!$F$3:$G$429,2,FALSE)</f>
        <v>3</v>
      </c>
      <c r="CD398" s="20">
        <f>VLOOKUP(CD53,[1]Plan1!$F$3:$G$429,2,FALSE)</f>
        <v>0</v>
      </c>
      <c r="CE398" s="20">
        <f>VLOOKUP(CE53,[1]Plan1!$F$3:$G$429,2,FALSE)</f>
        <v>0</v>
      </c>
      <c r="CF398" s="20">
        <f>VLOOKUP(CF53,[1]Plan1!$F$3:$G$429,2,FALSE)</f>
        <v>0</v>
      </c>
      <c r="CG398" s="20" t="e">
        <f>VLOOKUP(CG53,[1]Plan1!$F$3:$G$429,2,FALSE)</f>
        <v>#N/A</v>
      </c>
      <c r="CH398" s="20" t="e">
        <f>VLOOKUP(CH53,[1]Plan1!$F$3:$G$429,2,FALSE)</f>
        <v>#N/A</v>
      </c>
      <c r="CI398" s="20">
        <f>VLOOKUP(CI53,[1]Plan1!$F$3:$G$429,2,FALSE)</f>
        <v>0</v>
      </c>
      <c r="CJ398" s="20">
        <f>VLOOKUP(CJ53,[1]Plan1!$F$3:$G$429,2,FALSE)</f>
        <v>0</v>
      </c>
      <c r="CK398" s="20">
        <f>VLOOKUP(CK53,[1]Plan1!$F$3:$G$429,2,FALSE)</f>
        <v>0</v>
      </c>
      <c r="CL398" s="20" t="e">
        <f>VLOOKUP(CL53,[1]Plan1!$F$3:$G$429,2,FALSE)</f>
        <v>#N/A</v>
      </c>
      <c r="CM398" s="20">
        <f>VLOOKUP(CM53,[1]Plan1!$F$3:$G$429,2,FALSE)</f>
        <v>0</v>
      </c>
      <c r="CN398" s="20">
        <f>VLOOKUP(CN53,[1]Plan1!$F$3:$G$429,2,FALSE)</f>
        <v>0</v>
      </c>
      <c r="CU398" s="20" t="str">
        <f>IF(ISERROR(VLOOKUP(CU53,[1]Plan1!$B$2:$D$490,2,FALSE)),"(sem email)",VLOOKUP(CU53,[1]Plan1!$B$2:$D$490,2,FALSE))</f>
        <v>(sem email)</v>
      </c>
      <c r="CX398" s="20" t="str">
        <f>IF(ISERROR(VLOOKUP(CX53,[1]ajustes!$L$4:$M$309,2,FALSE)),"(sem email)",VLOOKUP(CX53,[1]ajustes!$L$4:$M$309,2,FALSE))</f>
        <v>(sem email)</v>
      </c>
    </row>
    <row r="399" spans="5:102" ht="15.75" customHeight="1" x14ac:dyDescent="0.3">
      <c r="E399" s="23" t="str">
        <f t="shared" si="0"/>
        <v>Ademir De Carvalho</v>
      </c>
      <c r="O399" s="20" t="e">
        <f>VLOOKUP(O54,[1]Plan1!$B$2:$D$490,2,FALSE)</f>
        <v>#N/A</v>
      </c>
      <c r="P399" s="20" t="str">
        <f>VLOOKUP(P54,[1]ajustes!$N$4:$O$344,2,FALSE)</f>
        <v>(74) 99142-0793</v>
      </c>
      <c r="AN399" s="20">
        <f>VLOOKUP(AN54,[1]Plan1!$F$3:$G$429,2,FALSE)</f>
        <v>26</v>
      </c>
      <c r="AO399" s="20">
        <f>VLOOKUP(AO54,[1]Plan1!$F$3:$G$429,2,FALSE)</f>
        <v>9</v>
      </c>
      <c r="AP399" s="20">
        <f>VLOOKUP(AP54,[1]Plan1!$F$3:$G$429,2,FALSE)</f>
        <v>3</v>
      </c>
      <c r="AQ399" s="20">
        <f>VLOOKUP(AQ54,[1]Plan1!$F$3:$G$429,2,FALSE)</f>
        <v>3</v>
      </c>
      <c r="AR399" s="20" t="e">
        <f>VLOOKUP(AR54,[1]Plan1!$F$3:$G$429,2,FALSE)</f>
        <v>#N/A</v>
      </c>
      <c r="AS399" s="20">
        <f>VLOOKUP(AS54,[1]Plan1!$F$3:$G$429,2,FALSE)</f>
        <v>7</v>
      </c>
      <c r="AT399" s="20" t="e">
        <f>VLOOKUP(AT54,[1]Plan1!$F$3:$G$429,2,FALSE)</f>
        <v>#N/A</v>
      </c>
      <c r="AU399" s="20" t="e">
        <f>VLOOKUP(AU54,[1]ajustes!$L$4:$N$134,3,FALSE)</f>
        <v>#N/A</v>
      </c>
      <c r="AV399" s="20">
        <f>VLOOKUP(AV54,[1]Plan1!$F$3:$G$429,2,FALSE)</f>
        <v>7</v>
      </c>
      <c r="AW399" s="20">
        <f>VLOOKUP(AW54,[1]Plan1!$F$3:$G$429,2,FALSE)</f>
        <v>4</v>
      </c>
      <c r="AX399" s="20">
        <f>VLOOKUP(AX54,[1]Plan1!$F$3:$G$429,2,FALSE)</f>
        <v>3</v>
      </c>
      <c r="AY399" s="20">
        <f>VLOOKUP(AY54,[1]Plan1!$F$3:$G$429,2,FALSE)</f>
        <v>1</v>
      </c>
      <c r="AZ399" s="20" t="e">
        <f>VLOOKUP(AZ54,[1]Plan1!$F$3:$G$429,2,FALSE)</f>
        <v>#N/A</v>
      </c>
      <c r="BA399" s="20">
        <f>VLOOKUP(BA54,[1]Plan1!$F$3:$G$429,2,FALSE)</f>
        <v>2</v>
      </c>
      <c r="BB399" s="20">
        <f>VLOOKUP(BB54,[1]Plan1!$F$3:$G$429,2,FALSE)</f>
        <v>4</v>
      </c>
      <c r="BC399" s="20">
        <f>VLOOKUP(BC54,[1]Plan1!$F$3:$G$429,2,FALSE)</f>
        <v>2</v>
      </c>
      <c r="BD399" s="20">
        <f>VLOOKUP(BD54,[1]Plan1!$F$3:$G$429,2,FALSE)</f>
        <v>2</v>
      </c>
      <c r="BE399" s="20">
        <f>VLOOKUP(BE54,[1]Plan1!$F$3:$G$429,2,FALSE)</f>
        <v>0</v>
      </c>
      <c r="BF399" s="20">
        <f>VLOOKUP(BF54,[1]Plan1!$F$3:$G$429,2,FALSE)</f>
        <v>0</v>
      </c>
      <c r="BG399" s="20">
        <f>VLOOKUP(BG54,[1]Plan1!$F$3:$G$429,2,FALSE)</f>
        <v>0</v>
      </c>
      <c r="BH399" s="20">
        <f>VLOOKUP(BH54,[1]Plan1!$F$3:$G$429,2,FALSE)</f>
        <v>4</v>
      </c>
      <c r="BI399" s="20">
        <f>VLOOKUP(BI54,[1]Plan1!$F$3:$G$429,2,FALSE)</f>
        <v>0</v>
      </c>
      <c r="BJ399" s="20">
        <f>VLOOKUP(BJ54,[1]Plan1!$F$3:$G$429,2,FALSE)</f>
        <v>0</v>
      </c>
      <c r="BK399" s="20">
        <f>VLOOKUP(BK54,[1]Plan1!$F$3:$G$429,2,FALSE)</f>
        <v>0</v>
      </c>
      <c r="BL399" s="20">
        <f>VLOOKUP(BL54,[1]Plan1!$F$3:$G$429,2,FALSE)</f>
        <v>0</v>
      </c>
      <c r="BM399" s="20">
        <f>VLOOKUP(BM54,[1]Plan1!$F$3:$G$429,2,FALSE)</f>
        <v>0</v>
      </c>
      <c r="BN399" s="20">
        <f>VLOOKUP(BN54,[1]Plan1!$F$3:$G$429,2,FALSE)</f>
        <v>0</v>
      </c>
      <c r="BO399" s="20">
        <f>VLOOKUP(BO54,[1]Plan1!$F$3:$G$429,2,FALSE)</f>
        <v>4</v>
      </c>
      <c r="BP399" s="20">
        <f>VLOOKUP(BP54,[1]Plan1!$F$3:$G$429,2,FALSE)</f>
        <v>3</v>
      </c>
      <c r="BQ399" s="20" t="e">
        <f>VLOOKUP(BQ54,[1]ajustes!$L$3:$M$11,2,FALSE)</f>
        <v>#N/A</v>
      </c>
      <c r="BR399" s="20">
        <f>VLOOKUP(BR54,[1]Plan1!$F$3:$G$429,2,FALSE)</f>
        <v>0</v>
      </c>
      <c r="BS399" s="20">
        <f>VLOOKUP(BS54,[1]Plan1!$F$3:$G$429,2,FALSE)</f>
        <v>0</v>
      </c>
      <c r="BT399" s="20">
        <f>VLOOKUP(BT54,[1]Plan1!$F$3:$G$429,2,FALSE)</f>
        <v>0</v>
      </c>
      <c r="BU399" s="20">
        <f>VLOOKUP(BU54,[1]Plan1!$F$3:$G$429,2,FALSE)</f>
        <v>0</v>
      </c>
      <c r="BV399" s="20" t="e">
        <f>VLOOKUP(BV54,[1]ajustes!$L$3:$M$328,2,FALSE)</f>
        <v>#N/A</v>
      </c>
      <c r="BW399" s="20">
        <f>VLOOKUP(BW54,[1]Plan1!$F$3:$G$429,2,FALSE)</f>
        <v>0</v>
      </c>
      <c r="BX399" s="20">
        <f>VLOOKUP(BX54,[1]Plan1!$F$3:$G$429,2,FALSE)</f>
        <v>0</v>
      </c>
      <c r="BY399" s="20">
        <f>VLOOKUP(BY54,[1]Plan1!$F$3:$G$429,2,FALSE)</f>
        <v>0</v>
      </c>
      <c r="BZ399" s="20">
        <f>VLOOKUP(BZ54,[1]Plan1!$F$3:$G$429,2,FALSE)</f>
        <v>0</v>
      </c>
      <c r="CA399" s="20">
        <f>VLOOKUP(CA54,[1]Plan1!$F$3:$G$429,2,FALSE)</f>
        <v>0</v>
      </c>
      <c r="CB399" s="20">
        <f>VLOOKUP(CB54,[1]Plan1!$F$3:$G$429,2,FALSE)</f>
        <v>0</v>
      </c>
      <c r="CC399" s="20">
        <f>VLOOKUP(CC54,[1]Plan1!$F$3:$G$429,2,FALSE)</f>
        <v>5</v>
      </c>
      <c r="CD399" s="20" t="e">
        <f>VLOOKUP(CD54,[1]Plan1!$F$3:$G$429,2,FALSE)</f>
        <v>#N/A</v>
      </c>
      <c r="CE399" s="20">
        <f>VLOOKUP(CE54,[1]Plan1!$F$3:$G$429,2,FALSE)</f>
        <v>0</v>
      </c>
      <c r="CF399" s="20">
        <f>VLOOKUP(CF54,[1]Plan1!$F$3:$G$429,2,FALSE)</f>
        <v>0</v>
      </c>
      <c r="CG399" s="20">
        <f>VLOOKUP(CG54,[1]Plan1!$F$3:$G$429,2,FALSE)</f>
        <v>0</v>
      </c>
      <c r="CH399" s="20">
        <f>VLOOKUP(CH54,[1]Plan1!$F$3:$G$429,2,FALSE)</f>
        <v>0</v>
      </c>
      <c r="CI399" s="20">
        <f>VLOOKUP(CI54,[1]Plan1!$F$3:$G$429,2,FALSE)</f>
        <v>0</v>
      </c>
      <c r="CJ399" s="20">
        <f>VLOOKUP(CJ54,[1]Plan1!$F$3:$G$429,2,FALSE)</f>
        <v>0</v>
      </c>
      <c r="CK399" s="20">
        <f>VLOOKUP(CK54,[1]Plan1!$F$3:$G$429,2,FALSE)</f>
        <v>0</v>
      </c>
      <c r="CL399" s="20">
        <f>VLOOKUP(CL54,[1]Plan1!$F$3:$G$429,2,FALSE)</f>
        <v>0</v>
      </c>
      <c r="CM399" s="20">
        <f>VLOOKUP(CM54,[1]Plan1!$F$3:$G$429,2,FALSE)</f>
        <v>0</v>
      </c>
      <c r="CN399" s="20">
        <f>VLOOKUP(CN54,[1]Plan1!$F$3:$G$429,2,FALSE)</f>
        <v>0</v>
      </c>
      <c r="CU399" s="20" t="str">
        <f>IF(ISERROR(VLOOKUP(CU54,[1]Plan1!$B$2:$D$490,2,FALSE)),"(sem email)",VLOOKUP(CU54,[1]Plan1!$B$2:$D$490,2,FALSE))</f>
        <v>(sem email)</v>
      </c>
      <c r="CX399" s="20" t="str">
        <f>IF(ISERROR(VLOOKUP(CX54,[1]ajustes!$L$4:$M$309,2,FALSE)),"(sem email)",VLOOKUP(CX54,[1]ajustes!$L$4:$M$309,2,FALSE))</f>
        <v>(sem email)</v>
      </c>
    </row>
    <row r="400" spans="5:102" ht="15.75" customHeight="1" x14ac:dyDescent="0.3">
      <c r="E400" s="23" t="str">
        <f t="shared" si="0"/>
        <v>Abraão Gomes Da Silva</v>
      </c>
      <c r="O400" s="20" t="e">
        <f>VLOOKUP(O55,[1]Plan1!$B$2:$D$490,2,FALSE)</f>
        <v>#N/A</v>
      </c>
      <c r="P400" s="20" t="str">
        <f>VLOOKUP(P55,[1]ajustes!$N$4:$O$344,2,FALSE)</f>
        <v>(74) 3617-3029</v>
      </c>
      <c r="AN400" s="20">
        <f>VLOOKUP(AN55,[1]Plan1!$F$3:$G$429,2,FALSE)</f>
        <v>15</v>
      </c>
      <c r="AO400" s="20">
        <f>VLOOKUP(AO55,[1]Plan1!$F$3:$G$429,2,FALSE)</f>
        <v>16</v>
      </c>
      <c r="AP400" s="20">
        <f>VLOOKUP(AP55,[1]Plan1!$F$3:$G$429,2,FALSE)</f>
        <v>4</v>
      </c>
      <c r="AQ400" s="20">
        <f>VLOOKUP(AQ55,[1]Plan1!$F$3:$G$429,2,FALSE)</f>
        <v>2</v>
      </c>
      <c r="AR400" s="20">
        <f>VLOOKUP(AR55,[1]Plan1!$F$3:$G$429,2,FALSE)</f>
        <v>0</v>
      </c>
      <c r="AS400" s="20">
        <f>VLOOKUP(AS55,[1]Plan1!$F$3:$G$429,2,FALSE)</f>
        <v>0</v>
      </c>
      <c r="AT400" s="20" t="e">
        <f>VLOOKUP(AT55,[1]Plan1!$F$3:$G$429,2,FALSE)</f>
        <v>#N/A</v>
      </c>
      <c r="AU400" s="20" t="e">
        <f>VLOOKUP(AU55,[1]ajustes!$L$4:$N$134,3,FALSE)</f>
        <v>#N/A</v>
      </c>
      <c r="AV400" s="20">
        <f>VLOOKUP(AV55,[1]Plan1!$F$3:$G$429,2,FALSE)</f>
        <v>6</v>
      </c>
      <c r="AW400" s="20">
        <f>VLOOKUP(AW55,[1]Plan1!$F$3:$G$429,2,FALSE)</f>
        <v>4</v>
      </c>
      <c r="AX400" s="20">
        <f>VLOOKUP(AX55,[1]Plan1!$F$3:$G$429,2,FALSE)</f>
        <v>2</v>
      </c>
      <c r="AY400" s="20">
        <f>VLOOKUP(AY55,[1]Plan1!$F$3:$G$429,2,FALSE)</f>
        <v>2</v>
      </c>
      <c r="AZ400" s="20" t="e">
        <f>VLOOKUP(AZ55,[1]Plan1!$F$3:$G$429,2,FALSE)</f>
        <v>#N/A</v>
      </c>
      <c r="BA400" s="20">
        <f>VLOOKUP(BA55,[1]Plan1!$F$3:$G$429,2,FALSE)</f>
        <v>10</v>
      </c>
      <c r="BB400" s="20">
        <f>VLOOKUP(BB55,[1]Plan1!$F$3:$G$429,2,FALSE)</f>
        <v>3</v>
      </c>
      <c r="BC400" s="20">
        <f>VLOOKUP(BC55,[1]Plan1!$F$3:$G$429,2,FALSE)</f>
        <v>0</v>
      </c>
      <c r="BD400" s="20">
        <f>VLOOKUP(BD55,[1]Plan1!$F$3:$G$429,2,FALSE)</f>
        <v>1</v>
      </c>
      <c r="BE400" s="20" t="e">
        <f>VLOOKUP(BE55,[1]Plan1!$F$3:$G$429,2,FALSE)</f>
        <v>#N/A</v>
      </c>
      <c r="BF400" s="20">
        <f>VLOOKUP(BF55,[1]Plan1!$F$3:$G$429,2,FALSE)</f>
        <v>20</v>
      </c>
      <c r="BG400" s="20">
        <f>VLOOKUP(BG55,[1]Plan1!$F$3:$G$429,2,FALSE)</f>
        <v>0</v>
      </c>
      <c r="BH400" s="20">
        <f>VLOOKUP(BH55,[1]Plan1!$F$3:$G$429,2,FALSE)</f>
        <v>2</v>
      </c>
      <c r="BI400" s="20">
        <f>VLOOKUP(BI55,[1]Plan1!$F$3:$G$429,2,FALSE)</f>
        <v>0</v>
      </c>
      <c r="BJ400" s="20">
        <f>VLOOKUP(BJ55,[1]Plan1!$F$3:$G$429,2,FALSE)</f>
        <v>0</v>
      </c>
      <c r="BK400" s="20">
        <f>VLOOKUP(BK55,[1]Plan1!$F$3:$G$429,2,FALSE)</f>
        <v>0</v>
      </c>
      <c r="BL400" s="20">
        <f>VLOOKUP(BL55,[1]Plan1!$F$3:$G$429,2,FALSE)</f>
        <v>0</v>
      </c>
      <c r="BM400" s="20">
        <f>VLOOKUP(BM55,[1]Plan1!$F$3:$G$429,2,FALSE)</f>
        <v>0</v>
      </c>
      <c r="BN400" s="20">
        <f>VLOOKUP(BN55,[1]Plan1!$F$3:$G$429,2,FALSE)</f>
        <v>0</v>
      </c>
      <c r="BO400" s="20">
        <f>VLOOKUP(BO55,[1]Plan1!$F$3:$G$429,2,FALSE)</f>
        <v>0</v>
      </c>
      <c r="BP400" s="20">
        <f>VLOOKUP(BP55,[1]Plan1!$F$3:$G$429,2,FALSE)</f>
        <v>0</v>
      </c>
      <c r="BQ400" s="20" t="e">
        <f>VLOOKUP(BQ55,[1]ajustes!$L$3:$M$11,2,FALSE)</f>
        <v>#N/A</v>
      </c>
      <c r="BR400" s="20">
        <f>VLOOKUP(BR55,[1]Plan1!$F$3:$G$429,2,FALSE)</f>
        <v>0</v>
      </c>
      <c r="BS400" s="20">
        <f>VLOOKUP(BS55,[1]Plan1!$F$3:$G$429,2,FALSE)</f>
        <v>0</v>
      </c>
      <c r="BT400" s="20">
        <f>VLOOKUP(BT55,[1]Plan1!$F$3:$G$429,2,FALSE)</f>
        <v>0</v>
      </c>
      <c r="BU400" s="20">
        <f>VLOOKUP(BU55,[1]Plan1!$F$3:$G$429,2,FALSE)</f>
        <v>0</v>
      </c>
      <c r="BV400" s="20" t="e">
        <f>VLOOKUP(BV55,[1]ajustes!$L$3:$M$328,2,FALSE)</f>
        <v>#N/A</v>
      </c>
      <c r="BW400" s="20">
        <f>VLOOKUP(BW55,[1]Plan1!$F$3:$G$429,2,FALSE)</f>
        <v>0</v>
      </c>
      <c r="BX400" s="20">
        <f>VLOOKUP(BX55,[1]Plan1!$F$3:$G$429,2,FALSE)</f>
        <v>0</v>
      </c>
      <c r="BY400" s="20">
        <f>VLOOKUP(BY55,[1]Plan1!$F$3:$G$429,2,FALSE)</f>
        <v>0</v>
      </c>
      <c r="BZ400" s="20">
        <f>VLOOKUP(BZ55,[1]Plan1!$F$3:$G$429,2,FALSE)</f>
        <v>0</v>
      </c>
      <c r="CA400" s="20">
        <f>VLOOKUP(CA55,[1]Plan1!$F$3:$G$429,2,FALSE)</f>
        <v>0</v>
      </c>
      <c r="CB400" s="20">
        <f>VLOOKUP(CB55,[1]Plan1!$F$3:$G$429,2,FALSE)</f>
        <v>0</v>
      </c>
      <c r="CC400" s="20">
        <f>VLOOKUP(CC55,[1]Plan1!$F$3:$G$429,2,FALSE)</f>
        <v>0</v>
      </c>
      <c r="CD400" s="20">
        <f>VLOOKUP(CD55,[1]Plan1!$F$3:$G$429,2,FALSE)</f>
        <v>0</v>
      </c>
      <c r="CE400" s="20">
        <f>VLOOKUP(CE55,[1]Plan1!$F$3:$G$429,2,FALSE)</f>
        <v>0</v>
      </c>
      <c r="CF400" s="20">
        <f>VLOOKUP(CF55,[1]Plan1!$F$3:$G$429,2,FALSE)</f>
        <v>0</v>
      </c>
      <c r="CG400" s="20">
        <f>VLOOKUP(CG55,[1]Plan1!$F$3:$G$429,2,FALSE)</f>
        <v>0</v>
      </c>
      <c r="CH400" s="20">
        <f>VLOOKUP(CH55,[1]Plan1!$F$3:$G$429,2,FALSE)</f>
        <v>0</v>
      </c>
      <c r="CI400" s="20">
        <f>VLOOKUP(CI55,[1]Plan1!$F$3:$G$429,2,FALSE)</f>
        <v>0</v>
      </c>
      <c r="CJ400" s="20">
        <f>VLOOKUP(CJ55,[1]Plan1!$F$3:$G$429,2,FALSE)</f>
        <v>0</v>
      </c>
      <c r="CK400" s="20">
        <f>VLOOKUP(CK55,[1]Plan1!$F$3:$G$429,2,FALSE)</f>
        <v>0</v>
      </c>
      <c r="CL400" s="20" t="e">
        <f>VLOOKUP(CL55,[1]Plan1!$F$3:$G$429,2,FALSE)</f>
        <v>#N/A</v>
      </c>
      <c r="CM400" s="20">
        <f>VLOOKUP(CM55,[1]Plan1!$F$3:$G$429,2,FALSE)</f>
        <v>0</v>
      </c>
      <c r="CN400" s="20">
        <f>VLOOKUP(CN55,[1]Plan1!$F$3:$G$429,2,FALSE)</f>
        <v>0</v>
      </c>
      <c r="CU400" s="20" t="str">
        <f>IF(ISERROR(VLOOKUP(CU55,[1]Plan1!$B$2:$D$490,2,FALSE)),"(sem email)",VLOOKUP(CU55,[1]Plan1!$B$2:$D$490,2,FALSE))</f>
        <v>(sem email)</v>
      </c>
      <c r="CX400" s="20" t="str">
        <f>IF(ISERROR(VLOOKUP(CX55,[1]ajustes!$L$4:$M$309,2,FALSE)),"(sem email)",VLOOKUP(CX55,[1]ajustes!$L$4:$M$309,2,FALSE))</f>
        <v>(sem email)</v>
      </c>
    </row>
    <row r="401" spans="5:102" ht="15.75" customHeight="1" x14ac:dyDescent="0.3">
      <c r="E401" s="23" t="str">
        <f t="shared" si="0"/>
        <v>Suzana Alves Neres</v>
      </c>
      <c r="O401" s="20" t="e">
        <f>VLOOKUP(O56,[1]Plan1!$B$2:$D$490,2,FALSE)</f>
        <v>#N/A</v>
      </c>
      <c r="P401" s="20" t="str">
        <f>VLOOKUP(P56,[1]ajustes!$N$4:$O$344,2,FALSE)</f>
        <v>(77) 98118-9870</v>
      </c>
      <c r="AN401" s="20">
        <f>VLOOKUP(AN56,[1]Plan1!$F$3:$G$429,2,FALSE)</f>
        <v>10</v>
      </c>
      <c r="AO401" s="20">
        <f>VLOOKUP(AO56,[1]Plan1!$F$3:$G$429,2,FALSE)</f>
        <v>3</v>
      </c>
      <c r="AP401" s="20">
        <f>VLOOKUP(AP56,[1]Plan1!$F$3:$G$429,2,FALSE)</f>
        <v>3</v>
      </c>
      <c r="AQ401" s="20">
        <f>VLOOKUP(AQ56,[1]Plan1!$F$3:$G$429,2,FALSE)</f>
        <v>3</v>
      </c>
      <c r="AR401" s="20">
        <f>VLOOKUP(AR56,[1]Plan1!$F$3:$G$429,2,FALSE)</f>
        <v>0</v>
      </c>
      <c r="AS401" s="20">
        <f>VLOOKUP(AS56,[1]Plan1!$F$3:$G$429,2,FALSE)</f>
        <v>0</v>
      </c>
      <c r="AT401" s="20" t="e">
        <f>VLOOKUP(AT56,[1]Plan1!$F$3:$G$429,2,FALSE)</f>
        <v>#N/A</v>
      </c>
      <c r="AU401" s="20" t="e">
        <f>VLOOKUP(AU56,[1]ajustes!$L$4:$N$134,3,FALSE)</f>
        <v>#N/A</v>
      </c>
      <c r="AV401" s="20">
        <f>VLOOKUP(AV56,[1]Plan1!$F$3:$G$429,2,FALSE)</f>
        <v>6</v>
      </c>
      <c r="AW401" s="20">
        <f>VLOOKUP(AW56,[1]Plan1!$F$3:$G$429,2,FALSE)</f>
        <v>4</v>
      </c>
      <c r="AX401" s="20">
        <f>VLOOKUP(AX56,[1]Plan1!$F$3:$G$429,2,FALSE)</f>
        <v>1</v>
      </c>
      <c r="AY401" s="20">
        <f>VLOOKUP(AY56,[1]Plan1!$F$3:$G$429,2,FALSE)</f>
        <v>1</v>
      </c>
      <c r="AZ401" s="20" t="e">
        <f>VLOOKUP(AZ56,[1]Plan1!$F$3:$G$429,2,FALSE)</f>
        <v>#N/A</v>
      </c>
      <c r="BA401" s="20">
        <f>VLOOKUP(BA56,[1]Plan1!$F$3:$G$429,2,FALSE)</f>
        <v>6</v>
      </c>
      <c r="BB401" s="20">
        <f>VLOOKUP(BB56,[1]Plan1!$F$3:$G$429,2,FALSE)</f>
        <v>4</v>
      </c>
      <c r="BC401" s="20">
        <f>VLOOKUP(BC56,[1]Plan1!$F$3:$G$429,2,FALSE)</f>
        <v>2</v>
      </c>
      <c r="BD401" s="20">
        <f>VLOOKUP(BD56,[1]Plan1!$F$3:$G$429,2,FALSE)</f>
        <v>1</v>
      </c>
      <c r="BE401" s="20">
        <f>VLOOKUP(BE56,[1]Plan1!$F$3:$G$429,2,FALSE)</f>
        <v>0</v>
      </c>
      <c r="BF401" s="20">
        <f>VLOOKUP(BF56,[1]Plan1!$F$3:$G$429,2,FALSE)</f>
        <v>0</v>
      </c>
      <c r="BG401" s="20">
        <f>VLOOKUP(BG56,[1]Plan1!$F$3:$G$429,2,FALSE)</f>
        <v>0</v>
      </c>
      <c r="BH401" s="20">
        <f>VLOOKUP(BH56,[1]Plan1!$F$3:$G$429,2,FALSE)</f>
        <v>0</v>
      </c>
      <c r="BI401" s="20">
        <f>VLOOKUP(BI56,[1]Plan1!$F$3:$G$429,2,FALSE)</f>
        <v>0</v>
      </c>
      <c r="BJ401" s="20">
        <f>VLOOKUP(BJ56,[1]Plan1!$F$3:$G$429,2,FALSE)</f>
        <v>0</v>
      </c>
      <c r="BK401" s="20">
        <f>VLOOKUP(BK56,[1]Plan1!$F$3:$G$429,2,FALSE)</f>
        <v>0</v>
      </c>
      <c r="BL401" s="20">
        <f>VLOOKUP(BL56,[1]Plan1!$F$3:$G$429,2,FALSE)</f>
        <v>0</v>
      </c>
      <c r="BM401" s="20">
        <f>VLOOKUP(BM56,[1]Plan1!$F$3:$G$429,2,FALSE)</f>
        <v>0</v>
      </c>
      <c r="BN401" s="20">
        <f>VLOOKUP(BN56,[1]Plan1!$F$3:$G$429,2,FALSE)</f>
        <v>0</v>
      </c>
      <c r="BO401" s="20">
        <f>VLOOKUP(BO56,[1]Plan1!$F$3:$G$429,2,FALSE)</f>
        <v>0</v>
      </c>
      <c r="BP401" s="20">
        <f>VLOOKUP(BP56,[1]Plan1!$F$3:$G$429,2,FALSE)</f>
        <v>0</v>
      </c>
      <c r="BQ401" s="20" t="e">
        <f>VLOOKUP(BQ56,[1]ajustes!$L$3:$M$11,2,FALSE)</f>
        <v>#N/A</v>
      </c>
      <c r="BR401" s="20">
        <f>VLOOKUP(BR56,[1]Plan1!$F$3:$G$429,2,FALSE)</f>
        <v>0</v>
      </c>
      <c r="BS401" s="20">
        <f>VLOOKUP(BS56,[1]Plan1!$F$3:$G$429,2,FALSE)</f>
        <v>0</v>
      </c>
      <c r="BT401" s="20">
        <f>VLOOKUP(BT56,[1]Plan1!$F$3:$G$429,2,FALSE)</f>
        <v>0</v>
      </c>
      <c r="BU401" s="20">
        <f>VLOOKUP(BU56,[1]Plan1!$F$3:$G$429,2,FALSE)</f>
        <v>0</v>
      </c>
      <c r="BV401" s="20" t="e">
        <f>VLOOKUP(BV56,[1]ajustes!$L$3:$M$328,2,FALSE)</f>
        <v>#N/A</v>
      </c>
      <c r="BW401" s="20" t="e">
        <f>VLOOKUP(BW56,[1]Plan1!$F$3:$G$429,2,FALSE)</f>
        <v>#N/A</v>
      </c>
      <c r="BX401" s="20">
        <f>VLOOKUP(BX56,[1]Plan1!$F$3:$G$429,2,FALSE)</f>
        <v>7</v>
      </c>
      <c r="BY401" s="20">
        <f>VLOOKUP(BY56,[1]Plan1!$F$3:$G$429,2,FALSE)</f>
        <v>2</v>
      </c>
      <c r="BZ401" s="20">
        <f>VLOOKUP(BZ56,[1]Plan1!$F$3:$G$429,2,FALSE)</f>
        <v>1</v>
      </c>
      <c r="CA401" s="20">
        <f>VLOOKUP(CA56,[1]Plan1!$F$3:$G$429,2,FALSE)</f>
        <v>1</v>
      </c>
      <c r="CB401" s="20">
        <f>VLOOKUP(CB56,[1]Plan1!$F$3:$G$429,2,FALSE)</f>
        <v>0</v>
      </c>
      <c r="CC401" s="20">
        <f>VLOOKUP(CC56,[1]Plan1!$F$3:$G$429,2,FALSE)</f>
        <v>0</v>
      </c>
      <c r="CD401" s="20">
        <f>VLOOKUP(CD56,[1]Plan1!$F$3:$G$429,2,FALSE)</f>
        <v>0</v>
      </c>
      <c r="CE401" s="20">
        <f>VLOOKUP(CE56,[1]Plan1!$F$3:$G$429,2,FALSE)</f>
        <v>0</v>
      </c>
      <c r="CF401" s="20">
        <f>VLOOKUP(CF56,[1]Plan1!$F$3:$G$429,2,FALSE)</f>
        <v>0</v>
      </c>
      <c r="CG401" s="20" t="e">
        <f>VLOOKUP(CG56,[1]Plan1!$F$3:$G$429,2,FALSE)</f>
        <v>#N/A</v>
      </c>
      <c r="CH401" s="20" t="e">
        <f>VLOOKUP(CH56,[1]Plan1!$F$3:$G$429,2,FALSE)</f>
        <v>#N/A</v>
      </c>
      <c r="CI401" s="20">
        <f>VLOOKUP(CI56,[1]Plan1!$F$3:$G$429,2,FALSE)</f>
        <v>2</v>
      </c>
      <c r="CJ401" s="20">
        <f>VLOOKUP(CJ56,[1]Plan1!$F$3:$G$429,2,FALSE)</f>
        <v>0</v>
      </c>
      <c r="CK401" s="20">
        <f>VLOOKUP(CK56,[1]Plan1!$F$3:$G$429,2,FALSE)</f>
        <v>0</v>
      </c>
      <c r="CL401" s="20" t="e">
        <f>VLOOKUP(CL56,[1]Plan1!$F$3:$G$429,2,FALSE)</f>
        <v>#N/A</v>
      </c>
      <c r="CM401" s="20">
        <f>VLOOKUP(CM56,[1]Plan1!$F$3:$G$429,2,FALSE)</f>
        <v>0</v>
      </c>
      <c r="CN401" s="20">
        <f>VLOOKUP(CN56,[1]Plan1!$F$3:$G$429,2,FALSE)</f>
        <v>0</v>
      </c>
      <c r="CU401" s="20" t="str">
        <f>IF(ISERROR(VLOOKUP(CU56,[1]Plan1!$B$2:$D$490,2,FALSE)),"(sem email)",VLOOKUP(CU56,[1]Plan1!$B$2:$D$490,2,FALSE))</f>
        <v>(sem email)</v>
      </c>
      <c r="CX401" s="20" t="str">
        <f>IF(ISERROR(VLOOKUP(CX56,[1]ajustes!$L$4:$M$309,2,FALSE)),"(sem email)",VLOOKUP(CX56,[1]ajustes!$L$4:$M$309,2,FALSE))</f>
        <v>(sem email)</v>
      </c>
    </row>
    <row r="402" spans="5:102" ht="15.75" customHeight="1" x14ac:dyDescent="0.3">
      <c r="E402" s="23" t="str">
        <f t="shared" si="0"/>
        <v>Maria De Lourdes Magalhaes</v>
      </c>
      <c r="O402" s="20" t="e">
        <f>VLOOKUP(O57,[1]Plan1!$B$2:$D$490,2,FALSE)</f>
        <v>#N/A</v>
      </c>
      <c r="P402" s="20" t="e">
        <f>VLOOKUP(P57,[1]ajustes!$N$4:$O$344,2,FALSE)</f>
        <v>#N/A</v>
      </c>
      <c r="AN402" s="20">
        <f>VLOOKUP(AN57,[1]Plan1!$F$3:$G$429,2,FALSE)</f>
        <v>80</v>
      </c>
      <c r="AO402" s="20">
        <f>VLOOKUP(AO57,[1]Plan1!$F$3:$G$429,2,FALSE)</f>
        <v>30</v>
      </c>
      <c r="AP402" s="20">
        <f>VLOOKUP(AP57,[1]Plan1!$F$3:$G$429,2,FALSE)</f>
        <v>10</v>
      </c>
      <c r="AQ402" s="20">
        <f>VLOOKUP(AQ57,[1]Plan1!$F$3:$G$429,2,FALSE)</f>
        <v>4</v>
      </c>
      <c r="AR402" s="20">
        <f>VLOOKUP(AR57,[1]Plan1!$F$3:$G$429,2,FALSE)</f>
        <v>0</v>
      </c>
      <c r="AS402" s="20">
        <f>VLOOKUP(AS57,[1]Plan1!$F$3:$G$429,2,FALSE)</f>
        <v>0</v>
      </c>
      <c r="AT402" s="20" t="e">
        <f>VLOOKUP(AT57,[1]Plan1!$F$3:$G$429,2,FALSE)</f>
        <v>#N/A</v>
      </c>
      <c r="AU402" s="20" t="e">
        <f>VLOOKUP(AU57,[1]ajustes!$L$4:$N$134,3,FALSE)</f>
        <v>#N/A</v>
      </c>
      <c r="AV402" s="20">
        <f>VLOOKUP(AV57,[1]Plan1!$F$3:$G$429,2,FALSE)</f>
        <v>20</v>
      </c>
      <c r="AW402" s="20">
        <f>VLOOKUP(AW57,[1]Plan1!$F$3:$G$429,2,FALSE)</f>
        <v>5</v>
      </c>
      <c r="AX402" s="20">
        <f>VLOOKUP(AX57,[1]Plan1!$F$3:$G$429,2,FALSE)</f>
        <v>0</v>
      </c>
      <c r="AY402" s="20">
        <f>VLOOKUP(AY57,[1]Plan1!$F$3:$G$429,2,FALSE)</f>
        <v>4</v>
      </c>
      <c r="AZ402" s="20">
        <f>VLOOKUP(AZ57,[1]Plan1!$F$3:$G$429,2,FALSE)</f>
        <v>0</v>
      </c>
      <c r="BA402" s="20">
        <f>VLOOKUP(BA57,[1]Plan1!$F$3:$G$429,2,FALSE)</f>
        <v>15</v>
      </c>
      <c r="BB402" s="20">
        <f>VLOOKUP(BB57,[1]Plan1!$F$3:$G$429,2,FALSE)</f>
        <v>5</v>
      </c>
      <c r="BC402" s="20">
        <f>VLOOKUP(BC57,[1]Plan1!$F$3:$G$429,2,FALSE)</f>
        <v>5</v>
      </c>
      <c r="BD402" s="20">
        <f>VLOOKUP(BD57,[1]Plan1!$F$3:$G$429,2,FALSE)</f>
        <v>0</v>
      </c>
      <c r="BE402" s="20" t="e">
        <f>VLOOKUP(BE57,[1]Plan1!$F$3:$G$429,2,FALSE)</f>
        <v>#N/A</v>
      </c>
      <c r="BF402" s="20">
        <f>VLOOKUP(BF57,[1]Plan1!$F$3:$G$429,2,FALSE)</f>
        <v>12</v>
      </c>
      <c r="BG402" s="20">
        <f>VLOOKUP(BG57,[1]Plan1!$F$3:$G$429,2,FALSE)</f>
        <v>0</v>
      </c>
      <c r="BH402" s="20">
        <f>VLOOKUP(BH57,[1]Plan1!$F$3:$G$429,2,FALSE)</f>
        <v>3</v>
      </c>
      <c r="BI402" s="20">
        <f>VLOOKUP(BI57,[1]Plan1!$F$3:$G$429,2,FALSE)</f>
        <v>0</v>
      </c>
      <c r="BJ402" s="20">
        <f>VLOOKUP(BJ57,[1]Plan1!$F$3:$G$429,2,FALSE)</f>
        <v>0</v>
      </c>
      <c r="BK402" s="20">
        <f>VLOOKUP(BK57,[1]Plan1!$F$3:$G$429,2,FALSE)</f>
        <v>0</v>
      </c>
      <c r="BL402" s="20">
        <f>VLOOKUP(BL57,[1]Plan1!$F$3:$G$429,2,FALSE)</f>
        <v>0</v>
      </c>
      <c r="BM402" s="20">
        <f>VLOOKUP(BM57,[1]Plan1!$F$3:$G$429,2,FALSE)</f>
        <v>0</v>
      </c>
      <c r="BN402" s="20">
        <f>VLOOKUP(BN57,[1]Plan1!$F$3:$G$429,2,FALSE)</f>
        <v>0</v>
      </c>
      <c r="BO402" s="20">
        <f>VLOOKUP(BO57,[1]Plan1!$F$3:$G$429,2,FALSE)</f>
        <v>0</v>
      </c>
      <c r="BP402" s="20">
        <f>VLOOKUP(BP57,[1]Plan1!$F$3:$G$429,2,FALSE)</f>
        <v>0</v>
      </c>
      <c r="BQ402" s="20" t="e">
        <f>VLOOKUP(BQ57,[1]ajustes!$L$3:$M$11,2,FALSE)</f>
        <v>#N/A</v>
      </c>
      <c r="BR402" s="20" t="e">
        <f>VLOOKUP(BR57,[1]Plan1!$F$3:$G$429,2,FALSE)</f>
        <v>#N/A</v>
      </c>
      <c r="BS402" s="20">
        <f>VLOOKUP(BS57,[1]Plan1!$F$3:$G$429,2,FALSE)</f>
        <v>0</v>
      </c>
      <c r="BT402" s="20">
        <f>VLOOKUP(BT57,[1]Plan1!$F$3:$G$429,2,FALSE)</f>
        <v>0</v>
      </c>
      <c r="BU402" s="20">
        <f>VLOOKUP(BU57,[1]Plan1!$F$3:$G$429,2,FALSE)</f>
        <v>0</v>
      </c>
      <c r="BV402" s="20" t="e">
        <f>VLOOKUP(BV57,[1]ajustes!$L$3:$M$328,2,FALSE)</f>
        <v>#N/A</v>
      </c>
      <c r="BW402" s="20">
        <f>VLOOKUP(BW57,[1]Plan1!$F$3:$G$429,2,FALSE)</f>
        <v>0</v>
      </c>
      <c r="BX402" s="20">
        <f>VLOOKUP(BX57,[1]Plan1!$F$3:$G$429,2,FALSE)</f>
        <v>8</v>
      </c>
      <c r="BY402" s="20">
        <f>VLOOKUP(BY57,[1]Plan1!$F$3:$G$429,2,FALSE)</f>
        <v>3</v>
      </c>
      <c r="BZ402" s="20">
        <f>VLOOKUP(BZ57,[1]Plan1!$F$3:$G$429,2,FALSE)</f>
        <v>0</v>
      </c>
      <c r="CA402" s="20">
        <f>VLOOKUP(CA57,[1]Plan1!$F$3:$G$429,2,FALSE)</f>
        <v>0</v>
      </c>
      <c r="CB402" s="20">
        <f>VLOOKUP(CB57,[1]Plan1!$F$3:$G$429,2,FALSE)</f>
        <v>5</v>
      </c>
      <c r="CC402" s="20">
        <f>VLOOKUP(CC57,[1]Plan1!$F$3:$G$429,2,FALSE)</f>
        <v>10</v>
      </c>
      <c r="CD402" s="20" t="e">
        <f>VLOOKUP(CD57,[1]Plan1!$F$3:$G$429,2,FALSE)</f>
        <v>#N/A</v>
      </c>
      <c r="CE402" s="20">
        <f>VLOOKUP(CE57,[1]Plan1!$F$3:$G$429,2,FALSE)</f>
        <v>0</v>
      </c>
      <c r="CF402" s="20">
        <f>VLOOKUP(CF57,[1]Plan1!$F$3:$G$429,2,FALSE)</f>
        <v>0</v>
      </c>
      <c r="CG402" s="20" t="e">
        <f>VLOOKUP(CG57,[1]Plan1!$F$3:$G$429,2,FALSE)</f>
        <v>#N/A</v>
      </c>
      <c r="CH402" s="20" t="e">
        <f>VLOOKUP(CH57,[1]Plan1!$F$3:$G$429,2,FALSE)</f>
        <v>#N/A</v>
      </c>
      <c r="CI402" s="20">
        <f>VLOOKUP(CI57,[1]Plan1!$F$3:$G$429,2,FALSE)</f>
        <v>0</v>
      </c>
      <c r="CJ402" s="20">
        <f>VLOOKUP(CJ57,[1]Plan1!$F$3:$G$429,2,FALSE)</f>
        <v>0</v>
      </c>
      <c r="CK402" s="20" t="e">
        <f>VLOOKUP(CK57,[1]Plan1!$F$3:$G$429,2,FALSE)</f>
        <v>#N/A</v>
      </c>
      <c r="CL402" s="20" t="e">
        <f>VLOOKUP(CL57,[1]Plan1!$F$3:$G$429,2,FALSE)</f>
        <v>#N/A</v>
      </c>
      <c r="CM402" s="20">
        <f>VLOOKUP(CM57,[1]Plan1!$F$3:$G$429,2,FALSE)</f>
        <v>0</v>
      </c>
      <c r="CN402" s="20">
        <f>VLOOKUP(CN57,[1]Plan1!$F$3:$G$429,2,FALSE)</f>
        <v>0</v>
      </c>
      <c r="CU402" s="20" t="str">
        <f>IF(ISERROR(VLOOKUP(CU57,[1]Plan1!$B$2:$D$490,2,FALSE)),"(sem email)",VLOOKUP(CU57,[1]Plan1!$B$2:$D$490,2,FALSE))</f>
        <v>(sem email)</v>
      </c>
      <c r="CX402" s="20" t="str">
        <f>IF(ISERROR(VLOOKUP(CX57,[1]ajustes!$L$4:$M$309,2,FALSE)),"(sem email)",VLOOKUP(CX57,[1]ajustes!$L$4:$M$309,2,FALSE))</f>
        <v>(sem email)</v>
      </c>
    </row>
    <row r="403" spans="5:102" ht="15.75" customHeight="1" x14ac:dyDescent="0.3">
      <c r="E403" s="23" t="str">
        <f t="shared" si="0"/>
        <v>Elvira Carvalho Curi Ramos</v>
      </c>
      <c r="O403" s="20" t="e">
        <f>VLOOKUP(O58,[1]Plan1!$B$2:$D$490,2,FALSE)</f>
        <v>#N/A</v>
      </c>
      <c r="P403" s="20" t="str">
        <f>VLOOKUP(P58,[1]ajustes!$N$4:$O$344,2,FALSE)</f>
        <v>(71) 99165-0570</v>
      </c>
      <c r="AN403" s="20">
        <f>VLOOKUP(AN58,[1]Plan1!$F$3:$G$429,2,FALSE)</f>
        <v>70</v>
      </c>
      <c r="AO403" s="20">
        <f>VLOOKUP(AO58,[1]Plan1!$F$3:$G$429,2,FALSE)</f>
        <v>40</v>
      </c>
      <c r="AP403" s="20">
        <f>VLOOKUP(AP58,[1]Plan1!$F$3:$G$429,2,FALSE)</f>
        <v>25</v>
      </c>
      <c r="AQ403" s="20">
        <f>VLOOKUP(AQ58,[1]Plan1!$F$3:$G$429,2,FALSE)</f>
        <v>8</v>
      </c>
      <c r="AR403" s="20">
        <f>VLOOKUP(AR58,[1]Plan1!$F$3:$G$429,2,FALSE)</f>
        <v>0</v>
      </c>
      <c r="AS403" s="20">
        <f>VLOOKUP(AS58,[1]Plan1!$F$3:$G$429,2,FALSE)</f>
        <v>0</v>
      </c>
      <c r="AT403" s="20" t="e">
        <f>VLOOKUP(AT58,[1]Plan1!$F$3:$G$429,2,FALSE)</f>
        <v>#N/A</v>
      </c>
      <c r="AU403" s="20" t="e">
        <f>VLOOKUP(AU58,[1]ajustes!$L$4:$N$134,3,FALSE)</f>
        <v>#N/A</v>
      </c>
      <c r="AV403" s="20">
        <f>VLOOKUP(AV58,[1]Plan1!$F$3:$G$429,2,FALSE)</f>
        <v>16</v>
      </c>
      <c r="AW403" s="20">
        <f>VLOOKUP(AW58,[1]Plan1!$F$3:$G$429,2,FALSE)</f>
        <v>7</v>
      </c>
      <c r="AX403" s="20">
        <f>VLOOKUP(AX58,[1]Plan1!$F$3:$G$429,2,FALSE)</f>
        <v>8</v>
      </c>
      <c r="AY403" s="20">
        <f>VLOOKUP(AY58,[1]Plan1!$F$3:$G$429,2,FALSE)</f>
        <v>4</v>
      </c>
      <c r="AZ403" s="20" t="e">
        <f>VLOOKUP(AZ58,[1]Plan1!$F$3:$G$429,2,FALSE)</f>
        <v>#N/A</v>
      </c>
      <c r="BA403" s="20">
        <f>VLOOKUP(BA58,[1]Plan1!$F$3:$G$429,2,FALSE)</f>
        <v>16</v>
      </c>
      <c r="BB403" s="20">
        <f>VLOOKUP(BB58,[1]Plan1!$F$3:$G$429,2,FALSE)</f>
        <v>5</v>
      </c>
      <c r="BC403" s="20">
        <f>VLOOKUP(BC58,[1]Plan1!$F$3:$G$429,2,FALSE)</f>
        <v>5</v>
      </c>
      <c r="BD403" s="20">
        <f>VLOOKUP(BD58,[1]Plan1!$F$3:$G$429,2,FALSE)</f>
        <v>3</v>
      </c>
      <c r="BE403" s="20" t="e">
        <f>VLOOKUP(BE58,[1]Plan1!$F$3:$G$429,2,FALSE)</f>
        <v>#N/A</v>
      </c>
      <c r="BF403" s="20">
        <f>VLOOKUP(BF58,[1]Plan1!$F$3:$G$429,2,FALSE)</f>
        <v>5</v>
      </c>
      <c r="BG403" s="20">
        <f>VLOOKUP(BG58,[1]Plan1!$F$3:$G$429,2,FALSE)</f>
        <v>3</v>
      </c>
      <c r="BH403" s="20">
        <f>VLOOKUP(BH58,[1]Plan1!$F$3:$G$429,2,FALSE)</f>
        <v>3</v>
      </c>
      <c r="BI403" s="20">
        <f>VLOOKUP(BI58,[1]Plan1!$F$3:$G$429,2,FALSE)</f>
        <v>0</v>
      </c>
      <c r="BJ403" s="20">
        <f>VLOOKUP(BJ58,[1]Plan1!$F$3:$G$429,2,FALSE)</f>
        <v>0</v>
      </c>
      <c r="BK403" s="20">
        <f>VLOOKUP(BK58,[1]Plan1!$F$3:$G$429,2,FALSE)</f>
        <v>0</v>
      </c>
      <c r="BL403" s="20">
        <f>VLOOKUP(BL58,[1]Plan1!$F$3:$G$429,2,FALSE)</f>
        <v>0</v>
      </c>
      <c r="BM403" s="20">
        <f>VLOOKUP(BM58,[1]Plan1!$F$3:$G$429,2,FALSE)</f>
        <v>0</v>
      </c>
      <c r="BN403" s="20">
        <f>VLOOKUP(BN58,[1]Plan1!$F$3:$G$429,2,FALSE)</f>
        <v>0</v>
      </c>
      <c r="BO403" s="20">
        <f>VLOOKUP(BO58,[1]Plan1!$F$3:$G$429,2,FALSE)</f>
        <v>0</v>
      </c>
      <c r="BP403" s="20">
        <f>VLOOKUP(BP58,[1]Plan1!$F$3:$G$429,2,FALSE)</f>
        <v>3</v>
      </c>
      <c r="BQ403" s="20" t="e">
        <f>VLOOKUP(BQ58,[1]ajustes!$L$3:$M$11,2,FALSE)</f>
        <v>#N/A</v>
      </c>
      <c r="BR403" s="20" t="e">
        <f>VLOOKUP(BR58,[1]Plan1!$F$3:$G$429,2,FALSE)</f>
        <v>#N/A</v>
      </c>
      <c r="BS403" s="20">
        <f>VLOOKUP(BS58,[1]Plan1!$F$3:$G$429,2,FALSE)</f>
        <v>4</v>
      </c>
      <c r="BT403" s="20">
        <f>VLOOKUP(BT58,[1]Plan1!$F$3:$G$429,2,FALSE)</f>
        <v>2</v>
      </c>
      <c r="BU403" s="20">
        <f>VLOOKUP(BU58,[1]Plan1!$F$3:$G$429,2,FALSE)</f>
        <v>1</v>
      </c>
      <c r="BV403" s="20" t="e">
        <f>VLOOKUP(BV58,[1]ajustes!$L$3:$M$328,2,FALSE)</f>
        <v>#N/A</v>
      </c>
      <c r="BW403" s="20" t="e">
        <f>VLOOKUP(BW58,[1]Plan1!$F$3:$G$429,2,FALSE)</f>
        <v>#N/A</v>
      </c>
      <c r="BX403" s="20">
        <f>VLOOKUP(BX58,[1]Plan1!$F$3:$G$429,2,FALSE)</f>
        <v>0</v>
      </c>
      <c r="BY403" s="20">
        <f>VLOOKUP(BY58,[1]Plan1!$F$3:$G$429,2,FALSE)</f>
        <v>0</v>
      </c>
      <c r="BZ403" s="20">
        <f>VLOOKUP(BZ58,[1]Plan1!$F$3:$G$429,2,FALSE)</f>
        <v>0</v>
      </c>
      <c r="CA403" s="20">
        <f>VLOOKUP(CA58,[1]Plan1!$F$3:$G$429,2,FALSE)</f>
        <v>2</v>
      </c>
      <c r="CB403" s="20">
        <f>VLOOKUP(CB58,[1]Plan1!$F$3:$G$429,2,FALSE)</f>
        <v>3</v>
      </c>
      <c r="CC403" s="20">
        <f>VLOOKUP(CC58,[1]Plan1!$F$3:$G$429,2,FALSE)</f>
        <v>0</v>
      </c>
      <c r="CD403" s="20">
        <f>VLOOKUP(CD58,[1]Plan1!$F$3:$G$429,2,FALSE)</f>
        <v>0</v>
      </c>
      <c r="CE403" s="20" t="e">
        <f>VLOOKUP(CE58,[1]Plan1!$F$3:$G$429,2,FALSE)</f>
        <v>#N/A</v>
      </c>
      <c r="CF403" s="20">
        <f>VLOOKUP(CF58,[1]Plan1!$F$3:$G$429,2,FALSE)</f>
        <v>0</v>
      </c>
      <c r="CG403" s="20" t="e">
        <f>VLOOKUP(CG58,[1]Plan1!$F$3:$G$429,2,FALSE)</f>
        <v>#N/A</v>
      </c>
      <c r="CH403" s="20" t="e">
        <f>VLOOKUP(CH58,[1]Plan1!$F$3:$G$429,2,FALSE)</f>
        <v>#N/A</v>
      </c>
      <c r="CI403" s="20">
        <f>VLOOKUP(CI58,[1]Plan1!$F$3:$G$429,2,FALSE)</f>
        <v>0</v>
      </c>
      <c r="CJ403" s="20">
        <f>VLOOKUP(CJ58,[1]Plan1!$F$3:$G$429,2,FALSE)</f>
        <v>0</v>
      </c>
      <c r="CK403" s="20">
        <f>VLOOKUP(CK58,[1]Plan1!$F$3:$G$429,2,FALSE)</f>
        <v>0</v>
      </c>
      <c r="CL403" s="20" t="e">
        <f>VLOOKUP(CL58,[1]Plan1!$F$3:$G$429,2,FALSE)</f>
        <v>#N/A</v>
      </c>
      <c r="CM403" s="20">
        <f>VLOOKUP(CM58,[1]Plan1!$F$3:$G$429,2,FALSE)</f>
        <v>0</v>
      </c>
      <c r="CN403" s="20">
        <f>VLOOKUP(CN58,[1]Plan1!$F$3:$G$429,2,FALSE)</f>
        <v>0</v>
      </c>
      <c r="CU403" s="20" t="str">
        <f>IF(ISERROR(VLOOKUP(CU58,[1]Plan1!$B$2:$D$490,2,FALSE)),"(sem email)",VLOOKUP(CU58,[1]Plan1!$B$2:$D$490,2,FALSE))</f>
        <v>(sem email)</v>
      </c>
      <c r="CX403" s="20" t="str">
        <f>IF(ISERROR(VLOOKUP(CX58,[1]ajustes!$L$4:$M$309,2,FALSE)),"(sem email)",VLOOKUP(CX58,[1]ajustes!$L$4:$M$309,2,FALSE))</f>
        <v>(sem email)</v>
      </c>
    </row>
    <row r="404" spans="5:102" ht="15.75" customHeight="1" x14ac:dyDescent="0.3">
      <c r="E404" s="23" t="str">
        <f t="shared" si="0"/>
        <v>Railda Nunes</v>
      </c>
      <c r="O404" s="20" t="e">
        <f>VLOOKUP(O59,[1]Plan1!$B$2:$D$490,2,FALSE)</f>
        <v>#N/A</v>
      </c>
      <c r="P404" s="20" t="str">
        <f>VLOOKUP(P59,[1]ajustes!$N$4:$O$344,2,FALSE)</f>
        <v>(74) 99933-3638</v>
      </c>
      <c r="AN404" s="20">
        <f>VLOOKUP(AN59,[1]Plan1!$F$3:$G$429,2,FALSE)</f>
        <v>20</v>
      </c>
      <c r="AO404" s="20">
        <f>VLOOKUP(AO59,[1]Plan1!$F$3:$G$429,2,FALSE)</f>
        <v>15</v>
      </c>
      <c r="AP404" s="20">
        <f>VLOOKUP(AP59,[1]Plan1!$F$3:$G$429,2,FALSE)</f>
        <v>5</v>
      </c>
      <c r="AQ404" s="20">
        <f>VLOOKUP(AQ59,[1]Plan1!$F$3:$G$429,2,FALSE)</f>
        <v>0</v>
      </c>
      <c r="AR404" s="20">
        <f>VLOOKUP(AR59,[1]Plan1!$F$3:$G$429,2,FALSE)</f>
        <v>0</v>
      </c>
      <c r="AS404" s="20">
        <f>VLOOKUP(AS59,[1]Plan1!$F$3:$G$429,2,FALSE)</f>
        <v>0</v>
      </c>
      <c r="AT404" s="20" t="e">
        <f>VLOOKUP(AT59,[1]Plan1!$F$3:$G$429,2,FALSE)</f>
        <v>#N/A</v>
      </c>
      <c r="AU404" s="20" t="e">
        <f>VLOOKUP(AU59,[1]ajustes!$L$4:$N$134,3,FALSE)</f>
        <v>#N/A</v>
      </c>
      <c r="AV404" s="20">
        <f>VLOOKUP(AV59,[1]Plan1!$F$3:$G$429,2,FALSE)</f>
        <v>10</v>
      </c>
      <c r="AW404" s="20">
        <f>VLOOKUP(AW59,[1]Plan1!$F$3:$G$429,2,FALSE)</f>
        <v>0</v>
      </c>
      <c r="AX404" s="20">
        <f>VLOOKUP(AX59,[1]Plan1!$F$3:$G$429,2,FALSE)</f>
        <v>3</v>
      </c>
      <c r="AY404" s="20">
        <f>VLOOKUP(AY59,[1]Plan1!$F$3:$G$429,2,FALSE)</f>
        <v>3</v>
      </c>
      <c r="AZ404" s="20">
        <f>VLOOKUP(AZ59,[1]Plan1!$F$3:$G$429,2,FALSE)</f>
        <v>0</v>
      </c>
      <c r="BA404" s="20">
        <f>VLOOKUP(BA59,[1]Plan1!$F$3:$G$429,2,FALSE)</f>
        <v>7</v>
      </c>
      <c r="BB404" s="20">
        <f>VLOOKUP(BB59,[1]Plan1!$F$3:$G$429,2,FALSE)</f>
        <v>5</v>
      </c>
      <c r="BC404" s="20">
        <f>VLOOKUP(BC59,[1]Plan1!$F$3:$G$429,2,FALSE)</f>
        <v>0</v>
      </c>
      <c r="BD404" s="20">
        <f>VLOOKUP(BD59,[1]Plan1!$F$3:$G$429,2,FALSE)</f>
        <v>0</v>
      </c>
      <c r="BE404" s="20" t="e">
        <f>VLOOKUP(BE59,[1]Plan1!$F$3:$G$429,2,FALSE)</f>
        <v>#N/A</v>
      </c>
      <c r="BF404" s="20">
        <f>VLOOKUP(BF59,[1]Plan1!$F$3:$G$429,2,FALSE)</f>
        <v>25</v>
      </c>
      <c r="BG404" s="20">
        <f>VLOOKUP(BG59,[1]Plan1!$F$3:$G$429,2,FALSE)</f>
        <v>0</v>
      </c>
      <c r="BH404" s="20">
        <f>VLOOKUP(BH59,[1]Plan1!$F$3:$G$429,2,FALSE)</f>
        <v>3</v>
      </c>
      <c r="BI404" s="20">
        <f>VLOOKUP(BI59,[1]Plan1!$F$3:$G$429,2,FALSE)</f>
        <v>0</v>
      </c>
      <c r="BJ404" s="20">
        <f>VLOOKUP(BJ59,[1]Plan1!$F$3:$G$429,2,FALSE)</f>
        <v>0</v>
      </c>
      <c r="BK404" s="20">
        <f>VLOOKUP(BK59,[1]Plan1!$F$3:$G$429,2,FALSE)</f>
        <v>0</v>
      </c>
      <c r="BL404" s="20">
        <f>VLOOKUP(BL59,[1]Plan1!$F$3:$G$429,2,FALSE)</f>
        <v>0</v>
      </c>
      <c r="BM404" s="20">
        <f>VLOOKUP(BM59,[1]Plan1!$F$3:$G$429,2,FALSE)</f>
        <v>0</v>
      </c>
      <c r="BN404" s="20">
        <f>VLOOKUP(BN59,[1]Plan1!$F$3:$G$429,2,FALSE)</f>
        <v>0</v>
      </c>
      <c r="BO404" s="20">
        <f>VLOOKUP(BO59,[1]Plan1!$F$3:$G$429,2,FALSE)</f>
        <v>0</v>
      </c>
      <c r="BP404" s="20">
        <f>VLOOKUP(BP59,[1]Plan1!$F$3:$G$429,2,FALSE)</f>
        <v>0</v>
      </c>
      <c r="BQ404" s="20" t="e">
        <f>VLOOKUP(BQ59,[1]ajustes!$L$3:$M$11,2,FALSE)</f>
        <v>#N/A</v>
      </c>
      <c r="BR404" s="20" t="e">
        <f>VLOOKUP(BR59,[1]Plan1!$F$3:$G$429,2,FALSE)</f>
        <v>#N/A</v>
      </c>
      <c r="BS404" s="20">
        <f>VLOOKUP(BS59,[1]Plan1!$F$3:$G$429,2,FALSE)</f>
        <v>0</v>
      </c>
      <c r="BT404" s="20">
        <f>VLOOKUP(BT59,[1]Plan1!$F$3:$G$429,2,FALSE)</f>
        <v>0</v>
      </c>
      <c r="BU404" s="20">
        <f>VLOOKUP(BU59,[1]Plan1!$F$3:$G$429,2,FALSE)</f>
        <v>0</v>
      </c>
      <c r="BV404" s="20" t="e">
        <f>VLOOKUP(BV59,[1]ajustes!$L$3:$M$328,2,FALSE)</f>
        <v>#N/A</v>
      </c>
      <c r="BW404" s="20">
        <f>VLOOKUP(BW59,[1]Plan1!$F$3:$G$429,2,FALSE)</f>
        <v>0</v>
      </c>
      <c r="BX404" s="20">
        <f>VLOOKUP(BX59,[1]Plan1!$F$3:$G$429,2,FALSE)</f>
        <v>6</v>
      </c>
      <c r="BY404" s="20">
        <f>VLOOKUP(BY59,[1]Plan1!$F$3:$G$429,2,FALSE)</f>
        <v>3</v>
      </c>
      <c r="BZ404" s="20">
        <f>VLOOKUP(BZ59,[1]Plan1!$F$3:$G$429,2,FALSE)</f>
        <v>0</v>
      </c>
      <c r="CA404" s="20">
        <f>VLOOKUP(CA59,[1]Plan1!$F$3:$G$429,2,FALSE)</f>
        <v>0</v>
      </c>
      <c r="CB404" s="20">
        <f>VLOOKUP(CB59,[1]Plan1!$F$3:$G$429,2,FALSE)</f>
        <v>0</v>
      </c>
      <c r="CC404" s="20">
        <f>VLOOKUP(CC59,[1]Plan1!$F$3:$G$429,2,FALSE)</f>
        <v>0</v>
      </c>
      <c r="CD404" s="20" t="e">
        <f>VLOOKUP(CD59,[1]Plan1!$F$3:$G$429,2,FALSE)</f>
        <v>#N/A</v>
      </c>
      <c r="CE404" s="20">
        <f>VLOOKUP(CE59,[1]Plan1!$F$3:$G$429,2,FALSE)</f>
        <v>0</v>
      </c>
      <c r="CF404" s="20">
        <f>VLOOKUP(CF59,[1]Plan1!$F$3:$G$429,2,FALSE)</f>
        <v>0</v>
      </c>
      <c r="CG404" s="20" t="e">
        <f>VLOOKUP(CG59,[1]Plan1!$F$3:$G$429,2,FALSE)</f>
        <v>#N/A</v>
      </c>
      <c r="CH404" s="20" t="e">
        <f>VLOOKUP(CH59,[1]Plan1!$F$3:$G$429,2,FALSE)</f>
        <v>#N/A</v>
      </c>
      <c r="CI404" s="20">
        <f>VLOOKUP(CI59,[1]Plan1!$F$3:$G$429,2,FALSE)</f>
        <v>15</v>
      </c>
      <c r="CJ404" s="20">
        <f>VLOOKUP(CJ59,[1]Plan1!$F$3:$G$429,2,FALSE)</f>
        <v>0</v>
      </c>
      <c r="CK404" s="20" t="e">
        <f>VLOOKUP(CK59,[1]Plan1!$F$3:$G$429,2,FALSE)</f>
        <v>#N/A</v>
      </c>
      <c r="CL404" s="20" t="e">
        <f>VLOOKUP(CL59,[1]Plan1!$F$3:$G$429,2,FALSE)</f>
        <v>#N/A</v>
      </c>
      <c r="CM404" s="20">
        <f>VLOOKUP(CM59,[1]Plan1!$F$3:$G$429,2,FALSE)</f>
        <v>0</v>
      </c>
      <c r="CN404" s="20">
        <f>VLOOKUP(CN59,[1]Plan1!$F$3:$G$429,2,FALSE)</f>
        <v>0</v>
      </c>
      <c r="CU404" s="20" t="str">
        <f>IF(ISERROR(VLOOKUP(CU59,[1]Plan1!$B$2:$D$490,2,FALSE)),"(sem email)",VLOOKUP(CU59,[1]Plan1!$B$2:$D$490,2,FALSE))</f>
        <v>(sem email)</v>
      </c>
      <c r="CX404" s="20" t="str">
        <f>IF(ISERROR(VLOOKUP(CX59,[1]ajustes!$L$4:$M$309,2,FALSE)),"(sem email)",VLOOKUP(CX59,[1]ajustes!$L$4:$M$309,2,FALSE))</f>
        <v>(sem email)</v>
      </c>
    </row>
    <row r="405" spans="5:102" ht="15.75" customHeight="1" x14ac:dyDescent="0.3">
      <c r="E405" s="23" t="str">
        <f t="shared" si="0"/>
        <v>Laura Noronha De Freitas</v>
      </c>
      <c r="O405" s="20" t="e">
        <f>VLOOKUP(O60,[1]Plan1!$B$2:$D$490,2,FALSE)</f>
        <v>#N/A</v>
      </c>
      <c r="P405" s="20" t="e">
        <f>VLOOKUP(P60,[1]ajustes!$N$4:$O$344,2,FALSE)</f>
        <v>#N/A</v>
      </c>
      <c r="AN405" s="20">
        <f>VLOOKUP(AN60,[1]Plan1!$F$3:$G$429,2,FALSE)</f>
        <v>6</v>
      </c>
      <c r="AO405" s="20">
        <f>VLOOKUP(AO60,[1]Plan1!$F$3:$G$429,2,FALSE)</f>
        <v>6</v>
      </c>
      <c r="AP405" s="20">
        <f>VLOOKUP(AP60,[1]Plan1!$F$3:$G$429,2,FALSE)</f>
        <v>4</v>
      </c>
      <c r="AQ405" s="20">
        <f>VLOOKUP(AQ60,[1]Plan1!$F$3:$G$429,2,FALSE)</f>
        <v>3</v>
      </c>
      <c r="AR405" s="20">
        <f>VLOOKUP(AR60,[1]Plan1!$F$3:$G$429,2,FALSE)</f>
        <v>0</v>
      </c>
      <c r="AS405" s="20">
        <f>VLOOKUP(AS60,[1]Plan1!$F$3:$G$429,2,FALSE)</f>
        <v>0</v>
      </c>
      <c r="AT405" s="20" t="e">
        <f>VLOOKUP(AT60,[1]Plan1!$F$3:$G$429,2,FALSE)</f>
        <v>#N/A</v>
      </c>
      <c r="AU405" s="20" t="e">
        <f>VLOOKUP(AU60,[1]ajustes!$L$4:$N$134,3,FALSE)</f>
        <v>#N/A</v>
      </c>
      <c r="AV405" s="20">
        <f>VLOOKUP(AV60,[1]Plan1!$F$3:$G$429,2,FALSE)</f>
        <v>4</v>
      </c>
      <c r="AW405" s="20">
        <f>VLOOKUP(AW60,[1]Plan1!$F$3:$G$429,2,FALSE)</f>
        <v>3</v>
      </c>
      <c r="AX405" s="20">
        <f>VLOOKUP(AX60,[1]Plan1!$F$3:$G$429,2,FALSE)</f>
        <v>2</v>
      </c>
      <c r="AY405" s="20">
        <f>VLOOKUP(AY60,[1]Plan1!$F$3:$G$429,2,FALSE)</f>
        <v>1</v>
      </c>
      <c r="AZ405" s="20" t="e">
        <f>VLOOKUP(AZ60,[1]Plan1!$F$3:$G$429,2,FALSE)</f>
        <v>#N/A</v>
      </c>
      <c r="BA405" s="20">
        <f>VLOOKUP(BA60,[1]Plan1!$F$3:$G$429,2,FALSE)</f>
        <v>4</v>
      </c>
      <c r="BB405" s="20">
        <f>VLOOKUP(BB60,[1]Plan1!$F$3:$G$429,2,FALSE)</f>
        <v>3</v>
      </c>
      <c r="BC405" s="20">
        <f>VLOOKUP(BC60,[1]Plan1!$F$3:$G$429,2,FALSE)</f>
        <v>2</v>
      </c>
      <c r="BD405" s="20">
        <f>VLOOKUP(BD60,[1]Plan1!$F$3:$G$429,2,FALSE)</f>
        <v>1</v>
      </c>
      <c r="BE405" s="20" t="e">
        <f>VLOOKUP(BE60,[1]Plan1!$F$3:$G$429,2,FALSE)</f>
        <v>#N/A</v>
      </c>
      <c r="BF405" s="20">
        <f>VLOOKUP(BF60,[1]Plan1!$F$3:$G$429,2,FALSE)</f>
        <v>16</v>
      </c>
      <c r="BG405" s="20">
        <f>VLOOKUP(BG60,[1]Plan1!$F$3:$G$429,2,FALSE)</f>
        <v>0</v>
      </c>
      <c r="BH405" s="20">
        <f>VLOOKUP(BH60,[1]Plan1!$F$3:$G$429,2,FALSE)</f>
        <v>2</v>
      </c>
      <c r="BI405" s="20">
        <f>VLOOKUP(BI60,[1]Plan1!$F$3:$G$429,2,FALSE)</f>
        <v>0</v>
      </c>
      <c r="BJ405" s="20">
        <f>VLOOKUP(BJ60,[1]Plan1!$F$3:$G$429,2,FALSE)</f>
        <v>1</v>
      </c>
      <c r="BK405" s="20">
        <f>VLOOKUP(BK60,[1]Plan1!$F$3:$G$429,2,FALSE)</f>
        <v>0</v>
      </c>
      <c r="BL405" s="20">
        <f>VLOOKUP(BL60,[1]Plan1!$F$3:$G$429,2,FALSE)</f>
        <v>1</v>
      </c>
      <c r="BM405" s="20">
        <f>VLOOKUP(BM60,[1]Plan1!$F$3:$G$429,2,FALSE)</f>
        <v>0</v>
      </c>
      <c r="BN405" s="20">
        <f>VLOOKUP(BN60,[1]Plan1!$F$3:$G$429,2,FALSE)</f>
        <v>0</v>
      </c>
      <c r="BO405" s="20">
        <f>VLOOKUP(BO60,[1]Plan1!$F$3:$G$429,2,FALSE)</f>
        <v>2</v>
      </c>
      <c r="BP405" s="20">
        <f>VLOOKUP(BP60,[1]Plan1!$F$3:$G$429,2,FALSE)</f>
        <v>2</v>
      </c>
      <c r="BQ405" s="20" t="e">
        <f>VLOOKUP(BQ60,[1]ajustes!$L$3:$M$11,2,FALSE)</f>
        <v>#N/A</v>
      </c>
      <c r="BR405" s="20" t="e">
        <f>VLOOKUP(BR60,[1]Plan1!$F$3:$G$429,2,FALSE)</f>
        <v>#N/A</v>
      </c>
      <c r="BS405" s="20">
        <f>VLOOKUP(BS60,[1]Plan1!$F$3:$G$429,2,FALSE)</f>
        <v>5</v>
      </c>
      <c r="BT405" s="20">
        <f>VLOOKUP(BT60,[1]Plan1!$F$3:$G$429,2,FALSE)</f>
        <v>1</v>
      </c>
      <c r="BU405" s="20">
        <f>VLOOKUP(BU60,[1]Plan1!$F$3:$G$429,2,FALSE)</f>
        <v>1</v>
      </c>
      <c r="BV405" s="20" t="e">
        <f>VLOOKUP(BV60,[1]ajustes!$L$3:$M$328,2,FALSE)</f>
        <v>#N/A</v>
      </c>
      <c r="BW405" s="20">
        <f>VLOOKUP(BW60,[1]Plan1!$F$3:$G$429,2,FALSE)</f>
        <v>0</v>
      </c>
      <c r="BX405" s="20">
        <f>VLOOKUP(BX60,[1]Plan1!$F$3:$G$429,2,FALSE)</f>
        <v>0</v>
      </c>
      <c r="BY405" s="20">
        <f>VLOOKUP(BY60,[1]Plan1!$F$3:$G$429,2,FALSE)</f>
        <v>0</v>
      </c>
      <c r="BZ405" s="20">
        <f>VLOOKUP(BZ60,[1]Plan1!$F$3:$G$429,2,FALSE)</f>
        <v>0</v>
      </c>
      <c r="CA405" s="20">
        <f>VLOOKUP(CA60,[1]Plan1!$F$3:$G$429,2,FALSE)</f>
        <v>0</v>
      </c>
      <c r="CB405" s="20">
        <f>VLOOKUP(CB60,[1]Plan1!$F$3:$G$429,2,FALSE)</f>
        <v>0</v>
      </c>
      <c r="CC405" s="20">
        <f>VLOOKUP(CC60,[1]Plan1!$F$3:$G$429,2,FALSE)</f>
        <v>0</v>
      </c>
      <c r="CD405" s="20">
        <f>VLOOKUP(CD60,[1]Plan1!$F$3:$G$429,2,FALSE)</f>
        <v>0</v>
      </c>
      <c r="CE405" s="20" t="e">
        <f>VLOOKUP(CE60,[1]Plan1!$F$3:$G$429,2,FALSE)</f>
        <v>#N/A</v>
      </c>
      <c r="CF405" s="20">
        <f>VLOOKUP(CF60,[1]Plan1!$F$3:$G$429,2,FALSE)</f>
        <v>0</v>
      </c>
      <c r="CG405" s="20" t="e">
        <f>VLOOKUP(CG60,[1]Plan1!$F$3:$G$429,2,FALSE)</f>
        <v>#N/A</v>
      </c>
      <c r="CH405" s="20" t="e">
        <f>VLOOKUP(CH60,[1]Plan1!$F$3:$G$429,2,FALSE)</f>
        <v>#N/A</v>
      </c>
      <c r="CI405" s="20">
        <f>VLOOKUP(CI60,[1]Plan1!$F$3:$G$429,2,FALSE)</f>
        <v>0</v>
      </c>
      <c r="CJ405" s="20">
        <f>VLOOKUP(CJ60,[1]Plan1!$F$3:$G$429,2,FALSE)</f>
        <v>0</v>
      </c>
      <c r="CK405" s="20">
        <f>VLOOKUP(CK60,[1]Plan1!$F$3:$G$429,2,FALSE)</f>
        <v>0</v>
      </c>
      <c r="CL405" s="20" t="e">
        <f>VLOOKUP(CL60,[1]Plan1!$F$3:$G$429,2,FALSE)</f>
        <v>#N/A</v>
      </c>
      <c r="CM405" s="20">
        <f>VLOOKUP(CM60,[1]Plan1!$F$3:$G$429,2,FALSE)</f>
        <v>0</v>
      </c>
      <c r="CN405" s="20">
        <f>VLOOKUP(CN60,[1]Plan1!$F$3:$G$429,2,FALSE)</f>
        <v>0</v>
      </c>
      <c r="CU405" s="20" t="str">
        <f>IF(ISERROR(VLOOKUP(CU60,[1]Plan1!$B$2:$D$490,2,FALSE)),"(sem email)",VLOOKUP(CU60,[1]Plan1!$B$2:$D$490,2,FALSE))</f>
        <v>(sem email)</v>
      </c>
      <c r="CX405" s="20" t="str">
        <f>IF(ISERROR(VLOOKUP(CX60,[1]ajustes!$L$4:$M$309,2,FALSE)),"(sem email)",VLOOKUP(CX60,[1]ajustes!$L$4:$M$309,2,FALSE))</f>
        <v>(sem email)</v>
      </c>
    </row>
    <row r="406" spans="5:102" ht="15.75" customHeight="1" x14ac:dyDescent="0.3">
      <c r="E406" s="23" t="str">
        <f t="shared" si="0"/>
        <v>Sônia Eleticia Castro De Jesus</v>
      </c>
      <c r="O406" s="20" t="e">
        <f>VLOOKUP(O61,[1]Plan1!$B$2:$D$490,2,FALSE)</f>
        <v>#N/A</v>
      </c>
      <c r="P406" s="20" t="str">
        <f>VLOOKUP(P61,[1]ajustes!$N$4:$O$344,2,FALSE)</f>
        <v>(74) 98853-8303</v>
      </c>
      <c r="AN406" s="20">
        <f>VLOOKUP(AN61,[1]Plan1!$F$3:$G$429,2,FALSE)</f>
        <v>10</v>
      </c>
      <c r="AO406" s="20">
        <f>VLOOKUP(AO61,[1]Plan1!$F$3:$G$429,2,FALSE)</f>
        <v>5</v>
      </c>
      <c r="AP406" s="20">
        <f>VLOOKUP(AP61,[1]Plan1!$F$3:$G$429,2,FALSE)</f>
        <v>6</v>
      </c>
      <c r="AQ406" s="20">
        <f>VLOOKUP(AQ61,[1]Plan1!$F$3:$G$429,2,FALSE)</f>
        <v>3</v>
      </c>
      <c r="AR406" s="20" t="e">
        <f>VLOOKUP(AR61,[1]Plan1!$F$3:$G$429,2,FALSE)</f>
        <v>#N/A</v>
      </c>
      <c r="AS406" s="20">
        <f>VLOOKUP(AS61,[1]Plan1!$F$3:$G$429,2,FALSE)</f>
        <v>10</v>
      </c>
      <c r="AT406" s="20" t="e">
        <f>VLOOKUP(AT61,[1]Plan1!$F$3:$G$429,2,FALSE)</f>
        <v>#N/A</v>
      </c>
      <c r="AU406" s="20" t="e">
        <f>VLOOKUP(AU61,[1]ajustes!$L$4:$N$134,3,FALSE)</f>
        <v>#N/A</v>
      </c>
      <c r="AV406" s="20">
        <f>VLOOKUP(AV61,[1]Plan1!$F$3:$G$429,2,FALSE)</f>
        <v>15</v>
      </c>
      <c r="AW406" s="20">
        <f>VLOOKUP(AW61,[1]Plan1!$F$3:$G$429,2,FALSE)</f>
        <v>5</v>
      </c>
      <c r="AX406" s="20">
        <f>VLOOKUP(AX61,[1]Plan1!$F$3:$G$429,2,FALSE)</f>
        <v>4</v>
      </c>
      <c r="AY406" s="20">
        <f>VLOOKUP(AY61,[1]Plan1!$F$3:$G$429,2,FALSE)</f>
        <v>3</v>
      </c>
      <c r="AZ406" s="20" t="e">
        <f>VLOOKUP(AZ61,[1]Plan1!$F$3:$G$429,2,FALSE)</f>
        <v>#N/A</v>
      </c>
      <c r="BA406" s="20">
        <f>VLOOKUP(BA61,[1]Plan1!$F$3:$G$429,2,FALSE)</f>
        <v>12</v>
      </c>
      <c r="BB406" s="20">
        <f>VLOOKUP(BB61,[1]Plan1!$F$3:$G$429,2,FALSE)</f>
        <v>4</v>
      </c>
      <c r="BC406" s="20">
        <f>VLOOKUP(BC61,[1]Plan1!$F$3:$G$429,2,FALSE)</f>
        <v>1</v>
      </c>
      <c r="BD406" s="20">
        <f>VLOOKUP(BD61,[1]Plan1!$F$3:$G$429,2,FALSE)</f>
        <v>1</v>
      </c>
      <c r="BE406" s="20" t="e">
        <f>VLOOKUP(BE61,[1]Plan1!$F$3:$G$429,2,FALSE)</f>
        <v>#N/A</v>
      </c>
      <c r="BF406" s="20">
        <f>VLOOKUP(BF61,[1]Plan1!$F$3:$G$429,2,FALSE)</f>
        <v>10</v>
      </c>
      <c r="BG406" s="20">
        <f>VLOOKUP(BG61,[1]Plan1!$F$3:$G$429,2,FALSE)</f>
        <v>0</v>
      </c>
      <c r="BH406" s="20">
        <f>VLOOKUP(BH61,[1]Plan1!$F$3:$G$429,2,FALSE)</f>
        <v>3</v>
      </c>
      <c r="BI406" s="20">
        <f>VLOOKUP(BI61,[1]Plan1!$F$3:$G$429,2,FALSE)</f>
        <v>0</v>
      </c>
      <c r="BJ406" s="20">
        <f>VLOOKUP(BJ61,[1]Plan1!$F$3:$G$429,2,FALSE)</f>
        <v>0</v>
      </c>
      <c r="BK406" s="20">
        <f>VLOOKUP(BK61,[1]Plan1!$F$3:$G$429,2,FALSE)</f>
        <v>0</v>
      </c>
      <c r="BL406" s="20">
        <f>VLOOKUP(BL61,[1]Plan1!$F$3:$G$429,2,FALSE)</f>
        <v>3</v>
      </c>
      <c r="BM406" s="20">
        <f>VLOOKUP(BM61,[1]Plan1!$F$3:$G$429,2,FALSE)</f>
        <v>0</v>
      </c>
      <c r="BN406" s="20">
        <f>VLOOKUP(BN61,[1]Plan1!$F$3:$G$429,2,FALSE)</f>
        <v>0</v>
      </c>
      <c r="BO406" s="20">
        <f>VLOOKUP(BO61,[1]Plan1!$F$3:$G$429,2,FALSE)</f>
        <v>3</v>
      </c>
      <c r="BP406" s="20">
        <f>VLOOKUP(BP61,[1]Plan1!$F$3:$G$429,2,FALSE)</f>
        <v>3</v>
      </c>
      <c r="BQ406" s="20" t="e">
        <f>VLOOKUP(BQ61,[1]ajustes!$L$3:$M$11,2,FALSE)</f>
        <v>#N/A</v>
      </c>
      <c r="BR406" s="20">
        <f>VLOOKUP(BR61,[1]Plan1!$F$3:$G$429,2,FALSE)</f>
        <v>0</v>
      </c>
      <c r="BS406" s="20">
        <f>VLOOKUP(BS61,[1]Plan1!$F$3:$G$429,2,FALSE)</f>
        <v>0</v>
      </c>
      <c r="BT406" s="20">
        <f>VLOOKUP(BT61,[1]Plan1!$F$3:$G$429,2,FALSE)</f>
        <v>0</v>
      </c>
      <c r="BU406" s="20">
        <f>VLOOKUP(BU61,[1]Plan1!$F$3:$G$429,2,FALSE)</f>
        <v>0</v>
      </c>
      <c r="BV406" s="20" t="e">
        <f>VLOOKUP(BV61,[1]ajustes!$L$3:$M$328,2,FALSE)</f>
        <v>#N/A</v>
      </c>
      <c r="BW406" s="20">
        <f>VLOOKUP(BW61,[1]Plan1!$F$3:$G$429,2,FALSE)</f>
        <v>0</v>
      </c>
      <c r="BX406" s="20">
        <f>VLOOKUP(BX61,[1]Plan1!$F$3:$G$429,2,FALSE)</f>
        <v>0</v>
      </c>
      <c r="BY406" s="20">
        <f>VLOOKUP(BY61,[1]Plan1!$F$3:$G$429,2,FALSE)</f>
        <v>0</v>
      </c>
      <c r="BZ406" s="20">
        <f>VLOOKUP(BZ61,[1]Plan1!$F$3:$G$429,2,FALSE)</f>
        <v>0</v>
      </c>
      <c r="CA406" s="20">
        <f>VLOOKUP(CA61,[1]Plan1!$F$3:$G$429,2,FALSE)</f>
        <v>0</v>
      </c>
      <c r="CB406" s="20">
        <f>VLOOKUP(CB61,[1]Plan1!$F$3:$G$429,2,FALSE)</f>
        <v>0</v>
      </c>
      <c r="CC406" s="20">
        <f>VLOOKUP(CC61,[1]Plan1!$F$3:$G$429,2,FALSE)</f>
        <v>11</v>
      </c>
      <c r="CD406" s="20">
        <f>VLOOKUP(CD61,[1]Plan1!$F$3:$G$429,2,FALSE)</f>
        <v>0</v>
      </c>
      <c r="CE406" s="20">
        <f>VLOOKUP(CE61,[1]Plan1!$F$3:$G$429,2,FALSE)</f>
        <v>0</v>
      </c>
      <c r="CF406" s="20">
        <f>VLOOKUP(CF61,[1]Plan1!$F$3:$G$429,2,FALSE)</f>
        <v>0</v>
      </c>
      <c r="CG406" s="20">
        <f>VLOOKUP(CG61,[1]Plan1!$F$3:$G$429,2,FALSE)</f>
        <v>0</v>
      </c>
      <c r="CH406" s="20" t="e">
        <f>VLOOKUP(CH61,[1]Plan1!$F$3:$G$429,2,FALSE)</f>
        <v>#N/A</v>
      </c>
      <c r="CI406" s="20">
        <f>VLOOKUP(CI61,[1]Plan1!$F$3:$G$429,2,FALSE)</f>
        <v>0</v>
      </c>
      <c r="CJ406" s="20">
        <f>VLOOKUP(CJ61,[1]Plan1!$F$3:$G$429,2,FALSE)</f>
        <v>0</v>
      </c>
      <c r="CK406" s="20">
        <f>VLOOKUP(CK61,[1]Plan1!$F$3:$G$429,2,FALSE)</f>
        <v>0</v>
      </c>
      <c r="CL406" s="20" t="e">
        <f>VLOOKUP(CL61,[1]Plan1!$F$3:$G$429,2,FALSE)</f>
        <v>#N/A</v>
      </c>
      <c r="CM406" s="20">
        <f>VLOOKUP(CM61,[1]Plan1!$F$3:$G$429,2,FALSE)</f>
        <v>0</v>
      </c>
      <c r="CN406" s="20">
        <f>VLOOKUP(CN61,[1]Plan1!$F$3:$G$429,2,FALSE)</f>
        <v>0</v>
      </c>
      <c r="CU406" s="20" t="str">
        <f>IF(ISERROR(VLOOKUP(CU61,[1]Plan1!$B$2:$D$490,2,FALSE)),"(sem email)",VLOOKUP(CU61,[1]Plan1!$B$2:$D$490,2,FALSE))</f>
        <v>(sem email)</v>
      </c>
      <c r="CX406" s="20" t="str">
        <f>IF(ISERROR(VLOOKUP(CX61,[1]ajustes!$L$4:$M$309,2,FALSE)),"(sem email)",VLOOKUP(CX61,[1]ajustes!$L$4:$M$309,2,FALSE))</f>
        <v>(sem email)</v>
      </c>
    </row>
    <row r="407" spans="5:102" ht="15.75" customHeight="1" x14ac:dyDescent="0.3">
      <c r="E407" s="23" t="str">
        <f t="shared" si="0"/>
        <v>Ednaldo Da Silva Barbosa</v>
      </c>
      <c r="O407" s="20" t="e">
        <f>VLOOKUP(O62,[1]Plan1!$B$2:$D$490,2,FALSE)</f>
        <v>#N/A</v>
      </c>
      <c r="P407" s="20" t="e">
        <f>VLOOKUP(P62,[1]ajustes!$N$4:$O$344,2,FALSE)</f>
        <v>#N/A</v>
      </c>
      <c r="AN407" s="20">
        <f>VLOOKUP(AN62,[1]Plan1!$F$3:$G$429,2,FALSE)</f>
        <v>18</v>
      </c>
      <c r="AO407" s="20">
        <f>VLOOKUP(AO62,[1]Plan1!$F$3:$G$429,2,FALSE)</f>
        <v>10</v>
      </c>
      <c r="AP407" s="20">
        <f>VLOOKUP(AP62,[1]Plan1!$F$3:$G$429,2,FALSE)</f>
        <v>3</v>
      </c>
      <c r="AQ407" s="20">
        <f>VLOOKUP(AQ62,[1]Plan1!$F$3:$G$429,2,FALSE)</f>
        <v>2</v>
      </c>
      <c r="AR407" s="20">
        <f>VLOOKUP(AR62,[1]Plan1!$F$3:$G$429,2,FALSE)</f>
        <v>0</v>
      </c>
      <c r="AS407" s="20">
        <f>VLOOKUP(AS62,[1]Plan1!$F$3:$G$429,2,FALSE)</f>
        <v>0</v>
      </c>
      <c r="AT407" s="20" t="e">
        <f>VLOOKUP(AT62,[1]Plan1!$F$3:$G$429,2,FALSE)</f>
        <v>#N/A</v>
      </c>
      <c r="AU407" s="20" t="e">
        <f>VLOOKUP(AU62,[1]ajustes!$L$4:$N$134,3,FALSE)</f>
        <v>#N/A</v>
      </c>
      <c r="AV407" s="20">
        <f>VLOOKUP(AV62,[1]Plan1!$F$3:$G$429,2,FALSE)</f>
        <v>12</v>
      </c>
      <c r="AW407" s="20">
        <f>VLOOKUP(AW62,[1]Plan1!$F$3:$G$429,2,FALSE)</f>
        <v>3</v>
      </c>
      <c r="AX407" s="20">
        <f>VLOOKUP(AX62,[1]Plan1!$F$3:$G$429,2,FALSE)</f>
        <v>2</v>
      </c>
      <c r="AY407" s="20">
        <f>VLOOKUP(AY62,[1]Plan1!$F$3:$G$429,2,FALSE)</f>
        <v>2</v>
      </c>
      <c r="AZ407" s="20" t="e">
        <f>VLOOKUP(AZ62,[1]Plan1!$F$3:$G$429,2,FALSE)</f>
        <v>#N/A</v>
      </c>
      <c r="BA407" s="20">
        <f>VLOOKUP(BA62,[1]Plan1!$F$3:$G$429,2,FALSE)</f>
        <v>6</v>
      </c>
      <c r="BB407" s="20">
        <f>VLOOKUP(BB62,[1]Plan1!$F$3:$G$429,2,FALSE)</f>
        <v>3</v>
      </c>
      <c r="BC407" s="20">
        <f>VLOOKUP(BC62,[1]Plan1!$F$3:$G$429,2,FALSE)</f>
        <v>2</v>
      </c>
      <c r="BD407" s="20">
        <f>VLOOKUP(BD62,[1]Plan1!$F$3:$G$429,2,FALSE)</f>
        <v>2</v>
      </c>
      <c r="BE407" s="20" t="e">
        <f>VLOOKUP(BE62,[1]Plan1!$F$3:$G$429,2,FALSE)</f>
        <v>#N/A</v>
      </c>
      <c r="BF407" s="20">
        <f>VLOOKUP(BF62,[1]Plan1!$F$3:$G$429,2,FALSE)</f>
        <v>15</v>
      </c>
      <c r="BG407" s="20">
        <f>VLOOKUP(BG62,[1]Plan1!$F$3:$G$429,2,FALSE)</f>
        <v>0</v>
      </c>
      <c r="BH407" s="20">
        <f>VLOOKUP(BH62,[1]Plan1!$F$3:$G$429,2,FALSE)</f>
        <v>4</v>
      </c>
      <c r="BI407" s="20">
        <f>VLOOKUP(BI62,[1]Plan1!$F$3:$G$429,2,FALSE)</f>
        <v>0</v>
      </c>
      <c r="BJ407" s="20">
        <f>VLOOKUP(BJ62,[1]Plan1!$F$3:$G$429,2,FALSE)</f>
        <v>0</v>
      </c>
      <c r="BK407" s="20">
        <f>VLOOKUP(BK62,[1]Plan1!$F$3:$G$429,2,FALSE)</f>
        <v>0</v>
      </c>
      <c r="BL407" s="20">
        <f>VLOOKUP(BL62,[1]Plan1!$F$3:$G$429,2,FALSE)</f>
        <v>0</v>
      </c>
      <c r="BM407" s="20">
        <f>VLOOKUP(BM62,[1]Plan1!$F$3:$G$429,2,FALSE)</f>
        <v>0</v>
      </c>
      <c r="BN407" s="20">
        <f>VLOOKUP(BN62,[1]Plan1!$F$3:$G$429,2,FALSE)</f>
        <v>0</v>
      </c>
      <c r="BO407" s="20">
        <f>VLOOKUP(BO62,[1]Plan1!$F$3:$G$429,2,FALSE)</f>
        <v>4</v>
      </c>
      <c r="BP407" s="20">
        <f>VLOOKUP(BP62,[1]Plan1!$F$3:$G$429,2,FALSE)</f>
        <v>0</v>
      </c>
      <c r="BQ407" s="20" t="e">
        <f>VLOOKUP(BQ62,[1]ajustes!$L$3:$M$11,2,FALSE)</f>
        <v>#N/A</v>
      </c>
      <c r="BR407" s="20">
        <f>VLOOKUP(BR62,[1]Plan1!$F$3:$G$429,2,FALSE)</f>
        <v>0</v>
      </c>
      <c r="BS407" s="20">
        <f>VLOOKUP(BS62,[1]Plan1!$F$3:$G$429,2,FALSE)</f>
        <v>0</v>
      </c>
      <c r="BT407" s="20">
        <f>VLOOKUP(BT62,[1]Plan1!$F$3:$G$429,2,FALSE)</f>
        <v>0</v>
      </c>
      <c r="BU407" s="20">
        <f>VLOOKUP(BU62,[1]Plan1!$F$3:$G$429,2,FALSE)</f>
        <v>2</v>
      </c>
      <c r="BV407" s="20" t="e">
        <f>VLOOKUP(BV62,[1]ajustes!$L$3:$M$328,2,FALSE)</f>
        <v>#N/A</v>
      </c>
      <c r="BW407" s="20">
        <f>VLOOKUP(BW62,[1]Plan1!$F$3:$G$429,2,FALSE)</f>
        <v>0</v>
      </c>
      <c r="BX407" s="20">
        <f>VLOOKUP(BX62,[1]Plan1!$F$3:$G$429,2,FALSE)</f>
        <v>0</v>
      </c>
      <c r="BY407" s="20">
        <f>VLOOKUP(BY62,[1]Plan1!$F$3:$G$429,2,FALSE)</f>
        <v>0</v>
      </c>
      <c r="BZ407" s="20">
        <f>VLOOKUP(BZ62,[1]Plan1!$F$3:$G$429,2,FALSE)</f>
        <v>0</v>
      </c>
      <c r="CA407" s="20">
        <f>VLOOKUP(CA62,[1]Plan1!$F$3:$G$429,2,FALSE)</f>
        <v>2</v>
      </c>
      <c r="CB407" s="20">
        <f>VLOOKUP(CB62,[1]Plan1!$F$3:$G$429,2,FALSE)</f>
        <v>0</v>
      </c>
      <c r="CC407" s="20">
        <f>VLOOKUP(CC62,[1]Plan1!$F$3:$G$429,2,FALSE)</f>
        <v>3</v>
      </c>
      <c r="CD407" s="20" t="e">
        <f>VLOOKUP(CD62,[1]Plan1!$F$3:$G$429,2,FALSE)</f>
        <v>#N/A</v>
      </c>
      <c r="CE407" s="20">
        <f>VLOOKUP(CE62,[1]Plan1!$F$3:$G$429,2,FALSE)</f>
        <v>0</v>
      </c>
      <c r="CF407" s="20">
        <f>VLOOKUP(CF62,[1]Plan1!$F$3:$G$429,2,FALSE)</f>
        <v>0</v>
      </c>
      <c r="CG407" s="20" t="e">
        <f>VLOOKUP(CG62,[1]Plan1!$F$3:$G$429,2,FALSE)</f>
        <v>#N/A</v>
      </c>
      <c r="CH407" s="20" t="e">
        <f>VLOOKUP(CH62,[1]Plan1!$F$3:$G$429,2,FALSE)</f>
        <v>#N/A</v>
      </c>
      <c r="CI407" s="20">
        <f>VLOOKUP(CI62,[1]Plan1!$F$3:$G$429,2,FALSE)</f>
        <v>0</v>
      </c>
      <c r="CJ407" s="20">
        <f>VLOOKUP(CJ62,[1]Plan1!$F$3:$G$429,2,FALSE)</f>
        <v>0</v>
      </c>
      <c r="CK407" s="20" t="e">
        <f>VLOOKUP(CK62,[1]Plan1!$F$3:$G$429,2,FALSE)</f>
        <v>#N/A</v>
      </c>
      <c r="CL407" s="20" t="e">
        <f>VLOOKUP(CL62,[1]Plan1!$F$3:$G$429,2,FALSE)</f>
        <v>#N/A</v>
      </c>
      <c r="CM407" s="20">
        <f>VLOOKUP(CM62,[1]Plan1!$F$3:$G$429,2,FALSE)</f>
        <v>0</v>
      </c>
      <c r="CN407" s="20">
        <f>VLOOKUP(CN62,[1]Plan1!$F$3:$G$429,2,FALSE)</f>
        <v>0</v>
      </c>
      <c r="CU407" s="20" t="str">
        <f>IF(ISERROR(VLOOKUP(CU62,[1]Plan1!$B$2:$D$490,2,FALSE)),"(sem email)",VLOOKUP(CU62,[1]Plan1!$B$2:$D$490,2,FALSE))</f>
        <v>(sem email)</v>
      </c>
      <c r="CX407" s="20" t="str">
        <f>IF(ISERROR(VLOOKUP(CX62,[1]ajustes!$L$4:$M$309,2,FALSE)),"(sem email)",VLOOKUP(CX62,[1]ajustes!$L$4:$M$309,2,FALSE))</f>
        <v>(sem email)</v>
      </c>
    </row>
    <row r="408" spans="5:102" ht="15.75" customHeight="1" x14ac:dyDescent="0.3">
      <c r="E408" s="23" t="str">
        <f t="shared" si="0"/>
        <v>Jussara Barbosa Pereira</v>
      </c>
      <c r="O408" s="20" t="e">
        <f>VLOOKUP(O63,[1]Plan1!$B$2:$D$490,2,FALSE)</f>
        <v>#N/A</v>
      </c>
      <c r="P408" s="20" t="str">
        <f>VLOOKUP(P63,[1]ajustes!$N$4:$O$344,2,FALSE)</f>
        <v>(74) 98103-4833</v>
      </c>
      <c r="AN408" s="20">
        <f>VLOOKUP(AN63,[1]Plan1!$F$3:$G$429,2,FALSE)</f>
        <v>4</v>
      </c>
      <c r="AO408" s="20">
        <f>VLOOKUP(AO63,[1]Plan1!$F$3:$G$429,2,FALSE)</f>
        <v>6</v>
      </c>
      <c r="AP408" s="20">
        <f>VLOOKUP(AP63,[1]Plan1!$F$3:$G$429,2,FALSE)</f>
        <v>3</v>
      </c>
      <c r="AQ408" s="20">
        <f>VLOOKUP(AQ63,[1]Plan1!$F$3:$G$429,2,FALSE)</f>
        <v>3</v>
      </c>
      <c r="AR408" s="20">
        <f>VLOOKUP(AR63,[1]Plan1!$F$3:$G$429,2,FALSE)</f>
        <v>0</v>
      </c>
      <c r="AS408" s="20">
        <f>VLOOKUP(AS63,[1]Plan1!$F$3:$G$429,2,FALSE)</f>
        <v>0</v>
      </c>
      <c r="AT408" s="20" t="e">
        <f>VLOOKUP(AT63,[1]Plan1!$F$3:$G$429,2,FALSE)</f>
        <v>#N/A</v>
      </c>
      <c r="AU408" s="20" t="e">
        <f>VLOOKUP(AU63,[1]ajustes!$L$4:$N$134,3,FALSE)</f>
        <v>#N/A</v>
      </c>
      <c r="AV408" s="20">
        <f>VLOOKUP(AV63,[1]Plan1!$F$3:$G$429,2,FALSE)</f>
        <v>1</v>
      </c>
      <c r="AW408" s="20">
        <f>VLOOKUP(AW63,[1]Plan1!$F$3:$G$429,2,FALSE)</f>
        <v>4</v>
      </c>
      <c r="AX408" s="20">
        <f>VLOOKUP(AX63,[1]Plan1!$F$3:$G$429,2,FALSE)</f>
        <v>3</v>
      </c>
      <c r="AY408" s="20">
        <f>VLOOKUP(AY63,[1]Plan1!$F$3:$G$429,2,FALSE)</f>
        <v>1</v>
      </c>
      <c r="AZ408" s="20">
        <f>VLOOKUP(AZ63,[1]Plan1!$F$3:$G$429,2,FALSE)</f>
        <v>0</v>
      </c>
      <c r="BA408" s="20">
        <f>VLOOKUP(BA63,[1]Plan1!$F$3:$G$429,2,FALSE)</f>
        <v>0</v>
      </c>
      <c r="BB408" s="20">
        <f>VLOOKUP(BB63,[1]Plan1!$F$3:$G$429,2,FALSE)</f>
        <v>2</v>
      </c>
      <c r="BC408" s="20">
        <f>VLOOKUP(BC63,[1]Plan1!$F$3:$G$429,2,FALSE)</f>
        <v>2</v>
      </c>
      <c r="BD408" s="20">
        <f>VLOOKUP(BD63,[1]Plan1!$F$3:$G$429,2,FALSE)</f>
        <v>0</v>
      </c>
      <c r="BE408" s="20">
        <f>VLOOKUP(BE63,[1]Plan1!$F$3:$G$429,2,FALSE)</f>
        <v>0</v>
      </c>
      <c r="BF408" s="20">
        <f>VLOOKUP(BF63,[1]Plan1!$F$3:$G$429,2,FALSE)</f>
        <v>0</v>
      </c>
      <c r="BG408" s="20">
        <f>VLOOKUP(BG63,[1]Plan1!$F$3:$G$429,2,FALSE)</f>
        <v>0</v>
      </c>
      <c r="BH408" s="20">
        <f>VLOOKUP(BH63,[1]Plan1!$F$3:$G$429,2,FALSE)</f>
        <v>0</v>
      </c>
      <c r="BI408" s="20">
        <f>VLOOKUP(BI63,[1]Plan1!$F$3:$G$429,2,FALSE)</f>
        <v>0</v>
      </c>
      <c r="BJ408" s="20">
        <f>VLOOKUP(BJ63,[1]Plan1!$F$3:$G$429,2,FALSE)</f>
        <v>0</v>
      </c>
      <c r="BK408" s="20">
        <f>VLOOKUP(BK63,[1]Plan1!$F$3:$G$429,2,FALSE)</f>
        <v>0</v>
      </c>
      <c r="BL408" s="20">
        <f>VLOOKUP(BL63,[1]Plan1!$F$3:$G$429,2,FALSE)</f>
        <v>0</v>
      </c>
      <c r="BM408" s="20">
        <f>VLOOKUP(BM63,[1]Plan1!$F$3:$G$429,2,FALSE)</f>
        <v>0</v>
      </c>
      <c r="BN408" s="20">
        <f>VLOOKUP(BN63,[1]Plan1!$F$3:$G$429,2,FALSE)</f>
        <v>0</v>
      </c>
      <c r="BO408" s="20">
        <f>VLOOKUP(BO63,[1]Plan1!$F$3:$G$429,2,FALSE)</f>
        <v>0</v>
      </c>
      <c r="BP408" s="20">
        <f>VLOOKUP(BP63,[1]Plan1!$F$3:$G$429,2,FALSE)</f>
        <v>0</v>
      </c>
      <c r="BQ408" s="20" t="e">
        <f>VLOOKUP(BQ63,[1]ajustes!$L$3:$M$11,2,FALSE)</f>
        <v>#N/A</v>
      </c>
      <c r="BR408" s="20">
        <f>VLOOKUP(BR63,[1]Plan1!$F$3:$G$429,2,FALSE)</f>
        <v>0</v>
      </c>
      <c r="BS408" s="20">
        <f>VLOOKUP(BS63,[1]Plan1!$F$3:$G$429,2,FALSE)</f>
        <v>0</v>
      </c>
      <c r="BT408" s="20">
        <f>VLOOKUP(BT63,[1]Plan1!$F$3:$G$429,2,FALSE)</f>
        <v>0</v>
      </c>
      <c r="BU408" s="20">
        <f>VLOOKUP(BU63,[1]Plan1!$F$3:$G$429,2,FALSE)</f>
        <v>0</v>
      </c>
      <c r="BV408" s="20" t="e">
        <f>VLOOKUP(BV63,[1]ajustes!$L$3:$M$328,2,FALSE)</f>
        <v>#N/A</v>
      </c>
      <c r="BW408" s="20">
        <f>VLOOKUP(BW63,[1]Plan1!$F$3:$G$429,2,FALSE)</f>
        <v>0</v>
      </c>
      <c r="BX408" s="20">
        <f>VLOOKUP(BX63,[1]Plan1!$F$3:$G$429,2,FALSE)</f>
        <v>0</v>
      </c>
      <c r="BY408" s="20">
        <f>VLOOKUP(BY63,[1]Plan1!$F$3:$G$429,2,FALSE)</f>
        <v>0</v>
      </c>
      <c r="BZ408" s="20">
        <f>VLOOKUP(BZ63,[1]Plan1!$F$3:$G$429,2,FALSE)</f>
        <v>0</v>
      </c>
      <c r="CA408" s="20">
        <f>VLOOKUP(CA63,[1]Plan1!$F$3:$G$429,2,FALSE)</f>
        <v>0</v>
      </c>
      <c r="CB408" s="20">
        <f>VLOOKUP(CB63,[1]Plan1!$F$3:$G$429,2,FALSE)</f>
        <v>0</v>
      </c>
      <c r="CC408" s="20">
        <f>VLOOKUP(CC63,[1]Plan1!$F$3:$G$429,2,FALSE)</f>
        <v>6</v>
      </c>
      <c r="CD408" s="20">
        <f>VLOOKUP(CD63,[1]Plan1!$F$3:$G$429,2,FALSE)</f>
        <v>0</v>
      </c>
      <c r="CE408" s="20">
        <f>VLOOKUP(CE63,[1]Plan1!$F$3:$G$429,2,FALSE)</f>
        <v>0</v>
      </c>
      <c r="CF408" s="20">
        <f>VLOOKUP(CF63,[1]Plan1!$F$3:$G$429,2,FALSE)</f>
        <v>0</v>
      </c>
      <c r="CG408" s="20">
        <f>VLOOKUP(CG63,[1]Plan1!$F$3:$G$429,2,FALSE)</f>
        <v>0</v>
      </c>
      <c r="CH408" s="20" t="e">
        <f>VLOOKUP(CH63,[1]Plan1!$F$3:$G$429,2,FALSE)</f>
        <v>#N/A</v>
      </c>
      <c r="CI408" s="20">
        <f>VLOOKUP(CI63,[1]Plan1!$F$3:$G$429,2,FALSE)</f>
        <v>0</v>
      </c>
      <c r="CJ408" s="20">
        <f>VLOOKUP(CJ63,[1]Plan1!$F$3:$G$429,2,FALSE)</f>
        <v>1</v>
      </c>
      <c r="CK408" s="20">
        <f>VLOOKUP(CK63,[1]Plan1!$F$3:$G$429,2,FALSE)</f>
        <v>0</v>
      </c>
      <c r="CL408" s="20" t="e">
        <f>VLOOKUP(CL63,[1]Plan1!$F$3:$G$429,2,FALSE)</f>
        <v>#N/A</v>
      </c>
      <c r="CM408" s="20">
        <f>VLOOKUP(CM63,[1]Plan1!$F$3:$G$429,2,FALSE)</f>
        <v>0</v>
      </c>
      <c r="CN408" s="20">
        <f>VLOOKUP(CN63,[1]Plan1!$F$3:$G$429,2,FALSE)</f>
        <v>1</v>
      </c>
      <c r="CU408" s="20" t="str">
        <f>IF(ISERROR(VLOOKUP(CU63,[1]Plan1!$B$2:$D$490,2,FALSE)),"(sem email)",VLOOKUP(CU63,[1]Plan1!$B$2:$D$490,2,FALSE))</f>
        <v>(sem email)</v>
      </c>
      <c r="CX408" s="20" t="str">
        <f>IF(ISERROR(VLOOKUP(CX63,[1]ajustes!$L$4:$M$309,2,FALSE)),"(sem email)",VLOOKUP(CX63,[1]ajustes!$L$4:$M$309,2,FALSE))</f>
        <v>(sem email)</v>
      </c>
    </row>
    <row r="409" spans="5:102" ht="15.75" customHeight="1" x14ac:dyDescent="0.3">
      <c r="E409" s="23" t="str">
        <f t="shared" si="0"/>
        <v>Ana Regina Messias</v>
      </c>
      <c r="O409" s="20" t="e">
        <f>VLOOKUP(O64,[1]Plan1!$B$2:$D$490,2,FALSE)</f>
        <v>#N/A</v>
      </c>
      <c r="P409" s="20" t="str">
        <f>VLOOKUP(P64,[1]ajustes!$N$4:$O$344,2,FALSE)</f>
        <v>(75) 99263-1033</v>
      </c>
      <c r="AN409" s="20">
        <f>VLOOKUP(AN64,[1]Plan1!$F$3:$G$429,2,FALSE)</f>
        <v>18</v>
      </c>
      <c r="AO409" s="20">
        <f>VLOOKUP(AO64,[1]Plan1!$F$3:$G$429,2,FALSE)</f>
        <v>10</v>
      </c>
      <c r="AP409" s="20">
        <f>VLOOKUP(AP64,[1]Plan1!$F$3:$G$429,2,FALSE)</f>
        <v>4</v>
      </c>
      <c r="AQ409" s="20">
        <f>VLOOKUP(AQ64,[1]Plan1!$F$3:$G$429,2,FALSE)</f>
        <v>2</v>
      </c>
      <c r="AR409" s="20" t="e">
        <f>VLOOKUP(AR64,[1]Plan1!$F$3:$G$429,2,FALSE)</f>
        <v>#N/A</v>
      </c>
      <c r="AS409" s="20">
        <f>VLOOKUP(AS64,[1]Plan1!$F$3:$G$429,2,FALSE)</f>
        <v>3</v>
      </c>
      <c r="AT409" s="20" t="e">
        <f>VLOOKUP(AT64,[1]Plan1!$F$3:$G$429,2,FALSE)</f>
        <v>#N/A</v>
      </c>
      <c r="AU409" s="20" t="e">
        <f>VLOOKUP(AU64,[1]ajustes!$L$4:$N$134,3,FALSE)</f>
        <v>#N/A</v>
      </c>
      <c r="AV409" s="20">
        <f>VLOOKUP(AV64,[1]Plan1!$F$3:$G$429,2,FALSE)</f>
        <v>3</v>
      </c>
      <c r="AW409" s="20">
        <f>VLOOKUP(AW64,[1]Plan1!$F$3:$G$429,2,FALSE)</f>
        <v>3</v>
      </c>
      <c r="AX409" s="20">
        <f>VLOOKUP(AX64,[1]Plan1!$F$3:$G$429,2,FALSE)</f>
        <v>3</v>
      </c>
      <c r="AY409" s="20">
        <f>VLOOKUP(AY64,[1]Plan1!$F$3:$G$429,2,FALSE)</f>
        <v>2</v>
      </c>
      <c r="AZ409" s="20" t="e">
        <f>VLOOKUP(AZ64,[1]Plan1!$F$3:$G$429,2,FALSE)</f>
        <v>#N/A</v>
      </c>
      <c r="BA409" s="20">
        <f>VLOOKUP(BA64,[1]Plan1!$F$3:$G$429,2,FALSE)</f>
        <v>5</v>
      </c>
      <c r="BB409" s="20">
        <f>VLOOKUP(BB64,[1]Plan1!$F$3:$G$429,2,FALSE)</f>
        <v>3</v>
      </c>
      <c r="BC409" s="20">
        <f>VLOOKUP(BC64,[1]Plan1!$F$3:$G$429,2,FALSE)</f>
        <v>2</v>
      </c>
      <c r="BD409" s="20">
        <f>VLOOKUP(BD64,[1]Plan1!$F$3:$G$429,2,FALSE)</f>
        <v>2</v>
      </c>
      <c r="BE409" s="20" t="e">
        <f>VLOOKUP(BE64,[1]Plan1!$F$3:$G$429,2,FALSE)</f>
        <v>#N/A</v>
      </c>
      <c r="BF409" s="20">
        <f>VLOOKUP(BF64,[1]Plan1!$F$3:$G$429,2,FALSE)</f>
        <v>6</v>
      </c>
      <c r="BG409" s="20">
        <f>VLOOKUP(BG64,[1]Plan1!$F$3:$G$429,2,FALSE)</f>
        <v>2</v>
      </c>
      <c r="BH409" s="20">
        <f>VLOOKUP(BH64,[1]Plan1!$F$3:$G$429,2,FALSE)</f>
        <v>2</v>
      </c>
      <c r="BI409" s="20">
        <f>VLOOKUP(BI64,[1]Plan1!$F$3:$G$429,2,FALSE)</f>
        <v>0</v>
      </c>
      <c r="BJ409" s="20">
        <f>VLOOKUP(BJ64,[1]Plan1!$F$3:$G$429,2,FALSE)</f>
        <v>1</v>
      </c>
      <c r="BK409" s="20">
        <f>VLOOKUP(BK64,[1]Plan1!$F$3:$G$429,2,FALSE)</f>
        <v>1</v>
      </c>
      <c r="BL409" s="20">
        <f>VLOOKUP(BL64,[1]Plan1!$F$3:$G$429,2,FALSE)</f>
        <v>0</v>
      </c>
      <c r="BM409" s="20">
        <f>VLOOKUP(BM64,[1]Plan1!$F$3:$G$429,2,FALSE)</f>
        <v>2</v>
      </c>
      <c r="BN409" s="20">
        <f>VLOOKUP(BN64,[1]Plan1!$F$3:$G$429,2,FALSE)</f>
        <v>1</v>
      </c>
      <c r="BO409" s="20">
        <f>VLOOKUP(BO64,[1]Plan1!$F$3:$G$429,2,FALSE)</f>
        <v>2</v>
      </c>
      <c r="BP409" s="20">
        <f>VLOOKUP(BP64,[1]Plan1!$F$3:$G$429,2,FALSE)</f>
        <v>2</v>
      </c>
      <c r="BQ409" s="20" t="e">
        <f>VLOOKUP(BQ64,[1]ajustes!$L$3:$M$11,2,FALSE)</f>
        <v>#N/A</v>
      </c>
      <c r="BR409" s="20">
        <f>VLOOKUP(BR64,[1]Plan1!$F$3:$G$429,2,FALSE)</f>
        <v>0</v>
      </c>
      <c r="BS409" s="20">
        <f>VLOOKUP(BS64,[1]Plan1!$F$3:$G$429,2,FALSE)</f>
        <v>0</v>
      </c>
      <c r="BT409" s="20">
        <f>VLOOKUP(BT64,[1]Plan1!$F$3:$G$429,2,FALSE)</f>
        <v>2</v>
      </c>
      <c r="BU409" s="20">
        <f>VLOOKUP(BU64,[1]Plan1!$F$3:$G$429,2,FALSE)</f>
        <v>1</v>
      </c>
      <c r="BV409" s="20" t="e">
        <f>VLOOKUP(BV64,[1]ajustes!$L$3:$M$328,2,FALSE)</f>
        <v>#N/A</v>
      </c>
      <c r="BW409" s="20">
        <f>VLOOKUP(BW64,[1]Plan1!$F$3:$G$429,2,FALSE)</f>
        <v>0</v>
      </c>
      <c r="BX409" s="20">
        <f>VLOOKUP(BX64,[1]Plan1!$F$3:$G$429,2,FALSE)</f>
        <v>0</v>
      </c>
      <c r="BY409" s="20">
        <f>VLOOKUP(BY64,[1]Plan1!$F$3:$G$429,2,FALSE)</f>
        <v>0</v>
      </c>
      <c r="BZ409" s="20">
        <f>VLOOKUP(BZ64,[1]Plan1!$F$3:$G$429,2,FALSE)</f>
        <v>0</v>
      </c>
      <c r="CA409" s="20">
        <f>VLOOKUP(CA64,[1]Plan1!$F$3:$G$429,2,FALSE)</f>
        <v>0</v>
      </c>
      <c r="CB409" s="20">
        <f>VLOOKUP(CB64,[1]Plan1!$F$3:$G$429,2,FALSE)</f>
        <v>0</v>
      </c>
      <c r="CC409" s="20">
        <f>VLOOKUP(CC64,[1]Plan1!$F$3:$G$429,2,FALSE)</f>
        <v>6</v>
      </c>
      <c r="CD409" s="20" t="e">
        <f>VLOOKUP(CD64,[1]Plan1!$F$3:$G$429,2,FALSE)</f>
        <v>#N/A</v>
      </c>
      <c r="CE409" s="20">
        <f>VLOOKUP(CE64,[1]Plan1!$F$3:$G$429,2,FALSE)</f>
        <v>0</v>
      </c>
      <c r="CF409" s="20">
        <f>VLOOKUP(CF64,[1]Plan1!$F$3:$G$429,2,FALSE)</f>
        <v>0</v>
      </c>
      <c r="CG409" s="20" t="e">
        <f>VLOOKUP(CG64,[1]Plan1!$F$3:$G$429,2,FALSE)</f>
        <v>#N/A</v>
      </c>
      <c r="CH409" s="20" t="e">
        <f>VLOOKUP(CH64,[1]Plan1!$F$3:$G$429,2,FALSE)</f>
        <v>#N/A</v>
      </c>
      <c r="CI409" s="20">
        <f>VLOOKUP(CI64,[1]Plan1!$F$3:$G$429,2,FALSE)</f>
        <v>1</v>
      </c>
      <c r="CJ409" s="20">
        <f>VLOOKUP(CJ64,[1]Plan1!$F$3:$G$429,2,FALSE)</f>
        <v>1</v>
      </c>
      <c r="CK409" s="20">
        <f>VLOOKUP(CK64,[1]Plan1!$F$3:$G$429,2,FALSE)</f>
        <v>0</v>
      </c>
      <c r="CL409" s="20" t="e">
        <f>VLOOKUP(CL64,[1]Plan1!$F$3:$G$429,2,FALSE)</f>
        <v>#N/A</v>
      </c>
      <c r="CM409" s="20">
        <f>VLOOKUP(CM64,[1]Plan1!$F$3:$G$429,2,FALSE)</f>
        <v>0</v>
      </c>
      <c r="CN409" s="20">
        <f>VLOOKUP(CN64,[1]Plan1!$F$3:$G$429,2,FALSE)</f>
        <v>0</v>
      </c>
      <c r="CU409" s="20" t="str">
        <f>IF(ISERROR(VLOOKUP(CU64,[1]Plan1!$B$2:$D$490,2,FALSE)),"(sem email)",VLOOKUP(CU64,[1]Plan1!$B$2:$D$490,2,FALSE))</f>
        <v>(sem email)</v>
      </c>
      <c r="CX409" s="20" t="str">
        <f>IF(ISERROR(VLOOKUP(CX64,[1]ajustes!$L$4:$M$309,2,FALSE)),"(sem email)",VLOOKUP(CX64,[1]ajustes!$L$4:$M$309,2,FALSE))</f>
        <v>(sem email)</v>
      </c>
    </row>
    <row r="410" spans="5:102" ht="15.75" customHeight="1" x14ac:dyDescent="0.3">
      <c r="E410" s="23" t="str">
        <f t="shared" si="0"/>
        <v>Lidia Da Conceição Brito</v>
      </c>
      <c r="O410" s="20" t="e">
        <f>VLOOKUP(O65,[1]Plan1!$B$2:$D$490,2,FALSE)</f>
        <v>#N/A</v>
      </c>
      <c r="P410" s="20" t="str">
        <f>VLOOKUP(P65,[1]ajustes!$N$4:$O$344,2,FALSE)</f>
        <v>(74) 98822-0568</v>
      </c>
      <c r="AN410" s="20">
        <f>VLOOKUP(AN65,[1]Plan1!$F$3:$G$429,2,FALSE)</f>
        <v>10</v>
      </c>
      <c r="AO410" s="20">
        <f>VLOOKUP(AO65,[1]Plan1!$F$3:$G$429,2,FALSE)</f>
        <v>10</v>
      </c>
      <c r="AP410" s="20">
        <f>VLOOKUP(AP65,[1]Plan1!$F$3:$G$429,2,FALSE)</f>
        <v>3</v>
      </c>
      <c r="AQ410" s="20">
        <f>VLOOKUP(AQ65,[1]Plan1!$F$3:$G$429,2,FALSE)</f>
        <v>2</v>
      </c>
      <c r="AR410" s="20">
        <f>VLOOKUP(AR65,[1]Plan1!$F$3:$G$429,2,FALSE)</f>
        <v>0</v>
      </c>
      <c r="AS410" s="20">
        <f>VLOOKUP(AS65,[1]Plan1!$F$3:$G$429,2,FALSE)</f>
        <v>0</v>
      </c>
      <c r="AT410" s="20">
        <f>VLOOKUP(AT65,[1]Plan1!$F$3:$G$429,2,FALSE)</f>
        <v>0</v>
      </c>
      <c r="AU410" s="20" t="e">
        <f>VLOOKUP(AU65,[1]ajustes!$L$4:$N$134,3,FALSE)</f>
        <v>#N/A</v>
      </c>
      <c r="AV410" s="20">
        <f>VLOOKUP(AV65,[1]Plan1!$F$3:$G$429,2,FALSE)</f>
        <v>0</v>
      </c>
      <c r="AW410" s="20">
        <f>VLOOKUP(AW65,[1]Plan1!$F$3:$G$429,2,FALSE)</f>
        <v>0</v>
      </c>
      <c r="AX410" s="20">
        <f>VLOOKUP(AX65,[1]Plan1!$F$3:$G$429,2,FALSE)</f>
        <v>0</v>
      </c>
      <c r="AY410" s="20">
        <f>VLOOKUP(AY65,[1]Plan1!$F$3:$G$429,2,FALSE)</f>
        <v>0</v>
      </c>
      <c r="AZ410" s="20">
        <f>VLOOKUP(AZ65,[1]Plan1!$F$3:$G$429,2,FALSE)</f>
        <v>0</v>
      </c>
      <c r="BA410" s="20">
        <f>VLOOKUP(BA65,[1]Plan1!$F$3:$G$429,2,FALSE)</f>
        <v>0</v>
      </c>
      <c r="BB410" s="20">
        <f>VLOOKUP(BB65,[1]Plan1!$F$3:$G$429,2,FALSE)</f>
        <v>0</v>
      </c>
      <c r="BC410" s="20">
        <f>VLOOKUP(BC65,[1]Plan1!$F$3:$G$429,2,FALSE)</f>
        <v>0</v>
      </c>
      <c r="BD410" s="20">
        <f>VLOOKUP(BD65,[1]Plan1!$F$3:$G$429,2,FALSE)</f>
        <v>0</v>
      </c>
      <c r="BE410" s="20">
        <f>VLOOKUP(BE65,[1]Plan1!$F$3:$G$429,2,FALSE)</f>
        <v>0</v>
      </c>
      <c r="BF410" s="20">
        <f>VLOOKUP(BF65,[1]Plan1!$F$3:$G$429,2,FALSE)</f>
        <v>0</v>
      </c>
      <c r="BG410" s="20">
        <f>VLOOKUP(BG65,[1]Plan1!$F$3:$G$429,2,FALSE)</f>
        <v>0</v>
      </c>
      <c r="BH410" s="20">
        <f>VLOOKUP(BH65,[1]Plan1!$F$3:$G$429,2,FALSE)</f>
        <v>0</v>
      </c>
      <c r="BI410" s="20">
        <f>VLOOKUP(BI65,[1]Plan1!$F$3:$G$429,2,FALSE)</f>
        <v>0</v>
      </c>
      <c r="BJ410" s="20">
        <f>VLOOKUP(BJ65,[1]Plan1!$F$3:$G$429,2,FALSE)</f>
        <v>0</v>
      </c>
      <c r="BK410" s="20">
        <f>VLOOKUP(BK65,[1]Plan1!$F$3:$G$429,2,FALSE)</f>
        <v>0</v>
      </c>
      <c r="BL410" s="20">
        <f>VLOOKUP(BL65,[1]Plan1!$F$3:$G$429,2,FALSE)</f>
        <v>0</v>
      </c>
      <c r="BM410" s="20">
        <f>VLOOKUP(BM65,[1]Plan1!$F$3:$G$429,2,FALSE)</f>
        <v>0</v>
      </c>
      <c r="BN410" s="20">
        <f>VLOOKUP(BN65,[1]Plan1!$F$3:$G$429,2,FALSE)</f>
        <v>0</v>
      </c>
      <c r="BO410" s="20">
        <f>VLOOKUP(BO65,[1]Plan1!$F$3:$G$429,2,FALSE)</f>
        <v>0</v>
      </c>
      <c r="BP410" s="20">
        <f>VLOOKUP(BP65,[1]Plan1!$F$3:$G$429,2,FALSE)</f>
        <v>0</v>
      </c>
      <c r="BQ410" s="20" t="e">
        <f>VLOOKUP(BQ65,[1]ajustes!$L$3:$M$11,2,FALSE)</f>
        <v>#N/A</v>
      </c>
      <c r="BR410" s="20">
        <f>VLOOKUP(BR65,[1]Plan1!$F$3:$G$429,2,FALSE)</f>
        <v>0</v>
      </c>
      <c r="BS410" s="20">
        <f>VLOOKUP(BS65,[1]Plan1!$F$3:$G$429,2,FALSE)</f>
        <v>0</v>
      </c>
      <c r="BT410" s="20">
        <f>VLOOKUP(BT65,[1]Plan1!$F$3:$G$429,2,FALSE)</f>
        <v>0</v>
      </c>
      <c r="BU410" s="20">
        <f>VLOOKUP(BU65,[1]Plan1!$F$3:$G$429,2,FALSE)</f>
        <v>0</v>
      </c>
      <c r="BV410" s="20" t="e">
        <f>VLOOKUP(BV65,[1]ajustes!$L$3:$M$328,2,FALSE)</f>
        <v>#N/A</v>
      </c>
      <c r="BW410" s="20">
        <f>VLOOKUP(BW65,[1]Plan1!$F$3:$G$429,2,FALSE)</f>
        <v>0</v>
      </c>
      <c r="BX410" s="20">
        <f>VLOOKUP(BX65,[1]Plan1!$F$3:$G$429,2,FALSE)</f>
        <v>0</v>
      </c>
      <c r="BY410" s="20">
        <f>VLOOKUP(BY65,[1]Plan1!$F$3:$G$429,2,FALSE)</f>
        <v>0</v>
      </c>
      <c r="BZ410" s="20">
        <f>VLOOKUP(BZ65,[1]Plan1!$F$3:$G$429,2,FALSE)</f>
        <v>0</v>
      </c>
      <c r="CA410" s="20">
        <f>VLOOKUP(CA65,[1]Plan1!$F$3:$G$429,2,FALSE)</f>
        <v>0</v>
      </c>
      <c r="CB410" s="20">
        <f>VLOOKUP(CB65,[1]Plan1!$F$3:$G$429,2,FALSE)</f>
        <v>3</v>
      </c>
      <c r="CC410" s="20">
        <f>VLOOKUP(CC65,[1]Plan1!$F$3:$G$429,2,FALSE)</f>
        <v>0</v>
      </c>
      <c r="CD410" s="20">
        <f>VLOOKUP(CD65,[1]Plan1!$F$3:$G$429,2,FALSE)</f>
        <v>0</v>
      </c>
      <c r="CE410" s="20">
        <f>VLOOKUP(CE65,[1]Plan1!$F$3:$G$429,2,FALSE)</f>
        <v>0</v>
      </c>
      <c r="CF410" s="20">
        <f>VLOOKUP(CF65,[1]Plan1!$F$3:$G$429,2,FALSE)</f>
        <v>0</v>
      </c>
      <c r="CG410" s="20" t="e">
        <f>VLOOKUP(CG65,[1]Plan1!$F$3:$G$429,2,FALSE)</f>
        <v>#N/A</v>
      </c>
      <c r="CH410" s="20" t="e">
        <f>VLOOKUP(CH65,[1]Plan1!$F$3:$G$429,2,FALSE)</f>
        <v>#N/A</v>
      </c>
      <c r="CI410" s="20">
        <f>VLOOKUP(CI65,[1]Plan1!$F$3:$G$429,2,FALSE)</f>
        <v>0</v>
      </c>
      <c r="CJ410" s="20">
        <f>VLOOKUP(CJ65,[1]Plan1!$F$3:$G$429,2,FALSE)</f>
        <v>0</v>
      </c>
      <c r="CK410" s="20" t="e">
        <f>VLOOKUP(CK65,[1]Plan1!$F$3:$G$429,2,FALSE)</f>
        <v>#N/A</v>
      </c>
      <c r="CL410" s="20" t="e">
        <f>VLOOKUP(CL65,[1]Plan1!$F$3:$G$429,2,FALSE)</f>
        <v>#N/A</v>
      </c>
      <c r="CM410" s="20">
        <f>VLOOKUP(CM65,[1]Plan1!$F$3:$G$429,2,FALSE)</f>
        <v>0</v>
      </c>
      <c r="CN410" s="20">
        <f>VLOOKUP(CN65,[1]Plan1!$F$3:$G$429,2,FALSE)</f>
        <v>0</v>
      </c>
      <c r="CU410" s="20" t="str">
        <f>IF(ISERROR(VLOOKUP(CU65,[1]Plan1!$B$2:$D$490,2,FALSE)),"(sem email)",VLOOKUP(CU65,[1]Plan1!$B$2:$D$490,2,FALSE))</f>
        <v>(sem email)</v>
      </c>
      <c r="CX410" s="20" t="str">
        <f>IF(ISERROR(VLOOKUP(CX65,[1]ajustes!$L$4:$M$309,2,FALSE)),"(sem email)",VLOOKUP(CX65,[1]ajustes!$L$4:$M$309,2,FALSE))</f>
        <v>(sem email)</v>
      </c>
    </row>
    <row r="411" spans="5:102" ht="15.75" customHeight="1" x14ac:dyDescent="0.3">
      <c r="E411" s="23" t="str">
        <f t="shared" si="0"/>
        <v>Orlando Floriano De Oliveira</v>
      </c>
      <c r="O411" s="20" t="e">
        <f>VLOOKUP(O66,[1]Plan1!$B$2:$D$490,2,FALSE)</f>
        <v>#N/A</v>
      </c>
      <c r="P411" s="20" t="str">
        <f>VLOOKUP(P66,[1]ajustes!$N$4:$O$344,2,FALSE)</f>
        <v>(85) 99994-2935</v>
      </c>
      <c r="AN411" s="20">
        <f>VLOOKUP(AN66,[1]Plan1!$F$3:$G$429,2,FALSE)</f>
        <v>150</v>
      </c>
      <c r="AO411" s="20">
        <f>VLOOKUP(AO66,[1]Plan1!$F$3:$G$429,2,FALSE)</f>
        <v>50</v>
      </c>
      <c r="AP411" s="20">
        <f>VLOOKUP(AP66,[1]Plan1!$F$3:$G$429,2,FALSE)</f>
        <v>5</v>
      </c>
      <c r="AQ411" s="20">
        <f>VLOOKUP(AQ66,[1]Plan1!$F$3:$G$429,2,FALSE)</f>
        <v>10</v>
      </c>
      <c r="AR411" s="20">
        <f>VLOOKUP(AR66,[1]Plan1!$F$3:$G$429,2,FALSE)</f>
        <v>0</v>
      </c>
      <c r="AS411" s="20">
        <f>VLOOKUP(AS66,[1]Plan1!$F$3:$G$429,2,FALSE)</f>
        <v>25</v>
      </c>
      <c r="AT411" s="20" t="e">
        <f>VLOOKUP(AT66,[1]Plan1!$F$3:$G$429,2,FALSE)</f>
        <v>#N/A</v>
      </c>
      <c r="AU411" s="20" t="e">
        <f>VLOOKUP(AU66,[1]ajustes!$L$4:$N$134,3,FALSE)</f>
        <v>#N/A</v>
      </c>
      <c r="AV411" s="20">
        <f>VLOOKUP(AV66,[1]Plan1!$F$3:$G$429,2,FALSE)</f>
        <v>50</v>
      </c>
      <c r="AW411" s="20">
        <f>VLOOKUP(AW66,[1]Plan1!$F$3:$G$429,2,FALSE)</f>
        <v>8</v>
      </c>
      <c r="AX411" s="20">
        <f>VLOOKUP(AX66,[1]Plan1!$F$3:$G$429,2,FALSE)</f>
        <v>5</v>
      </c>
      <c r="AY411" s="20">
        <f>VLOOKUP(AY66,[1]Plan1!$F$3:$G$429,2,FALSE)</f>
        <v>4</v>
      </c>
      <c r="AZ411" s="20">
        <f>VLOOKUP(AZ66,[1]Plan1!$F$3:$G$429,2,FALSE)</f>
        <v>0</v>
      </c>
      <c r="BA411" s="20">
        <f>VLOOKUP(BA66,[1]Plan1!$F$3:$G$429,2,FALSE)</f>
        <v>10</v>
      </c>
      <c r="BB411" s="20">
        <f>VLOOKUP(BB66,[1]Plan1!$F$3:$G$429,2,FALSE)</f>
        <v>5</v>
      </c>
      <c r="BC411" s="20">
        <f>VLOOKUP(BC66,[1]Plan1!$F$3:$G$429,2,FALSE)</f>
        <v>2</v>
      </c>
      <c r="BD411" s="20">
        <f>VLOOKUP(BD66,[1]Plan1!$F$3:$G$429,2,FALSE)</f>
        <v>2</v>
      </c>
      <c r="BE411" s="20" t="e">
        <f>VLOOKUP(BE66,[1]Plan1!$F$3:$G$429,2,FALSE)</f>
        <v>#N/A</v>
      </c>
      <c r="BF411" s="20">
        <f>VLOOKUP(BF66,[1]Plan1!$F$3:$G$429,2,FALSE)</f>
        <v>20</v>
      </c>
      <c r="BG411" s="20">
        <f>VLOOKUP(BG66,[1]Plan1!$F$3:$G$429,2,FALSE)</f>
        <v>10</v>
      </c>
      <c r="BH411" s="20">
        <f>VLOOKUP(BH66,[1]Plan1!$F$3:$G$429,2,FALSE)</f>
        <v>4</v>
      </c>
      <c r="BI411" s="20">
        <f>VLOOKUP(BI66,[1]Plan1!$F$3:$G$429,2,FALSE)</f>
        <v>0</v>
      </c>
      <c r="BJ411" s="20">
        <f>VLOOKUP(BJ66,[1]Plan1!$F$3:$G$429,2,FALSE)</f>
        <v>0</v>
      </c>
      <c r="BK411" s="20">
        <f>VLOOKUP(BK66,[1]Plan1!$F$3:$G$429,2,FALSE)</f>
        <v>4</v>
      </c>
      <c r="BL411" s="20">
        <f>VLOOKUP(BL66,[1]Plan1!$F$3:$G$429,2,FALSE)</f>
        <v>0</v>
      </c>
      <c r="BM411" s="20">
        <f>VLOOKUP(BM66,[1]Plan1!$F$3:$G$429,2,FALSE)</f>
        <v>2</v>
      </c>
      <c r="BN411" s="20">
        <f>VLOOKUP(BN66,[1]Plan1!$F$3:$G$429,2,FALSE)</f>
        <v>0</v>
      </c>
      <c r="BO411" s="20">
        <f>VLOOKUP(BO66,[1]Plan1!$F$3:$G$429,2,FALSE)</f>
        <v>2</v>
      </c>
      <c r="BP411" s="20">
        <f>VLOOKUP(BP66,[1]Plan1!$F$3:$G$429,2,FALSE)</f>
        <v>2</v>
      </c>
      <c r="BQ411" s="20" t="e">
        <f>VLOOKUP(BQ66,[1]ajustes!$L$3:$M$11,2,FALSE)</f>
        <v>#N/A</v>
      </c>
      <c r="BR411" s="20">
        <f>VLOOKUP(BR66,[1]Plan1!$F$3:$G$429,2,FALSE)</f>
        <v>0</v>
      </c>
      <c r="BS411" s="20">
        <f>VLOOKUP(BS66,[1]Plan1!$F$3:$G$429,2,FALSE)</f>
        <v>0</v>
      </c>
      <c r="BT411" s="20">
        <f>VLOOKUP(BT66,[1]Plan1!$F$3:$G$429,2,FALSE)</f>
        <v>0</v>
      </c>
      <c r="BU411" s="20">
        <f>VLOOKUP(BU66,[1]Plan1!$F$3:$G$429,2,FALSE)</f>
        <v>0</v>
      </c>
      <c r="BV411" s="20" t="e">
        <f>VLOOKUP(BV66,[1]ajustes!$L$3:$M$328,2,FALSE)</f>
        <v>#N/A</v>
      </c>
      <c r="BW411" s="20" t="e">
        <f>VLOOKUP(BW66,[1]Plan1!$F$3:$G$429,2,FALSE)</f>
        <v>#N/A</v>
      </c>
      <c r="BX411" s="20">
        <f>VLOOKUP(BX66,[1]Plan1!$F$3:$G$429,2,FALSE)</f>
        <v>6</v>
      </c>
      <c r="BY411" s="20">
        <f>VLOOKUP(BY66,[1]Plan1!$F$3:$G$429,2,FALSE)</f>
        <v>2</v>
      </c>
      <c r="BZ411" s="20">
        <f>VLOOKUP(BZ66,[1]Plan1!$F$3:$G$429,2,FALSE)</f>
        <v>1</v>
      </c>
      <c r="CA411" s="20">
        <f>VLOOKUP(CA66,[1]Plan1!$F$3:$G$429,2,FALSE)</f>
        <v>2</v>
      </c>
      <c r="CB411" s="20">
        <f>VLOOKUP(CB66,[1]Plan1!$F$3:$G$429,2,FALSE)</f>
        <v>0</v>
      </c>
      <c r="CC411" s="20">
        <f>VLOOKUP(CC66,[1]Plan1!$F$3:$G$429,2,FALSE)</f>
        <v>0</v>
      </c>
      <c r="CD411" s="20">
        <f>VLOOKUP(CD66,[1]Plan1!$F$3:$G$429,2,FALSE)</f>
        <v>0</v>
      </c>
      <c r="CE411" s="20">
        <f>VLOOKUP(CE66,[1]Plan1!$F$3:$G$429,2,FALSE)</f>
        <v>0</v>
      </c>
      <c r="CF411" s="20">
        <f>VLOOKUP(CF66,[1]Plan1!$F$3:$G$429,2,FALSE)</f>
        <v>0</v>
      </c>
      <c r="CG411" s="20" t="e">
        <f>VLOOKUP(CG66,[1]Plan1!$F$3:$G$429,2,FALSE)</f>
        <v>#N/A</v>
      </c>
      <c r="CH411" s="20" t="e">
        <f>VLOOKUP(CH66,[1]Plan1!$F$3:$G$429,2,FALSE)</f>
        <v>#N/A</v>
      </c>
      <c r="CI411" s="20">
        <f>VLOOKUP(CI66,[1]Plan1!$F$3:$G$429,2,FALSE)</f>
        <v>1</v>
      </c>
      <c r="CJ411" s="20">
        <f>VLOOKUP(CJ66,[1]Plan1!$F$3:$G$429,2,FALSE)</f>
        <v>1</v>
      </c>
      <c r="CK411" s="20">
        <f>VLOOKUP(CK66,[1]Plan1!$F$3:$G$429,2,FALSE)</f>
        <v>0</v>
      </c>
      <c r="CL411" s="20" t="e">
        <f>VLOOKUP(CL66,[1]Plan1!$F$3:$G$429,2,FALSE)</f>
        <v>#N/A</v>
      </c>
      <c r="CM411" s="20">
        <f>VLOOKUP(CM66,[1]Plan1!$F$3:$G$429,2,FALSE)</f>
        <v>0</v>
      </c>
      <c r="CN411" s="20">
        <f>VLOOKUP(CN66,[1]Plan1!$F$3:$G$429,2,FALSE)</f>
        <v>0</v>
      </c>
      <c r="CU411" s="20" t="str">
        <f>IF(ISERROR(VLOOKUP(CU66,[1]Plan1!$B$2:$D$490,2,FALSE)),"(sem email)",VLOOKUP(CU66,[1]Plan1!$B$2:$D$490,2,FALSE))</f>
        <v>(sem email)</v>
      </c>
      <c r="CX411" s="20" t="str">
        <f>IF(ISERROR(VLOOKUP(CX66,[1]ajustes!$L$4:$M$309,2,FALSE)),"(sem email)",VLOOKUP(CX66,[1]ajustes!$L$4:$M$309,2,FALSE))</f>
        <v>(sem email)</v>
      </c>
    </row>
    <row r="412" spans="5:102" ht="15.75" customHeight="1" x14ac:dyDescent="0.3">
      <c r="E412" s="23" t="str">
        <f t="shared" ref="E412:E475" si="1">PROPER(E67)</f>
        <v>Edileuce Barros Correia De Souza</v>
      </c>
      <c r="O412" s="20" t="e">
        <f>VLOOKUP(O67,[1]Plan1!$B$2:$D$490,2,FALSE)</f>
        <v>#N/A</v>
      </c>
      <c r="P412" s="20" t="str">
        <f>VLOOKUP(P67,[1]ajustes!$N$4:$O$344,2,FALSE)</f>
        <v>(74) 99969-0013</v>
      </c>
      <c r="AN412" s="20">
        <f>VLOOKUP(AN67,[1]Plan1!$F$3:$G$429,2,FALSE)</f>
        <v>30</v>
      </c>
      <c r="AO412" s="20">
        <f>VLOOKUP(AO67,[1]Plan1!$F$3:$G$429,2,FALSE)</f>
        <v>25</v>
      </c>
      <c r="AP412" s="20">
        <f>VLOOKUP(AP67,[1]Plan1!$F$3:$G$429,2,FALSE)</f>
        <v>7</v>
      </c>
      <c r="AQ412" s="20">
        <f>VLOOKUP(AQ67,[1]Plan1!$F$3:$G$429,2,FALSE)</f>
        <v>3</v>
      </c>
      <c r="AR412" s="20" t="e">
        <f>VLOOKUP(AR67,[1]Plan1!$F$3:$G$429,2,FALSE)</f>
        <v>#N/A</v>
      </c>
      <c r="AS412" s="20">
        <f>VLOOKUP(AS67,[1]Plan1!$F$3:$G$429,2,FALSE)</f>
        <v>25</v>
      </c>
      <c r="AT412" s="20" t="e">
        <f>VLOOKUP(AT67,[1]Plan1!$F$3:$G$429,2,FALSE)</f>
        <v>#N/A</v>
      </c>
      <c r="AU412" s="20" t="e">
        <f>VLOOKUP(AU67,[1]ajustes!$L$4:$N$134,3,FALSE)</f>
        <v>#N/A</v>
      </c>
      <c r="AV412" s="20">
        <f>VLOOKUP(AV67,[1]Plan1!$F$3:$G$429,2,FALSE)</f>
        <v>20</v>
      </c>
      <c r="AW412" s="20">
        <f>VLOOKUP(AW67,[1]Plan1!$F$3:$G$429,2,FALSE)</f>
        <v>7</v>
      </c>
      <c r="AX412" s="20">
        <f>VLOOKUP(AX67,[1]Plan1!$F$3:$G$429,2,FALSE)</f>
        <v>3</v>
      </c>
      <c r="AY412" s="20">
        <f>VLOOKUP(AY67,[1]Plan1!$F$3:$G$429,2,FALSE)</f>
        <v>3</v>
      </c>
      <c r="AZ412" s="20" t="e">
        <f>VLOOKUP(AZ67,[1]Plan1!$F$3:$G$429,2,FALSE)</f>
        <v>#N/A</v>
      </c>
      <c r="BA412" s="20">
        <f>VLOOKUP(BA67,[1]Plan1!$F$3:$G$429,2,FALSE)</f>
        <v>12</v>
      </c>
      <c r="BB412" s="20">
        <f>VLOOKUP(BB67,[1]Plan1!$F$3:$G$429,2,FALSE)</f>
        <v>3</v>
      </c>
      <c r="BC412" s="20">
        <f>VLOOKUP(BC67,[1]Plan1!$F$3:$G$429,2,FALSE)</f>
        <v>2</v>
      </c>
      <c r="BD412" s="20">
        <f>VLOOKUP(BD67,[1]Plan1!$F$3:$G$429,2,FALSE)</f>
        <v>2</v>
      </c>
      <c r="BE412" s="20" t="e">
        <f>VLOOKUP(BE67,[1]Plan1!$F$3:$G$429,2,FALSE)</f>
        <v>#N/A</v>
      </c>
      <c r="BF412" s="20">
        <f>VLOOKUP(BF67,[1]Plan1!$F$3:$G$429,2,FALSE)</f>
        <v>30</v>
      </c>
      <c r="BG412" s="20">
        <f>VLOOKUP(BG67,[1]Plan1!$F$3:$G$429,2,FALSE)</f>
        <v>0</v>
      </c>
      <c r="BH412" s="20">
        <f>VLOOKUP(BH67,[1]Plan1!$F$3:$G$429,2,FALSE)</f>
        <v>5</v>
      </c>
      <c r="BI412" s="20">
        <f>VLOOKUP(BI67,[1]Plan1!$F$3:$G$429,2,FALSE)</f>
        <v>1</v>
      </c>
      <c r="BJ412" s="20">
        <f>VLOOKUP(BJ67,[1]Plan1!$F$3:$G$429,2,FALSE)</f>
        <v>1</v>
      </c>
      <c r="BK412" s="20">
        <f>VLOOKUP(BK67,[1]Plan1!$F$3:$G$429,2,FALSE)</f>
        <v>1</v>
      </c>
      <c r="BL412" s="20">
        <f>VLOOKUP(BL67,[1]Plan1!$F$3:$G$429,2,FALSE)</f>
        <v>1</v>
      </c>
      <c r="BM412" s="20">
        <f>VLOOKUP(BM67,[1]Plan1!$F$3:$G$429,2,FALSE)</f>
        <v>0</v>
      </c>
      <c r="BN412" s="20">
        <f>VLOOKUP(BN67,[1]Plan1!$F$3:$G$429,2,FALSE)</f>
        <v>0</v>
      </c>
      <c r="BO412" s="20">
        <f>VLOOKUP(BO67,[1]Plan1!$F$3:$G$429,2,FALSE)</f>
        <v>5</v>
      </c>
      <c r="BP412" s="20">
        <f>VLOOKUP(BP67,[1]Plan1!$F$3:$G$429,2,FALSE)</f>
        <v>4</v>
      </c>
      <c r="BQ412" s="20" t="e">
        <f>VLOOKUP(BQ67,[1]ajustes!$L$3:$M$11,2,FALSE)</f>
        <v>#N/A</v>
      </c>
      <c r="BR412" s="20" t="e">
        <f>VLOOKUP(BR67,[1]Plan1!$F$3:$G$429,2,FALSE)</f>
        <v>#N/A</v>
      </c>
      <c r="BS412" s="20">
        <f>VLOOKUP(BS67,[1]Plan1!$F$3:$G$429,2,FALSE)</f>
        <v>10</v>
      </c>
      <c r="BT412" s="20">
        <f>VLOOKUP(BT67,[1]Plan1!$F$3:$G$429,2,FALSE)</f>
        <v>1</v>
      </c>
      <c r="BU412" s="20">
        <f>VLOOKUP(BU67,[1]Plan1!$F$3:$G$429,2,FALSE)</f>
        <v>2</v>
      </c>
      <c r="BV412" s="20" t="e">
        <f>VLOOKUP(BV67,[1]ajustes!$L$3:$M$328,2,FALSE)</f>
        <v>#N/A</v>
      </c>
      <c r="BW412" s="20" t="e">
        <f>VLOOKUP(BW67,[1]Plan1!$F$3:$G$429,2,FALSE)</f>
        <v>#N/A</v>
      </c>
      <c r="BX412" s="20">
        <f>VLOOKUP(BX67,[1]Plan1!$F$3:$G$429,2,FALSE)</f>
        <v>10</v>
      </c>
      <c r="BY412" s="20">
        <f>VLOOKUP(BY67,[1]Plan1!$F$3:$G$429,2,FALSE)</f>
        <v>2</v>
      </c>
      <c r="BZ412" s="20">
        <f>VLOOKUP(BZ67,[1]Plan1!$F$3:$G$429,2,FALSE)</f>
        <v>1</v>
      </c>
      <c r="CA412" s="20">
        <f>VLOOKUP(CA67,[1]Plan1!$F$3:$G$429,2,FALSE)</f>
        <v>2</v>
      </c>
      <c r="CB412" s="20">
        <f>VLOOKUP(CB67,[1]Plan1!$F$3:$G$429,2,FALSE)</f>
        <v>0</v>
      </c>
      <c r="CC412" s="20">
        <f>VLOOKUP(CC67,[1]Plan1!$F$3:$G$429,2,FALSE)</f>
        <v>6</v>
      </c>
      <c r="CD412" s="20">
        <f>VLOOKUP(CD67,[1]Plan1!$F$3:$G$429,2,FALSE)</f>
        <v>0</v>
      </c>
      <c r="CE412" s="20">
        <f>VLOOKUP(CE67,[1]Plan1!$F$3:$G$429,2,FALSE)</f>
        <v>0</v>
      </c>
      <c r="CF412" s="20">
        <f>VLOOKUP(CF67,[1]Plan1!$F$3:$G$429,2,FALSE)</f>
        <v>0</v>
      </c>
      <c r="CG412" s="20">
        <f>VLOOKUP(CG67,[1]Plan1!$F$3:$G$429,2,FALSE)</f>
        <v>0</v>
      </c>
      <c r="CH412" s="20">
        <f>VLOOKUP(CH67,[1]Plan1!$F$3:$G$429,2,FALSE)</f>
        <v>0</v>
      </c>
      <c r="CI412" s="20">
        <f>VLOOKUP(CI67,[1]Plan1!$F$3:$G$429,2,FALSE)</f>
        <v>0</v>
      </c>
      <c r="CJ412" s="20">
        <f>VLOOKUP(CJ67,[1]Plan1!$F$3:$G$429,2,FALSE)</f>
        <v>0</v>
      </c>
      <c r="CK412" s="20">
        <f>VLOOKUP(CK67,[1]Plan1!$F$3:$G$429,2,FALSE)</f>
        <v>0</v>
      </c>
      <c r="CL412" s="20">
        <f>VLOOKUP(CL67,[1]Plan1!$F$3:$G$429,2,FALSE)</f>
        <v>0</v>
      </c>
      <c r="CM412" s="20">
        <f>VLOOKUP(CM67,[1]Plan1!$F$3:$G$429,2,FALSE)</f>
        <v>0</v>
      </c>
      <c r="CN412" s="20">
        <f>VLOOKUP(CN67,[1]Plan1!$F$3:$G$429,2,FALSE)</f>
        <v>0</v>
      </c>
      <c r="CU412" s="20" t="str">
        <f>IF(ISERROR(VLOOKUP(CU67,[1]Plan1!$B$2:$D$490,2,FALSE)),"(sem email)",VLOOKUP(CU67,[1]Plan1!$B$2:$D$490,2,FALSE))</f>
        <v>(sem email)</v>
      </c>
      <c r="CX412" s="20" t="str">
        <f>IF(ISERROR(VLOOKUP(CX67,[1]ajustes!$L$4:$M$309,2,FALSE)),"(sem email)",VLOOKUP(CX67,[1]ajustes!$L$4:$M$309,2,FALSE))</f>
        <v>(sem email)</v>
      </c>
    </row>
    <row r="413" spans="5:102" ht="15.75" customHeight="1" x14ac:dyDescent="0.3">
      <c r="E413" s="23" t="str">
        <f t="shared" si="1"/>
        <v>Maria Da Ressureição S Barbosa</v>
      </c>
      <c r="O413" s="20" t="e">
        <f>VLOOKUP(O68,[1]Plan1!$B$2:$D$490,2,FALSE)</f>
        <v>#N/A</v>
      </c>
      <c r="P413" s="20" t="str">
        <f>VLOOKUP(P68,[1]ajustes!$N$4:$O$344,2,FALSE)</f>
        <v>(74) 98808-7053</v>
      </c>
      <c r="AN413" s="20">
        <f>VLOOKUP(AN68,[1]Plan1!$F$3:$G$429,2,FALSE)</f>
        <v>10</v>
      </c>
      <c r="AO413" s="20">
        <f>VLOOKUP(AO68,[1]Plan1!$F$3:$G$429,2,FALSE)</f>
        <v>60</v>
      </c>
      <c r="AP413" s="20">
        <f>VLOOKUP(AP68,[1]Plan1!$F$3:$G$429,2,FALSE)</f>
        <v>6</v>
      </c>
      <c r="AQ413" s="20">
        <f>VLOOKUP(AQ68,[1]Plan1!$F$3:$G$429,2,FALSE)</f>
        <v>1</v>
      </c>
      <c r="AR413" s="20" t="e">
        <f>VLOOKUP(AR68,[1]Plan1!$F$3:$G$429,2,FALSE)</f>
        <v>#N/A</v>
      </c>
      <c r="AS413" s="20">
        <f>VLOOKUP(AS68,[1]Plan1!$F$3:$G$429,2,FALSE)</f>
        <v>10</v>
      </c>
      <c r="AT413" s="20">
        <f>VLOOKUP(AT68,[1]Plan1!$F$3:$G$429,2,FALSE)</f>
        <v>0</v>
      </c>
      <c r="AU413" s="20" t="e">
        <f>VLOOKUP(AU68,[1]ajustes!$L$4:$N$134,3,FALSE)</f>
        <v>#N/A</v>
      </c>
      <c r="AV413" s="20">
        <f>VLOOKUP(AV68,[1]Plan1!$F$3:$G$429,2,FALSE)</f>
        <v>0</v>
      </c>
      <c r="AW413" s="20">
        <f>VLOOKUP(AW68,[1]Plan1!$F$3:$G$429,2,FALSE)</f>
        <v>0</v>
      </c>
      <c r="AX413" s="20">
        <f>VLOOKUP(AX68,[1]Plan1!$F$3:$G$429,2,FALSE)</f>
        <v>3</v>
      </c>
      <c r="AY413" s="20">
        <f>VLOOKUP(AY68,[1]Plan1!$F$3:$G$429,2,FALSE)</f>
        <v>0</v>
      </c>
      <c r="AZ413" s="20" t="e">
        <f>VLOOKUP(AZ68,[1]Plan1!$F$3:$G$429,2,FALSE)</f>
        <v>#N/A</v>
      </c>
      <c r="BA413" s="20">
        <f>VLOOKUP(BA68,[1]Plan1!$F$3:$G$429,2,FALSE)</f>
        <v>0</v>
      </c>
      <c r="BB413" s="20">
        <f>VLOOKUP(BB68,[1]Plan1!$F$3:$G$429,2,FALSE)</f>
        <v>0</v>
      </c>
      <c r="BC413" s="20">
        <f>VLOOKUP(BC68,[1]Plan1!$F$3:$G$429,2,FALSE)</f>
        <v>0</v>
      </c>
      <c r="BD413" s="20">
        <f>VLOOKUP(BD68,[1]Plan1!$F$3:$G$429,2,FALSE)</f>
        <v>0</v>
      </c>
      <c r="BE413" s="20" t="e">
        <f>VLOOKUP(BE68,[1]Plan1!$F$3:$G$429,2,FALSE)</f>
        <v>#N/A</v>
      </c>
      <c r="BF413" s="20">
        <f>VLOOKUP(BF68,[1]Plan1!$F$3:$G$429,2,FALSE)</f>
        <v>610</v>
      </c>
      <c r="BG413" s="20">
        <f>VLOOKUP(BG68,[1]Plan1!$F$3:$G$429,2,FALSE)</f>
        <v>40</v>
      </c>
      <c r="BH413" s="20">
        <f>VLOOKUP(BH68,[1]Plan1!$F$3:$G$429,2,FALSE)</f>
        <v>20</v>
      </c>
      <c r="BI413" s="20">
        <f>VLOOKUP(BI68,[1]Plan1!$F$3:$G$429,2,FALSE)</f>
        <v>2</v>
      </c>
      <c r="BJ413" s="20">
        <f>VLOOKUP(BJ68,[1]Plan1!$F$3:$G$429,2,FALSE)</f>
        <v>2</v>
      </c>
      <c r="BK413" s="20">
        <f>VLOOKUP(BK68,[1]Plan1!$F$3:$G$429,2,FALSE)</f>
        <v>3</v>
      </c>
      <c r="BL413" s="20">
        <f>VLOOKUP(BL68,[1]Plan1!$F$3:$G$429,2,FALSE)</f>
        <v>3</v>
      </c>
      <c r="BM413" s="20">
        <f>VLOOKUP(BM68,[1]Plan1!$F$3:$G$429,2,FALSE)</f>
        <v>2</v>
      </c>
      <c r="BN413" s="20">
        <f>VLOOKUP(BN68,[1]Plan1!$F$3:$G$429,2,FALSE)</f>
        <v>0</v>
      </c>
      <c r="BO413" s="20">
        <f>VLOOKUP(BO68,[1]Plan1!$F$3:$G$429,2,FALSE)</f>
        <v>0</v>
      </c>
      <c r="BP413" s="20">
        <f>VLOOKUP(BP68,[1]Plan1!$F$3:$G$429,2,FALSE)</f>
        <v>0</v>
      </c>
      <c r="BQ413" s="20" t="e">
        <f>VLOOKUP(BQ68,[1]ajustes!$L$3:$M$11,2,FALSE)</f>
        <v>#N/A</v>
      </c>
      <c r="BR413" s="20" t="e">
        <f>VLOOKUP(BR68,[1]Plan1!$F$3:$G$429,2,FALSE)</f>
        <v>#N/A</v>
      </c>
      <c r="BS413" s="20">
        <f>VLOOKUP(BS68,[1]Plan1!$F$3:$G$429,2,FALSE)</f>
        <v>0</v>
      </c>
      <c r="BT413" s="20">
        <f>VLOOKUP(BT68,[1]Plan1!$F$3:$G$429,2,FALSE)</f>
        <v>0</v>
      </c>
      <c r="BU413" s="20">
        <f>VLOOKUP(BU68,[1]Plan1!$F$3:$G$429,2,FALSE)</f>
        <v>0</v>
      </c>
      <c r="BV413" s="20" t="e">
        <f>VLOOKUP(BV68,[1]ajustes!$L$3:$M$328,2,FALSE)</f>
        <v>#N/A</v>
      </c>
      <c r="BW413" s="20" t="e">
        <f>VLOOKUP(BW68,[1]Plan1!$F$3:$G$429,2,FALSE)</f>
        <v>#N/A</v>
      </c>
      <c r="BX413" s="20">
        <f>VLOOKUP(BX68,[1]Plan1!$F$3:$G$429,2,FALSE)</f>
        <v>15</v>
      </c>
      <c r="BY413" s="20">
        <f>VLOOKUP(BY68,[1]Plan1!$F$3:$G$429,2,FALSE)</f>
        <v>10</v>
      </c>
      <c r="BZ413" s="20">
        <f>VLOOKUP(BZ68,[1]Plan1!$F$3:$G$429,2,FALSE)</f>
        <v>0</v>
      </c>
      <c r="CA413" s="20">
        <f>VLOOKUP(CA68,[1]Plan1!$F$3:$G$429,2,FALSE)</f>
        <v>0</v>
      </c>
      <c r="CB413" s="20">
        <f>VLOOKUP(CB68,[1]Plan1!$F$3:$G$429,2,FALSE)</f>
        <v>0</v>
      </c>
      <c r="CC413" s="20">
        <f>VLOOKUP(CC68,[1]Plan1!$F$3:$G$429,2,FALSE)</f>
        <v>0</v>
      </c>
      <c r="CD413" s="20">
        <f>VLOOKUP(CD68,[1]Plan1!$F$3:$G$429,2,FALSE)</f>
        <v>0</v>
      </c>
      <c r="CE413" s="20">
        <f>VLOOKUP(CE68,[1]Plan1!$F$3:$G$429,2,FALSE)</f>
        <v>0</v>
      </c>
      <c r="CF413" s="20">
        <f>VLOOKUP(CF68,[1]Plan1!$F$3:$G$429,2,FALSE)</f>
        <v>0</v>
      </c>
      <c r="CG413" s="20" t="e">
        <f>VLOOKUP(CG68,[1]Plan1!$F$3:$G$429,2,FALSE)</f>
        <v>#N/A</v>
      </c>
      <c r="CH413" s="20">
        <f>VLOOKUP(CH68,[1]Plan1!$F$3:$G$429,2,FALSE)</f>
        <v>0</v>
      </c>
      <c r="CI413" s="20">
        <f>VLOOKUP(CI68,[1]Plan1!$F$3:$G$429,2,FALSE)</f>
        <v>0</v>
      </c>
      <c r="CJ413" s="20">
        <f>VLOOKUP(CJ68,[1]Plan1!$F$3:$G$429,2,FALSE)</f>
        <v>0</v>
      </c>
      <c r="CK413" s="20">
        <f>VLOOKUP(CK68,[1]Plan1!$F$3:$G$429,2,FALSE)</f>
        <v>0</v>
      </c>
      <c r="CL413" s="20">
        <f>VLOOKUP(CL68,[1]Plan1!$F$3:$G$429,2,FALSE)</f>
        <v>0</v>
      </c>
      <c r="CM413" s="20">
        <f>VLOOKUP(CM68,[1]Plan1!$F$3:$G$429,2,FALSE)</f>
        <v>0</v>
      </c>
      <c r="CN413" s="20">
        <f>VLOOKUP(CN68,[1]Plan1!$F$3:$G$429,2,FALSE)</f>
        <v>0</v>
      </c>
      <c r="CU413" s="20" t="str">
        <f>IF(ISERROR(VLOOKUP(CU68,[1]Plan1!$B$2:$D$490,2,FALSE)),"(sem email)",VLOOKUP(CU68,[1]Plan1!$B$2:$D$490,2,FALSE))</f>
        <v>(sem email)</v>
      </c>
      <c r="CX413" s="20" t="str">
        <f>IF(ISERROR(VLOOKUP(CX68,[1]ajustes!$L$4:$M$309,2,FALSE)),"(sem email)",VLOOKUP(CX68,[1]ajustes!$L$4:$M$309,2,FALSE))</f>
        <v>(sem email)</v>
      </c>
    </row>
    <row r="414" spans="5:102" ht="15.75" customHeight="1" x14ac:dyDescent="0.3">
      <c r="E414" s="23" t="str">
        <f t="shared" si="1"/>
        <v>Isnaldo De Oliveira Onofre Salvador</v>
      </c>
      <c r="O414" s="20" t="e">
        <f>VLOOKUP(O69,[1]Plan1!$B$2:$D$490,2,FALSE)</f>
        <v>#N/A</v>
      </c>
      <c r="P414" s="20" t="e">
        <f>VLOOKUP(P69,[1]ajustes!$N$4:$O$344,2,FALSE)</f>
        <v>#N/A</v>
      </c>
      <c r="AN414" s="20">
        <f>VLOOKUP(AN69,[1]Plan1!$F$3:$G$429,2,FALSE)</f>
        <v>60</v>
      </c>
      <c r="AO414" s="20">
        <f>VLOOKUP(AO69,[1]Plan1!$F$3:$G$429,2,FALSE)</f>
        <v>5</v>
      </c>
      <c r="AP414" s="20">
        <f>VLOOKUP(AP69,[1]Plan1!$F$3:$G$429,2,FALSE)</f>
        <v>20</v>
      </c>
      <c r="AQ414" s="20">
        <f>VLOOKUP(AQ69,[1]Plan1!$F$3:$G$429,2,FALSE)</f>
        <v>5</v>
      </c>
      <c r="AR414" s="20" t="e">
        <f>VLOOKUP(AR69,[1]Plan1!$F$3:$G$429,2,FALSE)</f>
        <v>#N/A</v>
      </c>
      <c r="AS414" s="20">
        <f>VLOOKUP(AS69,[1]Plan1!$F$3:$G$429,2,FALSE)</f>
        <v>40</v>
      </c>
      <c r="AT414" s="20" t="e">
        <f>VLOOKUP(AT69,[1]Plan1!$F$3:$G$429,2,FALSE)</f>
        <v>#N/A</v>
      </c>
      <c r="AU414" s="20" t="e">
        <f>VLOOKUP(AU69,[1]ajustes!$L$4:$N$134,3,FALSE)</f>
        <v>#N/A</v>
      </c>
      <c r="AV414" s="20">
        <f>VLOOKUP(AV69,[1]Plan1!$F$3:$G$429,2,FALSE)</f>
        <v>50</v>
      </c>
      <c r="AW414" s="20">
        <f>VLOOKUP(AW69,[1]Plan1!$F$3:$G$429,2,FALSE)</f>
        <v>20</v>
      </c>
      <c r="AX414" s="20">
        <f>VLOOKUP(AX69,[1]Plan1!$F$3:$G$429,2,FALSE)</f>
        <v>20</v>
      </c>
      <c r="AY414" s="20">
        <f>VLOOKUP(AY69,[1]Plan1!$F$3:$G$429,2,FALSE)</f>
        <v>15</v>
      </c>
      <c r="AZ414" s="20" t="e">
        <f>VLOOKUP(AZ69,[1]Plan1!$F$3:$G$429,2,FALSE)</f>
        <v>#N/A</v>
      </c>
      <c r="BA414" s="20">
        <f>VLOOKUP(BA69,[1]Plan1!$F$3:$G$429,2,FALSE)</f>
        <v>20</v>
      </c>
      <c r="BB414" s="20">
        <f>VLOOKUP(BB69,[1]Plan1!$F$3:$G$429,2,FALSE)</f>
        <v>10</v>
      </c>
      <c r="BC414" s="20">
        <f>VLOOKUP(BC69,[1]Plan1!$F$3:$G$429,2,FALSE)</f>
        <v>8</v>
      </c>
      <c r="BD414" s="20">
        <f>VLOOKUP(BD69,[1]Plan1!$F$3:$G$429,2,FALSE)</f>
        <v>3</v>
      </c>
      <c r="BE414" s="20" t="e">
        <f>VLOOKUP(BE69,[1]Plan1!$F$3:$G$429,2,FALSE)</f>
        <v>#N/A</v>
      </c>
      <c r="BF414" s="20">
        <f>VLOOKUP(BF69,[1]Plan1!$F$3:$G$429,2,FALSE)</f>
        <v>20</v>
      </c>
      <c r="BG414" s="20">
        <f>VLOOKUP(BG69,[1]Plan1!$F$3:$G$429,2,FALSE)</f>
        <v>30</v>
      </c>
      <c r="BH414" s="20">
        <f>VLOOKUP(BH69,[1]Plan1!$F$3:$G$429,2,FALSE)</f>
        <v>10</v>
      </c>
      <c r="BI414" s="20">
        <f>VLOOKUP(BI69,[1]Plan1!$F$3:$G$429,2,FALSE)</f>
        <v>2</v>
      </c>
      <c r="BJ414" s="20">
        <f>VLOOKUP(BJ69,[1]Plan1!$F$3:$G$429,2,FALSE)</f>
        <v>2</v>
      </c>
      <c r="BK414" s="20">
        <f>VLOOKUP(BK69,[1]Plan1!$F$3:$G$429,2,FALSE)</f>
        <v>2</v>
      </c>
      <c r="BL414" s="20">
        <f>VLOOKUP(BL69,[1]Plan1!$F$3:$G$429,2,FALSE)</f>
        <v>2</v>
      </c>
      <c r="BM414" s="20">
        <f>VLOOKUP(BM69,[1]Plan1!$F$3:$G$429,2,FALSE)</f>
        <v>2</v>
      </c>
      <c r="BN414" s="20">
        <f>VLOOKUP(BN69,[1]Plan1!$F$3:$G$429,2,FALSE)</f>
        <v>2</v>
      </c>
      <c r="BO414" s="20">
        <f>VLOOKUP(BO69,[1]Plan1!$F$3:$G$429,2,FALSE)</f>
        <v>4</v>
      </c>
      <c r="BP414" s="20">
        <f>VLOOKUP(BP69,[1]Plan1!$F$3:$G$429,2,FALSE)</f>
        <v>0</v>
      </c>
      <c r="BQ414" s="20" t="e">
        <f>VLOOKUP(BQ69,[1]ajustes!$L$3:$M$11,2,FALSE)</f>
        <v>#N/A</v>
      </c>
      <c r="BR414" s="20" t="e">
        <f>VLOOKUP(BR69,[1]Plan1!$F$3:$G$429,2,FALSE)</f>
        <v>#N/A</v>
      </c>
      <c r="BS414" s="20">
        <f>VLOOKUP(BS69,[1]Plan1!$F$3:$G$429,2,FALSE)</f>
        <v>12</v>
      </c>
      <c r="BT414" s="20">
        <f>VLOOKUP(BT69,[1]Plan1!$F$3:$G$429,2,FALSE)</f>
        <v>20</v>
      </c>
      <c r="BU414" s="20">
        <f>VLOOKUP(BU69,[1]Plan1!$F$3:$G$429,2,FALSE)</f>
        <v>12</v>
      </c>
      <c r="BV414" s="20" t="e">
        <f>VLOOKUP(BV69,[1]ajustes!$L$3:$M$328,2,FALSE)</f>
        <v>#N/A</v>
      </c>
      <c r="BW414" s="20" t="e">
        <f>VLOOKUP(BW69,[1]Plan1!$F$3:$G$429,2,FALSE)</f>
        <v>#N/A</v>
      </c>
      <c r="BX414" s="20">
        <f>VLOOKUP(BX69,[1]Plan1!$F$3:$G$429,2,FALSE)</f>
        <v>15</v>
      </c>
      <c r="BY414" s="20">
        <f>VLOOKUP(BY69,[1]Plan1!$F$3:$G$429,2,FALSE)</f>
        <v>5</v>
      </c>
      <c r="BZ414" s="20">
        <f>VLOOKUP(BZ69,[1]Plan1!$F$3:$G$429,2,FALSE)</f>
        <v>5</v>
      </c>
      <c r="CA414" s="20">
        <f>VLOOKUP(CA69,[1]Plan1!$F$3:$G$429,2,FALSE)</f>
        <v>5</v>
      </c>
      <c r="CB414" s="20">
        <f>VLOOKUP(CB69,[1]Plan1!$F$3:$G$429,2,FALSE)</f>
        <v>0</v>
      </c>
      <c r="CC414" s="20">
        <f>VLOOKUP(CC69,[1]Plan1!$F$3:$G$429,2,FALSE)</f>
        <v>47</v>
      </c>
      <c r="CD414" s="20" t="e">
        <f>VLOOKUP(CD69,[1]Plan1!$F$3:$G$429,2,FALSE)</f>
        <v>#N/A</v>
      </c>
      <c r="CE414" s="20" t="e">
        <f>VLOOKUP(CE69,[1]Plan1!$F$3:$G$429,2,FALSE)</f>
        <v>#N/A</v>
      </c>
      <c r="CF414" s="20" t="e">
        <f>VLOOKUP(CF69,[1]Plan1!$F$3:$G$429,2,FALSE)</f>
        <v>#N/A</v>
      </c>
      <c r="CG414" s="20" t="e">
        <f>VLOOKUP(CG69,[1]Plan1!$F$3:$G$429,2,FALSE)</f>
        <v>#N/A</v>
      </c>
      <c r="CH414" s="20" t="e">
        <f>VLOOKUP(CH69,[1]Plan1!$F$3:$G$429,2,FALSE)</f>
        <v>#N/A</v>
      </c>
      <c r="CI414" s="20">
        <f>VLOOKUP(CI69,[1]Plan1!$F$3:$G$429,2,FALSE)</f>
        <v>0</v>
      </c>
      <c r="CJ414" s="20">
        <f>VLOOKUP(CJ69,[1]Plan1!$F$3:$G$429,2,FALSE)</f>
        <v>0</v>
      </c>
      <c r="CK414" s="20" t="e">
        <f>VLOOKUP(CK69,[1]Plan1!$F$3:$G$429,2,FALSE)</f>
        <v>#N/A</v>
      </c>
      <c r="CL414" s="20" t="e">
        <f>VLOOKUP(CL69,[1]Plan1!$F$3:$G$429,2,FALSE)</f>
        <v>#N/A</v>
      </c>
      <c r="CM414" s="20">
        <f>VLOOKUP(CM69,[1]Plan1!$F$3:$G$429,2,FALSE)</f>
        <v>0</v>
      </c>
      <c r="CN414" s="20">
        <f>VLOOKUP(CN69,[1]Plan1!$F$3:$G$429,2,FALSE)</f>
        <v>0</v>
      </c>
      <c r="CU414" s="20" t="str">
        <f>IF(ISERROR(VLOOKUP(CU69,[1]Plan1!$B$2:$D$490,2,FALSE)),"(sem email)",VLOOKUP(CU69,[1]Plan1!$B$2:$D$490,2,FALSE))</f>
        <v>(sem email)</v>
      </c>
      <c r="CX414" s="20" t="str">
        <f>IF(ISERROR(VLOOKUP(CX69,[1]ajustes!$L$4:$M$309,2,FALSE)),"(sem email)",VLOOKUP(CX69,[1]ajustes!$L$4:$M$309,2,FALSE))</f>
        <v>(sem email)</v>
      </c>
    </row>
    <row r="415" spans="5:102" ht="15.75" customHeight="1" x14ac:dyDescent="0.3">
      <c r="E415" s="23" t="str">
        <f t="shared" si="1"/>
        <v>Marcus Paulo Rios Fávero</v>
      </c>
      <c r="O415" s="20" t="e">
        <f>VLOOKUP(O70,[1]Plan1!$B$2:$D$490,2,FALSE)</f>
        <v>#N/A</v>
      </c>
      <c r="P415" s="20" t="str">
        <f>VLOOKUP(P70,[1]ajustes!$N$4:$O$344,2,FALSE)</f>
        <v>(19) 99778-6797</v>
      </c>
      <c r="AN415" s="20">
        <f>VLOOKUP(AN70,[1]Plan1!$F$3:$G$429,2,FALSE)</f>
        <v>60</v>
      </c>
      <c r="AO415" s="20">
        <f>VLOOKUP(AO70,[1]Plan1!$F$3:$G$429,2,FALSE)</f>
        <v>45</v>
      </c>
      <c r="AP415" s="20">
        <f>VLOOKUP(AP70,[1]Plan1!$F$3:$G$429,2,FALSE)</f>
        <v>37</v>
      </c>
      <c r="AQ415" s="20">
        <f>VLOOKUP(AQ70,[1]Plan1!$F$3:$G$429,2,FALSE)</f>
        <v>25</v>
      </c>
      <c r="AR415" s="20">
        <f>VLOOKUP(AR70,[1]Plan1!$F$3:$G$429,2,FALSE)</f>
        <v>0</v>
      </c>
      <c r="AS415" s="20">
        <f>VLOOKUP(AS70,[1]Plan1!$F$3:$G$429,2,FALSE)</f>
        <v>0</v>
      </c>
      <c r="AT415" s="20" t="e">
        <f>VLOOKUP(AT70,[1]Plan1!$F$3:$G$429,2,FALSE)</f>
        <v>#N/A</v>
      </c>
      <c r="AU415" s="20" t="e">
        <f>VLOOKUP(AU70,[1]ajustes!$L$4:$N$134,3,FALSE)</f>
        <v>#N/A</v>
      </c>
      <c r="AV415" s="20">
        <f>VLOOKUP(AV70,[1]Plan1!$F$3:$G$429,2,FALSE)</f>
        <v>21</v>
      </c>
      <c r="AW415" s="20">
        <f>VLOOKUP(AW70,[1]Plan1!$F$3:$G$429,2,FALSE)</f>
        <v>8</v>
      </c>
      <c r="AX415" s="20">
        <f>VLOOKUP(AX70,[1]Plan1!$F$3:$G$429,2,FALSE)</f>
        <v>6</v>
      </c>
      <c r="AY415" s="20">
        <f>VLOOKUP(AY70,[1]Plan1!$F$3:$G$429,2,FALSE)</f>
        <v>2</v>
      </c>
      <c r="AZ415" s="20" t="e">
        <f>VLOOKUP(AZ70,[1]Plan1!$F$3:$G$429,2,FALSE)</f>
        <v>#N/A</v>
      </c>
      <c r="BA415" s="20">
        <f>VLOOKUP(BA70,[1]Plan1!$F$3:$G$429,2,FALSE)</f>
        <v>30</v>
      </c>
      <c r="BB415" s="20">
        <f>VLOOKUP(BB70,[1]Plan1!$F$3:$G$429,2,FALSE)</f>
        <v>6</v>
      </c>
      <c r="BC415" s="20">
        <f>VLOOKUP(BC70,[1]Plan1!$F$3:$G$429,2,FALSE)</f>
        <v>3</v>
      </c>
      <c r="BD415" s="20">
        <f>VLOOKUP(BD70,[1]Plan1!$F$3:$G$429,2,FALSE)</f>
        <v>2</v>
      </c>
      <c r="BE415" s="20" t="e">
        <f>VLOOKUP(BE70,[1]Plan1!$F$3:$G$429,2,FALSE)</f>
        <v>#N/A</v>
      </c>
      <c r="BF415" s="20">
        <f>VLOOKUP(BF70,[1]Plan1!$F$3:$G$429,2,FALSE)</f>
        <v>25</v>
      </c>
      <c r="BG415" s="20">
        <f>VLOOKUP(BG70,[1]Plan1!$F$3:$G$429,2,FALSE)</f>
        <v>8</v>
      </c>
      <c r="BH415" s="20">
        <f>VLOOKUP(BH70,[1]Plan1!$F$3:$G$429,2,FALSE)</f>
        <v>12</v>
      </c>
      <c r="BI415" s="20">
        <f>VLOOKUP(BI70,[1]Plan1!$F$3:$G$429,2,FALSE)</f>
        <v>1</v>
      </c>
      <c r="BJ415" s="20">
        <f>VLOOKUP(BJ70,[1]Plan1!$F$3:$G$429,2,FALSE)</f>
        <v>1</v>
      </c>
      <c r="BK415" s="20">
        <f>VLOOKUP(BK70,[1]Plan1!$F$3:$G$429,2,FALSE)</f>
        <v>1</v>
      </c>
      <c r="BL415" s="20">
        <f>VLOOKUP(BL70,[1]Plan1!$F$3:$G$429,2,FALSE)</f>
        <v>1</v>
      </c>
      <c r="BM415" s="20">
        <f>VLOOKUP(BM70,[1]Plan1!$F$3:$G$429,2,FALSE)</f>
        <v>2</v>
      </c>
      <c r="BN415" s="20">
        <f>VLOOKUP(BN70,[1]Plan1!$F$3:$G$429,2,FALSE)</f>
        <v>0</v>
      </c>
      <c r="BO415" s="20">
        <f>VLOOKUP(BO70,[1]Plan1!$F$3:$G$429,2,FALSE)</f>
        <v>12</v>
      </c>
      <c r="BP415" s="20">
        <f>VLOOKUP(BP70,[1]Plan1!$F$3:$G$429,2,FALSE)</f>
        <v>12</v>
      </c>
      <c r="BQ415" s="20" t="e">
        <f>VLOOKUP(BQ70,[1]ajustes!$L$3:$M$11,2,FALSE)</f>
        <v>#N/A</v>
      </c>
      <c r="BR415" s="20" t="e">
        <f>VLOOKUP(BR70,[1]Plan1!$F$3:$G$429,2,FALSE)</f>
        <v>#N/A</v>
      </c>
      <c r="BS415" s="20">
        <f>VLOOKUP(BS70,[1]Plan1!$F$3:$G$429,2,FALSE)</f>
        <v>4</v>
      </c>
      <c r="BT415" s="20">
        <f>VLOOKUP(BT70,[1]Plan1!$F$3:$G$429,2,FALSE)</f>
        <v>1</v>
      </c>
      <c r="BU415" s="20">
        <f>VLOOKUP(BU70,[1]Plan1!$F$3:$G$429,2,FALSE)</f>
        <v>2</v>
      </c>
      <c r="BV415" s="20" t="e">
        <f>VLOOKUP(BV70,[1]ajustes!$L$3:$M$328,2,FALSE)</f>
        <v>#N/A</v>
      </c>
      <c r="BW415" s="20" t="e">
        <f>VLOOKUP(BW70,[1]Plan1!$F$3:$G$429,2,FALSE)</f>
        <v>#N/A</v>
      </c>
      <c r="BX415" s="20">
        <f>VLOOKUP(BX70,[1]Plan1!$F$3:$G$429,2,FALSE)</f>
        <v>6</v>
      </c>
      <c r="BY415" s="20">
        <f>VLOOKUP(BY70,[1]Plan1!$F$3:$G$429,2,FALSE)</f>
        <v>6</v>
      </c>
      <c r="BZ415" s="20">
        <f>VLOOKUP(BZ70,[1]Plan1!$F$3:$G$429,2,FALSE)</f>
        <v>2</v>
      </c>
      <c r="CA415" s="20">
        <f>VLOOKUP(CA70,[1]Plan1!$F$3:$G$429,2,FALSE)</f>
        <v>2</v>
      </c>
      <c r="CB415" s="20">
        <f>VLOOKUP(CB70,[1]Plan1!$F$3:$G$429,2,FALSE)</f>
        <v>4</v>
      </c>
      <c r="CC415" s="20">
        <f>VLOOKUP(CC70,[1]Plan1!$F$3:$G$429,2,FALSE)</f>
        <v>71</v>
      </c>
      <c r="CD415" s="20" t="e">
        <f>VLOOKUP(CD70,[1]Plan1!$F$3:$G$429,2,FALSE)</f>
        <v>#N/A</v>
      </c>
      <c r="CE415" s="20" t="e">
        <f>VLOOKUP(CE70,[1]Plan1!$F$3:$G$429,2,FALSE)</f>
        <v>#N/A</v>
      </c>
      <c r="CF415" s="20" t="e">
        <f>VLOOKUP(CF70,[1]Plan1!$F$3:$G$429,2,FALSE)</f>
        <v>#N/A</v>
      </c>
      <c r="CG415" s="20" t="e">
        <f>VLOOKUP(CG70,[1]Plan1!$F$3:$G$429,2,FALSE)</f>
        <v>#N/A</v>
      </c>
      <c r="CH415" s="20" t="e">
        <f>VLOOKUP(CH70,[1]Plan1!$F$3:$G$429,2,FALSE)</f>
        <v>#N/A</v>
      </c>
      <c r="CI415" s="20">
        <f>VLOOKUP(CI70,[1]Plan1!$F$3:$G$429,2,FALSE)</f>
        <v>0</v>
      </c>
      <c r="CJ415" s="20">
        <f>VLOOKUP(CJ70,[1]Plan1!$F$3:$G$429,2,FALSE)</f>
        <v>0</v>
      </c>
      <c r="CK415" s="20" t="e">
        <f>VLOOKUP(CK70,[1]Plan1!$F$3:$G$429,2,FALSE)</f>
        <v>#N/A</v>
      </c>
      <c r="CL415" s="20" t="e">
        <f>VLOOKUP(CL70,[1]Plan1!$F$3:$G$429,2,FALSE)</f>
        <v>#N/A</v>
      </c>
      <c r="CM415" s="20">
        <f>VLOOKUP(CM70,[1]Plan1!$F$3:$G$429,2,FALSE)</f>
        <v>0</v>
      </c>
      <c r="CN415" s="20">
        <f>VLOOKUP(CN70,[1]Plan1!$F$3:$G$429,2,FALSE)</f>
        <v>0</v>
      </c>
      <c r="CU415" s="20" t="str">
        <f>IF(ISERROR(VLOOKUP(CU70,[1]Plan1!$B$2:$D$490,2,FALSE)),"(sem email)",VLOOKUP(CU70,[1]Plan1!$B$2:$D$490,2,FALSE))</f>
        <v>(sem email)</v>
      </c>
      <c r="CX415" s="20" t="str">
        <f>IF(ISERROR(VLOOKUP(CX70,[1]ajustes!$L$4:$M$309,2,FALSE)),"(sem email)",VLOOKUP(CX70,[1]ajustes!$L$4:$M$309,2,FALSE))</f>
        <v>(sem email)</v>
      </c>
    </row>
    <row r="416" spans="5:102" ht="15.75" customHeight="1" x14ac:dyDescent="0.3">
      <c r="E416" s="23" t="str">
        <f t="shared" si="1"/>
        <v>Regina Da Silva Kuga</v>
      </c>
      <c r="O416" s="20" t="e">
        <f>VLOOKUP(O71,[1]Plan1!$B$2:$D$490,2,FALSE)</f>
        <v>#N/A</v>
      </c>
      <c r="P416" s="20" t="str">
        <f>VLOOKUP(P71,[1]ajustes!$N$4:$O$344,2,FALSE)</f>
        <v>(19) 99456-5688</v>
      </c>
      <c r="AN416" s="20">
        <f>VLOOKUP(AN71,[1]Plan1!$F$3:$G$429,2,FALSE)</f>
        <v>60</v>
      </c>
      <c r="AO416" s="20">
        <f>VLOOKUP(AO71,[1]Plan1!$F$3:$G$429,2,FALSE)</f>
        <v>30</v>
      </c>
      <c r="AP416" s="20">
        <f>VLOOKUP(AP71,[1]Plan1!$F$3:$G$429,2,FALSE)</f>
        <v>8</v>
      </c>
      <c r="AQ416" s="20">
        <f>VLOOKUP(AQ71,[1]Plan1!$F$3:$G$429,2,FALSE)</f>
        <v>6</v>
      </c>
      <c r="AR416" s="20" t="e">
        <f>VLOOKUP(AR71,[1]Plan1!$F$3:$G$429,2,FALSE)</f>
        <v>#N/A</v>
      </c>
      <c r="AS416" s="20">
        <f>VLOOKUP(AS71,[1]Plan1!$F$3:$G$429,2,FALSE)</f>
        <v>20</v>
      </c>
      <c r="AT416" s="20" t="e">
        <f>VLOOKUP(AT71,[1]Plan1!$F$3:$G$429,2,FALSE)</f>
        <v>#N/A</v>
      </c>
      <c r="AU416" s="20" t="e">
        <f>VLOOKUP(AU71,[1]ajustes!$L$4:$N$134,3,FALSE)</f>
        <v>#N/A</v>
      </c>
      <c r="AV416" s="20">
        <f>VLOOKUP(AV71,[1]Plan1!$F$3:$G$429,2,FALSE)</f>
        <v>30</v>
      </c>
      <c r="AW416" s="20">
        <f>VLOOKUP(AW71,[1]Plan1!$F$3:$G$429,2,FALSE)</f>
        <v>8</v>
      </c>
      <c r="AX416" s="20">
        <f>VLOOKUP(AX71,[1]Plan1!$F$3:$G$429,2,FALSE)</f>
        <v>4</v>
      </c>
      <c r="AY416" s="20">
        <f>VLOOKUP(AY71,[1]Plan1!$F$3:$G$429,2,FALSE)</f>
        <v>3</v>
      </c>
      <c r="AZ416" s="20" t="e">
        <f>VLOOKUP(AZ71,[1]Plan1!$F$3:$G$429,2,FALSE)</f>
        <v>#N/A</v>
      </c>
      <c r="BA416" s="20">
        <f>VLOOKUP(BA71,[1]Plan1!$F$3:$G$429,2,FALSE)</f>
        <v>15</v>
      </c>
      <c r="BB416" s="20">
        <f>VLOOKUP(BB71,[1]Plan1!$F$3:$G$429,2,FALSE)</f>
        <v>8</v>
      </c>
      <c r="BC416" s="20">
        <f>VLOOKUP(BC71,[1]Plan1!$F$3:$G$429,2,FALSE)</f>
        <v>2</v>
      </c>
      <c r="BD416" s="20">
        <f>VLOOKUP(BD71,[1]Plan1!$F$3:$G$429,2,FALSE)</f>
        <v>1</v>
      </c>
      <c r="BE416" s="20" t="e">
        <f>VLOOKUP(BE71,[1]Plan1!$F$3:$G$429,2,FALSE)</f>
        <v>#N/A</v>
      </c>
      <c r="BF416" s="20">
        <f>VLOOKUP(BF71,[1]Plan1!$F$3:$G$429,2,FALSE)</f>
        <v>28</v>
      </c>
      <c r="BG416" s="20">
        <f>VLOOKUP(BG71,[1]Plan1!$F$3:$G$429,2,FALSE)</f>
        <v>8</v>
      </c>
      <c r="BH416" s="20">
        <f>VLOOKUP(BH71,[1]Plan1!$F$3:$G$429,2,FALSE)</f>
        <v>7</v>
      </c>
      <c r="BI416" s="20">
        <f>VLOOKUP(BI71,[1]Plan1!$F$3:$G$429,2,FALSE)</f>
        <v>1</v>
      </c>
      <c r="BJ416" s="20">
        <f>VLOOKUP(BJ71,[1]Plan1!$F$3:$G$429,2,FALSE)</f>
        <v>2</v>
      </c>
      <c r="BK416" s="20">
        <f>VLOOKUP(BK71,[1]Plan1!$F$3:$G$429,2,FALSE)</f>
        <v>2</v>
      </c>
      <c r="BL416" s="20">
        <f>VLOOKUP(BL71,[1]Plan1!$F$3:$G$429,2,FALSE)</f>
        <v>2</v>
      </c>
      <c r="BM416" s="20">
        <f>VLOOKUP(BM71,[1]Plan1!$F$3:$G$429,2,FALSE)</f>
        <v>2</v>
      </c>
      <c r="BN416" s="20">
        <f>VLOOKUP(BN71,[1]Plan1!$F$3:$G$429,2,FALSE)</f>
        <v>1</v>
      </c>
      <c r="BO416" s="20">
        <f>VLOOKUP(BO71,[1]Plan1!$F$3:$G$429,2,FALSE)</f>
        <v>1</v>
      </c>
      <c r="BP416" s="20">
        <f>VLOOKUP(BP71,[1]Plan1!$F$3:$G$429,2,FALSE)</f>
        <v>2</v>
      </c>
      <c r="BQ416" s="20" t="e">
        <f>VLOOKUP(BQ71,[1]ajustes!$L$3:$M$11,2,FALSE)</f>
        <v>#N/A</v>
      </c>
      <c r="BR416" s="20" t="e">
        <f>VLOOKUP(BR71,[1]Plan1!$F$3:$G$429,2,FALSE)</f>
        <v>#N/A</v>
      </c>
      <c r="BS416" s="20">
        <f>VLOOKUP(BS71,[1]Plan1!$F$3:$G$429,2,FALSE)</f>
        <v>0</v>
      </c>
      <c r="BT416" s="20">
        <f>VLOOKUP(BT71,[1]Plan1!$F$3:$G$429,2,FALSE)</f>
        <v>2</v>
      </c>
      <c r="BU416" s="20">
        <f>VLOOKUP(BU71,[1]Plan1!$F$3:$G$429,2,FALSE)</f>
        <v>0</v>
      </c>
      <c r="BV416" s="20" t="e">
        <f>VLOOKUP(BV71,[1]ajustes!$L$3:$M$328,2,FALSE)</f>
        <v>#N/A</v>
      </c>
      <c r="BW416" s="20" t="e">
        <f>VLOOKUP(BW71,[1]Plan1!$F$3:$G$429,2,FALSE)</f>
        <v>#N/A</v>
      </c>
      <c r="BX416" s="20">
        <f>VLOOKUP(BX71,[1]Plan1!$F$3:$G$429,2,FALSE)</f>
        <v>0</v>
      </c>
      <c r="BY416" s="20">
        <f>VLOOKUP(BY71,[1]Plan1!$F$3:$G$429,2,FALSE)</f>
        <v>2</v>
      </c>
      <c r="BZ416" s="20">
        <f>VLOOKUP(BZ71,[1]Plan1!$F$3:$G$429,2,FALSE)</f>
        <v>1</v>
      </c>
      <c r="CA416" s="20">
        <f>VLOOKUP(CA71,[1]Plan1!$F$3:$G$429,2,FALSE)</f>
        <v>0</v>
      </c>
      <c r="CB416" s="20">
        <f>VLOOKUP(CB71,[1]Plan1!$F$3:$G$429,2,FALSE)</f>
        <v>0</v>
      </c>
      <c r="CC416" s="20">
        <f>VLOOKUP(CC71,[1]Plan1!$F$3:$G$429,2,FALSE)</f>
        <v>50</v>
      </c>
      <c r="CD416" s="20" t="e">
        <f>VLOOKUP(CD71,[1]Plan1!$F$3:$G$429,2,FALSE)</f>
        <v>#N/A</v>
      </c>
      <c r="CE416" s="20" t="e">
        <f>VLOOKUP(CE71,[1]Plan1!$F$3:$G$429,2,FALSE)</f>
        <v>#N/A</v>
      </c>
      <c r="CF416" s="20">
        <f>VLOOKUP(CF71,[1]Plan1!$F$3:$G$429,2,FALSE)</f>
        <v>0</v>
      </c>
      <c r="CG416" s="20" t="e">
        <f>VLOOKUP(CG71,[1]Plan1!$F$3:$G$429,2,FALSE)</f>
        <v>#N/A</v>
      </c>
      <c r="CH416" s="20" t="e">
        <f>VLOOKUP(CH71,[1]Plan1!$F$3:$G$429,2,FALSE)</f>
        <v>#N/A</v>
      </c>
      <c r="CI416" s="20">
        <f>VLOOKUP(CI71,[1]Plan1!$F$3:$G$429,2,FALSE)</f>
        <v>1</v>
      </c>
      <c r="CJ416" s="20">
        <f>VLOOKUP(CJ71,[1]Plan1!$F$3:$G$429,2,FALSE)</f>
        <v>1</v>
      </c>
      <c r="CK416" s="20" t="e">
        <f>VLOOKUP(CK71,[1]Plan1!$F$3:$G$429,2,FALSE)</f>
        <v>#N/A</v>
      </c>
      <c r="CL416" s="20" t="e">
        <f>VLOOKUP(CL71,[1]Plan1!$F$3:$G$429,2,FALSE)</f>
        <v>#N/A</v>
      </c>
      <c r="CM416" s="20">
        <f>VLOOKUP(CM71,[1]Plan1!$F$3:$G$429,2,FALSE)</f>
        <v>14</v>
      </c>
      <c r="CN416" s="20">
        <f>VLOOKUP(CN71,[1]Plan1!$F$3:$G$429,2,FALSE)</f>
        <v>1</v>
      </c>
      <c r="CU416" s="20" t="str">
        <f>IF(ISERROR(VLOOKUP(CU71,[1]Plan1!$B$2:$D$490,2,FALSE)),"(sem email)",VLOOKUP(CU71,[1]Plan1!$B$2:$D$490,2,FALSE))</f>
        <v>(sem email)</v>
      </c>
      <c r="CX416" s="20" t="str">
        <f>IF(ISERROR(VLOOKUP(CX71,[1]ajustes!$L$4:$M$309,2,FALSE)),"(sem email)",VLOOKUP(CX71,[1]ajustes!$L$4:$M$309,2,FALSE))</f>
        <v>(sem email)</v>
      </c>
    </row>
    <row r="417" spans="5:102" ht="15.75" customHeight="1" x14ac:dyDescent="0.3">
      <c r="E417" s="23" t="str">
        <f t="shared" si="1"/>
        <v>Carlos Romeu S. Carvalho</v>
      </c>
      <c r="O417" s="20" t="e">
        <f>VLOOKUP(O72,[1]Plan1!$B$2:$D$490,2,FALSE)</f>
        <v>#N/A</v>
      </c>
      <c r="P417" s="20" t="str">
        <f>VLOOKUP(P72,[1]ajustes!$N$4:$O$344,2,FALSE)</f>
        <v>(11) 99944-4720</v>
      </c>
      <c r="AN417" s="20">
        <f>VLOOKUP(AN72,[1]Plan1!$F$3:$G$429,2,FALSE)</f>
        <v>20</v>
      </c>
      <c r="AO417" s="20">
        <f>VLOOKUP(AO72,[1]Plan1!$F$3:$G$429,2,FALSE)</f>
        <v>10</v>
      </c>
      <c r="AP417" s="20">
        <f>VLOOKUP(AP72,[1]Plan1!$F$3:$G$429,2,FALSE)</f>
        <v>11</v>
      </c>
      <c r="AQ417" s="20">
        <f>VLOOKUP(AQ72,[1]Plan1!$F$3:$G$429,2,FALSE)</f>
        <v>5</v>
      </c>
      <c r="AR417" s="20">
        <f>VLOOKUP(AR72,[1]Plan1!$F$3:$G$429,2,FALSE)</f>
        <v>0</v>
      </c>
      <c r="AS417" s="20">
        <f>VLOOKUP(AS72,[1]Plan1!$F$3:$G$429,2,FALSE)</f>
        <v>0</v>
      </c>
      <c r="AT417" s="20" t="e">
        <f>VLOOKUP(AT72,[1]Plan1!$F$3:$G$429,2,FALSE)</f>
        <v>#N/A</v>
      </c>
      <c r="AU417" s="20" t="e">
        <f>VLOOKUP(AU72,[1]ajustes!$L$4:$N$134,3,FALSE)</f>
        <v>#N/A</v>
      </c>
      <c r="AV417" s="20">
        <f>VLOOKUP(AV72,[1]Plan1!$F$3:$G$429,2,FALSE)</f>
        <v>8</v>
      </c>
      <c r="AW417" s="20">
        <f>VLOOKUP(AW72,[1]Plan1!$F$3:$G$429,2,FALSE)</f>
        <v>8</v>
      </c>
      <c r="AX417" s="20">
        <f>VLOOKUP(AX72,[1]Plan1!$F$3:$G$429,2,FALSE)</f>
        <v>2</v>
      </c>
      <c r="AY417" s="20">
        <f>VLOOKUP(AY72,[1]Plan1!$F$3:$G$429,2,FALSE)</f>
        <v>1</v>
      </c>
      <c r="AZ417" s="20">
        <f>VLOOKUP(AZ72,[1]Plan1!$F$3:$G$429,2,FALSE)</f>
        <v>0</v>
      </c>
      <c r="BA417" s="20">
        <f>VLOOKUP(BA72,[1]Plan1!$F$3:$G$429,2,FALSE)</f>
        <v>0</v>
      </c>
      <c r="BB417" s="20">
        <f>VLOOKUP(BB72,[1]Plan1!$F$3:$G$429,2,FALSE)</f>
        <v>2</v>
      </c>
      <c r="BC417" s="20">
        <f>VLOOKUP(BC72,[1]Plan1!$F$3:$G$429,2,FALSE)</f>
        <v>1</v>
      </c>
      <c r="BD417" s="20">
        <f>VLOOKUP(BD72,[1]Plan1!$F$3:$G$429,2,FALSE)</f>
        <v>0</v>
      </c>
      <c r="BE417" s="20" t="e">
        <f>VLOOKUP(BE72,[1]Plan1!$F$3:$G$429,2,FALSE)</f>
        <v>#N/A</v>
      </c>
      <c r="BF417" s="20">
        <f>VLOOKUP(BF72,[1]Plan1!$F$3:$G$429,2,FALSE)</f>
        <v>0</v>
      </c>
      <c r="BG417" s="20">
        <f>VLOOKUP(BG72,[1]Plan1!$F$3:$G$429,2,FALSE)</f>
        <v>0</v>
      </c>
      <c r="BH417" s="20">
        <f>VLOOKUP(BH72,[1]Plan1!$F$3:$G$429,2,FALSE)</f>
        <v>3</v>
      </c>
      <c r="BI417" s="20">
        <f>VLOOKUP(BI72,[1]Plan1!$F$3:$G$429,2,FALSE)</f>
        <v>1</v>
      </c>
      <c r="BJ417" s="20">
        <f>VLOOKUP(BJ72,[1]Plan1!$F$3:$G$429,2,FALSE)</f>
        <v>1</v>
      </c>
      <c r="BK417" s="20">
        <f>VLOOKUP(BK72,[1]Plan1!$F$3:$G$429,2,FALSE)</f>
        <v>1</v>
      </c>
      <c r="BL417" s="20">
        <f>VLOOKUP(BL72,[1]Plan1!$F$3:$G$429,2,FALSE)</f>
        <v>0</v>
      </c>
      <c r="BM417" s="20">
        <f>VLOOKUP(BM72,[1]Plan1!$F$3:$G$429,2,FALSE)</f>
        <v>0</v>
      </c>
      <c r="BN417" s="20">
        <f>VLOOKUP(BN72,[1]Plan1!$F$3:$G$429,2,FALSE)</f>
        <v>0</v>
      </c>
      <c r="BO417" s="20">
        <f>VLOOKUP(BO72,[1]Plan1!$F$3:$G$429,2,FALSE)</f>
        <v>3</v>
      </c>
      <c r="BP417" s="20">
        <f>VLOOKUP(BP72,[1]Plan1!$F$3:$G$429,2,FALSE)</f>
        <v>3</v>
      </c>
      <c r="BQ417" s="20" t="e">
        <f>VLOOKUP(BQ72,[1]ajustes!$L$3:$M$11,2,FALSE)</f>
        <v>#N/A</v>
      </c>
      <c r="BR417" s="20" t="e">
        <f>VLOOKUP(BR72,[1]Plan1!$F$3:$G$429,2,FALSE)</f>
        <v>#N/A</v>
      </c>
      <c r="BS417" s="20">
        <f>VLOOKUP(BS72,[1]Plan1!$F$3:$G$429,2,FALSE)</f>
        <v>0</v>
      </c>
      <c r="BT417" s="20">
        <f>VLOOKUP(BT72,[1]Plan1!$F$3:$G$429,2,FALSE)</f>
        <v>1</v>
      </c>
      <c r="BU417" s="20">
        <f>VLOOKUP(BU72,[1]Plan1!$F$3:$G$429,2,FALSE)</f>
        <v>0</v>
      </c>
      <c r="BV417" s="20" t="e">
        <f>VLOOKUP(BV72,[1]ajustes!$L$3:$M$328,2,FALSE)</f>
        <v>#N/A</v>
      </c>
      <c r="BW417" s="20" t="e">
        <f>VLOOKUP(BW72,[1]Plan1!$F$3:$G$429,2,FALSE)</f>
        <v>#N/A</v>
      </c>
      <c r="BX417" s="20">
        <f>VLOOKUP(BX72,[1]Plan1!$F$3:$G$429,2,FALSE)</f>
        <v>0</v>
      </c>
      <c r="BY417" s="20">
        <f>VLOOKUP(BY72,[1]Plan1!$F$3:$G$429,2,FALSE)</f>
        <v>0</v>
      </c>
      <c r="BZ417" s="20">
        <f>VLOOKUP(BZ72,[1]Plan1!$F$3:$G$429,2,FALSE)</f>
        <v>0</v>
      </c>
      <c r="CA417" s="20">
        <f>VLOOKUP(CA72,[1]Plan1!$F$3:$G$429,2,FALSE)</f>
        <v>0</v>
      </c>
      <c r="CB417" s="20">
        <f>VLOOKUP(CB72,[1]Plan1!$F$3:$G$429,2,FALSE)</f>
        <v>0</v>
      </c>
      <c r="CC417" s="20">
        <f>VLOOKUP(CC72,[1]Plan1!$F$3:$G$429,2,FALSE)</f>
        <v>23</v>
      </c>
      <c r="CD417" s="20">
        <f>VLOOKUP(CD72,[1]Plan1!$F$3:$G$429,2,FALSE)</f>
        <v>0</v>
      </c>
      <c r="CE417" s="20" t="e">
        <f>VLOOKUP(CE72,[1]Plan1!$F$3:$G$429,2,FALSE)</f>
        <v>#N/A</v>
      </c>
      <c r="CF417" s="20">
        <f>VLOOKUP(CF72,[1]Plan1!$F$3:$G$429,2,FALSE)</f>
        <v>0</v>
      </c>
      <c r="CG417" s="20" t="e">
        <f>VLOOKUP(CG72,[1]Plan1!$F$3:$G$429,2,FALSE)</f>
        <v>#N/A</v>
      </c>
      <c r="CH417" s="20">
        <f>VLOOKUP(CH72,[1]Plan1!$F$3:$G$429,2,FALSE)</f>
        <v>0</v>
      </c>
      <c r="CI417" s="20">
        <f>VLOOKUP(CI72,[1]Plan1!$F$3:$G$429,2,FALSE)</f>
        <v>0</v>
      </c>
      <c r="CJ417" s="20">
        <f>VLOOKUP(CJ72,[1]Plan1!$F$3:$G$429,2,FALSE)</f>
        <v>0</v>
      </c>
      <c r="CK417" s="20" t="e">
        <f>VLOOKUP(CK72,[1]Plan1!$F$3:$G$429,2,FALSE)</f>
        <v>#N/A</v>
      </c>
      <c r="CL417" s="20">
        <f>VLOOKUP(CL72,[1]Plan1!$F$3:$G$429,2,FALSE)</f>
        <v>0</v>
      </c>
      <c r="CM417" s="20">
        <f>VLOOKUP(CM72,[1]Plan1!$F$3:$G$429,2,FALSE)</f>
        <v>0</v>
      </c>
      <c r="CN417" s="20">
        <f>VLOOKUP(CN72,[1]Plan1!$F$3:$G$429,2,FALSE)</f>
        <v>0</v>
      </c>
      <c r="CU417" s="20" t="str">
        <f>IF(ISERROR(VLOOKUP(CU72,[1]Plan1!$B$2:$D$490,2,FALSE)),"(sem email)",VLOOKUP(CU72,[1]Plan1!$B$2:$D$490,2,FALSE))</f>
        <v>(sem email)</v>
      </c>
      <c r="CX417" s="20" t="str">
        <f>IF(ISERROR(VLOOKUP(CX72,[1]ajustes!$L$4:$M$309,2,FALSE)),"(sem email)",VLOOKUP(CX72,[1]ajustes!$L$4:$M$309,2,FALSE))</f>
        <v>(sem email)</v>
      </c>
    </row>
    <row r="418" spans="5:102" ht="15.75" customHeight="1" x14ac:dyDescent="0.3">
      <c r="E418" s="23" t="str">
        <f t="shared" si="1"/>
        <v>Sônia Ternes</v>
      </c>
      <c r="O418" s="20" t="e">
        <f>VLOOKUP(O73,[1]Plan1!$B$2:$D$490,2,FALSE)</f>
        <v>#N/A</v>
      </c>
      <c r="P418" s="20" t="str">
        <f>VLOOKUP(P73,[1]ajustes!$N$4:$O$344,2,FALSE)</f>
        <v>(19) 99224-1288</v>
      </c>
      <c r="AN418" s="20">
        <f>VLOOKUP(AN73,[1]Plan1!$F$3:$G$429,2,FALSE)</f>
        <v>47</v>
      </c>
      <c r="AO418" s="20">
        <f>VLOOKUP(AO73,[1]Plan1!$F$3:$G$429,2,FALSE)</f>
        <v>25</v>
      </c>
      <c r="AP418" s="20">
        <f>VLOOKUP(AP73,[1]Plan1!$F$3:$G$429,2,FALSE)</f>
        <v>10</v>
      </c>
      <c r="AQ418" s="20">
        <f>VLOOKUP(AQ73,[1]Plan1!$F$3:$G$429,2,FALSE)</f>
        <v>10</v>
      </c>
      <c r="AR418" s="20" t="e">
        <f>VLOOKUP(AR73,[1]Plan1!$F$3:$G$429,2,FALSE)</f>
        <v>#N/A</v>
      </c>
      <c r="AS418" s="20">
        <f>VLOOKUP(AS73,[1]Plan1!$F$3:$G$429,2,FALSE)</f>
        <v>115</v>
      </c>
      <c r="AT418" s="20" t="e">
        <f>VLOOKUP(AT73,[1]Plan1!$F$3:$G$429,2,FALSE)</f>
        <v>#N/A</v>
      </c>
      <c r="AU418" s="20" t="e">
        <f>VLOOKUP(AU73,[1]ajustes!$L$4:$N$134,3,FALSE)</f>
        <v>#N/A</v>
      </c>
      <c r="AV418" s="20">
        <f>VLOOKUP(AV73,[1]Plan1!$F$3:$G$429,2,FALSE)</f>
        <v>77</v>
      </c>
      <c r="AW418" s="20">
        <f>VLOOKUP(AW73,[1]Plan1!$F$3:$G$429,2,FALSE)</f>
        <v>10</v>
      </c>
      <c r="AX418" s="20">
        <f>VLOOKUP(AX73,[1]Plan1!$F$3:$G$429,2,FALSE)</f>
        <v>8</v>
      </c>
      <c r="AY418" s="20">
        <f>VLOOKUP(AY73,[1]Plan1!$F$3:$G$429,2,FALSE)</f>
        <v>4</v>
      </c>
      <c r="AZ418" s="20">
        <f>VLOOKUP(AZ73,[1]Plan1!$F$3:$G$429,2,FALSE)</f>
        <v>0</v>
      </c>
      <c r="BA418" s="20">
        <f>VLOOKUP(BA73,[1]Plan1!$F$3:$G$429,2,FALSE)</f>
        <v>0</v>
      </c>
      <c r="BB418" s="20">
        <f>VLOOKUP(BB73,[1]Plan1!$F$3:$G$429,2,FALSE)</f>
        <v>6</v>
      </c>
      <c r="BC418" s="20">
        <f>VLOOKUP(BC73,[1]Plan1!$F$3:$G$429,2,FALSE)</f>
        <v>5</v>
      </c>
      <c r="BD418" s="20">
        <f>VLOOKUP(BD73,[1]Plan1!$F$3:$G$429,2,FALSE)</f>
        <v>1</v>
      </c>
      <c r="BE418" s="20" t="e">
        <f>VLOOKUP(BE73,[1]Plan1!$F$3:$G$429,2,FALSE)</f>
        <v>#N/A</v>
      </c>
      <c r="BF418" s="20">
        <f>VLOOKUP(BF73,[1]Plan1!$F$3:$G$429,2,FALSE)</f>
        <v>8</v>
      </c>
      <c r="BG418" s="20">
        <f>VLOOKUP(BG73,[1]Plan1!$F$3:$G$429,2,FALSE)</f>
        <v>8</v>
      </c>
      <c r="BH418" s="20">
        <f>VLOOKUP(BH73,[1]Plan1!$F$3:$G$429,2,FALSE)</f>
        <v>8</v>
      </c>
      <c r="BI418" s="20">
        <f>VLOOKUP(BI73,[1]Plan1!$F$3:$G$429,2,FALSE)</f>
        <v>3</v>
      </c>
      <c r="BJ418" s="20">
        <f>VLOOKUP(BJ73,[1]Plan1!$F$3:$G$429,2,FALSE)</f>
        <v>3</v>
      </c>
      <c r="BK418" s="20">
        <f>VLOOKUP(BK73,[1]Plan1!$F$3:$G$429,2,FALSE)</f>
        <v>3</v>
      </c>
      <c r="BL418" s="20">
        <f>VLOOKUP(BL73,[1]Plan1!$F$3:$G$429,2,FALSE)</f>
        <v>3</v>
      </c>
      <c r="BM418" s="20">
        <f>VLOOKUP(BM73,[1]Plan1!$F$3:$G$429,2,FALSE)</f>
        <v>2</v>
      </c>
      <c r="BN418" s="20">
        <f>VLOOKUP(BN73,[1]Plan1!$F$3:$G$429,2,FALSE)</f>
        <v>0</v>
      </c>
      <c r="BO418" s="20">
        <f>VLOOKUP(BO73,[1]Plan1!$F$3:$G$429,2,FALSE)</f>
        <v>2</v>
      </c>
      <c r="BP418" s="20">
        <f>VLOOKUP(BP73,[1]Plan1!$F$3:$G$429,2,FALSE)</f>
        <v>7</v>
      </c>
      <c r="BQ418" s="20" t="e">
        <f>VLOOKUP(BQ73,[1]ajustes!$L$3:$M$11,2,FALSE)</f>
        <v>#N/A</v>
      </c>
      <c r="BR418" s="20" t="e">
        <f>VLOOKUP(BR73,[1]Plan1!$F$3:$G$429,2,FALSE)</f>
        <v>#N/A</v>
      </c>
      <c r="BS418" s="20">
        <f>VLOOKUP(BS73,[1]Plan1!$F$3:$G$429,2,FALSE)</f>
        <v>4</v>
      </c>
      <c r="BT418" s="20">
        <f>VLOOKUP(BT73,[1]Plan1!$F$3:$G$429,2,FALSE)</f>
        <v>2</v>
      </c>
      <c r="BU418" s="20">
        <f>VLOOKUP(BU73,[1]Plan1!$F$3:$G$429,2,FALSE)</f>
        <v>1</v>
      </c>
      <c r="BV418" s="20" t="e">
        <f>VLOOKUP(BV73,[1]ajustes!$L$3:$M$328,2,FALSE)</f>
        <v>#N/A</v>
      </c>
      <c r="BW418" s="20" t="e">
        <f>VLOOKUP(BW73,[1]Plan1!$F$3:$G$429,2,FALSE)</f>
        <v>#N/A</v>
      </c>
      <c r="BX418" s="20">
        <f>VLOOKUP(BX73,[1]Plan1!$F$3:$G$429,2,FALSE)</f>
        <v>7</v>
      </c>
      <c r="BY418" s="20">
        <f>VLOOKUP(BY73,[1]Plan1!$F$3:$G$429,2,FALSE)</f>
        <v>8</v>
      </c>
      <c r="BZ418" s="20">
        <f>VLOOKUP(BZ73,[1]Plan1!$F$3:$G$429,2,FALSE)</f>
        <v>2</v>
      </c>
      <c r="CA418" s="20">
        <f>VLOOKUP(CA73,[1]Plan1!$F$3:$G$429,2,FALSE)</f>
        <v>1</v>
      </c>
      <c r="CB418" s="20">
        <f>VLOOKUP(CB73,[1]Plan1!$F$3:$G$429,2,FALSE)</f>
        <v>0</v>
      </c>
      <c r="CC418" s="20">
        <f>VLOOKUP(CC73,[1]Plan1!$F$3:$G$429,2,FALSE)</f>
        <v>58</v>
      </c>
      <c r="CD418" s="20" t="e">
        <f>VLOOKUP(CD73,[1]Plan1!$F$3:$G$429,2,FALSE)</f>
        <v>#N/A</v>
      </c>
      <c r="CE418" s="20" t="e">
        <f>VLOOKUP(CE73,[1]Plan1!$F$3:$G$429,2,FALSE)</f>
        <v>#N/A</v>
      </c>
      <c r="CF418" s="20" t="e">
        <f>VLOOKUP(CF73,[1]Plan1!$F$3:$G$429,2,FALSE)</f>
        <v>#N/A</v>
      </c>
      <c r="CG418" s="20" t="e">
        <f>VLOOKUP(CG73,[1]Plan1!$F$3:$G$429,2,FALSE)</f>
        <v>#N/A</v>
      </c>
      <c r="CH418" s="20">
        <f>VLOOKUP(CH73,[1]Plan1!$F$3:$G$429,2,FALSE)</f>
        <v>0</v>
      </c>
      <c r="CI418" s="20">
        <f>VLOOKUP(CI73,[1]Plan1!$F$3:$G$429,2,FALSE)</f>
        <v>35</v>
      </c>
      <c r="CJ418" s="20">
        <f>VLOOKUP(CJ73,[1]Plan1!$F$3:$G$429,2,FALSE)</f>
        <v>7</v>
      </c>
      <c r="CK418" s="20" t="e">
        <f>VLOOKUP(CK73,[1]Plan1!$F$3:$G$429,2,FALSE)</f>
        <v>#N/A</v>
      </c>
      <c r="CL418" s="20">
        <f>VLOOKUP(CL73,[1]Plan1!$F$3:$G$429,2,FALSE)</f>
        <v>0</v>
      </c>
      <c r="CM418" s="20">
        <f>VLOOKUP(CM73,[1]Plan1!$F$3:$G$429,2,FALSE)</f>
        <v>0</v>
      </c>
      <c r="CN418" s="20">
        <f>VLOOKUP(CN73,[1]Plan1!$F$3:$G$429,2,FALSE)</f>
        <v>0</v>
      </c>
      <c r="CU418" s="20" t="str">
        <f>IF(ISERROR(VLOOKUP(CU73,[1]Plan1!$B$2:$D$490,2,FALSE)),"(sem email)",VLOOKUP(CU73,[1]Plan1!$B$2:$D$490,2,FALSE))</f>
        <v>(sem email)</v>
      </c>
      <c r="CX418" s="20" t="str">
        <f>IF(ISERROR(VLOOKUP(CX73,[1]ajustes!$L$4:$M$309,2,FALSE)),"(sem email)",VLOOKUP(CX73,[1]ajustes!$L$4:$M$309,2,FALSE))</f>
        <v>(sem email)</v>
      </c>
    </row>
    <row r="419" spans="5:102" ht="15.75" customHeight="1" x14ac:dyDescent="0.3">
      <c r="E419" s="23" t="str">
        <f t="shared" si="1"/>
        <v>Silvia Helena C. De P. Gomes</v>
      </c>
      <c r="O419" s="20" t="e">
        <f>VLOOKUP(O74,[1]Plan1!$B$2:$D$490,2,FALSE)</f>
        <v>#N/A</v>
      </c>
      <c r="P419" s="20" t="str">
        <f>VLOOKUP(P74,[1]ajustes!$N$4:$O$344,2,FALSE)</f>
        <v>(19) 99907-6143 / (19) 3458-4081</v>
      </c>
      <c r="AN419" s="20">
        <f>VLOOKUP(AN74,[1]Plan1!$F$3:$G$429,2,FALSE)</f>
        <v>140</v>
      </c>
      <c r="AO419" s="20">
        <f>VLOOKUP(AO74,[1]Plan1!$F$3:$G$429,2,FALSE)</f>
        <v>100</v>
      </c>
      <c r="AP419" s="20">
        <f>VLOOKUP(AP74,[1]Plan1!$F$3:$G$429,2,FALSE)</f>
        <v>20</v>
      </c>
      <c r="AQ419" s="20">
        <f>VLOOKUP(AQ74,[1]Plan1!$F$3:$G$429,2,FALSE)</f>
        <v>20</v>
      </c>
      <c r="AR419" s="20" t="e">
        <f>VLOOKUP(AR74,[1]Plan1!$F$3:$G$429,2,FALSE)</f>
        <v>#N/A</v>
      </c>
      <c r="AS419" s="20">
        <f>VLOOKUP(AS74,[1]Plan1!$F$3:$G$429,2,FALSE)</f>
        <v>12</v>
      </c>
      <c r="AT419" s="20" t="e">
        <f>VLOOKUP(AT74,[1]Plan1!$F$3:$G$429,2,FALSE)</f>
        <v>#N/A</v>
      </c>
      <c r="AU419" s="20" t="e">
        <f>VLOOKUP(AU74,[1]ajustes!$L$4:$N$134,3,FALSE)</f>
        <v>#N/A</v>
      </c>
      <c r="AV419" s="20">
        <f>VLOOKUP(AV74,[1]Plan1!$F$3:$G$429,2,FALSE)</f>
        <v>20</v>
      </c>
      <c r="AW419" s="20">
        <f>VLOOKUP(AW74,[1]Plan1!$F$3:$G$429,2,FALSE)</f>
        <v>15</v>
      </c>
      <c r="AX419" s="20">
        <f>VLOOKUP(AX74,[1]Plan1!$F$3:$G$429,2,FALSE)</f>
        <v>16</v>
      </c>
      <c r="AY419" s="20">
        <f>VLOOKUP(AY74,[1]Plan1!$F$3:$G$429,2,FALSE)</f>
        <v>6</v>
      </c>
      <c r="AZ419" s="20" t="e">
        <f>VLOOKUP(AZ74,[1]Plan1!$F$3:$G$429,2,FALSE)</f>
        <v>#N/A</v>
      </c>
      <c r="BA419" s="20">
        <f>VLOOKUP(BA74,[1]Plan1!$F$3:$G$429,2,FALSE)</f>
        <v>35</v>
      </c>
      <c r="BB419" s="20">
        <f>VLOOKUP(BB74,[1]Plan1!$F$3:$G$429,2,FALSE)</f>
        <v>10</v>
      </c>
      <c r="BC419" s="20">
        <f>VLOOKUP(BC74,[1]Plan1!$F$3:$G$429,2,FALSE)</f>
        <v>3</v>
      </c>
      <c r="BD419" s="20">
        <f>VLOOKUP(BD74,[1]Plan1!$F$3:$G$429,2,FALSE)</f>
        <v>3</v>
      </c>
      <c r="BE419" s="20" t="e">
        <f>VLOOKUP(BE74,[1]Plan1!$F$3:$G$429,2,FALSE)</f>
        <v>#N/A</v>
      </c>
      <c r="BF419" s="20">
        <f>VLOOKUP(BF74,[1]Plan1!$F$3:$G$429,2,FALSE)</f>
        <v>20</v>
      </c>
      <c r="BG419" s="20">
        <f>VLOOKUP(BG74,[1]Plan1!$F$3:$G$429,2,FALSE)</f>
        <v>10</v>
      </c>
      <c r="BH419" s="20">
        <f>VLOOKUP(BH74,[1]Plan1!$F$3:$G$429,2,FALSE)</f>
        <v>3</v>
      </c>
      <c r="BI419" s="20">
        <f>VLOOKUP(BI74,[1]Plan1!$F$3:$G$429,2,FALSE)</f>
        <v>0</v>
      </c>
      <c r="BJ419" s="20">
        <f>VLOOKUP(BJ74,[1]Plan1!$F$3:$G$429,2,FALSE)</f>
        <v>2</v>
      </c>
      <c r="BK419" s="20">
        <f>VLOOKUP(BK74,[1]Plan1!$F$3:$G$429,2,FALSE)</f>
        <v>1</v>
      </c>
      <c r="BL419" s="20">
        <f>VLOOKUP(BL74,[1]Plan1!$F$3:$G$429,2,FALSE)</f>
        <v>0</v>
      </c>
      <c r="BM419" s="20">
        <f>VLOOKUP(BM74,[1]Plan1!$F$3:$G$429,2,FALSE)</f>
        <v>3</v>
      </c>
      <c r="BN419" s="20">
        <f>VLOOKUP(BN74,[1]Plan1!$F$3:$G$429,2,FALSE)</f>
        <v>0</v>
      </c>
      <c r="BO419" s="20">
        <f>VLOOKUP(BO74,[1]Plan1!$F$3:$G$429,2,FALSE)</f>
        <v>1</v>
      </c>
      <c r="BP419" s="20">
        <f>VLOOKUP(BP74,[1]Plan1!$F$3:$G$429,2,FALSE)</f>
        <v>3</v>
      </c>
      <c r="BQ419" s="20" t="e">
        <f>VLOOKUP(BQ74,[1]ajustes!$L$3:$M$11,2,FALSE)</f>
        <v>#N/A</v>
      </c>
      <c r="BR419" s="20" t="e">
        <f>VLOOKUP(BR74,[1]Plan1!$F$3:$G$429,2,FALSE)</f>
        <v>#N/A</v>
      </c>
      <c r="BS419" s="20">
        <f>VLOOKUP(BS74,[1]Plan1!$F$3:$G$429,2,FALSE)</f>
        <v>5</v>
      </c>
      <c r="BT419" s="20">
        <f>VLOOKUP(BT74,[1]Plan1!$F$3:$G$429,2,FALSE)</f>
        <v>2</v>
      </c>
      <c r="BU419" s="20">
        <f>VLOOKUP(BU74,[1]Plan1!$F$3:$G$429,2,FALSE)</f>
        <v>2</v>
      </c>
      <c r="BV419" s="20" t="e">
        <f>VLOOKUP(BV74,[1]ajustes!$L$3:$M$328,2,FALSE)</f>
        <v>#N/A</v>
      </c>
      <c r="BW419" s="20" t="e">
        <f>VLOOKUP(BW74,[1]Plan1!$F$3:$G$429,2,FALSE)</f>
        <v>#N/A</v>
      </c>
      <c r="BX419" s="20">
        <f>VLOOKUP(BX74,[1]Plan1!$F$3:$G$429,2,FALSE)</f>
        <v>10</v>
      </c>
      <c r="BY419" s="20">
        <f>VLOOKUP(BY74,[1]Plan1!$F$3:$G$429,2,FALSE)</f>
        <v>6</v>
      </c>
      <c r="BZ419" s="20">
        <f>VLOOKUP(BZ74,[1]Plan1!$F$3:$G$429,2,FALSE)</f>
        <v>3</v>
      </c>
      <c r="CA419" s="20">
        <f>VLOOKUP(CA74,[1]Plan1!$F$3:$G$429,2,FALSE)</f>
        <v>3</v>
      </c>
      <c r="CB419" s="20">
        <f>VLOOKUP(CB74,[1]Plan1!$F$3:$G$429,2,FALSE)</f>
        <v>0</v>
      </c>
      <c r="CC419" s="20">
        <f>VLOOKUP(CC74,[1]Plan1!$F$3:$G$429,2,FALSE)</f>
        <v>43</v>
      </c>
      <c r="CD419" s="20" t="e">
        <f>VLOOKUP(CD74,[1]Plan1!$F$3:$G$429,2,FALSE)</f>
        <v>#N/A</v>
      </c>
      <c r="CE419" s="20" t="e">
        <f>VLOOKUP(CE74,[1]Plan1!$F$3:$G$429,2,FALSE)</f>
        <v>#N/A</v>
      </c>
      <c r="CF419" s="20">
        <f>VLOOKUP(CF74,[1]Plan1!$F$3:$G$429,2,FALSE)</f>
        <v>0</v>
      </c>
      <c r="CG419" s="20" t="e">
        <f>VLOOKUP(CG74,[1]Plan1!$F$3:$G$429,2,FALSE)</f>
        <v>#N/A</v>
      </c>
      <c r="CH419" s="20" t="e">
        <f>VLOOKUP(CH74,[1]Plan1!$F$3:$G$429,2,FALSE)</f>
        <v>#N/A</v>
      </c>
      <c r="CI419" s="20">
        <f>VLOOKUP(CI74,[1]Plan1!$F$3:$G$429,2,FALSE)</f>
        <v>9</v>
      </c>
      <c r="CJ419" s="20">
        <f>VLOOKUP(CJ74,[1]Plan1!$F$3:$G$429,2,FALSE)</f>
        <v>3</v>
      </c>
      <c r="CK419" s="20" t="e">
        <f>VLOOKUP(CK74,[1]Plan1!$F$3:$G$429,2,FALSE)</f>
        <v>#N/A</v>
      </c>
      <c r="CL419" s="20" t="e">
        <f>VLOOKUP(CL74,[1]Plan1!$F$3:$G$429,2,FALSE)</f>
        <v>#N/A</v>
      </c>
      <c r="CM419" s="20">
        <f>VLOOKUP(CM74,[1]Plan1!$F$3:$G$429,2,FALSE)</f>
        <v>12</v>
      </c>
      <c r="CN419" s="20">
        <f>VLOOKUP(CN74,[1]Plan1!$F$3:$G$429,2,FALSE)</f>
        <v>3</v>
      </c>
      <c r="CU419" s="20" t="str">
        <f>IF(ISERROR(VLOOKUP(CU74,[1]Plan1!$B$2:$D$490,2,FALSE)),"(sem email)",VLOOKUP(CU74,[1]Plan1!$B$2:$D$490,2,FALSE))</f>
        <v>(sem email)</v>
      </c>
      <c r="CX419" s="20" t="str">
        <f>IF(ISERROR(VLOOKUP(CX74,[1]ajustes!$L$4:$M$309,2,FALSE)),"(sem email)",VLOOKUP(CX74,[1]ajustes!$L$4:$M$309,2,FALSE))</f>
        <v>(sem email)</v>
      </c>
    </row>
    <row r="420" spans="5:102" ht="15.75" customHeight="1" x14ac:dyDescent="0.3">
      <c r="E420" s="23" t="str">
        <f t="shared" si="1"/>
        <v>Jose Eduardo Ferreira Da Silva</v>
      </c>
      <c r="O420" s="20" t="e">
        <f>VLOOKUP(O75,[1]Plan1!$B$2:$D$490,2,FALSE)</f>
        <v>#N/A</v>
      </c>
      <c r="P420" s="20" t="str">
        <f>VLOOKUP(P75,[1]ajustes!$N$4:$O$344,2,FALSE)</f>
        <v>(19) 99710-2379</v>
      </c>
      <c r="AN420" s="20">
        <f>VLOOKUP(AN75,[1]Plan1!$F$3:$G$429,2,FALSE)</f>
        <v>30</v>
      </c>
      <c r="AO420" s="20">
        <f>VLOOKUP(AO75,[1]Plan1!$F$3:$G$429,2,FALSE)</f>
        <v>20</v>
      </c>
      <c r="AP420" s="20">
        <f>VLOOKUP(AP75,[1]Plan1!$F$3:$G$429,2,FALSE)</f>
        <v>7</v>
      </c>
      <c r="AQ420" s="20">
        <f>VLOOKUP(AQ75,[1]Plan1!$F$3:$G$429,2,FALSE)</f>
        <v>9</v>
      </c>
      <c r="AR420" s="20" t="e">
        <f>VLOOKUP(AR75,[1]Plan1!$F$3:$G$429,2,FALSE)</f>
        <v>#N/A</v>
      </c>
      <c r="AS420" s="20">
        <f>VLOOKUP(AS75,[1]Plan1!$F$3:$G$429,2,FALSE)</f>
        <v>0</v>
      </c>
      <c r="AT420" s="20" t="e">
        <f>VLOOKUP(AT75,[1]Plan1!$F$3:$G$429,2,FALSE)</f>
        <v>#N/A</v>
      </c>
      <c r="AU420" s="20" t="e">
        <f>VLOOKUP(AU75,[1]ajustes!$L$4:$N$134,3,FALSE)</f>
        <v>#N/A</v>
      </c>
      <c r="AV420" s="20">
        <f>VLOOKUP(AV75,[1]Plan1!$F$3:$G$429,2,FALSE)</f>
        <v>12</v>
      </c>
      <c r="AW420" s="20">
        <f>VLOOKUP(AW75,[1]Plan1!$F$3:$G$429,2,FALSE)</f>
        <v>6</v>
      </c>
      <c r="AX420" s="20">
        <f>VLOOKUP(AX75,[1]Plan1!$F$3:$G$429,2,FALSE)</f>
        <v>2</v>
      </c>
      <c r="AY420" s="20">
        <f>VLOOKUP(AY75,[1]Plan1!$F$3:$G$429,2,FALSE)</f>
        <v>2</v>
      </c>
      <c r="AZ420" s="20">
        <f>VLOOKUP(AZ75,[1]Plan1!$F$3:$G$429,2,FALSE)</f>
        <v>0</v>
      </c>
      <c r="BA420" s="20">
        <f>VLOOKUP(BA75,[1]Plan1!$F$3:$G$429,2,FALSE)</f>
        <v>0</v>
      </c>
      <c r="BB420" s="20">
        <f>VLOOKUP(BB75,[1]Plan1!$F$3:$G$429,2,FALSE)</f>
        <v>3</v>
      </c>
      <c r="BC420" s="20">
        <f>VLOOKUP(BC75,[1]Plan1!$F$3:$G$429,2,FALSE)</f>
        <v>2</v>
      </c>
      <c r="BD420" s="20">
        <f>VLOOKUP(BD75,[1]Plan1!$F$3:$G$429,2,FALSE)</f>
        <v>0</v>
      </c>
      <c r="BE420" s="20">
        <f>VLOOKUP(BE75,[1]Plan1!$F$3:$G$429,2,FALSE)</f>
        <v>0</v>
      </c>
      <c r="BF420" s="20">
        <f>VLOOKUP(BF75,[1]Plan1!$F$3:$G$429,2,FALSE)</f>
        <v>0</v>
      </c>
      <c r="BG420" s="20">
        <f>VLOOKUP(BG75,[1]Plan1!$F$3:$G$429,2,FALSE)</f>
        <v>0</v>
      </c>
      <c r="BH420" s="20">
        <f>VLOOKUP(BH75,[1]Plan1!$F$3:$G$429,2,FALSE)</f>
        <v>3</v>
      </c>
      <c r="BI420" s="20">
        <f>VLOOKUP(BI75,[1]Plan1!$F$3:$G$429,2,FALSE)</f>
        <v>0</v>
      </c>
      <c r="BJ420" s="20">
        <f>VLOOKUP(BJ75,[1]Plan1!$F$3:$G$429,2,FALSE)</f>
        <v>0</v>
      </c>
      <c r="BK420" s="20">
        <f>VLOOKUP(BK75,[1]Plan1!$F$3:$G$429,2,FALSE)</f>
        <v>0</v>
      </c>
      <c r="BL420" s="20">
        <f>VLOOKUP(BL75,[1]Plan1!$F$3:$G$429,2,FALSE)</f>
        <v>0</v>
      </c>
      <c r="BM420" s="20">
        <f>VLOOKUP(BM75,[1]Plan1!$F$3:$G$429,2,FALSE)</f>
        <v>0</v>
      </c>
      <c r="BN420" s="20">
        <f>VLOOKUP(BN75,[1]Plan1!$F$3:$G$429,2,FALSE)</f>
        <v>0</v>
      </c>
      <c r="BO420" s="20">
        <f>VLOOKUP(BO75,[1]Plan1!$F$3:$G$429,2,FALSE)</f>
        <v>0</v>
      </c>
      <c r="BP420" s="20">
        <f>VLOOKUP(BP75,[1]Plan1!$F$3:$G$429,2,FALSE)</f>
        <v>0</v>
      </c>
      <c r="BQ420" s="20" t="e">
        <f>VLOOKUP(BQ75,[1]ajustes!$L$3:$M$11,2,FALSE)</f>
        <v>#N/A</v>
      </c>
      <c r="BR420" s="20">
        <f>VLOOKUP(BR75,[1]Plan1!$F$3:$G$429,2,FALSE)</f>
        <v>0</v>
      </c>
      <c r="BS420" s="20">
        <f>VLOOKUP(BS75,[1]Plan1!$F$3:$G$429,2,FALSE)</f>
        <v>0</v>
      </c>
      <c r="BT420" s="20">
        <f>VLOOKUP(BT75,[1]Plan1!$F$3:$G$429,2,FALSE)</f>
        <v>0</v>
      </c>
      <c r="BU420" s="20">
        <f>VLOOKUP(BU75,[1]Plan1!$F$3:$G$429,2,FALSE)</f>
        <v>0</v>
      </c>
      <c r="BV420" s="20" t="e">
        <f>VLOOKUP(BV75,[1]ajustes!$L$3:$M$328,2,FALSE)</f>
        <v>#N/A</v>
      </c>
      <c r="BW420" s="20">
        <f>VLOOKUP(BW75,[1]Plan1!$F$3:$G$429,2,FALSE)</f>
        <v>0</v>
      </c>
      <c r="BX420" s="20">
        <f>VLOOKUP(BX75,[1]Plan1!$F$3:$G$429,2,FALSE)</f>
        <v>0</v>
      </c>
      <c r="BY420" s="20">
        <f>VLOOKUP(BY75,[1]Plan1!$F$3:$G$429,2,FALSE)</f>
        <v>0</v>
      </c>
      <c r="BZ420" s="20">
        <f>VLOOKUP(BZ75,[1]Plan1!$F$3:$G$429,2,FALSE)</f>
        <v>0</v>
      </c>
      <c r="CA420" s="20">
        <f>VLOOKUP(CA75,[1]Plan1!$F$3:$G$429,2,FALSE)</f>
        <v>0</v>
      </c>
      <c r="CB420" s="20">
        <f>VLOOKUP(CB75,[1]Plan1!$F$3:$G$429,2,FALSE)</f>
        <v>3</v>
      </c>
      <c r="CC420" s="20">
        <f>VLOOKUP(CC75,[1]Plan1!$F$3:$G$429,2,FALSE)</f>
        <v>6</v>
      </c>
      <c r="CD420" s="20">
        <f>VLOOKUP(CD75,[1]Plan1!$F$3:$G$429,2,FALSE)</f>
        <v>0</v>
      </c>
      <c r="CE420" s="20">
        <f>VLOOKUP(CE75,[1]Plan1!$F$3:$G$429,2,FALSE)</f>
        <v>0</v>
      </c>
      <c r="CF420" s="20">
        <f>VLOOKUP(CF75,[1]Plan1!$F$3:$G$429,2,FALSE)</f>
        <v>0</v>
      </c>
      <c r="CG420" s="20" t="e">
        <f>VLOOKUP(CG75,[1]Plan1!$F$3:$G$429,2,FALSE)</f>
        <v>#N/A</v>
      </c>
      <c r="CH420" s="20" t="e">
        <f>VLOOKUP(CH75,[1]Plan1!$F$3:$G$429,2,FALSE)</f>
        <v>#N/A</v>
      </c>
      <c r="CI420" s="20">
        <f>VLOOKUP(CI75,[1]Plan1!$F$3:$G$429,2,FALSE)</f>
        <v>0</v>
      </c>
      <c r="CJ420" s="20">
        <f>VLOOKUP(CJ75,[1]Plan1!$F$3:$G$429,2,FALSE)</f>
        <v>0</v>
      </c>
      <c r="CK420" s="20">
        <f>VLOOKUP(CK75,[1]Plan1!$F$3:$G$429,2,FALSE)</f>
        <v>0</v>
      </c>
      <c r="CL420" s="20">
        <f>VLOOKUP(CL75,[1]Plan1!$F$3:$G$429,2,FALSE)</f>
        <v>0</v>
      </c>
      <c r="CM420" s="20">
        <f>VLOOKUP(CM75,[1]Plan1!$F$3:$G$429,2,FALSE)</f>
        <v>0</v>
      </c>
      <c r="CN420" s="20">
        <f>VLOOKUP(CN75,[1]Plan1!$F$3:$G$429,2,FALSE)</f>
        <v>0</v>
      </c>
      <c r="CU420" s="20" t="str">
        <f>IF(ISERROR(VLOOKUP(CU75,[1]Plan1!$B$2:$D$490,2,FALSE)),"(sem email)",VLOOKUP(CU75,[1]Plan1!$B$2:$D$490,2,FALSE))</f>
        <v>(sem email)</v>
      </c>
      <c r="CX420" s="20" t="str">
        <f>IF(ISERROR(VLOOKUP(CX75,[1]ajustes!$L$4:$M$309,2,FALSE)),"(sem email)",VLOOKUP(CX75,[1]ajustes!$L$4:$M$309,2,FALSE))</f>
        <v>(sem email)</v>
      </c>
    </row>
    <row r="421" spans="5:102" ht="15.75" customHeight="1" x14ac:dyDescent="0.3">
      <c r="E421" s="23" t="str">
        <f t="shared" si="1"/>
        <v>Solange Martins Chinen</v>
      </c>
      <c r="O421" s="20" t="e">
        <f>VLOOKUP(O76,[1]Plan1!$B$2:$D$490,2,FALSE)</f>
        <v>#N/A</v>
      </c>
      <c r="P421" s="20" t="e">
        <f>VLOOKUP(P76,[1]ajustes!$N$4:$O$344,2,FALSE)</f>
        <v>#N/A</v>
      </c>
      <c r="AN421" s="20">
        <f>VLOOKUP(AN76,[1]Plan1!$F$3:$G$429,2,FALSE)</f>
        <v>50</v>
      </c>
      <c r="AO421" s="20">
        <f>VLOOKUP(AO76,[1]Plan1!$F$3:$G$429,2,FALSE)</f>
        <v>15</v>
      </c>
      <c r="AP421" s="20">
        <f>VLOOKUP(AP76,[1]Plan1!$F$3:$G$429,2,FALSE)</f>
        <v>6</v>
      </c>
      <c r="AQ421" s="20">
        <f>VLOOKUP(AQ76,[1]Plan1!$F$3:$G$429,2,FALSE)</f>
        <v>4</v>
      </c>
      <c r="AR421" s="20" t="e">
        <f>VLOOKUP(AR76,[1]Plan1!$F$3:$G$429,2,FALSE)</f>
        <v>#N/A</v>
      </c>
      <c r="AS421" s="20">
        <f>VLOOKUP(AS76,[1]Plan1!$F$3:$G$429,2,FALSE)</f>
        <v>3</v>
      </c>
      <c r="AT421" s="20" t="e">
        <f>VLOOKUP(AT76,[1]Plan1!$F$3:$G$429,2,FALSE)</f>
        <v>#N/A</v>
      </c>
      <c r="AU421" s="20" t="e">
        <f>VLOOKUP(AU76,[1]ajustes!$L$4:$N$134,3,FALSE)</f>
        <v>#N/A</v>
      </c>
      <c r="AV421" s="20">
        <f>VLOOKUP(AV76,[1]Plan1!$F$3:$G$429,2,FALSE)</f>
        <v>17</v>
      </c>
      <c r="AW421" s="20">
        <f>VLOOKUP(AW76,[1]Plan1!$F$3:$G$429,2,FALSE)</f>
        <v>8</v>
      </c>
      <c r="AX421" s="20">
        <f>VLOOKUP(AX76,[1]Plan1!$F$3:$G$429,2,FALSE)</f>
        <v>5</v>
      </c>
      <c r="AY421" s="20">
        <f>VLOOKUP(AY76,[1]Plan1!$F$3:$G$429,2,FALSE)</f>
        <v>2</v>
      </c>
      <c r="AZ421" s="20" t="e">
        <f>VLOOKUP(AZ76,[1]Plan1!$F$3:$G$429,2,FALSE)</f>
        <v>#N/A</v>
      </c>
      <c r="BA421" s="20">
        <f>VLOOKUP(BA76,[1]Plan1!$F$3:$G$429,2,FALSE)</f>
        <v>10</v>
      </c>
      <c r="BB421" s="20">
        <f>VLOOKUP(BB76,[1]Plan1!$F$3:$G$429,2,FALSE)</f>
        <v>5</v>
      </c>
      <c r="BC421" s="20">
        <f>VLOOKUP(BC76,[1]Plan1!$F$3:$G$429,2,FALSE)</f>
        <v>2</v>
      </c>
      <c r="BD421" s="20">
        <f>VLOOKUP(BD76,[1]Plan1!$F$3:$G$429,2,FALSE)</f>
        <v>6</v>
      </c>
      <c r="BE421" s="20" t="e">
        <f>VLOOKUP(BE76,[1]Plan1!$F$3:$G$429,2,FALSE)</f>
        <v>#N/A</v>
      </c>
      <c r="BF421" s="20">
        <f>VLOOKUP(BF76,[1]Plan1!$F$3:$G$429,2,FALSE)</f>
        <v>15</v>
      </c>
      <c r="BG421" s="20">
        <f>VLOOKUP(BG76,[1]Plan1!$F$3:$G$429,2,FALSE)</f>
        <v>3</v>
      </c>
      <c r="BH421" s="20">
        <f>VLOOKUP(BH76,[1]Plan1!$F$3:$G$429,2,FALSE)</f>
        <v>6</v>
      </c>
      <c r="BI421" s="20">
        <f>VLOOKUP(BI76,[1]Plan1!$F$3:$G$429,2,FALSE)</f>
        <v>0</v>
      </c>
      <c r="BJ421" s="20">
        <f>VLOOKUP(BJ76,[1]Plan1!$F$3:$G$429,2,FALSE)</f>
        <v>0</v>
      </c>
      <c r="BK421" s="20">
        <f>VLOOKUP(BK76,[1]Plan1!$F$3:$G$429,2,FALSE)</f>
        <v>0</v>
      </c>
      <c r="BL421" s="20">
        <f>VLOOKUP(BL76,[1]Plan1!$F$3:$G$429,2,FALSE)</f>
        <v>0</v>
      </c>
      <c r="BM421" s="20">
        <f>VLOOKUP(BM76,[1]Plan1!$F$3:$G$429,2,FALSE)</f>
        <v>0</v>
      </c>
      <c r="BN421" s="20">
        <f>VLOOKUP(BN76,[1]Plan1!$F$3:$G$429,2,FALSE)</f>
        <v>0</v>
      </c>
      <c r="BO421" s="20">
        <f>VLOOKUP(BO76,[1]Plan1!$F$3:$G$429,2,FALSE)</f>
        <v>0</v>
      </c>
      <c r="BP421" s="20">
        <f>VLOOKUP(BP76,[1]Plan1!$F$3:$G$429,2,FALSE)</f>
        <v>4</v>
      </c>
      <c r="BQ421" s="20" t="e">
        <f>VLOOKUP(BQ76,[1]ajustes!$L$3:$M$11,2,FALSE)</f>
        <v>#N/A</v>
      </c>
      <c r="BR421" s="20">
        <f>VLOOKUP(BR76,[1]Plan1!$F$3:$G$429,2,FALSE)</f>
        <v>0</v>
      </c>
      <c r="BS421" s="20">
        <f>VLOOKUP(BS76,[1]Plan1!$F$3:$G$429,2,FALSE)</f>
        <v>0</v>
      </c>
      <c r="BT421" s="20">
        <f>VLOOKUP(BT76,[1]Plan1!$F$3:$G$429,2,FALSE)</f>
        <v>0</v>
      </c>
      <c r="BU421" s="20">
        <f>VLOOKUP(BU76,[1]Plan1!$F$3:$G$429,2,FALSE)</f>
        <v>2</v>
      </c>
      <c r="BV421" s="20" t="e">
        <f>VLOOKUP(BV76,[1]ajustes!$L$3:$M$328,2,FALSE)</f>
        <v>#N/A</v>
      </c>
      <c r="BW421" s="20" t="e">
        <f>VLOOKUP(BW76,[1]Plan1!$F$3:$G$429,2,FALSE)</f>
        <v>#N/A</v>
      </c>
      <c r="BX421" s="20">
        <f>VLOOKUP(BX76,[1]Plan1!$F$3:$G$429,2,FALSE)</f>
        <v>0</v>
      </c>
      <c r="BY421" s="20">
        <f>VLOOKUP(BY76,[1]Plan1!$F$3:$G$429,2,FALSE)</f>
        <v>4</v>
      </c>
      <c r="BZ421" s="20">
        <f>VLOOKUP(BZ76,[1]Plan1!$F$3:$G$429,2,FALSE)</f>
        <v>3</v>
      </c>
      <c r="CA421" s="20">
        <f>VLOOKUP(CA76,[1]Plan1!$F$3:$G$429,2,FALSE)</f>
        <v>3</v>
      </c>
      <c r="CB421" s="20">
        <f>VLOOKUP(CB76,[1]Plan1!$F$3:$G$429,2,FALSE)</f>
        <v>0</v>
      </c>
      <c r="CC421" s="20">
        <f>VLOOKUP(CC76,[1]Plan1!$F$3:$G$429,2,FALSE)</f>
        <v>12</v>
      </c>
      <c r="CD421" s="20">
        <f>VLOOKUP(CD76,[1]Plan1!$F$3:$G$429,2,FALSE)</f>
        <v>0</v>
      </c>
      <c r="CE421" s="20">
        <f>VLOOKUP(CE76,[1]Plan1!$F$3:$G$429,2,FALSE)</f>
        <v>0</v>
      </c>
      <c r="CF421" s="20" t="e">
        <f>VLOOKUP(CF76,[1]Plan1!$F$3:$G$429,2,FALSE)</f>
        <v>#N/A</v>
      </c>
      <c r="CG421" s="20" t="e">
        <f>VLOOKUP(CG76,[1]Plan1!$F$3:$G$429,2,FALSE)</f>
        <v>#N/A</v>
      </c>
      <c r="CH421" s="20">
        <f>VLOOKUP(CH76,[1]Plan1!$F$3:$G$429,2,FALSE)</f>
        <v>0</v>
      </c>
      <c r="CI421" s="20">
        <f>VLOOKUP(CI76,[1]Plan1!$F$3:$G$429,2,FALSE)</f>
        <v>1</v>
      </c>
      <c r="CJ421" s="20">
        <f>VLOOKUP(CJ76,[1]Plan1!$F$3:$G$429,2,FALSE)</f>
        <v>0</v>
      </c>
      <c r="CK421" s="20">
        <f>VLOOKUP(CK76,[1]Plan1!$F$3:$G$429,2,FALSE)</f>
        <v>0</v>
      </c>
      <c r="CL421" s="20" t="e">
        <f>VLOOKUP(CL76,[1]Plan1!$F$3:$G$429,2,FALSE)</f>
        <v>#N/A</v>
      </c>
      <c r="CM421" s="20">
        <f>VLOOKUP(CM76,[1]Plan1!$F$3:$G$429,2,FALSE)</f>
        <v>0</v>
      </c>
      <c r="CN421" s="20">
        <f>VLOOKUP(CN76,[1]Plan1!$F$3:$G$429,2,FALSE)</f>
        <v>0</v>
      </c>
      <c r="CU421" s="20" t="str">
        <f>IF(ISERROR(VLOOKUP(CU76,[1]Plan1!$B$2:$D$490,2,FALSE)),"(sem email)",VLOOKUP(CU76,[1]Plan1!$B$2:$D$490,2,FALSE))</f>
        <v>(sem email)</v>
      </c>
      <c r="CX421" s="20" t="str">
        <f>IF(ISERROR(VLOOKUP(CX76,[1]ajustes!$L$4:$M$309,2,FALSE)),"(sem email)",VLOOKUP(CX76,[1]ajustes!$L$4:$M$309,2,FALSE))</f>
        <v>(sem email)</v>
      </c>
    </row>
    <row r="422" spans="5:102" ht="15.75" customHeight="1" x14ac:dyDescent="0.3">
      <c r="E422" s="23" t="str">
        <f t="shared" si="1"/>
        <v>Lisandra Tonetto</v>
      </c>
      <c r="O422" s="20" t="e">
        <f>VLOOKUP(O77,[1]Plan1!$B$2:$D$490,2,FALSE)</f>
        <v>#N/A</v>
      </c>
      <c r="P422" s="20" t="str">
        <f>VLOOKUP(P77,[1]ajustes!$N$4:$O$344,2,FALSE)</f>
        <v>(19) 99627-5054</v>
      </c>
      <c r="AN422" s="20">
        <f>VLOOKUP(AN77,[1]Plan1!$F$3:$G$429,2,FALSE)</f>
        <v>20</v>
      </c>
      <c r="AO422" s="20">
        <f>VLOOKUP(AO77,[1]Plan1!$F$3:$G$429,2,FALSE)</f>
        <v>50</v>
      </c>
      <c r="AP422" s="20">
        <f>VLOOKUP(AP77,[1]Plan1!$F$3:$G$429,2,FALSE)</f>
        <v>15</v>
      </c>
      <c r="AQ422" s="20">
        <f>VLOOKUP(AQ77,[1]Plan1!$F$3:$G$429,2,FALSE)</f>
        <v>8</v>
      </c>
      <c r="AR422" s="20" t="e">
        <f>VLOOKUP(AR77,[1]Plan1!$F$3:$G$429,2,FALSE)</f>
        <v>#N/A</v>
      </c>
      <c r="AS422" s="20">
        <f>VLOOKUP(AS77,[1]Plan1!$F$3:$G$429,2,FALSE)</f>
        <v>15</v>
      </c>
      <c r="AT422" s="20" t="e">
        <f>VLOOKUP(AT77,[1]Plan1!$F$3:$G$429,2,FALSE)</f>
        <v>#N/A</v>
      </c>
      <c r="AU422" s="20" t="e">
        <f>VLOOKUP(AU77,[1]ajustes!$L$4:$N$134,3,FALSE)</f>
        <v>#N/A</v>
      </c>
      <c r="AV422" s="20">
        <f>VLOOKUP(AV77,[1]Plan1!$F$3:$G$429,2,FALSE)</f>
        <v>25</v>
      </c>
      <c r="AW422" s="20">
        <f>VLOOKUP(AW77,[1]Plan1!$F$3:$G$429,2,FALSE)</f>
        <v>15</v>
      </c>
      <c r="AX422" s="20">
        <f>VLOOKUP(AX77,[1]Plan1!$F$3:$G$429,2,FALSE)</f>
        <v>3</v>
      </c>
      <c r="AY422" s="20">
        <f>VLOOKUP(AY77,[1]Plan1!$F$3:$G$429,2,FALSE)</f>
        <v>3</v>
      </c>
      <c r="AZ422" s="20" t="e">
        <f>VLOOKUP(AZ77,[1]Plan1!$F$3:$G$429,2,FALSE)</f>
        <v>#N/A</v>
      </c>
      <c r="BA422" s="20">
        <f>VLOOKUP(BA77,[1]Plan1!$F$3:$G$429,2,FALSE)</f>
        <v>25</v>
      </c>
      <c r="BB422" s="20">
        <f>VLOOKUP(BB77,[1]Plan1!$F$3:$G$429,2,FALSE)</f>
        <v>4</v>
      </c>
      <c r="BC422" s="20">
        <f>VLOOKUP(BC77,[1]Plan1!$F$3:$G$429,2,FALSE)</f>
        <v>2</v>
      </c>
      <c r="BD422" s="20">
        <f>VLOOKUP(BD77,[1]Plan1!$F$3:$G$429,2,FALSE)</f>
        <v>2</v>
      </c>
      <c r="BE422" s="20" t="e">
        <f>VLOOKUP(BE77,[1]Plan1!$F$3:$G$429,2,FALSE)</f>
        <v>#N/A</v>
      </c>
      <c r="BF422" s="20">
        <f>VLOOKUP(BF77,[1]Plan1!$F$3:$G$429,2,FALSE)</f>
        <v>16</v>
      </c>
      <c r="BG422" s="20">
        <f>VLOOKUP(BG77,[1]Plan1!$F$3:$G$429,2,FALSE)</f>
        <v>8</v>
      </c>
      <c r="BH422" s="20">
        <f>VLOOKUP(BH77,[1]Plan1!$F$3:$G$429,2,FALSE)</f>
        <v>6</v>
      </c>
      <c r="BI422" s="20">
        <f>VLOOKUP(BI77,[1]Plan1!$F$3:$G$429,2,FALSE)</f>
        <v>1</v>
      </c>
      <c r="BJ422" s="20">
        <f>VLOOKUP(BJ77,[1]Plan1!$F$3:$G$429,2,FALSE)</f>
        <v>3</v>
      </c>
      <c r="BK422" s="20">
        <f>VLOOKUP(BK77,[1]Plan1!$F$3:$G$429,2,FALSE)</f>
        <v>1</v>
      </c>
      <c r="BL422" s="20">
        <f>VLOOKUP(BL77,[1]Plan1!$F$3:$G$429,2,FALSE)</f>
        <v>1</v>
      </c>
      <c r="BM422" s="20">
        <f>VLOOKUP(BM77,[1]Plan1!$F$3:$G$429,2,FALSE)</f>
        <v>1</v>
      </c>
      <c r="BN422" s="20">
        <f>VLOOKUP(BN77,[1]Plan1!$F$3:$G$429,2,FALSE)</f>
        <v>2</v>
      </c>
      <c r="BO422" s="20">
        <f>VLOOKUP(BO77,[1]Plan1!$F$3:$G$429,2,FALSE)</f>
        <v>4</v>
      </c>
      <c r="BP422" s="20">
        <f>VLOOKUP(BP77,[1]Plan1!$F$3:$G$429,2,FALSE)</f>
        <v>5</v>
      </c>
      <c r="BQ422" s="20" t="e">
        <f>VLOOKUP(BQ77,[1]ajustes!$L$3:$M$11,2,FALSE)</f>
        <v>#N/A</v>
      </c>
      <c r="BR422" s="20" t="e">
        <f>VLOOKUP(BR77,[1]Plan1!$F$3:$G$429,2,FALSE)</f>
        <v>#N/A</v>
      </c>
      <c r="BS422" s="20">
        <f>VLOOKUP(BS77,[1]Plan1!$F$3:$G$429,2,FALSE)</f>
        <v>4</v>
      </c>
      <c r="BT422" s="20">
        <f>VLOOKUP(BT77,[1]Plan1!$F$3:$G$429,2,FALSE)</f>
        <v>1</v>
      </c>
      <c r="BU422" s="20">
        <f>VLOOKUP(BU77,[1]Plan1!$F$3:$G$429,2,FALSE)</f>
        <v>1</v>
      </c>
      <c r="BV422" s="20" t="e">
        <f>VLOOKUP(BV77,[1]ajustes!$L$3:$M$328,2,FALSE)</f>
        <v>#N/A</v>
      </c>
      <c r="BW422" s="20" t="e">
        <f>VLOOKUP(BW77,[1]Plan1!$F$3:$G$429,2,FALSE)</f>
        <v>#N/A</v>
      </c>
      <c r="BX422" s="20">
        <f>VLOOKUP(BX77,[1]Plan1!$F$3:$G$429,2,FALSE)</f>
        <v>12</v>
      </c>
      <c r="BY422" s="20">
        <f>VLOOKUP(BY77,[1]Plan1!$F$3:$G$429,2,FALSE)</f>
        <v>6</v>
      </c>
      <c r="BZ422" s="20">
        <f>VLOOKUP(BZ77,[1]Plan1!$F$3:$G$429,2,FALSE)</f>
        <v>2</v>
      </c>
      <c r="CA422" s="20">
        <f>VLOOKUP(CA77,[1]Plan1!$F$3:$G$429,2,FALSE)</f>
        <v>2</v>
      </c>
      <c r="CB422" s="20">
        <f>VLOOKUP(CB77,[1]Plan1!$F$3:$G$429,2,FALSE)</f>
        <v>9</v>
      </c>
      <c r="CC422" s="20">
        <f>VLOOKUP(CC77,[1]Plan1!$F$3:$G$429,2,FALSE)</f>
        <v>35</v>
      </c>
      <c r="CD422" s="20" t="e">
        <f>VLOOKUP(CD77,[1]Plan1!$F$3:$G$429,2,FALSE)</f>
        <v>#N/A</v>
      </c>
      <c r="CE422" s="20" t="e">
        <f>VLOOKUP(CE77,[1]Plan1!$F$3:$G$429,2,FALSE)</f>
        <v>#N/A</v>
      </c>
      <c r="CF422" s="20" t="e">
        <f>VLOOKUP(CF77,[1]Plan1!$F$3:$G$429,2,FALSE)</f>
        <v>#N/A</v>
      </c>
      <c r="CG422" s="20" t="e">
        <f>VLOOKUP(CG77,[1]Plan1!$F$3:$G$429,2,FALSE)</f>
        <v>#N/A</v>
      </c>
      <c r="CH422" s="20" t="e">
        <f>VLOOKUP(CH77,[1]Plan1!$F$3:$G$429,2,FALSE)</f>
        <v>#N/A</v>
      </c>
      <c r="CI422" s="20">
        <f>VLOOKUP(CI77,[1]Plan1!$F$3:$G$429,2,FALSE)</f>
        <v>3</v>
      </c>
      <c r="CJ422" s="20">
        <f>VLOOKUP(CJ77,[1]Plan1!$F$3:$G$429,2,FALSE)</f>
        <v>1</v>
      </c>
      <c r="CK422" s="20" t="e">
        <f>VLOOKUP(CK77,[1]Plan1!$F$3:$G$429,2,FALSE)</f>
        <v>#N/A</v>
      </c>
      <c r="CL422" s="20" t="e">
        <f>VLOOKUP(CL77,[1]Plan1!$F$3:$G$429,2,FALSE)</f>
        <v>#N/A</v>
      </c>
      <c r="CM422" s="20">
        <f>VLOOKUP(CM77,[1]Plan1!$F$3:$G$429,2,FALSE)</f>
        <v>0</v>
      </c>
      <c r="CN422" s="20">
        <f>VLOOKUP(CN77,[1]Plan1!$F$3:$G$429,2,FALSE)</f>
        <v>0</v>
      </c>
      <c r="CU422" s="20" t="str">
        <f>IF(ISERROR(VLOOKUP(CU77,[1]Plan1!$B$2:$D$490,2,FALSE)),"(sem email)",VLOOKUP(CU77,[1]Plan1!$B$2:$D$490,2,FALSE))</f>
        <v>(sem email)</v>
      </c>
      <c r="CX422" s="20" t="str">
        <f>IF(ISERROR(VLOOKUP(CX77,[1]ajustes!$L$4:$M$309,2,FALSE)),"(sem email)",VLOOKUP(CX77,[1]ajustes!$L$4:$M$309,2,FALSE))</f>
        <v>(sem email)</v>
      </c>
    </row>
    <row r="423" spans="5:102" ht="15.75" customHeight="1" x14ac:dyDescent="0.3">
      <c r="E423" s="23" t="str">
        <f t="shared" si="1"/>
        <v>Marcia Aparecida Branco</v>
      </c>
      <c r="O423" s="20" t="e">
        <f>VLOOKUP(O78,[1]Plan1!$B$2:$D$490,2,FALSE)</f>
        <v>#N/A</v>
      </c>
      <c r="P423" s="20" t="e">
        <f>VLOOKUP(P78,[1]ajustes!$N$4:$O$344,2,FALSE)</f>
        <v>#N/A</v>
      </c>
      <c r="AN423" s="20">
        <f>VLOOKUP(AN78,[1]Plan1!$F$3:$G$429,2,FALSE)</f>
        <v>6</v>
      </c>
      <c r="AO423" s="20">
        <f>VLOOKUP(AO78,[1]Plan1!$F$3:$G$429,2,FALSE)</f>
        <v>5</v>
      </c>
      <c r="AP423" s="20">
        <f>VLOOKUP(AP78,[1]Plan1!$F$3:$G$429,2,FALSE)</f>
        <v>6</v>
      </c>
      <c r="AQ423" s="20">
        <f>VLOOKUP(AQ78,[1]Plan1!$F$3:$G$429,2,FALSE)</f>
        <v>6</v>
      </c>
      <c r="AR423" s="20">
        <f>VLOOKUP(AR78,[1]Plan1!$F$3:$G$429,2,FALSE)</f>
        <v>0</v>
      </c>
      <c r="AS423" s="20">
        <f>VLOOKUP(AS78,[1]Plan1!$F$3:$G$429,2,FALSE)</f>
        <v>0</v>
      </c>
      <c r="AT423" s="20" t="e">
        <f>VLOOKUP(AT78,[1]Plan1!$F$3:$G$429,2,FALSE)</f>
        <v>#N/A</v>
      </c>
      <c r="AU423" s="20" t="e">
        <f>VLOOKUP(AU78,[1]ajustes!$L$4:$N$134,3,FALSE)</f>
        <v>#N/A</v>
      </c>
      <c r="AV423" s="20">
        <f>VLOOKUP(AV78,[1]Plan1!$F$3:$G$429,2,FALSE)</f>
        <v>17</v>
      </c>
      <c r="AW423" s="20">
        <f>VLOOKUP(AW78,[1]Plan1!$F$3:$G$429,2,FALSE)</f>
        <v>5</v>
      </c>
      <c r="AX423" s="20">
        <f>VLOOKUP(AX78,[1]Plan1!$F$3:$G$429,2,FALSE)</f>
        <v>3</v>
      </c>
      <c r="AY423" s="20">
        <f>VLOOKUP(AY78,[1]Plan1!$F$3:$G$429,2,FALSE)</f>
        <v>3</v>
      </c>
      <c r="AZ423" s="20" t="e">
        <f>VLOOKUP(AZ78,[1]Plan1!$F$3:$G$429,2,FALSE)</f>
        <v>#N/A</v>
      </c>
      <c r="BA423" s="20">
        <f>VLOOKUP(BA78,[1]Plan1!$F$3:$G$429,2,FALSE)</f>
        <v>5</v>
      </c>
      <c r="BB423" s="20">
        <f>VLOOKUP(BB78,[1]Plan1!$F$3:$G$429,2,FALSE)</f>
        <v>0</v>
      </c>
      <c r="BC423" s="20">
        <f>VLOOKUP(BC78,[1]Plan1!$F$3:$G$429,2,FALSE)</f>
        <v>0</v>
      </c>
      <c r="BD423" s="20">
        <f>VLOOKUP(BD78,[1]Plan1!$F$3:$G$429,2,FALSE)</f>
        <v>0</v>
      </c>
      <c r="BE423" s="20">
        <f>VLOOKUP(BE78,[1]Plan1!$F$3:$G$429,2,FALSE)</f>
        <v>0</v>
      </c>
      <c r="BF423" s="20">
        <f>VLOOKUP(BF78,[1]Plan1!$F$3:$G$429,2,FALSE)</f>
        <v>0</v>
      </c>
      <c r="BG423" s="20">
        <f>VLOOKUP(BG78,[1]Plan1!$F$3:$G$429,2,FALSE)</f>
        <v>0</v>
      </c>
      <c r="BH423" s="20">
        <f>VLOOKUP(BH78,[1]Plan1!$F$3:$G$429,2,FALSE)</f>
        <v>0</v>
      </c>
      <c r="BI423" s="20">
        <f>VLOOKUP(BI78,[1]Plan1!$F$3:$G$429,2,FALSE)</f>
        <v>0</v>
      </c>
      <c r="BJ423" s="20">
        <f>VLOOKUP(BJ78,[1]Plan1!$F$3:$G$429,2,FALSE)</f>
        <v>0</v>
      </c>
      <c r="BK423" s="20">
        <f>VLOOKUP(BK78,[1]Plan1!$F$3:$G$429,2,FALSE)</f>
        <v>0</v>
      </c>
      <c r="BL423" s="20">
        <f>VLOOKUP(BL78,[1]Plan1!$F$3:$G$429,2,FALSE)</f>
        <v>0</v>
      </c>
      <c r="BM423" s="20">
        <f>VLOOKUP(BM78,[1]Plan1!$F$3:$G$429,2,FALSE)</f>
        <v>0</v>
      </c>
      <c r="BN423" s="20">
        <f>VLOOKUP(BN78,[1]Plan1!$F$3:$G$429,2,FALSE)</f>
        <v>0</v>
      </c>
      <c r="BO423" s="20">
        <f>VLOOKUP(BO78,[1]Plan1!$F$3:$G$429,2,FALSE)</f>
        <v>0</v>
      </c>
      <c r="BP423" s="20">
        <f>VLOOKUP(BP78,[1]Plan1!$F$3:$G$429,2,FALSE)</f>
        <v>0</v>
      </c>
      <c r="BQ423" s="20" t="e">
        <f>VLOOKUP(BQ78,[1]ajustes!$L$3:$M$11,2,FALSE)</f>
        <v>#N/A</v>
      </c>
      <c r="BR423" s="20">
        <f>VLOOKUP(BR78,[1]Plan1!$F$3:$G$429,2,FALSE)</f>
        <v>0</v>
      </c>
      <c r="BS423" s="20">
        <f>VLOOKUP(BS78,[1]Plan1!$F$3:$G$429,2,FALSE)</f>
        <v>0</v>
      </c>
      <c r="BT423" s="20">
        <f>VLOOKUP(BT78,[1]Plan1!$F$3:$G$429,2,FALSE)</f>
        <v>0</v>
      </c>
      <c r="BU423" s="20">
        <f>VLOOKUP(BU78,[1]Plan1!$F$3:$G$429,2,FALSE)</f>
        <v>0</v>
      </c>
      <c r="BV423" s="20" t="e">
        <f>VLOOKUP(BV78,[1]ajustes!$L$3:$M$328,2,FALSE)</f>
        <v>#N/A</v>
      </c>
      <c r="BW423" s="20">
        <f>VLOOKUP(BW78,[1]Plan1!$F$3:$G$429,2,FALSE)</f>
        <v>0</v>
      </c>
      <c r="BX423" s="20">
        <f>VLOOKUP(BX78,[1]Plan1!$F$3:$G$429,2,FALSE)</f>
        <v>0</v>
      </c>
      <c r="BY423" s="20">
        <f>VLOOKUP(BY78,[1]Plan1!$F$3:$G$429,2,FALSE)</f>
        <v>0</v>
      </c>
      <c r="BZ423" s="20">
        <f>VLOOKUP(BZ78,[1]Plan1!$F$3:$G$429,2,FALSE)</f>
        <v>0</v>
      </c>
      <c r="CA423" s="20">
        <f>VLOOKUP(CA78,[1]Plan1!$F$3:$G$429,2,FALSE)</f>
        <v>0</v>
      </c>
      <c r="CB423" s="20">
        <f>VLOOKUP(CB78,[1]Plan1!$F$3:$G$429,2,FALSE)</f>
        <v>0</v>
      </c>
      <c r="CC423" s="20">
        <f>VLOOKUP(CC78,[1]Plan1!$F$3:$G$429,2,FALSE)</f>
        <v>10</v>
      </c>
      <c r="CD423" s="20">
        <f>VLOOKUP(CD78,[1]Plan1!$F$3:$G$429,2,FALSE)</f>
        <v>0</v>
      </c>
      <c r="CE423" s="20" t="e">
        <f>VLOOKUP(CE78,[1]Plan1!$F$3:$G$429,2,FALSE)</f>
        <v>#N/A</v>
      </c>
      <c r="CF423" s="20">
        <f>VLOOKUP(CF78,[1]Plan1!$F$3:$G$429,2,FALSE)</f>
        <v>0</v>
      </c>
      <c r="CG423" s="20" t="e">
        <f>VLOOKUP(CG78,[1]Plan1!$F$3:$G$429,2,FALSE)</f>
        <v>#N/A</v>
      </c>
      <c r="CH423" s="20" t="e">
        <f>VLOOKUP(CH78,[1]Plan1!$F$3:$G$429,2,FALSE)</f>
        <v>#N/A</v>
      </c>
      <c r="CI423" s="20">
        <f>VLOOKUP(CI78,[1]Plan1!$F$3:$G$429,2,FALSE)</f>
        <v>0</v>
      </c>
      <c r="CJ423" s="20">
        <f>VLOOKUP(CJ78,[1]Plan1!$F$3:$G$429,2,FALSE)</f>
        <v>0</v>
      </c>
      <c r="CK423" s="20" t="e">
        <f>VLOOKUP(CK78,[1]Plan1!$F$3:$G$429,2,FALSE)</f>
        <v>#N/A</v>
      </c>
      <c r="CL423" s="20" t="e">
        <f>VLOOKUP(CL78,[1]Plan1!$F$3:$G$429,2,FALSE)</f>
        <v>#N/A</v>
      </c>
      <c r="CM423" s="20">
        <f>VLOOKUP(CM78,[1]Plan1!$F$3:$G$429,2,FALSE)</f>
        <v>0</v>
      </c>
      <c r="CN423" s="20">
        <f>VLOOKUP(CN78,[1]Plan1!$F$3:$G$429,2,FALSE)</f>
        <v>0</v>
      </c>
      <c r="CU423" s="20" t="str">
        <f>IF(ISERROR(VLOOKUP(CU78,[1]Plan1!$B$2:$D$490,2,FALSE)),"(sem email)",VLOOKUP(CU78,[1]Plan1!$B$2:$D$490,2,FALSE))</f>
        <v>(sem email)</v>
      </c>
      <c r="CX423" s="20" t="str">
        <f>IF(ISERROR(VLOOKUP(CX78,[1]ajustes!$L$4:$M$309,2,FALSE)),"(sem email)",VLOOKUP(CX78,[1]ajustes!$L$4:$M$309,2,FALSE))</f>
        <v>(sem email)</v>
      </c>
    </row>
    <row r="424" spans="5:102" ht="15.75" customHeight="1" x14ac:dyDescent="0.3">
      <c r="E424" s="23" t="str">
        <f t="shared" si="1"/>
        <v>Ismael De Souza</v>
      </c>
      <c r="O424" s="20" t="e">
        <f>VLOOKUP(O79,[1]Plan1!$B$2:$D$490,2,FALSE)</f>
        <v>#N/A</v>
      </c>
      <c r="P424" s="20" t="e">
        <f>VLOOKUP(P79,[1]ajustes!$N$4:$O$344,2,FALSE)</f>
        <v>#N/A</v>
      </c>
      <c r="AN424" s="20">
        <f>VLOOKUP(AN79,[1]Plan1!$F$3:$G$429,2,FALSE)</f>
        <v>15</v>
      </c>
      <c r="AO424" s="20">
        <f>VLOOKUP(AO79,[1]Plan1!$F$3:$G$429,2,FALSE)</f>
        <v>15</v>
      </c>
      <c r="AP424" s="20">
        <f>VLOOKUP(AP79,[1]Plan1!$F$3:$G$429,2,FALSE)</f>
        <v>12</v>
      </c>
      <c r="AQ424" s="20">
        <f>VLOOKUP(AQ79,[1]Plan1!$F$3:$G$429,2,FALSE)</f>
        <v>4</v>
      </c>
      <c r="AR424" s="20">
        <f>VLOOKUP(AR79,[1]Plan1!$F$3:$G$429,2,FALSE)</f>
        <v>0</v>
      </c>
      <c r="AS424" s="20">
        <f>VLOOKUP(AS79,[1]Plan1!$F$3:$G$429,2,FALSE)</f>
        <v>0</v>
      </c>
      <c r="AT424" s="20" t="e">
        <f>VLOOKUP(AT79,[1]Plan1!$F$3:$G$429,2,FALSE)</f>
        <v>#N/A</v>
      </c>
      <c r="AU424" s="20" t="e">
        <f>VLOOKUP(AU79,[1]ajustes!$L$4:$N$134,3,FALSE)</f>
        <v>#N/A</v>
      </c>
      <c r="AV424" s="20">
        <f>VLOOKUP(AV79,[1]Plan1!$F$3:$G$429,2,FALSE)</f>
        <v>15</v>
      </c>
      <c r="AW424" s="20">
        <f>VLOOKUP(AW79,[1]Plan1!$F$3:$G$429,2,FALSE)</f>
        <v>10</v>
      </c>
      <c r="AX424" s="20">
        <f>VLOOKUP(AX79,[1]Plan1!$F$3:$G$429,2,FALSE)</f>
        <v>5</v>
      </c>
      <c r="AY424" s="20">
        <f>VLOOKUP(AY79,[1]Plan1!$F$3:$G$429,2,FALSE)</f>
        <v>2</v>
      </c>
      <c r="AZ424" s="20" t="e">
        <f>VLOOKUP(AZ79,[1]Plan1!$F$3:$G$429,2,FALSE)</f>
        <v>#N/A</v>
      </c>
      <c r="BA424" s="20">
        <f>VLOOKUP(BA79,[1]Plan1!$F$3:$G$429,2,FALSE)</f>
        <v>18</v>
      </c>
      <c r="BB424" s="20">
        <f>VLOOKUP(BB79,[1]Plan1!$F$3:$G$429,2,FALSE)</f>
        <v>10</v>
      </c>
      <c r="BC424" s="20">
        <f>VLOOKUP(BC79,[1]Plan1!$F$3:$G$429,2,FALSE)</f>
        <v>7</v>
      </c>
      <c r="BD424" s="20">
        <f>VLOOKUP(BD79,[1]Plan1!$F$3:$G$429,2,FALSE)</f>
        <v>1</v>
      </c>
      <c r="BE424" s="20" t="e">
        <f>VLOOKUP(BE79,[1]Plan1!$F$3:$G$429,2,FALSE)</f>
        <v>#N/A</v>
      </c>
      <c r="BF424" s="20">
        <f>VLOOKUP(BF79,[1]Plan1!$F$3:$G$429,2,FALSE)</f>
        <v>30</v>
      </c>
      <c r="BG424" s="20">
        <f>VLOOKUP(BG79,[1]Plan1!$F$3:$G$429,2,FALSE)</f>
        <v>6</v>
      </c>
      <c r="BH424" s="20">
        <f>VLOOKUP(BH79,[1]Plan1!$F$3:$G$429,2,FALSE)</f>
        <v>6</v>
      </c>
      <c r="BI424" s="20">
        <f>VLOOKUP(BI79,[1]Plan1!$F$3:$G$429,2,FALSE)</f>
        <v>1</v>
      </c>
      <c r="BJ424" s="20">
        <f>VLOOKUP(BJ79,[1]Plan1!$F$3:$G$429,2,FALSE)</f>
        <v>1</v>
      </c>
      <c r="BK424" s="20">
        <f>VLOOKUP(BK79,[1]Plan1!$F$3:$G$429,2,FALSE)</f>
        <v>1</v>
      </c>
      <c r="BL424" s="20">
        <f>VLOOKUP(BL79,[1]Plan1!$F$3:$G$429,2,FALSE)</f>
        <v>1</v>
      </c>
      <c r="BM424" s="20">
        <f>VLOOKUP(BM79,[1]Plan1!$F$3:$G$429,2,FALSE)</f>
        <v>2</v>
      </c>
      <c r="BN424" s="20">
        <f>VLOOKUP(BN79,[1]Plan1!$F$3:$G$429,2,FALSE)</f>
        <v>1</v>
      </c>
      <c r="BO424" s="20">
        <f>VLOOKUP(BO79,[1]Plan1!$F$3:$G$429,2,FALSE)</f>
        <v>2</v>
      </c>
      <c r="BP424" s="20">
        <f>VLOOKUP(BP79,[1]Plan1!$F$3:$G$429,2,FALSE)</f>
        <v>4</v>
      </c>
      <c r="BQ424" s="20" t="e">
        <f>VLOOKUP(BQ79,[1]ajustes!$L$3:$M$11,2,FALSE)</f>
        <v>#N/A</v>
      </c>
      <c r="BR424" s="20" t="e">
        <f>VLOOKUP(BR79,[1]Plan1!$F$3:$G$429,2,FALSE)</f>
        <v>#N/A</v>
      </c>
      <c r="BS424" s="20">
        <f>VLOOKUP(BS79,[1]Plan1!$F$3:$G$429,2,FALSE)</f>
        <v>8</v>
      </c>
      <c r="BT424" s="20">
        <f>VLOOKUP(BT79,[1]Plan1!$F$3:$G$429,2,FALSE)</f>
        <v>1</v>
      </c>
      <c r="BU424" s="20">
        <f>VLOOKUP(BU79,[1]Plan1!$F$3:$G$429,2,FALSE)</f>
        <v>1</v>
      </c>
      <c r="BV424" s="20" t="e">
        <f>VLOOKUP(BV79,[1]ajustes!$L$3:$M$328,2,FALSE)</f>
        <v>#N/A</v>
      </c>
      <c r="BW424" s="20" t="e">
        <f>VLOOKUP(BW79,[1]Plan1!$F$3:$G$429,2,FALSE)</f>
        <v>#N/A</v>
      </c>
      <c r="BX424" s="20">
        <f>VLOOKUP(BX79,[1]Plan1!$F$3:$G$429,2,FALSE)</f>
        <v>6</v>
      </c>
      <c r="BY424" s="20">
        <f>VLOOKUP(BY79,[1]Plan1!$F$3:$G$429,2,FALSE)</f>
        <v>2</v>
      </c>
      <c r="BZ424" s="20">
        <f>VLOOKUP(BZ79,[1]Plan1!$F$3:$G$429,2,FALSE)</f>
        <v>1</v>
      </c>
      <c r="CA424" s="20">
        <f>VLOOKUP(CA79,[1]Plan1!$F$3:$G$429,2,FALSE)</f>
        <v>1</v>
      </c>
      <c r="CB424" s="20">
        <f>VLOOKUP(CB79,[1]Plan1!$F$3:$G$429,2,FALSE)</f>
        <v>0</v>
      </c>
      <c r="CC424" s="20">
        <f>VLOOKUP(CC79,[1]Plan1!$F$3:$G$429,2,FALSE)</f>
        <v>2</v>
      </c>
      <c r="CD424" s="20">
        <f>VLOOKUP(CD79,[1]Plan1!$F$3:$G$429,2,FALSE)</f>
        <v>0</v>
      </c>
      <c r="CE424" s="20">
        <f>VLOOKUP(CE79,[1]Plan1!$F$3:$G$429,2,FALSE)</f>
        <v>0</v>
      </c>
      <c r="CF424" s="20">
        <f>VLOOKUP(CF79,[1]Plan1!$F$3:$G$429,2,FALSE)</f>
        <v>0</v>
      </c>
      <c r="CG424" s="20" t="e">
        <f>VLOOKUP(CG79,[1]Plan1!$F$3:$G$429,2,FALSE)</f>
        <v>#N/A</v>
      </c>
      <c r="CH424" s="20">
        <f>VLOOKUP(CH79,[1]Plan1!$F$3:$G$429,2,FALSE)</f>
        <v>0</v>
      </c>
      <c r="CI424" s="20">
        <f>VLOOKUP(CI79,[1]Plan1!$F$3:$G$429,2,FALSE)</f>
        <v>0</v>
      </c>
      <c r="CJ424" s="20">
        <f>VLOOKUP(CJ79,[1]Plan1!$F$3:$G$429,2,FALSE)</f>
        <v>0</v>
      </c>
      <c r="CK424" s="20" t="e">
        <f>VLOOKUP(CK79,[1]Plan1!$F$3:$G$429,2,FALSE)</f>
        <v>#N/A</v>
      </c>
      <c r="CL424" s="20">
        <f>VLOOKUP(CL79,[1]Plan1!$F$3:$G$429,2,FALSE)</f>
        <v>0</v>
      </c>
      <c r="CM424" s="20">
        <f>VLOOKUP(CM79,[1]Plan1!$F$3:$G$429,2,FALSE)</f>
        <v>0</v>
      </c>
      <c r="CN424" s="20">
        <f>VLOOKUP(CN79,[1]Plan1!$F$3:$G$429,2,FALSE)</f>
        <v>0</v>
      </c>
      <c r="CU424" s="20" t="str">
        <f>IF(ISERROR(VLOOKUP(CU79,[1]Plan1!$B$2:$D$490,2,FALSE)),"(sem email)",VLOOKUP(CU79,[1]Plan1!$B$2:$D$490,2,FALSE))</f>
        <v>(sem email)</v>
      </c>
      <c r="CX424" s="20" t="str">
        <f>IF(ISERROR(VLOOKUP(CX79,[1]ajustes!$L$4:$M$309,2,FALSE)),"(sem email)",VLOOKUP(CX79,[1]ajustes!$L$4:$M$309,2,FALSE))</f>
        <v>(sem email)</v>
      </c>
    </row>
    <row r="425" spans="5:102" ht="15.75" customHeight="1" x14ac:dyDescent="0.3">
      <c r="E425" s="23" t="str">
        <f t="shared" si="1"/>
        <v>Leandro José Mantellato</v>
      </c>
      <c r="O425" s="20" t="e">
        <f>VLOOKUP(O80,[1]Plan1!$B$2:$D$490,2,FALSE)</f>
        <v>#N/A</v>
      </c>
      <c r="P425" s="20" t="e">
        <f>VLOOKUP(P80,[1]ajustes!$N$4:$O$344,2,FALSE)</f>
        <v>#N/A</v>
      </c>
      <c r="AN425" s="20">
        <f>VLOOKUP(AN80,[1]Plan1!$F$3:$G$429,2,FALSE)</f>
        <v>30</v>
      </c>
      <c r="AO425" s="20">
        <f>VLOOKUP(AO80,[1]Plan1!$F$3:$G$429,2,FALSE)</f>
        <v>12</v>
      </c>
      <c r="AP425" s="20">
        <f>VLOOKUP(AP80,[1]Plan1!$F$3:$G$429,2,FALSE)</f>
        <v>10</v>
      </c>
      <c r="AQ425" s="20">
        <f>VLOOKUP(AQ80,[1]Plan1!$F$3:$G$429,2,FALSE)</f>
        <v>6</v>
      </c>
      <c r="AR425" s="20">
        <f>VLOOKUP(AR80,[1]Plan1!$F$3:$G$429,2,FALSE)</f>
        <v>0</v>
      </c>
      <c r="AS425" s="20">
        <f>VLOOKUP(AS80,[1]Plan1!$F$3:$G$429,2,FALSE)</f>
        <v>0</v>
      </c>
      <c r="AT425" s="20">
        <f>VLOOKUP(AT80,[1]Plan1!$F$3:$G$429,2,FALSE)</f>
        <v>0</v>
      </c>
      <c r="AU425" s="20" t="e">
        <f>VLOOKUP(AU80,[1]ajustes!$L$4:$N$134,3,FALSE)</f>
        <v>#N/A</v>
      </c>
      <c r="AV425" s="20">
        <f>VLOOKUP(AV80,[1]Plan1!$F$3:$G$429,2,FALSE)</f>
        <v>0</v>
      </c>
      <c r="AW425" s="20">
        <f>VLOOKUP(AW80,[1]Plan1!$F$3:$G$429,2,FALSE)</f>
        <v>7</v>
      </c>
      <c r="AX425" s="20">
        <f>VLOOKUP(AX80,[1]Plan1!$F$3:$G$429,2,FALSE)</f>
        <v>5</v>
      </c>
      <c r="AY425" s="20">
        <f>VLOOKUP(AY80,[1]Plan1!$F$3:$G$429,2,FALSE)</f>
        <v>0</v>
      </c>
      <c r="AZ425" s="20">
        <f>VLOOKUP(AZ80,[1]Plan1!$F$3:$G$429,2,FALSE)</f>
        <v>0</v>
      </c>
      <c r="BA425" s="20">
        <f>VLOOKUP(BA80,[1]Plan1!$F$3:$G$429,2,FALSE)</f>
        <v>0</v>
      </c>
      <c r="BB425" s="20">
        <f>VLOOKUP(BB80,[1]Plan1!$F$3:$G$429,2,FALSE)</f>
        <v>3</v>
      </c>
      <c r="BC425" s="20">
        <f>VLOOKUP(BC80,[1]Plan1!$F$3:$G$429,2,FALSE)</f>
        <v>4</v>
      </c>
      <c r="BD425" s="20">
        <f>VLOOKUP(BD80,[1]Plan1!$F$3:$G$429,2,FALSE)</f>
        <v>0</v>
      </c>
      <c r="BE425" s="20">
        <f>VLOOKUP(BE80,[1]Plan1!$F$3:$G$429,2,FALSE)</f>
        <v>0</v>
      </c>
      <c r="BF425" s="20">
        <f>VLOOKUP(BF80,[1]Plan1!$F$3:$G$429,2,FALSE)</f>
        <v>0</v>
      </c>
      <c r="BG425" s="20">
        <f>VLOOKUP(BG80,[1]Plan1!$F$3:$G$429,2,FALSE)</f>
        <v>0</v>
      </c>
      <c r="BH425" s="20">
        <f>VLOOKUP(BH80,[1]Plan1!$F$3:$G$429,2,FALSE)</f>
        <v>0</v>
      </c>
      <c r="BI425" s="20">
        <f>VLOOKUP(BI80,[1]Plan1!$F$3:$G$429,2,FALSE)</f>
        <v>0</v>
      </c>
      <c r="BJ425" s="20">
        <f>VLOOKUP(BJ80,[1]Plan1!$F$3:$G$429,2,FALSE)</f>
        <v>0</v>
      </c>
      <c r="BK425" s="20">
        <f>VLOOKUP(BK80,[1]Plan1!$F$3:$G$429,2,FALSE)</f>
        <v>0</v>
      </c>
      <c r="BL425" s="20">
        <f>VLOOKUP(BL80,[1]Plan1!$F$3:$G$429,2,FALSE)</f>
        <v>0</v>
      </c>
      <c r="BM425" s="20">
        <f>VLOOKUP(BM80,[1]Plan1!$F$3:$G$429,2,FALSE)</f>
        <v>0</v>
      </c>
      <c r="BN425" s="20">
        <f>VLOOKUP(BN80,[1]Plan1!$F$3:$G$429,2,FALSE)</f>
        <v>0</v>
      </c>
      <c r="BO425" s="20">
        <f>VLOOKUP(BO80,[1]Plan1!$F$3:$G$429,2,FALSE)</f>
        <v>0</v>
      </c>
      <c r="BP425" s="20">
        <f>VLOOKUP(BP80,[1]Plan1!$F$3:$G$429,2,FALSE)</f>
        <v>0</v>
      </c>
      <c r="BQ425" s="20" t="e">
        <f>VLOOKUP(BQ80,[1]ajustes!$L$3:$M$11,2,FALSE)</f>
        <v>#N/A</v>
      </c>
      <c r="BR425" s="20">
        <f>VLOOKUP(BR80,[1]Plan1!$F$3:$G$429,2,FALSE)</f>
        <v>0</v>
      </c>
      <c r="BS425" s="20">
        <f>VLOOKUP(BS80,[1]Plan1!$F$3:$G$429,2,FALSE)</f>
        <v>0</v>
      </c>
      <c r="BT425" s="20">
        <f>VLOOKUP(BT80,[1]Plan1!$F$3:$G$429,2,FALSE)</f>
        <v>0</v>
      </c>
      <c r="BU425" s="20">
        <f>VLOOKUP(BU80,[1]Plan1!$F$3:$G$429,2,FALSE)</f>
        <v>0</v>
      </c>
      <c r="BV425" s="20" t="e">
        <f>VLOOKUP(BV80,[1]ajustes!$L$3:$M$328,2,FALSE)</f>
        <v>#N/A</v>
      </c>
      <c r="BW425" s="20">
        <f>VLOOKUP(BW80,[1]Plan1!$F$3:$G$429,2,FALSE)</f>
        <v>0</v>
      </c>
      <c r="BX425" s="20">
        <f>VLOOKUP(BX80,[1]Plan1!$F$3:$G$429,2,FALSE)</f>
        <v>0</v>
      </c>
      <c r="BY425" s="20">
        <f>VLOOKUP(BY80,[1]Plan1!$F$3:$G$429,2,FALSE)</f>
        <v>0</v>
      </c>
      <c r="BZ425" s="20">
        <f>VLOOKUP(BZ80,[1]Plan1!$F$3:$G$429,2,FALSE)</f>
        <v>0</v>
      </c>
      <c r="CA425" s="20">
        <f>VLOOKUP(CA80,[1]Plan1!$F$3:$G$429,2,FALSE)</f>
        <v>0</v>
      </c>
      <c r="CB425" s="20">
        <f>VLOOKUP(CB80,[1]Plan1!$F$3:$G$429,2,FALSE)</f>
        <v>2</v>
      </c>
      <c r="CC425" s="20">
        <f>VLOOKUP(CC80,[1]Plan1!$F$3:$G$429,2,FALSE)</f>
        <v>23</v>
      </c>
      <c r="CD425" s="20" t="e">
        <f>VLOOKUP(CD80,[1]Plan1!$F$3:$G$429,2,FALSE)</f>
        <v>#N/A</v>
      </c>
      <c r="CE425" s="20">
        <f>VLOOKUP(CE80,[1]Plan1!$F$3:$G$429,2,FALSE)</f>
        <v>0</v>
      </c>
      <c r="CF425" s="20">
        <f>VLOOKUP(CF80,[1]Plan1!$F$3:$G$429,2,FALSE)</f>
        <v>0</v>
      </c>
      <c r="CG425" s="20" t="e">
        <f>VLOOKUP(CG80,[1]Plan1!$F$3:$G$429,2,FALSE)</f>
        <v>#N/A</v>
      </c>
      <c r="CH425" s="20" t="e">
        <f>VLOOKUP(CH80,[1]Plan1!$F$3:$G$429,2,FALSE)</f>
        <v>#N/A</v>
      </c>
      <c r="CI425" s="20">
        <f>VLOOKUP(CI80,[1]Plan1!$F$3:$G$429,2,FALSE)</f>
        <v>0</v>
      </c>
      <c r="CJ425" s="20">
        <f>VLOOKUP(CJ80,[1]Plan1!$F$3:$G$429,2,FALSE)</f>
        <v>0</v>
      </c>
      <c r="CK425" s="20">
        <f>VLOOKUP(CK80,[1]Plan1!$F$3:$G$429,2,FALSE)</f>
        <v>0</v>
      </c>
      <c r="CL425" s="20" t="e">
        <f>VLOOKUP(CL80,[1]Plan1!$F$3:$G$429,2,FALSE)</f>
        <v>#N/A</v>
      </c>
      <c r="CM425" s="20">
        <f>VLOOKUP(CM80,[1]Plan1!$F$3:$G$429,2,FALSE)</f>
        <v>0</v>
      </c>
      <c r="CN425" s="20">
        <f>VLOOKUP(CN80,[1]Plan1!$F$3:$G$429,2,FALSE)</f>
        <v>0</v>
      </c>
      <c r="CU425" s="20" t="str">
        <f>IF(ISERROR(VLOOKUP(CU80,[1]Plan1!$B$2:$D$490,2,FALSE)),"(sem email)",VLOOKUP(CU80,[1]Plan1!$B$2:$D$490,2,FALSE))</f>
        <v>(sem email)</v>
      </c>
      <c r="CX425" s="20" t="str">
        <f>IF(ISERROR(VLOOKUP(CX80,[1]ajustes!$L$4:$M$309,2,FALSE)),"(sem email)",VLOOKUP(CX80,[1]ajustes!$L$4:$M$309,2,FALSE))</f>
        <v>(sem email)</v>
      </c>
    </row>
    <row r="426" spans="5:102" ht="15.75" customHeight="1" x14ac:dyDescent="0.3">
      <c r="E426" s="23" t="str">
        <f t="shared" si="1"/>
        <v xml:space="preserve">Márcia Bandini </v>
      </c>
      <c r="O426" s="20" t="e">
        <f>VLOOKUP(O81,[1]Plan1!$B$2:$D$490,2,FALSE)</f>
        <v>#N/A</v>
      </c>
      <c r="P426" s="20" t="str">
        <f>VLOOKUP(P81,[1]ajustes!$N$4:$O$344,2,FALSE)</f>
        <v>(19) 99787-6158</v>
      </c>
      <c r="AN426" s="20">
        <f>VLOOKUP(AN81,[1]Plan1!$F$3:$G$429,2,FALSE)</f>
        <v>35</v>
      </c>
      <c r="AO426" s="20">
        <f>VLOOKUP(AO81,[1]Plan1!$F$3:$G$429,2,FALSE)</f>
        <v>12</v>
      </c>
      <c r="AP426" s="20">
        <f>VLOOKUP(AP81,[1]Plan1!$F$3:$G$429,2,FALSE)</f>
        <v>13</v>
      </c>
      <c r="AQ426" s="20">
        <f>VLOOKUP(AQ81,[1]Plan1!$F$3:$G$429,2,FALSE)</f>
        <v>6</v>
      </c>
      <c r="AR426" s="20" t="e">
        <f>VLOOKUP(AR81,[1]Plan1!$F$3:$G$429,2,FALSE)</f>
        <v>#N/A</v>
      </c>
      <c r="AS426" s="20">
        <f>VLOOKUP(AS81,[1]Plan1!$F$3:$G$429,2,FALSE)</f>
        <v>20</v>
      </c>
      <c r="AT426" s="20" t="e">
        <f>VLOOKUP(AT81,[1]Plan1!$F$3:$G$429,2,FALSE)</f>
        <v>#N/A</v>
      </c>
      <c r="AU426" s="20" t="e">
        <f>VLOOKUP(AU81,[1]ajustes!$L$4:$N$134,3,FALSE)</f>
        <v>#N/A</v>
      </c>
      <c r="AV426" s="20">
        <f>VLOOKUP(AV81,[1]Plan1!$F$3:$G$429,2,FALSE)</f>
        <v>12</v>
      </c>
      <c r="AW426" s="20">
        <f>VLOOKUP(AW81,[1]Plan1!$F$3:$G$429,2,FALSE)</f>
        <v>13</v>
      </c>
      <c r="AX426" s="20">
        <f>VLOOKUP(AX81,[1]Plan1!$F$3:$G$429,2,FALSE)</f>
        <v>6</v>
      </c>
      <c r="AY426" s="20">
        <f>VLOOKUP(AY81,[1]Plan1!$F$3:$G$429,2,FALSE)</f>
        <v>2</v>
      </c>
      <c r="AZ426" s="20" t="e">
        <f>VLOOKUP(AZ81,[1]Plan1!$F$3:$G$429,2,FALSE)</f>
        <v>#N/A</v>
      </c>
      <c r="BA426" s="20">
        <f>VLOOKUP(BA81,[1]Plan1!$F$3:$G$429,2,FALSE)</f>
        <v>23</v>
      </c>
      <c r="BB426" s="20">
        <f>VLOOKUP(BB81,[1]Plan1!$F$3:$G$429,2,FALSE)</f>
        <v>5</v>
      </c>
      <c r="BC426" s="20">
        <f>VLOOKUP(BC81,[1]Plan1!$F$3:$G$429,2,FALSE)</f>
        <v>2</v>
      </c>
      <c r="BD426" s="20">
        <f>VLOOKUP(BD81,[1]Plan1!$F$3:$G$429,2,FALSE)</f>
        <v>1</v>
      </c>
      <c r="BE426" s="20" t="e">
        <f>VLOOKUP(BE81,[1]Plan1!$F$3:$G$429,2,FALSE)</f>
        <v>#N/A</v>
      </c>
      <c r="BF426" s="20">
        <f>VLOOKUP(BF81,[1]Plan1!$F$3:$G$429,2,FALSE)</f>
        <v>0</v>
      </c>
      <c r="BG426" s="20">
        <f>VLOOKUP(BG81,[1]Plan1!$F$3:$G$429,2,FALSE)</f>
        <v>0</v>
      </c>
      <c r="BH426" s="20">
        <f>VLOOKUP(BH81,[1]Plan1!$F$3:$G$429,2,FALSE)</f>
        <v>0</v>
      </c>
      <c r="BI426" s="20">
        <f>VLOOKUP(BI81,[1]Plan1!$F$3:$G$429,2,FALSE)</f>
        <v>0</v>
      </c>
      <c r="BJ426" s="20">
        <f>VLOOKUP(BJ81,[1]Plan1!$F$3:$G$429,2,FALSE)</f>
        <v>0</v>
      </c>
      <c r="BK426" s="20">
        <f>VLOOKUP(BK81,[1]Plan1!$F$3:$G$429,2,FALSE)</f>
        <v>0</v>
      </c>
      <c r="BL426" s="20">
        <f>VLOOKUP(BL81,[1]Plan1!$F$3:$G$429,2,FALSE)</f>
        <v>0</v>
      </c>
      <c r="BM426" s="20">
        <f>VLOOKUP(BM81,[1]Plan1!$F$3:$G$429,2,FALSE)</f>
        <v>0</v>
      </c>
      <c r="BN426" s="20">
        <f>VLOOKUP(BN81,[1]Plan1!$F$3:$G$429,2,FALSE)</f>
        <v>0</v>
      </c>
      <c r="BO426" s="20">
        <f>VLOOKUP(BO81,[1]Plan1!$F$3:$G$429,2,FALSE)</f>
        <v>0</v>
      </c>
      <c r="BP426" s="20">
        <f>VLOOKUP(BP81,[1]Plan1!$F$3:$G$429,2,FALSE)</f>
        <v>2</v>
      </c>
      <c r="BQ426" s="20" t="e">
        <f>VLOOKUP(BQ81,[1]ajustes!$L$3:$M$11,2,FALSE)</f>
        <v>#N/A</v>
      </c>
      <c r="BR426" s="20">
        <f>VLOOKUP(BR81,[1]Plan1!$F$3:$G$429,2,FALSE)</f>
        <v>0</v>
      </c>
      <c r="BS426" s="20">
        <f>VLOOKUP(BS81,[1]Plan1!$F$3:$G$429,2,FALSE)</f>
        <v>0</v>
      </c>
      <c r="BT426" s="20">
        <f>VLOOKUP(BT81,[1]Plan1!$F$3:$G$429,2,FALSE)</f>
        <v>2</v>
      </c>
      <c r="BU426" s="20">
        <f>VLOOKUP(BU81,[1]Plan1!$F$3:$G$429,2,FALSE)</f>
        <v>1</v>
      </c>
      <c r="BV426" s="20" t="e">
        <f>VLOOKUP(BV81,[1]ajustes!$L$3:$M$328,2,FALSE)</f>
        <v>#N/A</v>
      </c>
      <c r="BW426" s="20" t="e">
        <f>VLOOKUP(BW81,[1]Plan1!$F$3:$G$429,2,FALSE)</f>
        <v>#N/A</v>
      </c>
      <c r="BX426" s="20">
        <f>VLOOKUP(BX81,[1]Plan1!$F$3:$G$429,2,FALSE)</f>
        <v>5</v>
      </c>
      <c r="BY426" s="20">
        <f>VLOOKUP(BY81,[1]Plan1!$F$3:$G$429,2,FALSE)</f>
        <v>5</v>
      </c>
      <c r="BZ426" s="20">
        <f>VLOOKUP(BZ81,[1]Plan1!$F$3:$G$429,2,FALSE)</f>
        <v>2</v>
      </c>
      <c r="CA426" s="20">
        <f>VLOOKUP(CA81,[1]Plan1!$F$3:$G$429,2,FALSE)</f>
        <v>1</v>
      </c>
      <c r="CB426" s="20">
        <f>VLOOKUP(CB81,[1]Plan1!$F$3:$G$429,2,FALSE)</f>
        <v>0</v>
      </c>
      <c r="CC426" s="20">
        <f>VLOOKUP(CC81,[1]Plan1!$F$3:$G$429,2,FALSE)</f>
        <v>40</v>
      </c>
      <c r="CD426" s="20" t="e">
        <f>VLOOKUP(CD81,[1]Plan1!$F$3:$G$429,2,FALSE)</f>
        <v>#N/A</v>
      </c>
      <c r="CE426" s="20">
        <f>VLOOKUP(CE81,[1]Plan1!$F$3:$G$429,2,FALSE)</f>
        <v>0</v>
      </c>
      <c r="CF426" s="20">
        <f>VLOOKUP(CF81,[1]Plan1!$F$3:$G$429,2,FALSE)</f>
        <v>0</v>
      </c>
      <c r="CG426" s="20" t="e">
        <f>VLOOKUP(CG81,[1]Plan1!$F$3:$G$429,2,FALSE)</f>
        <v>#N/A</v>
      </c>
      <c r="CH426" s="20">
        <f>VLOOKUP(CH81,[1]Plan1!$F$3:$G$429,2,FALSE)</f>
        <v>0</v>
      </c>
      <c r="CI426" s="20">
        <f>VLOOKUP(CI81,[1]Plan1!$F$3:$G$429,2,FALSE)</f>
        <v>0</v>
      </c>
      <c r="CJ426" s="20">
        <f>VLOOKUP(CJ81,[1]Plan1!$F$3:$G$429,2,FALSE)</f>
        <v>0</v>
      </c>
      <c r="CK426" s="20" t="e">
        <f>VLOOKUP(CK81,[1]Plan1!$F$3:$G$429,2,FALSE)</f>
        <v>#N/A</v>
      </c>
      <c r="CL426" s="20">
        <f>VLOOKUP(CL81,[1]Plan1!$F$3:$G$429,2,FALSE)</f>
        <v>0</v>
      </c>
      <c r="CM426" s="20">
        <f>VLOOKUP(CM81,[1]Plan1!$F$3:$G$429,2,FALSE)</f>
        <v>0</v>
      </c>
      <c r="CN426" s="20">
        <f>VLOOKUP(CN81,[1]Plan1!$F$3:$G$429,2,FALSE)</f>
        <v>0</v>
      </c>
      <c r="CU426" s="20" t="str">
        <f>IF(ISERROR(VLOOKUP(CU81,[1]Plan1!$B$2:$D$490,2,FALSE)),"(sem email)",VLOOKUP(CU81,[1]Plan1!$B$2:$D$490,2,FALSE))</f>
        <v>(sem email)</v>
      </c>
      <c r="CX426" s="20" t="str">
        <f>IF(ISERROR(VLOOKUP(CX81,[1]ajustes!$L$4:$M$309,2,FALSE)),"(sem email)",VLOOKUP(CX81,[1]ajustes!$L$4:$M$309,2,FALSE))</f>
        <v>(sem email)</v>
      </c>
    </row>
    <row r="427" spans="5:102" ht="15.75" customHeight="1" x14ac:dyDescent="0.3">
      <c r="E427" s="23" t="str">
        <f t="shared" si="1"/>
        <v>Antonio Fernando Pires De Toledo</v>
      </c>
      <c r="O427" s="20" t="e">
        <f>VLOOKUP(O82,[1]Plan1!$B$2:$D$490,2,FALSE)</f>
        <v>#N/A</v>
      </c>
      <c r="P427" s="20" t="e">
        <f>VLOOKUP(P82,[1]ajustes!$N$4:$O$344,2,FALSE)</f>
        <v>#N/A</v>
      </c>
      <c r="AN427" s="20">
        <f>VLOOKUP(AN82,[1]Plan1!$F$3:$G$429,2,FALSE)</f>
        <v>35</v>
      </c>
      <c r="AO427" s="20">
        <f>VLOOKUP(AO82,[1]Plan1!$F$3:$G$429,2,FALSE)</f>
        <v>50</v>
      </c>
      <c r="AP427" s="20">
        <f>VLOOKUP(AP82,[1]Plan1!$F$3:$G$429,2,FALSE)</f>
        <v>9</v>
      </c>
      <c r="AQ427" s="20">
        <f>VLOOKUP(AQ82,[1]Plan1!$F$3:$G$429,2,FALSE)</f>
        <v>5</v>
      </c>
      <c r="AR427" s="20">
        <f>VLOOKUP(AR82,[1]Plan1!$F$3:$G$429,2,FALSE)</f>
        <v>0</v>
      </c>
      <c r="AS427" s="20">
        <f>VLOOKUP(AS82,[1]Plan1!$F$3:$G$429,2,FALSE)</f>
        <v>0</v>
      </c>
      <c r="AT427" s="20" t="e">
        <f>VLOOKUP(AT82,[1]Plan1!$F$3:$G$429,2,FALSE)</f>
        <v>#N/A</v>
      </c>
      <c r="AU427" s="20" t="e">
        <f>VLOOKUP(AU82,[1]ajustes!$L$4:$N$134,3,FALSE)</f>
        <v>#N/A</v>
      </c>
      <c r="AV427" s="20">
        <f>VLOOKUP(AV82,[1]Plan1!$F$3:$G$429,2,FALSE)</f>
        <v>35</v>
      </c>
      <c r="AW427" s="20">
        <f>VLOOKUP(AW82,[1]Plan1!$F$3:$G$429,2,FALSE)</f>
        <v>6</v>
      </c>
      <c r="AX427" s="20">
        <f>VLOOKUP(AX82,[1]Plan1!$F$3:$G$429,2,FALSE)</f>
        <v>4</v>
      </c>
      <c r="AY427" s="20">
        <f>VLOOKUP(AY82,[1]Plan1!$F$3:$G$429,2,FALSE)</f>
        <v>2</v>
      </c>
      <c r="AZ427" s="20" t="e">
        <f>VLOOKUP(AZ82,[1]Plan1!$F$3:$G$429,2,FALSE)</f>
        <v>#N/A</v>
      </c>
      <c r="BA427" s="20">
        <f>VLOOKUP(BA82,[1]Plan1!$F$3:$G$429,2,FALSE)</f>
        <v>20</v>
      </c>
      <c r="BB427" s="20">
        <f>VLOOKUP(BB82,[1]Plan1!$F$3:$G$429,2,FALSE)</f>
        <v>3</v>
      </c>
      <c r="BC427" s="20">
        <f>VLOOKUP(BC82,[1]Plan1!$F$3:$G$429,2,FALSE)</f>
        <v>3</v>
      </c>
      <c r="BD427" s="20">
        <f>VLOOKUP(BD82,[1]Plan1!$F$3:$G$429,2,FALSE)</f>
        <v>1</v>
      </c>
      <c r="BE427" s="20" t="e">
        <f>VLOOKUP(BE82,[1]Plan1!$F$3:$G$429,2,FALSE)</f>
        <v>#N/A</v>
      </c>
      <c r="BF427" s="20">
        <f>VLOOKUP(BF82,[1]Plan1!$F$3:$G$429,2,FALSE)</f>
        <v>12</v>
      </c>
      <c r="BG427" s="20">
        <f>VLOOKUP(BG82,[1]Plan1!$F$3:$G$429,2,FALSE)</f>
        <v>15</v>
      </c>
      <c r="BH427" s="20">
        <f>VLOOKUP(BH82,[1]Plan1!$F$3:$G$429,2,FALSE)</f>
        <v>5</v>
      </c>
      <c r="BI427" s="20">
        <f>VLOOKUP(BI82,[1]Plan1!$F$3:$G$429,2,FALSE)</f>
        <v>1</v>
      </c>
      <c r="BJ427" s="20">
        <f>VLOOKUP(BJ82,[1]Plan1!$F$3:$G$429,2,FALSE)</f>
        <v>2</v>
      </c>
      <c r="BK427" s="20">
        <f>VLOOKUP(BK82,[1]Plan1!$F$3:$G$429,2,FALSE)</f>
        <v>2</v>
      </c>
      <c r="BL427" s="20">
        <f>VLOOKUP(BL82,[1]Plan1!$F$3:$G$429,2,FALSE)</f>
        <v>1</v>
      </c>
      <c r="BM427" s="20">
        <f>VLOOKUP(BM82,[1]Plan1!$F$3:$G$429,2,FALSE)</f>
        <v>3</v>
      </c>
      <c r="BN427" s="20">
        <f>VLOOKUP(BN82,[1]Plan1!$F$3:$G$429,2,FALSE)</f>
        <v>0</v>
      </c>
      <c r="BO427" s="20">
        <f>VLOOKUP(BO82,[1]Plan1!$F$3:$G$429,2,FALSE)</f>
        <v>3</v>
      </c>
      <c r="BP427" s="20">
        <f>VLOOKUP(BP82,[1]Plan1!$F$3:$G$429,2,FALSE)</f>
        <v>3</v>
      </c>
      <c r="BQ427" s="20" t="e">
        <f>VLOOKUP(BQ82,[1]ajustes!$L$3:$M$11,2,FALSE)</f>
        <v>#N/A</v>
      </c>
      <c r="BR427" s="20" t="e">
        <f>VLOOKUP(BR82,[1]Plan1!$F$3:$G$429,2,FALSE)</f>
        <v>#N/A</v>
      </c>
      <c r="BS427" s="20">
        <f>VLOOKUP(BS82,[1]Plan1!$F$3:$G$429,2,FALSE)</f>
        <v>2</v>
      </c>
      <c r="BT427" s="20">
        <f>VLOOKUP(BT82,[1]Plan1!$F$3:$G$429,2,FALSE)</f>
        <v>1</v>
      </c>
      <c r="BU427" s="20">
        <f>VLOOKUP(BU82,[1]Plan1!$F$3:$G$429,2,FALSE)</f>
        <v>1</v>
      </c>
      <c r="BV427" s="20" t="e">
        <f>VLOOKUP(BV82,[1]ajustes!$L$3:$M$328,2,FALSE)</f>
        <v>#N/A</v>
      </c>
      <c r="BW427" s="20" t="e">
        <f>VLOOKUP(BW82,[1]Plan1!$F$3:$G$429,2,FALSE)</f>
        <v>#N/A</v>
      </c>
      <c r="BX427" s="20">
        <f>VLOOKUP(BX82,[1]Plan1!$F$3:$G$429,2,FALSE)</f>
        <v>8</v>
      </c>
      <c r="BY427" s="20">
        <f>VLOOKUP(BY82,[1]Plan1!$F$3:$G$429,2,FALSE)</f>
        <v>3</v>
      </c>
      <c r="BZ427" s="20">
        <f>VLOOKUP(BZ82,[1]Plan1!$F$3:$G$429,2,FALSE)</f>
        <v>2</v>
      </c>
      <c r="CA427" s="20">
        <f>VLOOKUP(CA82,[1]Plan1!$F$3:$G$429,2,FALSE)</f>
        <v>2</v>
      </c>
      <c r="CB427" s="20">
        <f>VLOOKUP(CB82,[1]Plan1!$F$3:$G$429,2,FALSE)</f>
        <v>0</v>
      </c>
      <c r="CC427" s="20">
        <f>VLOOKUP(CC82,[1]Plan1!$F$3:$G$429,2,FALSE)</f>
        <v>50</v>
      </c>
      <c r="CD427" s="20">
        <f>VLOOKUP(CD82,[1]Plan1!$F$3:$G$429,2,FALSE)</f>
        <v>0</v>
      </c>
      <c r="CE427" s="20">
        <f>VLOOKUP(CE82,[1]Plan1!$F$3:$G$429,2,FALSE)</f>
        <v>0</v>
      </c>
      <c r="CF427" s="20">
        <f>VLOOKUP(CF82,[1]Plan1!$F$3:$G$429,2,FALSE)</f>
        <v>0</v>
      </c>
      <c r="CG427" s="20" t="e">
        <f>VLOOKUP(CG82,[1]Plan1!$F$3:$G$429,2,FALSE)</f>
        <v>#N/A</v>
      </c>
      <c r="CH427" s="20" t="e">
        <f>VLOOKUP(CH82,[1]Plan1!$F$3:$G$429,2,FALSE)</f>
        <v>#N/A</v>
      </c>
      <c r="CI427" s="20">
        <f>VLOOKUP(CI82,[1]Plan1!$F$3:$G$429,2,FALSE)</f>
        <v>2</v>
      </c>
      <c r="CJ427" s="20">
        <f>VLOOKUP(CJ82,[1]Plan1!$F$3:$G$429,2,FALSE)</f>
        <v>2</v>
      </c>
      <c r="CK427" s="20" t="e">
        <f>VLOOKUP(CK82,[1]Plan1!$F$3:$G$429,2,FALSE)</f>
        <v>#N/A</v>
      </c>
      <c r="CL427" s="20" t="e">
        <f>VLOOKUP(CL82,[1]Plan1!$F$3:$G$429,2,FALSE)</f>
        <v>#N/A</v>
      </c>
      <c r="CM427" s="20">
        <f>VLOOKUP(CM82,[1]Plan1!$F$3:$G$429,2,FALSE)</f>
        <v>0</v>
      </c>
      <c r="CN427" s="20">
        <f>VLOOKUP(CN82,[1]Plan1!$F$3:$G$429,2,FALSE)</f>
        <v>0</v>
      </c>
      <c r="CU427" s="20" t="str">
        <f>IF(ISERROR(VLOOKUP(CU82,[1]Plan1!$B$2:$D$490,2,FALSE)),"(sem email)",VLOOKUP(CU82,[1]Plan1!$B$2:$D$490,2,FALSE))</f>
        <v>(sem email)</v>
      </c>
      <c r="CX427" s="20" t="str">
        <f>IF(ISERROR(VLOOKUP(CX82,[1]ajustes!$L$4:$M$309,2,FALSE)),"(sem email)",VLOOKUP(CX82,[1]ajustes!$L$4:$M$309,2,FALSE))</f>
        <v>(sem email)</v>
      </c>
    </row>
    <row r="428" spans="5:102" ht="15.75" customHeight="1" x14ac:dyDescent="0.3">
      <c r="E428" s="23" t="str">
        <f t="shared" si="1"/>
        <v>Marilda Raposo Biagiolli Cruz</v>
      </c>
      <c r="O428" s="20" t="e">
        <f>VLOOKUP(O83,[1]Plan1!$B$2:$D$490,2,FALSE)</f>
        <v>#N/A</v>
      </c>
      <c r="P428" s="20" t="str">
        <f>VLOOKUP(P83,[1]ajustes!$N$4:$O$344,2,FALSE)</f>
        <v>(11) 4496-4114</v>
      </c>
      <c r="AN428" s="20" t="e">
        <f>VLOOKUP(AN83,[1]Plan1!$F$3:$G$429,2,FALSE)</f>
        <v>#N/A</v>
      </c>
      <c r="AO428" s="20">
        <f>VLOOKUP(AO83,[1]Plan1!$F$3:$G$429,2,FALSE)</f>
        <v>45</v>
      </c>
      <c r="AP428" s="20">
        <f>VLOOKUP(AP83,[1]Plan1!$F$3:$G$429,2,FALSE)</f>
        <v>11</v>
      </c>
      <c r="AQ428" s="20">
        <f>VLOOKUP(AQ83,[1]Plan1!$F$3:$G$429,2,FALSE)</f>
        <v>3</v>
      </c>
      <c r="AR428" s="20">
        <f>VLOOKUP(AR83,[1]Plan1!$F$3:$G$429,2,FALSE)</f>
        <v>0</v>
      </c>
      <c r="AS428" s="20">
        <f>VLOOKUP(AS83,[1]Plan1!$F$3:$G$429,2,FALSE)</f>
        <v>56</v>
      </c>
      <c r="AT428" s="20" t="e">
        <f>VLOOKUP(AT83,[1]Plan1!$F$3:$G$429,2,FALSE)</f>
        <v>#N/A</v>
      </c>
      <c r="AU428" s="20" t="e">
        <f>VLOOKUP(AU83,[1]ajustes!$L$4:$N$134,3,FALSE)</f>
        <v>#N/A</v>
      </c>
      <c r="AV428" s="20">
        <f>VLOOKUP(AV83,[1]Plan1!$F$3:$G$429,2,FALSE)</f>
        <v>22</v>
      </c>
      <c r="AW428" s="20">
        <f>VLOOKUP(AW83,[1]Plan1!$F$3:$G$429,2,FALSE)</f>
        <v>6</v>
      </c>
      <c r="AX428" s="20">
        <f>VLOOKUP(AX83,[1]Plan1!$F$3:$G$429,2,FALSE)</f>
        <v>8</v>
      </c>
      <c r="AY428" s="20">
        <f>VLOOKUP(AY83,[1]Plan1!$F$3:$G$429,2,FALSE)</f>
        <v>1</v>
      </c>
      <c r="AZ428" s="20" t="e">
        <f>VLOOKUP(AZ83,[1]Plan1!$F$3:$G$429,2,FALSE)</f>
        <v>#N/A</v>
      </c>
      <c r="BA428" s="20">
        <f>VLOOKUP(BA83,[1]Plan1!$F$3:$G$429,2,FALSE)</f>
        <v>17</v>
      </c>
      <c r="BB428" s="20">
        <f>VLOOKUP(BB83,[1]Plan1!$F$3:$G$429,2,FALSE)</f>
        <v>4</v>
      </c>
      <c r="BC428" s="20">
        <f>VLOOKUP(BC83,[1]Plan1!$F$3:$G$429,2,FALSE)</f>
        <v>3</v>
      </c>
      <c r="BD428" s="20">
        <f>VLOOKUP(BD83,[1]Plan1!$F$3:$G$429,2,FALSE)</f>
        <v>1</v>
      </c>
      <c r="BE428" s="20" t="e">
        <f>VLOOKUP(BE83,[1]Plan1!$F$3:$G$429,2,FALSE)</f>
        <v>#N/A</v>
      </c>
      <c r="BF428" s="20">
        <f>VLOOKUP(BF83,[1]Plan1!$F$3:$G$429,2,FALSE)</f>
        <v>26</v>
      </c>
      <c r="BG428" s="20">
        <f>VLOOKUP(BG83,[1]Plan1!$F$3:$G$429,2,FALSE)</f>
        <v>8</v>
      </c>
      <c r="BH428" s="20">
        <f>VLOOKUP(BH83,[1]Plan1!$F$3:$G$429,2,FALSE)</f>
        <v>7</v>
      </c>
      <c r="BI428" s="20">
        <f>VLOOKUP(BI83,[1]Plan1!$F$3:$G$429,2,FALSE)</f>
        <v>1</v>
      </c>
      <c r="BJ428" s="20">
        <f>VLOOKUP(BJ83,[1]Plan1!$F$3:$G$429,2,FALSE)</f>
        <v>1</v>
      </c>
      <c r="BK428" s="20">
        <f>VLOOKUP(BK83,[1]Plan1!$F$3:$G$429,2,FALSE)</f>
        <v>2</v>
      </c>
      <c r="BL428" s="20">
        <f>VLOOKUP(BL83,[1]Plan1!$F$3:$G$429,2,FALSE)</f>
        <v>2</v>
      </c>
      <c r="BM428" s="20">
        <f>VLOOKUP(BM83,[1]Plan1!$F$3:$G$429,2,FALSE)</f>
        <v>2</v>
      </c>
      <c r="BN428" s="20">
        <f>VLOOKUP(BN83,[1]Plan1!$F$3:$G$429,2,FALSE)</f>
        <v>2</v>
      </c>
      <c r="BO428" s="20">
        <f>VLOOKUP(BO83,[1]Plan1!$F$3:$G$429,2,FALSE)</f>
        <v>5</v>
      </c>
      <c r="BP428" s="20">
        <f>VLOOKUP(BP83,[1]Plan1!$F$3:$G$429,2,FALSE)</f>
        <v>5</v>
      </c>
      <c r="BQ428" s="20" t="e">
        <f>VLOOKUP(BQ83,[1]ajustes!$L$3:$M$11,2,FALSE)</f>
        <v>#N/A</v>
      </c>
      <c r="BR428" s="20" t="e">
        <f>VLOOKUP(BR83,[1]Plan1!$F$3:$G$429,2,FALSE)</f>
        <v>#N/A</v>
      </c>
      <c r="BS428" s="20">
        <f>VLOOKUP(BS83,[1]Plan1!$F$3:$G$429,2,FALSE)</f>
        <v>5</v>
      </c>
      <c r="BT428" s="20">
        <f>VLOOKUP(BT83,[1]Plan1!$F$3:$G$429,2,FALSE)</f>
        <v>2</v>
      </c>
      <c r="BU428" s="20">
        <f>VLOOKUP(BU83,[1]Plan1!$F$3:$G$429,2,FALSE)</f>
        <v>2</v>
      </c>
      <c r="BV428" s="20" t="e">
        <f>VLOOKUP(BV83,[1]ajustes!$L$3:$M$328,2,FALSE)</f>
        <v>#N/A</v>
      </c>
      <c r="BW428" s="20" t="e">
        <f>VLOOKUP(BW83,[1]Plan1!$F$3:$G$429,2,FALSE)</f>
        <v>#N/A</v>
      </c>
      <c r="BX428" s="20">
        <f>VLOOKUP(BX83,[1]Plan1!$F$3:$G$429,2,FALSE)</f>
        <v>15</v>
      </c>
      <c r="BY428" s="20">
        <f>VLOOKUP(BY83,[1]Plan1!$F$3:$G$429,2,FALSE)</f>
        <v>8</v>
      </c>
      <c r="BZ428" s="20">
        <f>VLOOKUP(BZ83,[1]Plan1!$F$3:$G$429,2,FALSE)</f>
        <v>5</v>
      </c>
      <c r="CA428" s="20">
        <f>VLOOKUP(CA83,[1]Plan1!$F$3:$G$429,2,FALSE)</f>
        <v>5</v>
      </c>
      <c r="CB428" s="20">
        <f>VLOOKUP(CB83,[1]Plan1!$F$3:$G$429,2,FALSE)</f>
        <v>0</v>
      </c>
      <c r="CC428" s="20">
        <f>VLOOKUP(CC83,[1]Plan1!$F$3:$G$429,2,FALSE)</f>
        <v>65</v>
      </c>
      <c r="CD428" s="20">
        <f>VLOOKUP(CD83,[1]Plan1!$F$3:$G$429,2,FALSE)</f>
        <v>0</v>
      </c>
      <c r="CE428" s="20">
        <f>VLOOKUP(CE83,[1]Plan1!$F$3:$G$429,2,FALSE)</f>
        <v>0</v>
      </c>
      <c r="CF428" s="20">
        <f>VLOOKUP(CF83,[1]Plan1!$F$3:$G$429,2,FALSE)</f>
        <v>0</v>
      </c>
      <c r="CG428" s="20" t="e">
        <f>VLOOKUP(CG83,[1]Plan1!$F$3:$G$429,2,FALSE)</f>
        <v>#N/A</v>
      </c>
      <c r="CH428" s="20" t="e">
        <f>VLOOKUP(CH83,[1]Plan1!$F$3:$G$429,2,FALSE)</f>
        <v>#N/A</v>
      </c>
      <c r="CI428" s="20">
        <f>VLOOKUP(CI83,[1]Plan1!$F$3:$G$429,2,FALSE)</f>
        <v>3</v>
      </c>
      <c r="CJ428" s="20">
        <f>VLOOKUP(CJ83,[1]Plan1!$F$3:$G$429,2,FALSE)</f>
        <v>0</v>
      </c>
      <c r="CK428" s="20" t="e">
        <f>VLOOKUP(CK83,[1]Plan1!$F$3:$G$429,2,FALSE)</f>
        <v>#N/A</v>
      </c>
      <c r="CL428" s="20" t="e">
        <f>VLOOKUP(CL83,[1]Plan1!$F$3:$G$429,2,FALSE)</f>
        <v>#N/A</v>
      </c>
      <c r="CM428" s="20">
        <f>VLOOKUP(CM83,[1]Plan1!$F$3:$G$429,2,FALSE)</f>
        <v>0</v>
      </c>
      <c r="CN428" s="20">
        <f>VLOOKUP(CN83,[1]Plan1!$F$3:$G$429,2,FALSE)</f>
        <v>0</v>
      </c>
      <c r="CU428" s="20" t="str">
        <f>IF(ISERROR(VLOOKUP(CU83,[1]Plan1!$B$2:$D$490,2,FALSE)),"(sem email)",VLOOKUP(CU83,[1]Plan1!$B$2:$D$490,2,FALSE))</f>
        <v>(sem email)</v>
      </c>
      <c r="CX428" s="20" t="str">
        <f>IF(ISERROR(VLOOKUP(CX83,[1]ajustes!$L$4:$M$309,2,FALSE)),"(sem email)",VLOOKUP(CX83,[1]ajustes!$L$4:$M$309,2,FALSE))</f>
        <v>(sem email)</v>
      </c>
    </row>
    <row r="429" spans="5:102" ht="15.75" customHeight="1" x14ac:dyDescent="0.3">
      <c r="E429" s="23" t="str">
        <f t="shared" si="1"/>
        <v>Vilma De Castro Ramos</v>
      </c>
      <c r="O429" s="20" t="e">
        <f>VLOOKUP(O84,[1]Plan1!$B$2:$D$490,2,FALSE)</f>
        <v>#N/A</v>
      </c>
      <c r="P429" s="20" t="str">
        <f>VLOOKUP(P84,[1]ajustes!$N$4:$O$344,2,FALSE)</f>
        <v>(19) 99325-8610</v>
      </c>
      <c r="AN429" s="20">
        <f>VLOOKUP(AN84,[1]Plan1!$F$3:$G$429,2,FALSE)</f>
        <v>15</v>
      </c>
      <c r="AO429" s="20">
        <f>VLOOKUP(AO84,[1]Plan1!$F$3:$G$429,2,FALSE)</f>
        <v>9</v>
      </c>
      <c r="AP429" s="20">
        <f>VLOOKUP(AP84,[1]Plan1!$F$3:$G$429,2,FALSE)</f>
        <v>2</v>
      </c>
      <c r="AQ429" s="20">
        <f>VLOOKUP(AQ84,[1]Plan1!$F$3:$G$429,2,FALSE)</f>
        <v>1</v>
      </c>
      <c r="AR429" s="20" t="e">
        <f>VLOOKUP(AR84,[1]Plan1!$F$3:$G$429,2,FALSE)</f>
        <v>#N/A</v>
      </c>
      <c r="AS429" s="20">
        <f>VLOOKUP(AS84,[1]Plan1!$F$3:$G$429,2,FALSE)</f>
        <v>0</v>
      </c>
      <c r="AT429" s="20" t="e">
        <f>VLOOKUP(AT84,[1]Plan1!$F$3:$G$429,2,FALSE)</f>
        <v>#N/A</v>
      </c>
      <c r="AU429" s="20" t="e">
        <f>VLOOKUP(AU84,[1]ajustes!$L$4:$N$134,3,FALSE)</f>
        <v>#N/A</v>
      </c>
      <c r="AV429" s="20">
        <f>VLOOKUP(AV84,[1]Plan1!$F$3:$G$429,2,FALSE)</f>
        <v>6</v>
      </c>
      <c r="AW429" s="20">
        <f>VLOOKUP(AW84,[1]Plan1!$F$3:$G$429,2,FALSE)</f>
        <v>2</v>
      </c>
      <c r="AX429" s="20">
        <f>VLOOKUP(AX84,[1]Plan1!$F$3:$G$429,2,FALSE)</f>
        <v>2</v>
      </c>
      <c r="AY429" s="20">
        <f>VLOOKUP(AY84,[1]Plan1!$F$3:$G$429,2,FALSE)</f>
        <v>1</v>
      </c>
      <c r="AZ429" s="20" t="e">
        <f>VLOOKUP(AZ84,[1]Plan1!$F$3:$G$429,2,FALSE)</f>
        <v>#N/A</v>
      </c>
      <c r="BA429" s="20">
        <f>VLOOKUP(BA84,[1]Plan1!$F$3:$G$429,2,FALSE)</f>
        <v>7</v>
      </c>
      <c r="BB429" s="20">
        <f>VLOOKUP(BB84,[1]Plan1!$F$3:$G$429,2,FALSE)</f>
        <v>2</v>
      </c>
      <c r="BC429" s="20">
        <f>VLOOKUP(BC84,[1]Plan1!$F$3:$G$429,2,FALSE)</f>
        <v>0</v>
      </c>
      <c r="BD429" s="20">
        <f>VLOOKUP(BD84,[1]Plan1!$F$3:$G$429,2,FALSE)</f>
        <v>0</v>
      </c>
      <c r="BE429" s="20">
        <f>VLOOKUP(BE84,[1]Plan1!$F$3:$G$429,2,FALSE)</f>
        <v>0</v>
      </c>
      <c r="BF429" s="20">
        <f>VLOOKUP(BF84,[1]Plan1!$F$3:$G$429,2,FALSE)</f>
        <v>0</v>
      </c>
      <c r="BG429" s="20">
        <f>VLOOKUP(BG84,[1]Plan1!$F$3:$G$429,2,FALSE)</f>
        <v>0</v>
      </c>
      <c r="BH429" s="20">
        <f>VLOOKUP(BH84,[1]Plan1!$F$3:$G$429,2,FALSE)</f>
        <v>0</v>
      </c>
      <c r="BI429" s="20">
        <f>VLOOKUP(BI84,[1]Plan1!$F$3:$G$429,2,FALSE)</f>
        <v>0</v>
      </c>
      <c r="BJ429" s="20">
        <f>VLOOKUP(BJ84,[1]Plan1!$F$3:$G$429,2,FALSE)</f>
        <v>0</v>
      </c>
      <c r="BK429" s="20">
        <f>VLOOKUP(BK84,[1]Plan1!$F$3:$G$429,2,FALSE)</f>
        <v>0</v>
      </c>
      <c r="BL429" s="20">
        <f>VLOOKUP(BL84,[1]Plan1!$F$3:$G$429,2,FALSE)</f>
        <v>0</v>
      </c>
      <c r="BM429" s="20">
        <f>VLOOKUP(BM84,[1]Plan1!$F$3:$G$429,2,FALSE)</f>
        <v>0</v>
      </c>
      <c r="BN429" s="20">
        <f>VLOOKUP(BN84,[1]Plan1!$F$3:$G$429,2,FALSE)</f>
        <v>0</v>
      </c>
      <c r="BO429" s="20">
        <f>VLOOKUP(BO84,[1]Plan1!$F$3:$G$429,2,FALSE)</f>
        <v>0</v>
      </c>
      <c r="BP429" s="20">
        <f>VLOOKUP(BP84,[1]Plan1!$F$3:$G$429,2,FALSE)</f>
        <v>0</v>
      </c>
      <c r="BQ429" s="20" t="e">
        <f>VLOOKUP(BQ84,[1]ajustes!$L$3:$M$11,2,FALSE)</f>
        <v>#N/A</v>
      </c>
      <c r="BR429" s="20">
        <f>VLOOKUP(BR84,[1]Plan1!$F$3:$G$429,2,FALSE)</f>
        <v>0</v>
      </c>
      <c r="BS429" s="20">
        <f>VLOOKUP(BS84,[1]Plan1!$F$3:$G$429,2,FALSE)</f>
        <v>0</v>
      </c>
      <c r="BT429" s="20">
        <f>VLOOKUP(BT84,[1]Plan1!$F$3:$G$429,2,FALSE)</f>
        <v>0</v>
      </c>
      <c r="BU429" s="20">
        <f>VLOOKUP(BU84,[1]Plan1!$F$3:$G$429,2,FALSE)</f>
        <v>0</v>
      </c>
      <c r="BV429" s="20" t="e">
        <f>VLOOKUP(BV84,[1]ajustes!$L$3:$M$328,2,FALSE)</f>
        <v>#N/A</v>
      </c>
      <c r="BW429" s="20">
        <f>VLOOKUP(BW84,[1]Plan1!$F$3:$G$429,2,FALSE)</f>
        <v>0</v>
      </c>
      <c r="BX429" s="20">
        <f>VLOOKUP(BX84,[1]Plan1!$F$3:$G$429,2,FALSE)</f>
        <v>0</v>
      </c>
      <c r="BY429" s="20">
        <f>VLOOKUP(BY84,[1]Plan1!$F$3:$G$429,2,FALSE)</f>
        <v>0</v>
      </c>
      <c r="BZ429" s="20">
        <f>VLOOKUP(BZ84,[1]Plan1!$F$3:$G$429,2,FALSE)</f>
        <v>0</v>
      </c>
      <c r="CA429" s="20">
        <f>VLOOKUP(CA84,[1]Plan1!$F$3:$G$429,2,FALSE)</f>
        <v>0</v>
      </c>
      <c r="CB429" s="20">
        <f>VLOOKUP(CB84,[1]Plan1!$F$3:$G$429,2,FALSE)</f>
        <v>0</v>
      </c>
      <c r="CC429" s="20">
        <f>VLOOKUP(CC84,[1]Plan1!$F$3:$G$429,2,FALSE)</f>
        <v>3</v>
      </c>
      <c r="CD429" s="20">
        <f>VLOOKUP(CD84,[1]Plan1!$F$3:$G$429,2,FALSE)</f>
        <v>0</v>
      </c>
      <c r="CE429" s="20">
        <f>VLOOKUP(CE84,[1]Plan1!$F$3:$G$429,2,FALSE)</f>
        <v>0</v>
      </c>
      <c r="CF429" s="20">
        <f>VLOOKUP(CF84,[1]Plan1!$F$3:$G$429,2,FALSE)</f>
        <v>0</v>
      </c>
      <c r="CG429" s="20" t="e">
        <f>VLOOKUP(CG84,[1]Plan1!$F$3:$G$429,2,FALSE)</f>
        <v>#N/A</v>
      </c>
      <c r="CH429" s="20" t="e">
        <f>VLOOKUP(CH84,[1]Plan1!$F$3:$G$429,2,FALSE)</f>
        <v>#N/A</v>
      </c>
      <c r="CI429" s="20">
        <f>VLOOKUP(CI84,[1]Plan1!$F$3:$G$429,2,FALSE)</f>
        <v>0</v>
      </c>
      <c r="CJ429" s="20">
        <f>VLOOKUP(CJ84,[1]Plan1!$F$3:$G$429,2,FALSE)</f>
        <v>0</v>
      </c>
      <c r="CK429" s="20">
        <f>VLOOKUP(CK84,[1]Plan1!$F$3:$G$429,2,FALSE)</f>
        <v>0</v>
      </c>
      <c r="CL429" s="20" t="e">
        <f>VLOOKUP(CL84,[1]Plan1!$F$3:$G$429,2,FALSE)</f>
        <v>#N/A</v>
      </c>
      <c r="CM429" s="20">
        <f>VLOOKUP(CM84,[1]Plan1!$F$3:$G$429,2,FALSE)</f>
        <v>0</v>
      </c>
      <c r="CN429" s="20">
        <f>VLOOKUP(CN84,[1]Plan1!$F$3:$G$429,2,FALSE)</f>
        <v>0</v>
      </c>
      <c r="CU429" s="20" t="str">
        <f>IF(ISERROR(VLOOKUP(CU84,[1]Plan1!$B$2:$D$490,2,FALSE)),"(sem email)",VLOOKUP(CU84,[1]Plan1!$B$2:$D$490,2,FALSE))</f>
        <v>(sem email)</v>
      </c>
      <c r="CX429" s="20" t="str">
        <f>IF(ISERROR(VLOOKUP(CX84,[1]ajustes!$L$4:$M$309,2,FALSE)),"(sem email)",VLOOKUP(CX84,[1]ajustes!$L$4:$M$309,2,FALSE))</f>
        <v>(sem email)</v>
      </c>
    </row>
    <row r="430" spans="5:102" ht="15.75" customHeight="1" x14ac:dyDescent="0.3">
      <c r="E430" s="23" t="str">
        <f t="shared" si="1"/>
        <v>Fernanda Marques Lima Vendramini</v>
      </c>
      <c r="O430" s="20" t="e">
        <f>VLOOKUP(O85,[1]Plan1!$B$2:$D$490,2,FALSE)</f>
        <v>#N/A</v>
      </c>
      <c r="P430" s="20" t="str">
        <f>VLOOKUP(P85,[1]ajustes!$N$4:$O$344,2,FALSE)</f>
        <v>(19) 99701-5938</v>
      </c>
      <c r="AN430" s="20">
        <f>VLOOKUP(AN85,[1]Plan1!$F$3:$G$429,2,FALSE)</f>
        <v>10</v>
      </c>
      <c r="AO430" s="20">
        <f>VLOOKUP(AO85,[1]Plan1!$F$3:$G$429,2,FALSE)</f>
        <v>12</v>
      </c>
      <c r="AP430" s="20">
        <f>VLOOKUP(AP85,[1]Plan1!$F$3:$G$429,2,FALSE)</f>
        <v>8</v>
      </c>
      <c r="AQ430" s="20">
        <f>VLOOKUP(AQ85,[1]Plan1!$F$3:$G$429,2,FALSE)</f>
        <v>5</v>
      </c>
      <c r="AR430" s="20">
        <f>VLOOKUP(AR85,[1]Plan1!$F$3:$G$429,2,FALSE)</f>
        <v>0</v>
      </c>
      <c r="AS430" s="20">
        <f>VLOOKUP(AS85,[1]Plan1!$F$3:$G$429,2,FALSE)</f>
        <v>0</v>
      </c>
      <c r="AT430" s="20" t="e">
        <f>VLOOKUP(AT85,[1]Plan1!$F$3:$G$429,2,FALSE)</f>
        <v>#N/A</v>
      </c>
      <c r="AU430" s="20" t="e">
        <f>VLOOKUP(AU85,[1]ajustes!$L$4:$N$134,3,FALSE)</f>
        <v>#N/A</v>
      </c>
      <c r="AV430" s="20">
        <f>VLOOKUP(AV85,[1]Plan1!$F$3:$G$429,2,FALSE)</f>
        <v>28</v>
      </c>
      <c r="AW430" s="20">
        <f>VLOOKUP(AW85,[1]Plan1!$F$3:$G$429,2,FALSE)</f>
        <v>8</v>
      </c>
      <c r="AX430" s="20">
        <f>VLOOKUP(AX85,[1]Plan1!$F$3:$G$429,2,FALSE)</f>
        <v>1</v>
      </c>
      <c r="AY430" s="20">
        <f>VLOOKUP(AY85,[1]Plan1!$F$3:$G$429,2,FALSE)</f>
        <v>1</v>
      </c>
      <c r="AZ430" s="20">
        <f>VLOOKUP(AZ85,[1]Plan1!$F$3:$G$429,2,FALSE)</f>
        <v>0</v>
      </c>
      <c r="BA430" s="20">
        <f>VLOOKUP(BA85,[1]Plan1!$F$3:$G$429,2,FALSE)</f>
        <v>0</v>
      </c>
      <c r="BB430" s="20">
        <f>VLOOKUP(BB85,[1]Plan1!$F$3:$G$429,2,FALSE)</f>
        <v>0</v>
      </c>
      <c r="BC430" s="20">
        <f>VLOOKUP(BC85,[1]Plan1!$F$3:$G$429,2,FALSE)</f>
        <v>0</v>
      </c>
      <c r="BD430" s="20">
        <f>VLOOKUP(BD85,[1]Plan1!$F$3:$G$429,2,FALSE)</f>
        <v>0</v>
      </c>
      <c r="BE430" s="20">
        <f>VLOOKUP(BE85,[1]Plan1!$F$3:$G$429,2,FALSE)</f>
        <v>0</v>
      </c>
      <c r="BF430" s="20">
        <f>VLOOKUP(BF85,[1]Plan1!$F$3:$G$429,2,FALSE)</f>
        <v>0</v>
      </c>
      <c r="BG430" s="20">
        <f>VLOOKUP(BG85,[1]Plan1!$F$3:$G$429,2,FALSE)</f>
        <v>0</v>
      </c>
      <c r="BH430" s="20">
        <f>VLOOKUP(BH85,[1]Plan1!$F$3:$G$429,2,FALSE)</f>
        <v>0</v>
      </c>
      <c r="BI430" s="20">
        <f>VLOOKUP(BI85,[1]Plan1!$F$3:$G$429,2,FALSE)</f>
        <v>0</v>
      </c>
      <c r="BJ430" s="20">
        <f>VLOOKUP(BJ85,[1]Plan1!$F$3:$G$429,2,FALSE)</f>
        <v>0</v>
      </c>
      <c r="BK430" s="20">
        <f>VLOOKUP(BK85,[1]Plan1!$F$3:$G$429,2,FALSE)</f>
        <v>0</v>
      </c>
      <c r="BL430" s="20">
        <f>VLOOKUP(BL85,[1]Plan1!$F$3:$G$429,2,FALSE)</f>
        <v>0</v>
      </c>
      <c r="BM430" s="20">
        <f>VLOOKUP(BM85,[1]Plan1!$F$3:$G$429,2,FALSE)</f>
        <v>0</v>
      </c>
      <c r="BN430" s="20">
        <f>VLOOKUP(BN85,[1]Plan1!$F$3:$G$429,2,FALSE)</f>
        <v>0</v>
      </c>
      <c r="BO430" s="20">
        <f>VLOOKUP(BO85,[1]Plan1!$F$3:$G$429,2,FALSE)</f>
        <v>0</v>
      </c>
      <c r="BP430" s="20">
        <f>VLOOKUP(BP85,[1]Plan1!$F$3:$G$429,2,FALSE)</f>
        <v>0</v>
      </c>
      <c r="BQ430" s="20" t="e">
        <f>VLOOKUP(BQ85,[1]ajustes!$L$3:$M$11,2,FALSE)</f>
        <v>#N/A</v>
      </c>
      <c r="BR430" s="20">
        <f>VLOOKUP(BR85,[1]Plan1!$F$3:$G$429,2,FALSE)</f>
        <v>0</v>
      </c>
      <c r="BS430" s="20">
        <f>VLOOKUP(BS85,[1]Plan1!$F$3:$G$429,2,FALSE)</f>
        <v>0</v>
      </c>
      <c r="BT430" s="20">
        <f>VLOOKUP(BT85,[1]Plan1!$F$3:$G$429,2,FALSE)</f>
        <v>0</v>
      </c>
      <c r="BU430" s="20">
        <f>VLOOKUP(BU85,[1]Plan1!$F$3:$G$429,2,FALSE)</f>
        <v>0</v>
      </c>
      <c r="BV430" s="20" t="e">
        <f>VLOOKUP(BV85,[1]ajustes!$L$3:$M$328,2,FALSE)</f>
        <v>#N/A</v>
      </c>
      <c r="BW430" s="20" t="e">
        <f>VLOOKUP(BW85,[1]Plan1!$F$3:$G$429,2,FALSE)</f>
        <v>#N/A</v>
      </c>
      <c r="BX430" s="20">
        <f>VLOOKUP(BX85,[1]Plan1!$F$3:$G$429,2,FALSE)</f>
        <v>3</v>
      </c>
      <c r="BY430" s="20">
        <f>VLOOKUP(BY85,[1]Plan1!$F$3:$G$429,2,FALSE)</f>
        <v>6</v>
      </c>
      <c r="BZ430" s="20">
        <f>VLOOKUP(BZ85,[1]Plan1!$F$3:$G$429,2,FALSE)</f>
        <v>2</v>
      </c>
      <c r="CA430" s="20">
        <f>VLOOKUP(CA85,[1]Plan1!$F$3:$G$429,2,FALSE)</f>
        <v>2</v>
      </c>
      <c r="CB430" s="20">
        <f>VLOOKUP(CB85,[1]Plan1!$F$3:$G$429,2,FALSE)</f>
        <v>0</v>
      </c>
      <c r="CC430" s="20">
        <f>VLOOKUP(CC85,[1]Plan1!$F$3:$G$429,2,FALSE)</f>
        <v>5</v>
      </c>
      <c r="CD430" s="20">
        <f>VLOOKUP(CD85,[1]Plan1!$F$3:$G$429,2,FALSE)</f>
        <v>0</v>
      </c>
      <c r="CE430" s="20" t="e">
        <f>VLOOKUP(CE85,[1]Plan1!$F$3:$G$429,2,FALSE)</f>
        <v>#N/A</v>
      </c>
      <c r="CF430" s="20" t="e">
        <f>VLOOKUP(CF85,[1]Plan1!$F$3:$G$429,2,FALSE)</f>
        <v>#N/A</v>
      </c>
      <c r="CG430" s="20" t="e">
        <f>VLOOKUP(CG85,[1]Plan1!$F$3:$G$429,2,FALSE)</f>
        <v>#N/A</v>
      </c>
      <c r="CH430" s="20" t="e">
        <f>VLOOKUP(CH85,[1]Plan1!$F$3:$G$429,2,FALSE)</f>
        <v>#N/A</v>
      </c>
      <c r="CI430" s="20">
        <f>VLOOKUP(CI85,[1]Plan1!$F$3:$G$429,2,FALSE)</f>
        <v>17</v>
      </c>
      <c r="CJ430" s="20">
        <f>VLOOKUP(CJ85,[1]Plan1!$F$3:$G$429,2,FALSE)</f>
        <v>2</v>
      </c>
      <c r="CK430" s="20">
        <f>VLOOKUP(CK85,[1]Plan1!$F$3:$G$429,2,FALSE)</f>
        <v>0</v>
      </c>
      <c r="CL430" s="20" t="e">
        <f>VLOOKUP(CL85,[1]Plan1!$F$3:$G$429,2,FALSE)</f>
        <v>#N/A</v>
      </c>
      <c r="CM430" s="20">
        <f>VLOOKUP(CM85,[1]Plan1!$F$3:$G$429,2,FALSE)</f>
        <v>0</v>
      </c>
      <c r="CN430" s="20">
        <f>VLOOKUP(CN85,[1]Plan1!$F$3:$G$429,2,FALSE)</f>
        <v>0</v>
      </c>
      <c r="CU430" s="20" t="str">
        <f>IF(ISERROR(VLOOKUP(CU85,[1]Plan1!$B$2:$D$490,2,FALSE)),"(sem email)",VLOOKUP(CU85,[1]Plan1!$B$2:$D$490,2,FALSE))</f>
        <v>(sem email)</v>
      </c>
      <c r="CX430" s="20" t="str">
        <f>IF(ISERROR(VLOOKUP(CX85,[1]ajustes!$L$4:$M$309,2,FALSE)),"(sem email)",VLOOKUP(CX85,[1]ajustes!$L$4:$M$309,2,FALSE))</f>
        <v>(sem email)</v>
      </c>
    </row>
    <row r="431" spans="5:102" ht="15.75" customHeight="1" x14ac:dyDescent="0.3">
      <c r="E431" s="23" t="str">
        <f t="shared" si="1"/>
        <v>Nélio Ricardo Aguiar</v>
      </c>
      <c r="O431" s="20" t="e">
        <f>VLOOKUP(O86,[1]Plan1!$B$2:$D$490,2,FALSE)</f>
        <v>#N/A</v>
      </c>
      <c r="P431" s="20" t="str">
        <f>VLOOKUP(P86,[1]ajustes!$N$4:$O$344,2,FALSE)</f>
        <v>(19) 99181-8316</v>
      </c>
      <c r="AN431" s="20">
        <f>VLOOKUP(AN86,[1]Plan1!$F$3:$G$429,2,FALSE)</f>
        <v>30</v>
      </c>
      <c r="AO431" s="20">
        <f>VLOOKUP(AO86,[1]Plan1!$F$3:$G$429,2,FALSE)</f>
        <v>25</v>
      </c>
      <c r="AP431" s="20">
        <f>VLOOKUP(AP86,[1]Plan1!$F$3:$G$429,2,FALSE)</f>
        <v>5</v>
      </c>
      <c r="AQ431" s="20">
        <f>VLOOKUP(AQ86,[1]Plan1!$F$3:$G$429,2,FALSE)</f>
        <v>8</v>
      </c>
      <c r="AR431" s="20">
        <f>VLOOKUP(AR86,[1]Plan1!$F$3:$G$429,2,FALSE)</f>
        <v>0</v>
      </c>
      <c r="AS431" s="20">
        <f>VLOOKUP(AS86,[1]Plan1!$F$3:$G$429,2,FALSE)</f>
        <v>0</v>
      </c>
      <c r="AT431" s="20" t="e">
        <f>VLOOKUP(AT86,[1]Plan1!$F$3:$G$429,2,FALSE)</f>
        <v>#N/A</v>
      </c>
      <c r="AU431" s="20" t="e">
        <f>VLOOKUP(AU86,[1]ajustes!$L$4:$N$134,3,FALSE)</f>
        <v>#N/A</v>
      </c>
      <c r="AV431" s="20">
        <f>VLOOKUP(AV86,[1]Plan1!$F$3:$G$429,2,FALSE)</f>
        <v>15</v>
      </c>
      <c r="AW431" s="20">
        <f>VLOOKUP(AW86,[1]Plan1!$F$3:$G$429,2,FALSE)</f>
        <v>5</v>
      </c>
      <c r="AX431" s="20">
        <f>VLOOKUP(AX86,[1]Plan1!$F$3:$G$429,2,FALSE)</f>
        <v>5</v>
      </c>
      <c r="AY431" s="20">
        <f>VLOOKUP(AY86,[1]Plan1!$F$3:$G$429,2,FALSE)</f>
        <v>1</v>
      </c>
      <c r="AZ431" s="20">
        <f>VLOOKUP(AZ86,[1]Plan1!$F$3:$G$429,2,FALSE)</f>
        <v>0</v>
      </c>
      <c r="BA431" s="20">
        <f>VLOOKUP(BA86,[1]Plan1!$F$3:$G$429,2,FALSE)</f>
        <v>0</v>
      </c>
      <c r="BB431" s="20">
        <f>VLOOKUP(BB86,[1]Plan1!$F$3:$G$429,2,FALSE)</f>
        <v>1</v>
      </c>
      <c r="BC431" s="20">
        <f>VLOOKUP(BC86,[1]Plan1!$F$3:$G$429,2,FALSE)</f>
        <v>1</v>
      </c>
      <c r="BD431" s="20">
        <f>VLOOKUP(BD86,[1]Plan1!$F$3:$G$429,2,FALSE)</f>
        <v>0</v>
      </c>
      <c r="BE431" s="20" t="e">
        <f>VLOOKUP(BE86,[1]Plan1!$F$3:$G$429,2,FALSE)</f>
        <v>#N/A</v>
      </c>
      <c r="BF431" s="20">
        <f>VLOOKUP(BF86,[1]Plan1!$F$3:$G$429,2,FALSE)</f>
        <v>11</v>
      </c>
      <c r="BG431" s="20">
        <f>VLOOKUP(BG86,[1]Plan1!$F$3:$G$429,2,FALSE)</f>
        <v>5</v>
      </c>
      <c r="BH431" s="20">
        <f>VLOOKUP(BH86,[1]Plan1!$F$3:$G$429,2,FALSE)</f>
        <v>5</v>
      </c>
      <c r="BI431" s="20">
        <f>VLOOKUP(BI86,[1]Plan1!$F$3:$G$429,2,FALSE)</f>
        <v>0</v>
      </c>
      <c r="BJ431" s="20">
        <f>VLOOKUP(BJ86,[1]Plan1!$F$3:$G$429,2,FALSE)</f>
        <v>2</v>
      </c>
      <c r="BK431" s="20">
        <f>VLOOKUP(BK86,[1]Plan1!$F$3:$G$429,2,FALSE)</f>
        <v>2</v>
      </c>
      <c r="BL431" s="20">
        <f>VLOOKUP(BL86,[1]Plan1!$F$3:$G$429,2,FALSE)</f>
        <v>0</v>
      </c>
      <c r="BM431" s="20">
        <f>VLOOKUP(BM86,[1]Plan1!$F$3:$G$429,2,FALSE)</f>
        <v>1</v>
      </c>
      <c r="BN431" s="20">
        <f>VLOOKUP(BN86,[1]Plan1!$F$3:$G$429,2,FALSE)</f>
        <v>0</v>
      </c>
      <c r="BO431" s="20">
        <f>VLOOKUP(BO86,[1]Plan1!$F$3:$G$429,2,FALSE)</f>
        <v>5</v>
      </c>
      <c r="BP431" s="20">
        <f>VLOOKUP(BP86,[1]Plan1!$F$3:$G$429,2,FALSE)</f>
        <v>5</v>
      </c>
      <c r="BQ431" s="20" t="e">
        <f>VLOOKUP(BQ86,[1]ajustes!$L$3:$M$11,2,FALSE)</f>
        <v>#N/A</v>
      </c>
      <c r="BR431" s="20">
        <f>VLOOKUP(BR86,[1]Plan1!$F$3:$G$429,2,FALSE)</f>
        <v>0</v>
      </c>
      <c r="BS431" s="20">
        <f>VLOOKUP(BS86,[1]Plan1!$F$3:$G$429,2,FALSE)</f>
        <v>0</v>
      </c>
      <c r="BT431" s="20">
        <f>VLOOKUP(BT86,[1]Plan1!$F$3:$G$429,2,FALSE)</f>
        <v>0</v>
      </c>
      <c r="BU431" s="20">
        <f>VLOOKUP(BU86,[1]Plan1!$F$3:$G$429,2,FALSE)</f>
        <v>0</v>
      </c>
      <c r="BV431" s="20" t="e">
        <f>VLOOKUP(BV86,[1]ajustes!$L$3:$M$328,2,FALSE)</f>
        <v>#N/A</v>
      </c>
      <c r="BW431" s="20" t="e">
        <f>VLOOKUP(BW86,[1]Plan1!$F$3:$G$429,2,FALSE)</f>
        <v>#N/A</v>
      </c>
      <c r="BX431" s="20">
        <f>VLOOKUP(BX86,[1]Plan1!$F$3:$G$429,2,FALSE)</f>
        <v>5</v>
      </c>
      <c r="BY431" s="20">
        <f>VLOOKUP(BY86,[1]Plan1!$F$3:$G$429,2,FALSE)</f>
        <v>2</v>
      </c>
      <c r="BZ431" s="20">
        <f>VLOOKUP(BZ86,[1]Plan1!$F$3:$G$429,2,FALSE)</f>
        <v>2</v>
      </c>
      <c r="CA431" s="20">
        <f>VLOOKUP(CA86,[1]Plan1!$F$3:$G$429,2,FALSE)</f>
        <v>2</v>
      </c>
      <c r="CB431" s="20">
        <f>VLOOKUP(CB86,[1]Plan1!$F$3:$G$429,2,FALSE)</f>
        <v>0</v>
      </c>
      <c r="CC431" s="20">
        <f>VLOOKUP(CC86,[1]Plan1!$F$3:$G$429,2,FALSE)</f>
        <v>20</v>
      </c>
      <c r="CD431" s="20">
        <f>VLOOKUP(CD86,[1]Plan1!$F$3:$G$429,2,FALSE)</f>
        <v>0</v>
      </c>
      <c r="CE431" s="20">
        <f>VLOOKUP(CE86,[1]Plan1!$F$3:$G$429,2,FALSE)</f>
        <v>0</v>
      </c>
      <c r="CF431" s="20">
        <f>VLOOKUP(CF86,[1]Plan1!$F$3:$G$429,2,FALSE)</f>
        <v>0</v>
      </c>
      <c r="CG431" s="20" t="e">
        <f>VLOOKUP(CG86,[1]Plan1!$F$3:$G$429,2,FALSE)</f>
        <v>#N/A</v>
      </c>
      <c r="CH431" s="20">
        <f>VLOOKUP(CH86,[1]Plan1!$F$3:$G$429,2,FALSE)</f>
        <v>0</v>
      </c>
      <c r="CI431" s="20">
        <f>VLOOKUP(CI86,[1]Plan1!$F$3:$G$429,2,FALSE)</f>
        <v>0</v>
      </c>
      <c r="CJ431" s="20">
        <f>VLOOKUP(CJ86,[1]Plan1!$F$3:$G$429,2,FALSE)</f>
        <v>0</v>
      </c>
      <c r="CK431" s="20">
        <f>VLOOKUP(CK86,[1]Plan1!$F$3:$G$429,2,FALSE)</f>
        <v>0</v>
      </c>
      <c r="CL431" s="20">
        <f>VLOOKUP(CL86,[1]Plan1!$F$3:$G$429,2,FALSE)</f>
        <v>0</v>
      </c>
      <c r="CM431" s="20">
        <f>VLOOKUP(CM86,[1]Plan1!$F$3:$G$429,2,FALSE)</f>
        <v>0</v>
      </c>
      <c r="CN431" s="20">
        <f>VLOOKUP(CN86,[1]Plan1!$F$3:$G$429,2,FALSE)</f>
        <v>0</v>
      </c>
      <c r="CU431" s="20" t="str">
        <f>IF(ISERROR(VLOOKUP(CU86,[1]Plan1!$B$2:$D$490,2,FALSE)),"(sem email)",VLOOKUP(CU86,[1]Plan1!$B$2:$D$490,2,FALSE))</f>
        <v>(sem email)</v>
      </c>
      <c r="CX431" s="20" t="str">
        <f>IF(ISERROR(VLOOKUP(CX86,[1]ajustes!$L$4:$M$309,2,FALSE)),"(sem email)",VLOOKUP(CX86,[1]ajustes!$L$4:$M$309,2,FALSE))</f>
        <v>(sem email)</v>
      </c>
    </row>
    <row r="432" spans="5:102" ht="15.75" customHeight="1" x14ac:dyDescent="0.3">
      <c r="E432" s="23" t="str">
        <f t="shared" si="1"/>
        <v>Sônia De Fátima Guedes Guimarães</v>
      </c>
      <c r="O432" s="20" t="e">
        <f>VLOOKUP(O87,[1]Plan1!$B$2:$D$490,2,FALSE)</f>
        <v>#N/A</v>
      </c>
      <c r="P432" s="20" t="str">
        <f>VLOOKUP(P87,[1]ajustes!$N$4:$O$344,2,FALSE)</f>
        <v>(19) 98241-1261</v>
      </c>
      <c r="AN432" s="20">
        <f>VLOOKUP(AN87,[1]Plan1!$F$3:$G$429,2,FALSE)</f>
        <v>30</v>
      </c>
      <c r="AO432" s="20">
        <f>VLOOKUP(AO87,[1]Plan1!$F$3:$G$429,2,FALSE)</f>
        <v>30</v>
      </c>
      <c r="AP432" s="20">
        <f>VLOOKUP(AP87,[1]Plan1!$F$3:$G$429,2,FALSE)</f>
        <v>5</v>
      </c>
      <c r="AQ432" s="20">
        <f>VLOOKUP(AQ87,[1]Plan1!$F$3:$G$429,2,FALSE)</f>
        <v>1</v>
      </c>
      <c r="AR432" s="20">
        <f>VLOOKUP(AR87,[1]Plan1!$F$3:$G$429,2,FALSE)</f>
        <v>0</v>
      </c>
      <c r="AS432" s="20">
        <f>VLOOKUP(AS87,[1]Plan1!$F$3:$G$429,2,FALSE)</f>
        <v>0</v>
      </c>
      <c r="AT432" s="20" t="e">
        <f>VLOOKUP(AT87,[1]Plan1!$F$3:$G$429,2,FALSE)</f>
        <v>#N/A</v>
      </c>
      <c r="AU432" s="20" t="e">
        <f>VLOOKUP(AU87,[1]ajustes!$L$4:$N$134,3,FALSE)</f>
        <v>#N/A</v>
      </c>
      <c r="AV432" s="20">
        <f>VLOOKUP(AV87,[1]Plan1!$F$3:$G$429,2,FALSE)</f>
        <v>10</v>
      </c>
      <c r="AW432" s="20">
        <f>VLOOKUP(AW87,[1]Plan1!$F$3:$G$429,2,FALSE)</f>
        <v>0</v>
      </c>
      <c r="AX432" s="20">
        <f>VLOOKUP(AX87,[1]Plan1!$F$3:$G$429,2,FALSE)</f>
        <v>0</v>
      </c>
      <c r="AY432" s="20">
        <f>VLOOKUP(AY87,[1]Plan1!$F$3:$G$429,2,FALSE)</f>
        <v>0</v>
      </c>
      <c r="AZ432" s="20">
        <f>VLOOKUP(AZ87,[1]Plan1!$F$3:$G$429,2,FALSE)</f>
        <v>0</v>
      </c>
      <c r="BA432" s="20">
        <f>VLOOKUP(BA87,[1]Plan1!$F$3:$G$429,2,FALSE)</f>
        <v>0</v>
      </c>
      <c r="BB432" s="20">
        <f>VLOOKUP(BB87,[1]Plan1!$F$3:$G$429,2,FALSE)</f>
        <v>0</v>
      </c>
      <c r="BC432" s="20">
        <f>VLOOKUP(BC87,[1]Plan1!$F$3:$G$429,2,FALSE)</f>
        <v>0</v>
      </c>
      <c r="BD432" s="20">
        <f>VLOOKUP(BD87,[1]Plan1!$F$3:$G$429,2,FALSE)</f>
        <v>0</v>
      </c>
      <c r="BE432" s="20" t="e">
        <f>VLOOKUP(BE87,[1]Plan1!$F$3:$G$429,2,FALSE)</f>
        <v>#N/A</v>
      </c>
      <c r="BF432" s="20">
        <f>VLOOKUP(BF87,[1]Plan1!$F$3:$G$429,2,FALSE)</f>
        <v>0</v>
      </c>
      <c r="BG432" s="20">
        <f>VLOOKUP(BG87,[1]Plan1!$F$3:$G$429,2,FALSE)</f>
        <v>0</v>
      </c>
      <c r="BH432" s="20">
        <f>VLOOKUP(BH87,[1]Plan1!$F$3:$G$429,2,FALSE)</f>
        <v>0</v>
      </c>
      <c r="BI432" s="20">
        <f>VLOOKUP(BI87,[1]Plan1!$F$3:$G$429,2,FALSE)</f>
        <v>0</v>
      </c>
      <c r="BJ432" s="20">
        <f>VLOOKUP(BJ87,[1]Plan1!$F$3:$G$429,2,FALSE)</f>
        <v>0</v>
      </c>
      <c r="BK432" s="20">
        <f>VLOOKUP(BK87,[1]Plan1!$F$3:$G$429,2,FALSE)</f>
        <v>0</v>
      </c>
      <c r="BL432" s="20">
        <f>VLOOKUP(BL87,[1]Plan1!$F$3:$G$429,2,FALSE)</f>
        <v>0</v>
      </c>
      <c r="BM432" s="20">
        <f>VLOOKUP(BM87,[1]Plan1!$F$3:$G$429,2,FALSE)</f>
        <v>0</v>
      </c>
      <c r="BN432" s="20">
        <f>VLOOKUP(BN87,[1]Plan1!$F$3:$G$429,2,FALSE)</f>
        <v>0</v>
      </c>
      <c r="BO432" s="20">
        <f>VLOOKUP(BO87,[1]Plan1!$F$3:$G$429,2,FALSE)</f>
        <v>0</v>
      </c>
      <c r="BP432" s="20">
        <f>VLOOKUP(BP87,[1]Plan1!$F$3:$G$429,2,FALSE)</f>
        <v>0</v>
      </c>
      <c r="BQ432" s="20" t="e">
        <f>VLOOKUP(BQ87,[1]ajustes!$L$3:$M$11,2,FALSE)</f>
        <v>#N/A</v>
      </c>
      <c r="BR432" s="20">
        <f>VLOOKUP(BR87,[1]Plan1!$F$3:$G$429,2,FALSE)</f>
        <v>0</v>
      </c>
      <c r="BS432" s="20">
        <f>VLOOKUP(BS87,[1]Plan1!$F$3:$G$429,2,FALSE)</f>
        <v>0</v>
      </c>
      <c r="BT432" s="20">
        <f>VLOOKUP(BT87,[1]Plan1!$F$3:$G$429,2,FALSE)</f>
        <v>0</v>
      </c>
      <c r="BU432" s="20">
        <f>VLOOKUP(BU87,[1]Plan1!$F$3:$G$429,2,FALSE)</f>
        <v>0</v>
      </c>
      <c r="BV432" s="20" t="e">
        <f>VLOOKUP(BV87,[1]ajustes!$L$3:$M$328,2,FALSE)</f>
        <v>#N/A</v>
      </c>
      <c r="BW432" s="20">
        <f>VLOOKUP(BW87,[1]Plan1!$F$3:$G$429,2,FALSE)</f>
        <v>0</v>
      </c>
      <c r="BX432" s="20">
        <f>VLOOKUP(BX87,[1]Plan1!$F$3:$G$429,2,FALSE)</f>
        <v>0</v>
      </c>
      <c r="BY432" s="20">
        <f>VLOOKUP(BY87,[1]Plan1!$F$3:$G$429,2,FALSE)</f>
        <v>0</v>
      </c>
      <c r="BZ432" s="20">
        <f>VLOOKUP(BZ87,[1]Plan1!$F$3:$G$429,2,FALSE)</f>
        <v>0</v>
      </c>
      <c r="CA432" s="20">
        <f>VLOOKUP(CA87,[1]Plan1!$F$3:$G$429,2,FALSE)</f>
        <v>0</v>
      </c>
      <c r="CB432" s="20">
        <f>VLOOKUP(CB87,[1]Plan1!$F$3:$G$429,2,FALSE)</f>
        <v>0</v>
      </c>
      <c r="CC432" s="20">
        <f>VLOOKUP(CC87,[1]Plan1!$F$3:$G$429,2,FALSE)</f>
        <v>0</v>
      </c>
      <c r="CD432" s="20">
        <f>VLOOKUP(CD87,[1]Plan1!$F$3:$G$429,2,FALSE)</f>
        <v>0</v>
      </c>
      <c r="CE432" s="20">
        <f>VLOOKUP(CE87,[1]Plan1!$F$3:$G$429,2,FALSE)</f>
        <v>0</v>
      </c>
      <c r="CF432" s="20">
        <f>VLOOKUP(CF87,[1]Plan1!$F$3:$G$429,2,FALSE)</f>
        <v>0</v>
      </c>
      <c r="CG432" s="20" t="e">
        <f>VLOOKUP(CG87,[1]Plan1!$F$3:$G$429,2,FALSE)</f>
        <v>#N/A</v>
      </c>
      <c r="CH432" s="20" t="e">
        <f>VLOOKUP(CH87,[1]Plan1!$F$3:$G$429,2,FALSE)</f>
        <v>#N/A</v>
      </c>
      <c r="CI432" s="20">
        <f>VLOOKUP(CI87,[1]Plan1!$F$3:$G$429,2,FALSE)</f>
        <v>0</v>
      </c>
      <c r="CJ432" s="20">
        <f>VLOOKUP(CJ87,[1]Plan1!$F$3:$G$429,2,FALSE)</f>
        <v>0</v>
      </c>
      <c r="CK432" s="20" t="e">
        <f>VLOOKUP(CK87,[1]Plan1!$F$3:$G$429,2,FALSE)</f>
        <v>#N/A</v>
      </c>
      <c r="CL432" s="20" t="e">
        <f>VLOOKUP(CL87,[1]Plan1!$F$3:$G$429,2,FALSE)</f>
        <v>#N/A</v>
      </c>
      <c r="CM432" s="20">
        <f>VLOOKUP(CM87,[1]Plan1!$F$3:$G$429,2,FALSE)</f>
        <v>0</v>
      </c>
      <c r="CN432" s="20">
        <f>VLOOKUP(CN87,[1]Plan1!$F$3:$G$429,2,FALSE)</f>
        <v>0</v>
      </c>
      <c r="CU432" s="20" t="str">
        <f>IF(ISERROR(VLOOKUP(CU87,[1]Plan1!$B$2:$D$490,2,FALSE)),"(sem email)",VLOOKUP(CU87,[1]Plan1!$B$2:$D$490,2,FALSE))</f>
        <v>(sem email)</v>
      </c>
      <c r="CX432" s="20" t="str">
        <f>IF(ISERROR(VLOOKUP(CX87,[1]ajustes!$L$4:$M$309,2,FALSE)),"(sem email)",VLOOKUP(CX87,[1]ajustes!$L$4:$M$309,2,FALSE))</f>
        <v>(sem email)</v>
      </c>
    </row>
    <row r="433" spans="5:102" ht="15.75" customHeight="1" x14ac:dyDescent="0.3">
      <c r="E433" s="23" t="str">
        <f t="shared" si="1"/>
        <v xml:space="preserve">Denize Gibin </v>
      </c>
      <c r="O433" s="20" t="e">
        <f>VLOOKUP(O88,[1]Plan1!$B$2:$D$490,2,FALSE)</f>
        <v>#N/A</v>
      </c>
      <c r="P433" s="20" t="str">
        <f>VLOOKUP(P88,[1]ajustes!$N$4:$O$344,2,FALSE)</f>
        <v>(11) 99823-0031</v>
      </c>
      <c r="AN433" s="20">
        <f>VLOOKUP(AN88,[1]Plan1!$F$3:$G$429,2,FALSE)</f>
        <v>200</v>
      </c>
      <c r="AO433" s="20">
        <f>VLOOKUP(AO88,[1]Plan1!$F$3:$G$429,2,FALSE)</f>
        <v>82</v>
      </c>
      <c r="AP433" s="20">
        <f>VLOOKUP(AP88,[1]Plan1!$F$3:$G$429,2,FALSE)</f>
        <v>25</v>
      </c>
      <c r="AQ433" s="20">
        <f>VLOOKUP(AQ88,[1]Plan1!$F$3:$G$429,2,FALSE)</f>
        <v>15</v>
      </c>
      <c r="AR433" s="20" t="e">
        <f>VLOOKUP(AR88,[1]Plan1!$F$3:$G$429,2,FALSE)</f>
        <v>#N/A</v>
      </c>
      <c r="AS433" s="20">
        <f>VLOOKUP(AS88,[1]Plan1!$F$3:$G$429,2,FALSE)</f>
        <v>0</v>
      </c>
      <c r="AT433" s="20" t="e">
        <f>VLOOKUP(AT88,[1]Plan1!$F$3:$G$429,2,FALSE)</f>
        <v>#N/A</v>
      </c>
      <c r="AU433" s="20" t="e">
        <f>VLOOKUP(AU88,[1]ajustes!$L$4:$N$134,3,FALSE)</f>
        <v>#N/A</v>
      </c>
      <c r="AV433" s="20">
        <f>VLOOKUP(AV88,[1]Plan1!$F$3:$G$429,2,FALSE)</f>
        <v>70</v>
      </c>
      <c r="AW433" s="20">
        <f>VLOOKUP(AW88,[1]Plan1!$F$3:$G$429,2,FALSE)</f>
        <v>17</v>
      </c>
      <c r="AX433" s="20">
        <f>VLOOKUP(AX88,[1]Plan1!$F$3:$G$429,2,FALSE)</f>
        <v>3</v>
      </c>
      <c r="AY433" s="20">
        <f>VLOOKUP(AY88,[1]Plan1!$F$3:$G$429,2,FALSE)</f>
        <v>2</v>
      </c>
      <c r="AZ433" s="20" t="e">
        <f>VLOOKUP(AZ88,[1]Plan1!$F$3:$G$429,2,FALSE)</f>
        <v>#N/A</v>
      </c>
      <c r="BA433" s="20">
        <f>VLOOKUP(BA88,[1]Plan1!$F$3:$G$429,2,FALSE)</f>
        <v>35</v>
      </c>
      <c r="BB433" s="20">
        <f>VLOOKUP(BB88,[1]Plan1!$F$3:$G$429,2,FALSE)</f>
        <v>13</v>
      </c>
      <c r="BC433" s="20">
        <f>VLOOKUP(BC88,[1]Plan1!$F$3:$G$429,2,FALSE)</f>
        <v>3</v>
      </c>
      <c r="BD433" s="20">
        <f>VLOOKUP(BD88,[1]Plan1!$F$3:$G$429,2,FALSE)</f>
        <v>1</v>
      </c>
      <c r="BE433" s="20" t="e">
        <f>VLOOKUP(BE88,[1]Plan1!$F$3:$G$429,2,FALSE)</f>
        <v>#N/A</v>
      </c>
      <c r="BF433" s="20">
        <f>VLOOKUP(BF88,[1]Plan1!$F$3:$G$429,2,FALSE)</f>
        <v>20</v>
      </c>
      <c r="BG433" s="20">
        <f>VLOOKUP(BG88,[1]Plan1!$F$3:$G$429,2,FALSE)</f>
        <v>10</v>
      </c>
      <c r="BH433" s="20">
        <f>VLOOKUP(BH88,[1]Plan1!$F$3:$G$429,2,FALSE)</f>
        <v>8</v>
      </c>
      <c r="BI433" s="20">
        <f>VLOOKUP(BI88,[1]Plan1!$F$3:$G$429,2,FALSE)</f>
        <v>2</v>
      </c>
      <c r="BJ433" s="20">
        <f>VLOOKUP(BJ88,[1]Plan1!$F$3:$G$429,2,FALSE)</f>
        <v>2</v>
      </c>
      <c r="BK433" s="20">
        <f>VLOOKUP(BK88,[1]Plan1!$F$3:$G$429,2,FALSE)</f>
        <v>2</v>
      </c>
      <c r="BL433" s="20">
        <f>VLOOKUP(BL88,[1]Plan1!$F$3:$G$429,2,FALSE)</f>
        <v>2</v>
      </c>
      <c r="BM433" s="20">
        <f>VLOOKUP(BM88,[1]Plan1!$F$3:$G$429,2,FALSE)</f>
        <v>1</v>
      </c>
      <c r="BN433" s="20">
        <f>VLOOKUP(BN88,[1]Plan1!$F$3:$G$429,2,FALSE)</f>
        <v>0</v>
      </c>
      <c r="BO433" s="20">
        <f>VLOOKUP(BO88,[1]Plan1!$F$3:$G$429,2,FALSE)</f>
        <v>4</v>
      </c>
      <c r="BP433" s="20">
        <f>VLOOKUP(BP88,[1]Plan1!$F$3:$G$429,2,FALSE)</f>
        <v>0</v>
      </c>
      <c r="BQ433" s="20" t="e">
        <f>VLOOKUP(BQ88,[1]ajustes!$L$3:$M$11,2,FALSE)</f>
        <v>#N/A</v>
      </c>
      <c r="BR433" s="20" t="e">
        <f>VLOOKUP(BR88,[1]Plan1!$F$3:$G$429,2,FALSE)</f>
        <v>#N/A</v>
      </c>
      <c r="BS433" s="20">
        <f>VLOOKUP(BS88,[1]Plan1!$F$3:$G$429,2,FALSE)</f>
        <v>10</v>
      </c>
      <c r="BT433" s="20">
        <f>VLOOKUP(BT88,[1]Plan1!$F$3:$G$429,2,FALSE)</f>
        <v>2</v>
      </c>
      <c r="BU433" s="20">
        <f>VLOOKUP(BU88,[1]Plan1!$F$3:$G$429,2,FALSE)</f>
        <v>2</v>
      </c>
      <c r="BV433" s="20" t="e">
        <f>VLOOKUP(BV88,[1]ajustes!$L$3:$M$328,2,FALSE)</f>
        <v>#N/A</v>
      </c>
      <c r="BW433" s="20" t="e">
        <f>VLOOKUP(BW88,[1]Plan1!$F$3:$G$429,2,FALSE)</f>
        <v>#N/A</v>
      </c>
      <c r="BX433" s="20">
        <f>VLOOKUP(BX88,[1]Plan1!$F$3:$G$429,2,FALSE)</f>
        <v>10</v>
      </c>
      <c r="BY433" s="20">
        <f>VLOOKUP(BY88,[1]Plan1!$F$3:$G$429,2,FALSE)</f>
        <v>8</v>
      </c>
      <c r="BZ433" s="20">
        <f>VLOOKUP(BZ88,[1]Plan1!$F$3:$G$429,2,FALSE)</f>
        <v>2</v>
      </c>
      <c r="CA433" s="20">
        <f>VLOOKUP(CA88,[1]Plan1!$F$3:$G$429,2,FALSE)</f>
        <v>2</v>
      </c>
      <c r="CB433" s="20">
        <f>VLOOKUP(CB88,[1]Plan1!$F$3:$G$429,2,FALSE)</f>
        <v>0</v>
      </c>
      <c r="CC433" s="20">
        <f>VLOOKUP(CC88,[1]Plan1!$F$3:$G$429,2,FALSE)</f>
        <v>140</v>
      </c>
      <c r="CD433" s="20">
        <f>VLOOKUP(CD88,[1]Plan1!$F$3:$G$429,2,FALSE)</f>
        <v>0</v>
      </c>
      <c r="CE433" s="20" t="e">
        <f>VLOOKUP(CE88,[1]Plan1!$F$3:$G$429,2,FALSE)</f>
        <v>#N/A</v>
      </c>
      <c r="CF433" s="20">
        <f>VLOOKUP(CF88,[1]Plan1!$F$3:$G$429,2,FALSE)</f>
        <v>0</v>
      </c>
      <c r="CG433" s="20" t="e">
        <f>VLOOKUP(CG88,[1]Plan1!$F$3:$G$429,2,FALSE)</f>
        <v>#N/A</v>
      </c>
      <c r="CH433" s="20" t="e">
        <f>VLOOKUP(CH88,[1]Plan1!$F$3:$G$429,2,FALSE)</f>
        <v>#N/A</v>
      </c>
      <c r="CI433" s="20">
        <f>VLOOKUP(CI88,[1]Plan1!$F$3:$G$429,2,FALSE)</f>
        <v>0</v>
      </c>
      <c r="CJ433" s="20">
        <f>VLOOKUP(CJ88,[1]Plan1!$F$3:$G$429,2,FALSE)</f>
        <v>0</v>
      </c>
      <c r="CK433" s="20" t="e">
        <f>VLOOKUP(CK88,[1]Plan1!$F$3:$G$429,2,FALSE)</f>
        <v>#N/A</v>
      </c>
      <c r="CL433" s="20" t="e">
        <f>VLOOKUP(CL88,[1]Plan1!$F$3:$G$429,2,FALSE)</f>
        <v>#N/A</v>
      </c>
      <c r="CM433" s="20">
        <f>VLOOKUP(CM88,[1]Plan1!$F$3:$G$429,2,FALSE)</f>
        <v>0</v>
      </c>
      <c r="CN433" s="20">
        <f>VLOOKUP(CN88,[1]Plan1!$F$3:$G$429,2,FALSE)</f>
        <v>0</v>
      </c>
      <c r="CU433" s="20" t="str">
        <f>IF(ISERROR(VLOOKUP(CU88,[1]Plan1!$B$2:$D$490,2,FALSE)),"(sem email)",VLOOKUP(CU88,[1]Plan1!$B$2:$D$490,2,FALSE))</f>
        <v>(sem email)</v>
      </c>
      <c r="CX433" s="20" t="str">
        <f>IF(ISERROR(VLOOKUP(CX88,[1]ajustes!$L$4:$M$309,2,FALSE)),"(sem email)",VLOOKUP(CX88,[1]ajustes!$L$4:$M$309,2,FALSE))</f>
        <v>(sem email)</v>
      </c>
    </row>
    <row r="434" spans="5:102" ht="15.75" customHeight="1" x14ac:dyDescent="0.3">
      <c r="E434" s="23" t="str">
        <f t="shared" si="1"/>
        <v>Katia Zanetti Rizo</v>
      </c>
      <c r="O434" s="20" t="e">
        <f>VLOOKUP(O89,[1]Plan1!$B$2:$D$490,2,FALSE)</f>
        <v>#N/A</v>
      </c>
      <c r="P434" s="20" t="str">
        <f>VLOOKUP(P89,[1]ajustes!$N$4:$O$344,2,FALSE)</f>
        <v>(19) 3875-5161 / (19) 99728-4935</v>
      </c>
      <c r="AN434" s="20">
        <f>VLOOKUP(AN89,[1]Plan1!$F$3:$G$429,2,FALSE)</f>
        <v>180</v>
      </c>
      <c r="AO434" s="20">
        <f>VLOOKUP(AO89,[1]Plan1!$F$3:$G$429,2,FALSE)</f>
        <v>70</v>
      </c>
      <c r="AP434" s="20">
        <f>VLOOKUP(AP89,[1]Plan1!$F$3:$G$429,2,FALSE)</f>
        <v>20</v>
      </c>
      <c r="AQ434" s="20">
        <f>VLOOKUP(AQ89,[1]Plan1!$F$3:$G$429,2,FALSE)</f>
        <v>9</v>
      </c>
      <c r="AR434" s="20" t="e">
        <f>VLOOKUP(AR89,[1]Plan1!$F$3:$G$429,2,FALSE)</f>
        <v>#N/A</v>
      </c>
      <c r="AS434" s="20">
        <f>VLOOKUP(AS89,[1]Plan1!$F$3:$G$429,2,FALSE)</f>
        <v>17</v>
      </c>
      <c r="AT434" s="20" t="e">
        <f>VLOOKUP(AT89,[1]Plan1!$F$3:$G$429,2,FALSE)</f>
        <v>#N/A</v>
      </c>
      <c r="AU434" s="20" t="e">
        <f>VLOOKUP(AU89,[1]ajustes!$L$4:$N$134,3,FALSE)</f>
        <v>#N/A</v>
      </c>
      <c r="AV434" s="20">
        <f>VLOOKUP(AV89,[1]Plan1!$F$3:$G$429,2,FALSE)</f>
        <v>28</v>
      </c>
      <c r="AW434" s="20">
        <f>VLOOKUP(AW89,[1]Plan1!$F$3:$G$429,2,FALSE)</f>
        <v>18</v>
      </c>
      <c r="AX434" s="20">
        <f>VLOOKUP(AX89,[1]Plan1!$F$3:$G$429,2,FALSE)</f>
        <v>12</v>
      </c>
      <c r="AY434" s="20">
        <f>VLOOKUP(AY89,[1]Plan1!$F$3:$G$429,2,FALSE)</f>
        <v>3</v>
      </c>
      <c r="AZ434" s="20" t="e">
        <f>VLOOKUP(AZ89,[1]Plan1!$F$3:$G$429,2,FALSE)</f>
        <v>#N/A</v>
      </c>
      <c r="BA434" s="20">
        <f>VLOOKUP(BA89,[1]Plan1!$F$3:$G$429,2,FALSE)</f>
        <v>11</v>
      </c>
      <c r="BB434" s="20">
        <f>VLOOKUP(BB89,[1]Plan1!$F$3:$G$429,2,FALSE)</f>
        <v>11</v>
      </c>
      <c r="BC434" s="20">
        <f>VLOOKUP(BC89,[1]Plan1!$F$3:$G$429,2,FALSE)</f>
        <v>8</v>
      </c>
      <c r="BD434" s="20">
        <f>VLOOKUP(BD89,[1]Plan1!$F$3:$G$429,2,FALSE)</f>
        <v>2</v>
      </c>
      <c r="BE434" s="20" t="e">
        <f>VLOOKUP(BE89,[1]Plan1!$F$3:$G$429,2,FALSE)</f>
        <v>#N/A</v>
      </c>
      <c r="BF434" s="20">
        <f>VLOOKUP(BF89,[1]Plan1!$F$3:$G$429,2,FALSE)</f>
        <v>15</v>
      </c>
      <c r="BG434" s="20">
        <f>VLOOKUP(BG89,[1]Plan1!$F$3:$G$429,2,FALSE)</f>
        <v>8</v>
      </c>
      <c r="BH434" s="20">
        <f>VLOOKUP(BH89,[1]Plan1!$F$3:$G$429,2,FALSE)</f>
        <v>7</v>
      </c>
      <c r="BI434" s="20">
        <f>VLOOKUP(BI89,[1]Plan1!$F$3:$G$429,2,FALSE)</f>
        <v>2</v>
      </c>
      <c r="BJ434" s="20">
        <f>VLOOKUP(BJ89,[1]Plan1!$F$3:$G$429,2,FALSE)</f>
        <v>1</v>
      </c>
      <c r="BK434" s="20">
        <f>VLOOKUP(BK89,[1]Plan1!$F$3:$G$429,2,FALSE)</f>
        <v>1</v>
      </c>
      <c r="BL434" s="20">
        <f>VLOOKUP(BL89,[1]Plan1!$F$3:$G$429,2,FALSE)</f>
        <v>1</v>
      </c>
      <c r="BM434" s="20">
        <f>VLOOKUP(BM89,[1]Plan1!$F$3:$G$429,2,FALSE)</f>
        <v>2</v>
      </c>
      <c r="BN434" s="20">
        <f>VLOOKUP(BN89,[1]Plan1!$F$3:$G$429,2,FALSE)</f>
        <v>0</v>
      </c>
      <c r="BO434" s="20">
        <f>VLOOKUP(BO89,[1]Plan1!$F$3:$G$429,2,FALSE)</f>
        <v>0</v>
      </c>
      <c r="BP434" s="20">
        <f>VLOOKUP(BP89,[1]Plan1!$F$3:$G$429,2,FALSE)</f>
        <v>0</v>
      </c>
      <c r="BQ434" s="20" t="e">
        <f>VLOOKUP(BQ89,[1]ajustes!$L$3:$M$11,2,FALSE)</f>
        <v>#N/A</v>
      </c>
      <c r="BR434" s="20" t="e">
        <f>VLOOKUP(BR89,[1]Plan1!$F$3:$G$429,2,FALSE)</f>
        <v>#N/A</v>
      </c>
      <c r="BS434" s="20">
        <f>VLOOKUP(BS89,[1]Plan1!$F$3:$G$429,2,FALSE)</f>
        <v>5</v>
      </c>
      <c r="BT434" s="20">
        <f>VLOOKUP(BT89,[1]Plan1!$F$3:$G$429,2,FALSE)</f>
        <v>1</v>
      </c>
      <c r="BU434" s="20">
        <f>VLOOKUP(BU89,[1]Plan1!$F$3:$G$429,2,FALSE)</f>
        <v>1</v>
      </c>
      <c r="BV434" s="20" t="e">
        <f>VLOOKUP(BV89,[1]ajustes!$L$3:$M$328,2,FALSE)</f>
        <v>#N/A</v>
      </c>
      <c r="BW434" s="20" t="e">
        <f>VLOOKUP(BW89,[1]Plan1!$F$3:$G$429,2,FALSE)</f>
        <v>#N/A</v>
      </c>
      <c r="BX434" s="20">
        <f>VLOOKUP(BX89,[1]Plan1!$F$3:$G$429,2,FALSE)</f>
        <v>14</v>
      </c>
      <c r="BY434" s="20">
        <f>VLOOKUP(BY89,[1]Plan1!$F$3:$G$429,2,FALSE)</f>
        <v>5</v>
      </c>
      <c r="BZ434" s="20">
        <f>VLOOKUP(BZ89,[1]Plan1!$F$3:$G$429,2,FALSE)</f>
        <v>1</v>
      </c>
      <c r="CA434" s="20">
        <f>VLOOKUP(CA89,[1]Plan1!$F$3:$G$429,2,FALSE)</f>
        <v>1</v>
      </c>
      <c r="CB434" s="20">
        <f>VLOOKUP(CB89,[1]Plan1!$F$3:$G$429,2,FALSE)</f>
        <v>0</v>
      </c>
      <c r="CC434" s="20">
        <f>VLOOKUP(CC89,[1]Plan1!$F$3:$G$429,2,FALSE)</f>
        <v>150</v>
      </c>
      <c r="CD434" s="20">
        <f>VLOOKUP(CD89,[1]Plan1!$F$3:$G$429,2,FALSE)</f>
        <v>0</v>
      </c>
      <c r="CE434" s="20" t="e">
        <f>VLOOKUP(CE89,[1]Plan1!$F$3:$G$429,2,FALSE)</f>
        <v>#N/A</v>
      </c>
      <c r="CF434" s="20">
        <f>VLOOKUP(CF89,[1]Plan1!$F$3:$G$429,2,FALSE)</f>
        <v>0</v>
      </c>
      <c r="CG434" s="20" t="e">
        <f>VLOOKUP(CG89,[1]Plan1!$F$3:$G$429,2,FALSE)</f>
        <v>#N/A</v>
      </c>
      <c r="CH434" s="20" t="e">
        <f>VLOOKUP(CH89,[1]Plan1!$F$3:$G$429,2,FALSE)</f>
        <v>#N/A</v>
      </c>
      <c r="CI434" s="20">
        <f>VLOOKUP(CI89,[1]Plan1!$F$3:$G$429,2,FALSE)</f>
        <v>0</v>
      </c>
      <c r="CJ434" s="20">
        <f>VLOOKUP(CJ89,[1]Plan1!$F$3:$G$429,2,FALSE)</f>
        <v>0</v>
      </c>
      <c r="CK434" s="20" t="e">
        <f>VLOOKUP(CK89,[1]Plan1!$F$3:$G$429,2,FALSE)</f>
        <v>#N/A</v>
      </c>
      <c r="CL434" s="20" t="e">
        <f>VLOOKUP(CL89,[1]Plan1!$F$3:$G$429,2,FALSE)</f>
        <v>#N/A</v>
      </c>
      <c r="CM434" s="20">
        <f>VLOOKUP(CM89,[1]Plan1!$F$3:$G$429,2,FALSE)</f>
        <v>0</v>
      </c>
      <c r="CN434" s="20">
        <f>VLOOKUP(CN89,[1]Plan1!$F$3:$G$429,2,FALSE)</f>
        <v>0</v>
      </c>
      <c r="CU434" s="20" t="str">
        <f>IF(ISERROR(VLOOKUP(CU89,[1]Plan1!$B$2:$D$490,2,FALSE)),"(sem email)",VLOOKUP(CU89,[1]Plan1!$B$2:$D$490,2,FALSE))</f>
        <v>(sem email)</v>
      </c>
      <c r="CX434" s="20" t="str">
        <f>IF(ISERROR(VLOOKUP(CX89,[1]ajustes!$L$4:$M$309,2,FALSE)),"(sem email)",VLOOKUP(CX89,[1]ajustes!$L$4:$M$309,2,FALSE))</f>
        <v>(sem email)</v>
      </c>
    </row>
    <row r="435" spans="5:102" ht="15.75" customHeight="1" x14ac:dyDescent="0.3">
      <c r="E435" s="23" t="str">
        <f t="shared" si="1"/>
        <v>Vera Lúcia Fontana</v>
      </c>
      <c r="O435" s="20" t="e">
        <f>VLOOKUP(O90,[1]Plan1!$B$2:$D$490,2,FALSE)</f>
        <v>#N/A</v>
      </c>
      <c r="P435" s="20" t="str">
        <f>VLOOKUP(P90,[1]ajustes!$N$4:$O$344,2,FALSE)</f>
        <v>(66) 99964-8025</v>
      </c>
      <c r="AN435" s="20">
        <f>VLOOKUP(AN90,[1]Plan1!$F$3:$G$429,2,FALSE)</f>
        <v>30</v>
      </c>
      <c r="AO435" s="20">
        <f>VLOOKUP(AO90,[1]Plan1!$F$3:$G$429,2,FALSE)</f>
        <v>25</v>
      </c>
      <c r="AP435" s="20">
        <f>VLOOKUP(AP90,[1]Plan1!$F$3:$G$429,2,FALSE)</f>
        <v>4</v>
      </c>
      <c r="AQ435" s="20">
        <f>VLOOKUP(AQ90,[1]Plan1!$F$3:$G$429,2,FALSE)</f>
        <v>4</v>
      </c>
      <c r="AR435" s="20" t="e">
        <f>VLOOKUP(AR90,[1]Plan1!$F$3:$G$429,2,FALSE)</f>
        <v>#N/A</v>
      </c>
      <c r="AS435" s="20">
        <f>VLOOKUP(AS90,[1]Plan1!$F$3:$G$429,2,FALSE)</f>
        <v>6</v>
      </c>
      <c r="AT435" s="20" t="e">
        <f>VLOOKUP(AT90,[1]Plan1!$F$3:$G$429,2,FALSE)</f>
        <v>#N/A</v>
      </c>
      <c r="AU435" s="20" t="e">
        <f>VLOOKUP(AU90,[1]ajustes!$L$4:$N$134,3,FALSE)</f>
        <v>#N/A</v>
      </c>
      <c r="AV435" s="20">
        <f>VLOOKUP(AV90,[1]Plan1!$F$3:$G$429,2,FALSE)</f>
        <v>10</v>
      </c>
      <c r="AW435" s="20">
        <f>VLOOKUP(AW90,[1]Plan1!$F$3:$G$429,2,FALSE)</f>
        <v>4</v>
      </c>
      <c r="AX435" s="20">
        <f>VLOOKUP(AX90,[1]Plan1!$F$3:$G$429,2,FALSE)</f>
        <v>6</v>
      </c>
      <c r="AY435" s="20">
        <f>VLOOKUP(AY90,[1]Plan1!$F$3:$G$429,2,FALSE)</f>
        <v>2</v>
      </c>
      <c r="AZ435" s="20" t="e">
        <f>VLOOKUP(AZ90,[1]Plan1!$F$3:$G$429,2,FALSE)</f>
        <v>#N/A</v>
      </c>
      <c r="BA435" s="20">
        <f>VLOOKUP(BA90,[1]Plan1!$F$3:$G$429,2,FALSE)</f>
        <v>4</v>
      </c>
      <c r="BB435" s="20">
        <f>VLOOKUP(BB90,[1]Plan1!$F$3:$G$429,2,FALSE)</f>
        <v>2</v>
      </c>
      <c r="BC435" s="20">
        <f>VLOOKUP(BC90,[1]Plan1!$F$3:$G$429,2,FALSE)</f>
        <v>4</v>
      </c>
      <c r="BD435" s="20">
        <f>VLOOKUP(BD90,[1]Plan1!$F$3:$G$429,2,FALSE)</f>
        <v>2</v>
      </c>
      <c r="BE435" s="20" t="e">
        <f>VLOOKUP(BE90,[1]Plan1!$F$3:$G$429,2,FALSE)</f>
        <v>#N/A</v>
      </c>
      <c r="BF435" s="20">
        <f>VLOOKUP(BF90,[1]Plan1!$F$3:$G$429,2,FALSE)</f>
        <v>25</v>
      </c>
      <c r="BG435" s="20">
        <f>VLOOKUP(BG90,[1]Plan1!$F$3:$G$429,2,FALSE)</f>
        <v>0</v>
      </c>
      <c r="BH435" s="20">
        <f>VLOOKUP(BH90,[1]Plan1!$F$3:$G$429,2,FALSE)</f>
        <v>6</v>
      </c>
      <c r="BI435" s="20">
        <f>VLOOKUP(BI90,[1]Plan1!$F$3:$G$429,2,FALSE)</f>
        <v>2</v>
      </c>
      <c r="BJ435" s="20">
        <f>VLOOKUP(BJ90,[1]Plan1!$F$3:$G$429,2,FALSE)</f>
        <v>2</v>
      </c>
      <c r="BK435" s="20">
        <f>VLOOKUP(BK90,[1]Plan1!$F$3:$G$429,2,FALSE)</f>
        <v>1</v>
      </c>
      <c r="BL435" s="20">
        <f>VLOOKUP(BL90,[1]Plan1!$F$3:$G$429,2,FALSE)</f>
        <v>1</v>
      </c>
      <c r="BM435" s="20">
        <f>VLOOKUP(BM90,[1]Plan1!$F$3:$G$429,2,FALSE)</f>
        <v>0</v>
      </c>
      <c r="BN435" s="20">
        <f>VLOOKUP(BN90,[1]Plan1!$F$3:$G$429,2,FALSE)</f>
        <v>0</v>
      </c>
      <c r="BO435" s="20">
        <f>VLOOKUP(BO90,[1]Plan1!$F$3:$G$429,2,FALSE)</f>
        <v>6</v>
      </c>
      <c r="BP435" s="20">
        <f>VLOOKUP(BP90,[1]Plan1!$F$3:$G$429,2,FALSE)</f>
        <v>2</v>
      </c>
      <c r="BQ435" s="20" t="e">
        <f>VLOOKUP(BQ90,[1]ajustes!$L$3:$M$11,2,FALSE)</f>
        <v>#N/A</v>
      </c>
      <c r="BR435" s="20">
        <f>VLOOKUP(BR90,[1]Plan1!$F$3:$G$429,2,FALSE)</f>
        <v>0</v>
      </c>
      <c r="BS435" s="20">
        <f>VLOOKUP(BS90,[1]Plan1!$F$3:$G$429,2,FALSE)</f>
        <v>0</v>
      </c>
      <c r="BT435" s="20">
        <f>VLOOKUP(BT90,[1]Plan1!$F$3:$G$429,2,FALSE)</f>
        <v>0</v>
      </c>
      <c r="BU435" s="20">
        <f>VLOOKUP(BU90,[1]Plan1!$F$3:$G$429,2,FALSE)</f>
        <v>0</v>
      </c>
      <c r="BV435" s="20" t="e">
        <f>VLOOKUP(BV90,[1]ajustes!$L$3:$M$328,2,FALSE)</f>
        <v>#N/A</v>
      </c>
      <c r="BW435" s="20">
        <f>VLOOKUP(BW90,[1]Plan1!$F$3:$G$429,2,FALSE)</f>
        <v>0</v>
      </c>
      <c r="BX435" s="20">
        <f>VLOOKUP(BX90,[1]Plan1!$F$3:$G$429,2,FALSE)</f>
        <v>0</v>
      </c>
      <c r="BY435" s="20">
        <f>VLOOKUP(BY90,[1]Plan1!$F$3:$G$429,2,FALSE)</f>
        <v>0</v>
      </c>
      <c r="BZ435" s="20">
        <f>VLOOKUP(BZ90,[1]Plan1!$F$3:$G$429,2,FALSE)</f>
        <v>0</v>
      </c>
      <c r="CA435" s="20">
        <f>VLOOKUP(CA90,[1]Plan1!$F$3:$G$429,2,FALSE)</f>
        <v>0</v>
      </c>
      <c r="CB435" s="20">
        <f>VLOOKUP(CB90,[1]Plan1!$F$3:$G$429,2,FALSE)</f>
        <v>0</v>
      </c>
      <c r="CC435" s="20">
        <f>VLOOKUP(CC90,[1]Plan1!$F$3:$G$429,2,FALSE)</f>
        <v>22</v>
      </c>
      <c r="CD435" s="20">
        <f>VLOOKUP(CD90,[1]Plan1!$F$3:$G$429,2,FALSE)</f>
        <v>0</v>
      </c>
      <c r="CE435" s="20">
        <f>VLOOKUP(CE90,[1]Plan1!$F$3:$G$429,2,FALSE)</f>
        <v>0</v>
      </c>
      <c r="CF435" s="20">
        <f>VLOOKUP(CF90,[1]Plan1!$F$3:$G$429,2,FALSE)</f>
        <v>0</v>
      </c>
      <c r="CG435" s="20" t="e">
        <f>VLOOKUP(CG90,[1]Plan1!$F$3:$G$429,2,FALSE)</f>
        <v>#N/A</v>
      </c>
      <c r="CH435" s="20" t="e">
        <f>VLOOKUP(CH90,[1]Plan1!$F$3:$G$429,2,FALSE)</f>
        <v>#N/A</v>
      </c>
      <c r="CI435" s="20">
        <f>VLOOKUP(CI90,[1]Plan1!$F$3:$G$429,2,FALSE)</f>
        <v>0</v>
      </c>
      <c r="CJ435" s="20">
        <f>VLOOKUP(CJ90,[1]Plan1!$F$3:$G$429,2,FALSE)</f>
        <v>0</v>
      </c>
      <c r="CK435" s="20">
        <f>VLOOKUP(CK90,[1]Plan1!$F$3:$G$429,2,FALSE)</f>
        <v>0</v>
      </c>
      <c r="CL435" s="20" t="e">
        <f>VLOOKUP(CL90,[1]Plan1!$F$3:$G$429,2,FALSE)</f>
        <v>#N/A</v>
      </c>
      <c r="CM435" s="20">
        <f>VLOOKUP(CM90,[1]Plan1!$F$3:$G$429,2,FALSE)</f>
        <v>0</v>
      </c>
      <c r="CN435" s="20">
        <f>VLOOKUP(CN90,[1]Plan1!$F$3:$G$429,2,FALSE)</f>
        <v>0</v>
      </c>
      <c r="CU435" s="20" t="str">
        <f>IF(ISERROR(VLOOKUP(CU90,[1]Plan1!$B$2:$D$490,2,FALSE)),"(sem email)",VLOOKUP(CU90,[1]Plan1!$B$2:$D$490,2,FALSE))</f>
        <v>(sem email)</v>
      </c>
      <c r="CX435" s="20" t="str">
        <f>IF(ISERROR(VLOOKUP(CX90,[1]ajustes!$L$4:$M$309,2,FALSE)),"(sem email)",VLOOKUP(CX90,[1]ajustes!$L$4:$M$309,2,FALSE))</f>
        <v>(sem email)</v>
      </c>
    </row>
    <row r="436" spans="5:102" ht="15.75" customHeight="1" x14ac:dyDescent="0.3">
      <c r="E436" s="23" t="str">
        <f t="shared" si="1"/>
        <v>Valdir Francisco De Oliveira</v>
      </c>
      <c r="O436" s="20" t="e">
        <f>VLOOKUP(O91,[1]Plan1!$B$2:$D$490,2,FALSE)</f>
        <v>#N/A</v>
      </c>
      <c r="P436" s="20" t="str">
        <f>VLOOKUP(P91,[1]ajustes!$N$4:$O$344,2,FALSE)</f>
        <v>(65) 99639-5029</v>
      </c>
      <c r="AN436" s="20">
        <f>VLOOKUP(AN91,[1]Plan1!$F$3:$G$429,2,FALSE)</f>
        <v>100</v>
      </c>
      <c r="AO436" s="20">
        <f>VLOOKUP(AO91,[1]Plan1!$F$3:$G$429,2,FALSE)</f>
        <v>50</v>
      </c>
      <c r="AP436" s="20">
        <f>VLOOKUP(AP91,[1]Plan1!$F$3:$G$429,2,FALSE)</f>
        <v>20</v>
      </c>
      <c r="AQ436" s="20">
        <f>VLOOKUP(AQ91,[1]Plan1!$F$3:$G$429,2,FALSE)</f>
        <v>20</v>
      </c>
      <c r="AR436" s="20">
        <f>VLOOKUP(AR91,[1]Plan1!$F$3:$G$429,2,FALSE)</f>
        <v>0</v>
      </c>
      <c r="AS436" s="20">
        <f>VLOOKUP(AS91,[1]Plan1!$F$3:$G$429,2,FALSE)</f>
        <v>0</v>
      </c>
      <c r="AT436" s="20" t="e">
        <f>VLOOKUP(AT91,[1]Plan1!$F$3:$G$429,2,FALSE)</f>
        <v>#N/A</v>
      </c>
      <c r="AU436" s="20" t="e">
        <f>VLOOKUP(AU91,[1]ajustes!$L$4:$N$134,3,FALSE)</f>
        <v>#N/A</v>
      </c>
      <c r="AV436" s="20">
        <f>VLOOKUP(AV91,[1]Plan1!$F$3:$G$429,2,FALSE)</f>
        <v>40</v>
      </c>
      <c r="AW436" s="20">
        <f>VLOOKUP(AW91,[1]Plan1!$F$3:$G$429,2,FALSE)</f>
        <v>20</v>
      </c>
      <c r="AX436" s="20">
        <f>VLOOKUP(AX91,[1]Plan1!$F$3:$G$429,2,FALSE)</f>
        <v>15</v>
      </c>
      <c r="AY436" s="20">
        <f>VLOOKUP(AY91,[1]Plan1!$F$3:$G$429,2,FALSE)</f>
        <v>2</v>
      </c>
      <c r="AZ436" s="20" t="e">
        <f>VLOOKUP(AZ91,[1]Plan1!$F$3:$G$429,2,FALSE)</f>
        <v>#N/A</v>
      </c>
      <c r="BA436" s="20">
        <f>VLOOKUP(BA91,[1]Plan1!$F$3:$G$429,2,FALSE)</f>
        <v>45</v>
      </c>
      <c r="BB436" s="20">
        <f>VLOOKUP(BB91,[1]Plan1!$F$3:$G$429,2,FALSE)</f>
        <v>152</v>
      </c>
      <c r="BC436" s="20">
        <f>VLOOKUP(BC91,[1]Plan1!$F$3:$G$429,2,FALSE)</f>
        <v>0</v>
      </c>
      <c r="BD436" s="20">
        <f>VLOOKUP(BD91,[1]Plan1!$F$3:$G$429,2,FALSE)</f>
        <v>1</v>
      </c>
      <c r="BE436" s="20" t="e">
        <f>VLOOKUP(BE91,[1]Plan1!$F$3:$G$429,2,FALSE)</f>
        <v>#N/A</v>
      </c>
      <c r="BF436" s="20">
        <f>VLOOKUP(BF91,[1]Plan1!$F$3:$G$429,2,FALSE)</f>
        <v>30</v>
      </c>
      <c r="BG436" s="20">
        <f>VLOOKUP(BG91,[1]Plan1!$F$3:$G$429,2,FALSE)</f>
        <v>6</v>
      </c>
      <c r="BH436" s="20">
        <f>VLOOKUP(BH91,[1]Plan1!$F$3:$G$429,2,FALSE)</f>
        <v>0</v>
      </c>
      <c r="BI436" s="20">
        <f>VLOOKUP(BI91,[1]Plan1!$F$3:$G$429,2,FALSE)</f>
        <v>0</v>
      </c>
      <c r="BJ436" s="20">
        <f>VLOOKUP(BJ91,[1]Plan1!$F$3:$G$429,2,FALSE)</f>
        <v>0</v>
      </c>
      <c r="BK436" s="20">
        <f>VLOOKUP(BK91,[1]Plan1!$F$3:$G$429,2,FALSE)</f>
        <v>0</v>
      </c>
      <c r="BL436" s="20">
        <f>VLOOKUP(BL91,[1]Plan1!$F$3:$G$429,2,FALSE)</f>
        <v>0</v>
      </c>
      <c r="BM436" s="20">
        <f>VLOOKUP(BM91,[1]Plan1!$F$3:$G$429,2,FALSE)</f>
        <v>0</v>
      </c>
      <c r="BN436" s="20">
        <f>VLOOKUP(BN91,[1]Plan1!$F$3:$G$429,2,FALSE)</f>
        <v>0</v>
      </c>
      <c r="BO436" s="20">
        <f>VLOOKUP(BO91,[1]Plan1!$F$3:$G$429,2,FALSE)</f>
        <v>0</v>
      </c>
      <c r="BP436" s="20">
        <f>VLOOKUP(BP91,[1]Plan1!$F$3:$G$429,2,FALSE)</f>
        <v>0</v>
      </c>
      <c r="BQ436" s="20" t="e">
        <f>VLOOKUP(BQ91,[1]ajustes!$L$3:$M$11,2,FALSE)</f>
        <v>#N/A</v>
      </c>
      <c r="BR436" s="20">
        <f>VLOOKUP(BR91,[1]Plan1!$F$3:$G$429,2,FALSE)</f>
        <v>0</v>
      </c>
      <c r="BS436" s="20">
        <f>VLOOKUP(BS91,[1]Plan1!$F$3:$G$429,2,FALSE)</f>
        <v>0</v>
      </c>
      <c r="BT436" s="20">
        <f>VLOOKUP(BT91,[1]Plan1!$F$3:$G$429,2,FALSE)</f>
        <v>0</v>
      </c>
      <c r="BU436" s="20">
        <f>VLOOKUP(BU91,[1]Plan1!$F$3:$G$429,2,FALSE)</f>
        <v>0</v>
      </c>
      <c r="BV436" s="20" t="e">
        <f>VLOOKUP(BV91,[1]ajustes!$L$3:$M$328,2,FALSE)</f>
        <v>#N/A</v>
      </c>
      <c r="BW436" s="20">
        <f>VLOOKUP(BW91,[1]Plan1!$F$3:$G$429,2,FALSE)</f>
        <v>0</v>
      </c>
      <c r="BX436" s="20">
        <f>VLOOKUP(BX91,[1]Plan1!$F$3:$G$429,2,FALSE)</f>
        <v>0</v>
      </c>
      <c r="BY436" s="20">
        <f>VLOOKUP(BY91,[1]Plan1!$F$3:$G$429,2,FALSE)</f>
        <v>0</v>
      </c>
      <c r="BZ436" s="20">
        <f>VLOOKUP(BZ91,[1]Plan1!$F$3:$G$429,2,FALSE)</f>
        <v>0</v>
      </c>
      <c r="CA436" s="20">
        <f>VLOOKUP(CA91,[1]Plan1!$F$3:$G$429,2,FALSE)</f>
        <v>0</v>
      </c>
      <c r="CB436" s="20">
        <f>VLOOKUP(CB91,[1]Plan1!$F$3:$G$429,2,FALSE)</f>
        <v>8</v>
      </c>
      <c r="CC436" s="20">
        <f>VLOOKUP(CC91,[1]Plan1!$F$3:$G$429,2,FALSE)</f>
        <v>0</v>
      </c>
      <c r="CD436" s="20">
        <f>VLOOKUP(CD91,[1]Plan1!$F$3:$G$429,2,FALSE)</f>
        <v>0</v>
      </c>
      <c r="CE436" s="20">
        <f>VLOOKUP(CE91,[1]Plan1!$F$3:$G$429,2,FALSE)</f>
        <v>0</v>
      </c>
      <c r="CF436" s="20">
        <f>VLOOKUP(CF91,[1]Plan1!$F$3:$G$429,2,FALSE)</f>
        <v>0</v>
      </c>
      <c r="CG436" s="20" t="e">
        <f>VLOOKUP(CG91,[1]Plan1!$F$3:$G$429,2,FALSE)</f>
        <v>#N/A</v>
      </c>
      <c r="CH436" s="20" t="e">
        <f>VLOOKUP(CH91,[1]Plan1!$F$3:$G$429,2,FALSE)</f>
        <v>#N/A</v>
      </c>
      <c r="CI436" s="20">
        <f>VLOOKUP(CI91,[1]Plan1!$F$3:$G$429,2,FALSE)</f>
        <v>0</v>
      </c>
      <c r="CJ436" s="20">
        <f>VLOOKUP(CJ91,[1]Plan1!$F$3:$G$429,2,FALSE)</f>
        <v>0</v>
      </c>
      <c r="CK436" s="20">
        <f>VLOOKUP(CK91,[1]Plan1!$F$3:$G$429,2,FALSE)</f>
        <v>0</v>
      </c>
      <c r="CL436" s="20" t="e">
        <f>VLOOKUP(CL91,[1]Plan1!$F$3:$G$429,2,FALSE)</f>
        <v>#N/A</v>
      </c>
      <c r="CM436" s="20">
        <f>VLOOKUP(CM91,[1]Plan1!$F$3:$G$429,2,FALSE)</f>
        <v>0</v>
      </c>
      <c r="CN436" s="20">
        <f>VLOOKUP(CN91,[1]Plan1!$F$3:$G$429,2,FALSE)</f>
        <v>0</v>
      </c>
      <c r="CU436" s="20" t="str">
        <f>IF(ISERROR(VLOOKUP(CU91,[1]Plan1!$B$2:$D$490,2,FALSE)),"(sem email)",VLOOKUP(CU91,[1]Plan1!$B$2:$D$490,2,FALSE))</f>
        <v>(sem email)</v>
      </c>
      <c r="CX436" s="20" t="str">
        <f>IF(ISERROR(VLOOKUP(CX91,[1]ajustes!$L$4:$M$309,2,FALSE)),"(sem email)",VLOOKUP(CX91,[1]ajustes!$L$4:$M$309,2,FALSE))</f>
        <v>(sem email)</v>
      </c>
    </row>
    <row r="437" spans="5:102" ht="15.75" customHeight="1" x14ac:dyDescent="0.3">
      <c r="E437" s="23" t="str">
        <f t="shared" si="1"/>
        <v>Zilma Aparecida Gonçalves</v>
      </c>
      <c r="O437" s="20" t="e">
        <f>VLOOKUP(O92,[1]Plan1!$B$2:$D$490,2,FALSE)</f>
        <v>#N/A</v>
      </c>
      <c r="P437" s="20" t="str">
        <f>VLOOKUP(P92,[1]ajustes!$N$4:$O$344,2,FALSE)</f>
        <v>(65) 99978-4967</v>
      </c>
      <c r="AN437" s="20">
        <f>VLOOKUP(AN92,[1]Plan1!$F$3:$G$429,2,FALSE)</f>
        <v>28</v>
      </c>
      <c r="AO437" s="20">
        <f>VLOOKUP(AO92,[1]Plan1!$F$3:$G$429,2,FALSE)</f>
        <v>14</v>
      </c>
      <c r="AP437" s="20">
        <f>VLOOKUP(AP92,[1]Plan1!$F$3:$G$429,2,FALSE)</f>
        <v>6</v>
      </c>
      <c r="AQ437" s="20">
        <f>VLOOKUP(AQ92,[1]Plan1!$F$3:$G$429,2,FALSE)</f>
        <v>6</v>
      </c>
      <c r="AR437" s="20">
        <f>VLOOKUP(AR92,[1]Plan1!$F$3:$G$429,2,FALSE)</f>
        <v>0</v>
      </c>
      <c r="AS437" s="20">
        <f>VLOOKUP(AS92,[1]Plan1!$F$3:$G$429,2,FALSE)</f>
        <v>0</v>
      </c>
      <c r="AT437" s="20" t="e">
        <f>VLOOKUP(AT92,[1]Plan1!$F$3:$G$429,2,FALSE)</f>
        <v>#N/A</v>
      </c>
      <c r="AU437" s="20" t="e">
        <f>VLOOKUP(AU92,[1]ajustes!$L$4:$N$134,3,FALSE)</f>
        <v>#N/A</v>
      </c>
      <c r="AV437" s="20">
        <f>VLOOKUP(AV92,[1]Plan1!$F$3:$G$429,2,FALSE)</f>
        <v>4</v>
      </c>
      <c r="AW437" s="20">
        <f>VLOOKUP(AW92,[1]Plan1!$F$3:$G$429,2,FALSE)</f>
        <v>4</v>
      </c>
      <c r="AX437" s="20">
        <f>VLOOKUP(AX92,[1]Plan1!$F$3:$G$429,2,FALSE)</f>
        <v>4</v>
      </c>
      <c r="AY437" s="20">
        <f>VLOOKUP(AY92,[1]Plan1!$F$3:$G$429,2,FALSE)</f>
        <v>4</v>
      </c>
      <c r="AZ437" s="20" t="e">
        <f>VLOOKUP(AZ92,[1]Plan1!$F$3:$G$429,2,FALSE)</f>
        <v>#N/A</v>
      </c>
      <c r="BA437" s="20">
        <f>VLOOKUP(BA92,[1]Plan1!$F$3:$G$429,2,FALSE)</f>
        <v>5</v>
      </c>
      <c r="BB437" s="20">
        <f>VLOOKUP(BB92,[1]Plan1!$F$3:$G$429,2,FALSE)</f>
        <v>4</v>
      </c>
      <c r="BC437" s="20">
        <f>VLOOKUP(BC92,[1]Plan1!$F$3:$G$429,2,FALSE)</f>
        <v>4</v>
      </c>
      <c r="BD437" s="20">
        <f>VLOOKUP(BD92,[1]Plan1!$F$3:$G$429,2,FALSE)</f>
        <v>2</v>
      </c>
      <c r="BE437" s="20" t="e">
        <f>VLOOKUP(BE92,[1]Plan1!$F$3:$G$429,2,FALSE)</f>
        <v>#N/A</v>
      </c>
      <c r="BF437" s="20">
        <f>VLOOKUP(BF92,[1]Plan1!$F$3:$G$429,2,FALSE)</f>
        <v>12</v>
      </c>
      <c r="BG437" s="20">
        <f>VLOOKUP(BG92,[1]Plan1!$F$3:$G$429,2,FALSE)</f>
        <v>0</v>
      </c>
      <c r="BH437" s="20">
        <f>VLOOKUP(BH92,[1]Plan1!$F$3:$G$429,2,FALSE)</f>
        <v>3</v>
      </c>
      <c r="BI437" s="20">
        <f>VLOOKUP(BI92,[1]Plan1!$F$3:$G$429,2,FALSE)</f>
        <v>0</v>
      </c>
      <c r="BJ437" s="20">
        <f>VLOOKUP(BJ92,[1]Plan1!$F$3:$G$429,2,FALSE)</f>
        <v>0</v>
      </c>
      <c r="BK437" s="20">
        <f>VLOOKUP(BK92,[1]Plan1!$F$3:$G$429,2,FALSE)</f>
        <v>0</v>
      </c>
      <c r="BL437" s="20">
        <f>VLOOKUP(BL92,[1]Plan1!$F$3:$G$429,2,FALSE)</f>
        <v>0</v>
      </c>
      <c r="BM437" s="20">
        <f>VLOOKUP(BM92,[1]Plan1!$F$3:$G$429,2,FALSE)</f>
        <v>0</v>
      </c>
      <c r="BN437" s="20">
        <f>VLOOKUP(BN92,[1]Plan1!$F$3:$G$429,2,FALSE)</f>
        <v>0</v>
      </c>
      <c r="BO437" s="20">
        <f>VLOOKUP(BO92,[1]Plan1!$F$3:$G$429,2,FALSE)</f>
        <v>3</v>
      </c>
      <c r="BP437" s="20">
        <f>VLOOKUP(BP92,[1]Plan1!$F$3:$G$429,2,FALSE)</f>
        <v>0</v>
      </c>
      <c r="BQ437" s="20" t="e">
        <f>VLOOKUP(BQ92,[1]ajustes!$L$3:$M$11,2,FALSE)</f>
        <v>#N/A</v>
      </c>
      <c r="BR437" s="20">
        <f>VLOOKUP(BR92,[1]Plan1!$F$3:$G$429,2,FALSE)</f>
        <v>0</v>
      </c>
      <c r="BS437" s="20">
        <f>VLOOKUP(BS92,[1]Plan1!$F$3:$G$429,2,FALSE)</f>
        <v>0</v>
      </c>
      <c r="BT437" s="20">
        <f>VLOOKUP(BT92,[1]Plan1!$F$3:$G$429,2,FALSE)</f>
        <v>0</v>
      </c>
      <c r="BU437" s="20">
        <f>VLOOKUP(BU92,[1]Plan1!$F$3:$G$429,2,FALSE)</f>
        <v>0</v>
      </c>
      <c r="BV437" s="20" t="e">
        <f>VLOOKUP(BV92,[1]ajustes!$L$3:$M$328,2,FALSE)</f>
        <v>#N/A</v>
      </c>
      <c r="BW437" s="20" t="e">
        <f>VLOOKUP(BW92,[1]Plan1!$F$3:$G$429,2,FALSE)</f>
        <v>#N/A</v>
      </c>
      <c r="BX437" s="20">
        <f>VLOOKUP(BX92,[1]Plan1!$F$3:$G$429,2,FALSE)</f>
        <v>4</v>
      </c>
      <c r="BY437" s="20">
        <f>VLOOKUP(BY92,[1]Plan1!$F$3:$G$429,2,FALSE)</f>
        <v>2</v>
      </c>
      <c r="BZ437" s="20">
        <f>VLOOKUP(BZ92,[1]Plan1!$F$3:$G$429,2,FALSE)</f>
        <v>1</v>
      </c>
      <c r="CA437" s="20">
        <f>VLOOKUP(CA92,[1]Plan1!$F$3:$G$429,2,FALSE)</f>
        <v>1</v>
      </c>
      <c r="CB437" s="20">
        <f>VLOOKUP(CB92,[1]Plan1!$F$3:$G$429,2,FALSE)</f>
        <v>2</v>
      </c>
      <c r="CC437" s="20">
        <f>VLOOKUP(CC92,[1]Plan1!$F$3:$G$429,2,FALSE)</f>
        <v>19</v>
      </c>
      <c r="CD437" s="20" t="e">
        <f>VLOOKUP(CD92,[1]Plan1!$F$3:$G$429,2,FALSE)</f>
        <v>#N/A</v>
      </c>
      <c r="CE437" s="20" t="e">
        <f>VLOOKUP(CE92,[1]Plan1!$F$3:$G$429,2,FALSE)</f>
        <v>#N/A</v>
      </c>
      <c r="CF437" s="20">
        <f>VLOOKUP(CF92,[1]Plan1!$F$3:$G$429,2,FALSE)</f>
        <v>0</v>
      </c>
      <c r="CG437" s="20" t="e">
        <f>VLOOKUP(CG92,[1]Plan1!$F$3:$G$429,2,FALSE)</f>
        <v>#N/A</v>
      </c>
      <c r="CH437" s="20" t="e">
        <f>VLOOKUP(CH92,[1]Plan1!$F$3:$G$429,2,FALSE)</f>
        <v>#N/A</v>
      </c>
      <c r="CI437" s="20">
        <f>VLOOKUP(CI92,[1]Plan1!$F$3:$G$429,2,FALSE)</f>
        <v>0</v>
      </c>
      <c r="CJ437" s="20">
        <f>VLOOKUP(CJ92,[1]Plan1!$F$3:$G$429,2,FALSE)</f>
        <v>0</v>
      </c>
      <c r="CK437" s="20" t="e">
        <f>VLOOKUP(CK92,[1]Plan1!$F$3:$G$429,2,FALSE)</f>
        <v>#N/A</v>
      </c>
      <c r="CL437" s="20" t="e">
        <f>VLOOKUP(CL92,[1]Plan1!$F$3:$G$429,2,FALSE)</f>
        <v>#N/A</v>
      </c>
      <c r="CM437" s="20">
        <f>VLOOKUP(CM92,[1]Plan1!$F$3:$G$429,2,FALSE)</f>
        <v>0</v>
      </c>
      <c r="CN437" s="20">
        <f>VLOOKUP(CN92,[1]Plan1!$F$3:$G$429,2,FALSE)</f>
        <v>0</v>
      </c>
      <c r="CU437" s="20" t="str">
        <f>IF(ISERROR(VLOOKUP(CU92,[1]Plan1!$B$2:$D$490,2,FALSE)),"(sem email)",VLOOKUP(CU92,[1]Plan1!$B$2:$D$490,2,FALSE))</f>
        <v>(sem email)</v>
      </c>
      <c r="CX437" s="20" t="str">
        <f>IF(ISERROR(VLOOKUP(CX92,[1]ajustes!$L$4:$M$309,2,FALSE)),"(sem email)",VLOOKUP(CX92,[1]ajustes!$L$4:$M$309,2,FALSE))</f>
        <v>(sem email)</v>
      </c>
    </row>
    <row r="438" spans="5:102" ht="15.75" customHeight="1" x14ac:dyDescent="0.3">
      <c r="E438" s="23" t="str">
        <f t="shared" si="1"/>
        <v>Adriana Segalotto</v>
      </c>
      <c r="O438" s="20" t="e">
        <f>VLOOKUP(O93,[1]Plan1!$B$2:$D$490,2,FALSE)</f>
        <v>#N/A</v>
      </c>
      <c r="P438" s="20" t="str">
        <f>VLOOKUP(P93,[1]ajustes!$N$4:$O$344,2,FALSE)</f>
        <v>(66) 99902-3003</v>
      </c>
      <c r="AN438" s="20">
        <f>VLOOKUP(AN93,[1]Plan1!$F$3:$G$429,2,FALSE)</f>
        <v>5</v>
      </c>
      <c r="AO438" s="20">
        <f>VLOOKUP(AO93,[1]Plan1!$F$3:$G$429,2,FALSE)</f>
        <v>5</v>
      </c>
      <c r="AP438" s="20">
        <f>VLOOKUP(AP93,[1]Plan1!$F$3:$G$429,2,FALSE)</f>
        <v>3</v>
      </c>
      <c r="AQ438" s="20">
        <f>VLOOKUP(AQ93,[1]Plan1!$F$3:$G$429,2,FALSE)</f>
        <v>2</v>
      </c>
      <c r="AR438" s="20">
        <f>VLOOKUP(AR93,[1]Plan1!$F$3:$G$429,2,FALSE)</f>
        <v>0</v>
      </c>
      <c r="AS438" s="20">
        <f>VLOOKUP(AS93,[1]Plan1!$F$3:$G$429,2,FALSE)</f>
        <v>0</v>
      </c>
      <c r="AT438" s="20" t="e">
        <f>VLOOKUP(AT93,[1]Plan1!$F$3:$G$429,2,FALSE)</f>
        <v>#N/A</v>
      </c>
      <c r="AU438" s="20" t="e">
        <f>VLOOKUP(AU93,[1]ajustes!$L$4:$N$134,3,FALSE)</f>
        <v>#N/A</v>
      </c>
      <c r="AV438" s="20">
        <f>VLOOKUP(AV93,[1]Plan1!$F$3:$G$429,2,FALSE)</f>
        <v>2</v>
      </c>
      <c r="AW438" s="20">
        <f>VLOOKUP(AW93,[1]Plan1!$F$3:$G$429,2,FALSE)</f>
        <v>2</v>
      </c>
      <c r="AX438" s="20">
        <f>VLOOKUP(AX93,[1]Plan1!$F$3:$G$429,2,FALSE)</f>
        <v>2</v>
      </c>
      <c r="AY438" s="20">
        <f>VLOOKUP(AY93,[1]Plan1!$F$3:$G$429,2,FALSE)</f>
        <v>1</v>
      </c>
      <c r="AZ438" s="20">
        <f>VLOOKUP(AZ93,[1]Plan1!$F$3:$G$429,2,FALSE)</f>
        <v>0</v>
      </c>
      <c r="BA438" s="20">
        <f>VLOOKUP(BA93,[1]Plan1!$F$3:$G$429,2,FALSE)</f>
        <v>0</v>
      </c>
      <c r="BB438" s="20">
        <f>VLOOKUP(BB93,[1]Plan1!$F$3:$G$429,2,FALSE)</f>
        <v>0</v>
      </c>
      <c r="BC438" s="20">
        <f>VLOOKUP(BC93,[1]Plan1!$F$3:$G$429,2,FALSE)</f>
        <v>0</v>
      </c>
      <c r="BD438" s="20">
        <f>VLOOKUP(BD93,[1]Plan1!$F$3:$G$429,2,FALSE)</f>
        <v>0</v>
      </c>
      <c r="BE438" s="20">
        <f>VLOOKUP(BE93,[1]Plan1!$F$3:$G$429,2,FALSE)</f>
        <v>0</v>
      </c>
      <c r="BF438" s="20">
        <f>VLOOKUP(BF93,[1]Plan1!$F$3:$G$429,2,FALSE)</f>
        <v>0</v>
      </c>
      <c r="BG438" s="20">
        <f>VLOOKUP(BG93,[1]Plan1!$F$3:$G$429,2,FALSE)</f>
        <v>0</v>
      </c>
      <c r="BH438" s="20">
        <f>VLOOKUP(BH93,[1]Plan1!$F$3:$G$429,2,FALSE)</f>
        <v>0</v>
      </c>
      <c r="BI438" s="20">
        <f>VLOOKUP(BI93,[1]Plan1!$F$3:$G$429,2,FALSE)</f>
        <v>0</v>
      </c>
      <c r="BJ438" s="20">
        <f>VLOOKUP(BJ93,[1]Plan1!$F$3:$G$429,2,FALSE)</f>
        <v>0</v>
      </c>
      <c r="BK438" s="20">
        <f>VLOOKUP(BK93,[1]Plan1!$F$3:$G$429,2,FALSE)</f>
        <v>0</v>
      </c>
      <c r="BL438" s="20">
        <f>VLOOKUP(BL93,[1]Plan1!$F$3:$G$429,2,FALSE)</f>
        <v>0</v>
      </c>
      <c r="BM438" s="20">
        <f>VLOOKUP(BM93,[1]Plan1!$F$3:$G$429,2,FALSE)</f>
        <v>0</v>
      </c>
      <c r="BN438" s="20">
        <f>VLOOKUP(BN93,[1]Plan1!$F$3:$G$429,2,FALSE)</f>
        <v>0</v>
      </c>
      <c r="BO438" s="20">
        <f>VLOOKUP(BO93,[1]Plan1!$F$3:$G$429,2,FALSE)</f>
        <v>0</v>
      </c>
      <c r="BP438" s="20">
        <f>VLOOKUP(BP93,[1]Plan1!$F$3:$G$429,2,FALSE)</f>
        <v>0</v>
      </c>
      <c r="BQ438" s="20" t="e">
        <f>VLOOKUP(BQ93,[1]ajustes!$L$3:$M$11,2,FALSE)</f>
        <v>#N/A</v>
      </c>
      <c r="BR438" s="20">
        <f>VLOOKUP(BR93,[1]Plan1!$F$3:$G$429,2,FALSE)</f>
        <v>0</v>
      </c>
      <c r="BS438" s="20">
        <f>VLOOKUP(BS93,[1]Plan1!$F$3:$G$429,2,FALSE)</f>
        <v>0</v>
      </c>
      <c r="BT438" s="20">
        <f>VLOOKUP(BT93,[1]Plan1!$F$3:$G$429,2,FALSE)</f>
        <v>0</v>
      </c>
      <c r="BU438" s="20">
        <f>VLOOKUP(BU93,[1]Plan1!$F$3:$G$429,2,FALSE)</f>
        <v>0</v>
      </c>
      <c r="BV438" s="20" t="e">
        <f>VLOOKUP(BV93,[1]ajustes!$L$3:$M$328,2,FALSE)</f>
        <v>#N/A</v>
      </c>
      <c r="BW438" s="20">
        <f>VLOOKUP(BW93,[1]Plan1!$F$3:$G$429,2,FALSE)</f>
        <v>0</v>
      </c>
      <c r="BX438" s="20">
        <f>VLOOKUP(BX93,[1]Plan1!$F$3:$G$429,2,FALSE)</f>
        <v>0</v>
      </c>
      <c r="BY438" s="20">
        <f>VLOOKUP(BY93,[1]Plan1!$F$3:$G$429,2,FALSE)</f>
        <v>0</v>
      </c>
      <c r="BZ438" s="20">
        <f>VLOOKUP(BZ93,[1]Plan1!$F$3:$G$429,2,FALSE)</f>
        <v>0</v>
      </c>
      <c r="CA438" s="20">
        <f>VLOOKUP(CA93,[1]Plan1!$F$3:$G$429,2,FALSE)</f>
        <v>0</v>
      </c>
      <c r="CB438" s="20">
        <f>VLOOKUP(CB93,[1]Plan1!$F$3:$G$429,2,FALSE)</f>
        <v>1</v>
      </c>
      <c r="CC438" s="20">
        <f>VLOOKUP(CC93,[1]Plan1!$F$3:$G$429,2,FALSE)</f>
        <v>19</v>
      </c>
      <c r="CD438" s="20">
        <f>VLOOKUP(CD93,[1]Plan1!$F$3:$G$429,2,FALSE)</f>
        <v>0</v>
      </c>
      <c r="CE438" s="20">
        <f>VLOOKUP(CE93,[1]Plan1!$F$3:$G$429,2,FALSE)</f>
        <v>0</v>
      </c>
      <c r="CF438" s="20">
        <f>VLOOKUP(CF93,[1]Plan1!$F$3:$G$429,2,FALSE)</f>
        <v>0</v>
      </c>
      <c r="CG438" s="20" t="e">
        <f>VLOOKUP(CG93,[1]Plan1!$F$3:$G$429,2,FALSE)</f>
        <v>#N/A</v>
      </c>
      <c r="CH438" s="20" t="e">
        <f>VLOOKUP(CH93,[1]Plan1!$F$3:$G$429,2,FALSE)</f>
        <v>#N/A</v>
      </c>
      <c r="CI438" s="20">
        <f>VLOOKUP(CI93,[1]Plan1!$F$3:$G$429,2,FALSE)</f>
        <v>0</v>
      </c>
      <c r="CJ438" s="20">
        <f>VLOOKUP(CJ93,[1]Plan1!$F$3:$G$429,2,FALSE)</f>
        <v>0</v>
      </c>
      <c r="CK438" s="20">
        <f>VLOOKUP(CK93,[1]Plan1!$F$3:$G$429,2,FALSE)</f>
        <v>0</v>
      </c>
      <c r="CL438" s="20">
        <f>VLOOKUP(CL93,[1]Plan1!$F$3:$G$429,2,FALSE)</f>
        <v>0</v>
      </c>
      <c r="CM438" s="20">
        <f>VLOOKUP(CM93,[1]Plan1!$F$3:$G$429,2,FALSE)</f>
        <v>0</v>
      </c>
      <c r="CN438" s="20">
        <f>VLOOKUP(CN93,[1]Plan1!$F$3:$G$429,2,FALSE)</f>
        <v>0</v>
      </c>
      <c r="CU438" s="20" t="str">
        <f>IF(ISERROR(VLOOKUP(CU93,[1]Plan1!$B$2:$D$490,2,FALSE)),"(sem email)",VLOOKUP(CU93,[1]Plan1!$B$2:$D$490,2,FALSE))</f>
        <v>(sem email)</v>
      </c>
      <c r="CX438" s="20" t="str">
        <f>IF(ISERROR(VLOOKUP(CX93,[1]ajustes!$L$4:$M$309,2,FALSE)),"(sem email)",VLOOKUP(CX93,[1]ajustes!$L$4:$M$309,2,FALSE))</f>
        <v>(sem email)</v>
      </c>
    </row>
    <row r="439" spans="5:102" ht="15.75" customHeight="1" x14ac:dyDescent="0.3">
      <c r="E439" s="23" t="str">
        <f t="shared" si="1"/>
        <v>Sebastião Ribeiro Da Silva Filho</v>
      </c>
      <c r="O439" s="20" t="e">
        <f>VLOOKUP(O94,[1]Plan1!$B$2:$D$490,2,FALSE)</f>
        <v>#N/A</v>
      </c>
      <c r="P439" s="20" t="e">
        <f>VLOOKUP(P94,[1]ajustes!$N$4:$O$344,2,FALSE)</f>
        <v>#N/A</v>
      </c>
      <c r="AN439" s="20">
        <f>VLOOKUP(AN94,[1]Plan1!$F$3:$G$429,2,FALSE)</f>
        <v>22</v>
      </c>
      <c r="AO439" s="20">
        <f>VLOOKUP(AO94,[1]Plan1!$F$3:$G$429,2,FALSE)</f>
        <v>12</v>
      </c>
      <c r="AP439" s="20">
        <f>VLOOKUP(AP94,[1]Plan1!$F$3:$G$429,2,FALSE)</f>
        <v>6</v>
      </c>
      <c r="AQ439" s="20">
        <f>VLOOKUP(AQ94,[1]Plan1!$F$3:$G$429,2,FALSE)</f>
        <v>6</v>
      </c>
      <c r="AR439" s="20">
        <f>VLOOKUP(AR94,[1]Plan1!$F$3:$G$429,2,FALSE)</f>
        <v>0</v>
      </c>
      <c r="AS439" s="20">
        <f>VLOOKUP(AS94,[1]Plan1!$F$3:$G$429,2,FALSE)</f>
        <v>0</v>
      </c>
      <c r="AT439" s="20" t="e">
        <f>VLOOKUP(AT94,[1]Plan1!$F$3:$G$429,2,FALSE)</f>
        <v>#N/A</v>
      </c>
      <c r="AU439" s="20" t="e">
        <f>VLOOKUP(AU94,[1]ajustes!$L$4:$N$134,3,FALSE)</f>
        <v>#N/A</v>
      </c>
      <c r="AV439" s="20">
        <f>VLOOKUP(AV94,[1]Plan1!$F$3:$G$429,2,FALSE)</f>
        <v>14</v>
      </c>
      <c r="AW439" s="20">
        <f>VLOOKUP(AW94,[1]Plan1!$F$3:$G$429,2,FALSE)</f>
        <v>6</v>
      </c>
      <c r="AX439" s="20">
        <f>VLOOKUP(AX94,[1]Plan1!$F$3:$G$429,2,FALSE)</f>
        <v>2</v>
      </c>
      <c r="AY439" s="20">
        <f>VLOOKUP(AY94,[1]Plan1!$F$3:$G$429,2,FALSE)</f>
        <v>2</v>
      </c>
      <c r="AZ439" s="20">
        <f>VLOOKUP(AZ94,[1]Plan1!$F$3:$G$429,2,FALSE)</f>
        <v>0</v>
      </c>
      <c r="BA439" s="20">
        <f>VLOOKUP(BA94,[1]Plan1!$F$3:$G$429,2,FALSE)</f>
        <v>0</v>
      </c>
      <c r="BB439" s="20">
        <f>VLOOKUP(BB94,[1]Plan1!$F$3:$G$429,2,FALSE)</f>
        <v>0</v>
      </c>
      <c r="BC439" s="20">
        <f>VLOOKUP(BC94,[1]Plan1!$F$3:$G$429,2,FALSE)</f>
        <v>3</v>
      </c>
      <c r="BD439" s="20">
        <f>VLOOKUP(BD94,[1]Plan1!$F$3:$G$429,2,FALSE)</f>
        <v>3</v>
      </c>
      <c r="BE439" s="20" t="e">
        <f>VLOOKUP(BE94,[1]Plan1!$F$3:$G$429,2,FALSE)</f>
        <v>#N/A</v>
      </c>
      <c r="BF439" s="20">
        <f>VLOOKUP(BF94,[1]Plan1!$F$3:$G$429,2,FALSE)</f>
        <v>6</v>
      </c>
      <c r="BG439" s="20">
        <f>VLOOKUP(BG94,[1]Plan1!$F$3:$G$429,2,FALSE)</f>
        <v>2</v>
      </c>
      <c r="BH439" s="20">
        <f>VLOOKUP(BH94,[1]Plan1!$F$3:$G$429,2,FALSE)</f>
        <v>2</v>
      </c>
      <c r="BI439" s="20">
        <f>VLOOKUP(BI94,[1]Plan1!$F$3:$G$429,2,FALSE)</f>
        <v>0</v>
      </c>
      <c r="BJ439" s="20">
        <f>VLOOKUP(BJ94,[1]Plan1!$F$3:$G$429,2,FALSE)</f>
        <v>0</v>
      </c>
      <c r="BK439" s="20">
        <f>VLOOKUP(BK94,[1]Plan1!$F$3:$G$429,2,FALSE)</f>
        <v>0</v>
      </c>
      <c r="BL439" s="20">
        <f>VLOOKUP(BL94,[1]Plan1!$F$3:$G$429,2,FALSE)</f>
        <v>0</v>
      </c>
      <c r="BM439" s="20">
        <f>VLOOKUP(BM94,[1]Plan1!$F$3:$G$429,2,FALSE)</f>
        <v>0</v>
      </c>
      <c r="BN439" s="20">
        <f>VLOOKUP(BN94,[1]Plan1!$F$3:$G$429,2,FALSE)</f>
        <v>0</v>
      </c>
      <c r="BO439" s="20">
        <f>VLOOKUP(BO94,[1]Plan1!$F$3:$G$429,2,FALSE)</f>
        <v>0</v>
      </c>
      <c r="BP439" s="20">
        <f>VLOOKUP(BP94,[1]Plan1!$F$3:$G$429,2,FALSE)</f>
        <v>2</v>
      </c>
      <c r="BQ439" s="20" t="e">
        <f>VLOOKUP(BQ94,[1]ajustes!$L$3:$M$11,2,FALSE)</f>
        <v>#N/A</v>
      </c>
      <c r="BR439" s="20">
        <f>VLOOKUP(BR94,[1]Plan1!$F$3:$G$429,2,FALSE)</f>
        <v>0</v>
      </c>
      <c r="BS439" s="20">
        <f>VLOOKUP(BS94,[1]Plan1!$F$3:$G$429,2,FALSE)</f>
        <v>0</v>
      </c>
      <c r="BT439" s="20">
        <f>VLOOKUP(BT94,[1]Plan1!$F$3:$G$429,2,FALSE)</f>
        <v>0</v>
      </c>
      <c r="BU439" s="20">
        <f>VLOOKUP(BU94,[1]Plan1!$F$3:$G$429,2,FALSE)</f>
        <v>0</v>
      </c>
      <c r="BV439" s="20" t="e">
        <f>VLOOKUP(BV94,[1]ajustes!$L$3:$M$328,2,FALSE)</f>
        <v>#N/A</v>
      </c>
      <c r="BW439" s="20">
        <f>VLOOKUP(BW94,[1]Plan1!$F$3:$G$429,2,FALSE)</f>
        <v>0</v>
      </c>
      <c r="BX439" s="20">
        <f>VLOOKUP(BX94,[1]Plan1!$F$3:$G$429,2,FALSE)</f>
        <v>0</v>
      </c>
      <c r="BY439" s="20">
        <f>VLOOKUP(BY94,[1]Plan1!$F$3:$G$429,2,FALSE)</f>
        <v>0</v>
      </c>
      <c r="BZ439" s="20">
        <f>VLOOKUP(BZ94,[1]Plan1!$F$3:$G$429,2,FALSE)</f>
        <v>0</v>
      </c>
      <c r="CA439" s="20">
        <f>VLOOKUP(CA94,[1]Plan1!$F$3:$G$429,2,FALSE)</f>
        <v>0</v>
      </c>
      <c r="CB439" s="20">
        <f>VLOOKUP(CB94,[1]Plan1!$F$3:$G$429,2,FALSE)</f>
        <v>0</v>
      </c>
      <c r="CC439" s="20">
        <f>VLOOKUP(CC94,[1]Plan1!$F$3:$G$429,2,FALSE)</f>
        <v>0</v>
      </c>
      <c r="CD439" s="20" t="e">
        <f>VLOOKUP(CD94,[1]Plan1!$F$3:$G$429,2,FALSE)</f>
        <v>#N/A</v>
      </c>
      <c r="CE439" s="20">
        <f>VLOOKUP(CE94,[1]Plan1!$F$3:$G$429,2,FALSE)</f>
        <v>0</v>
      </c>
      <c r="CF439" s="20">
        <f>VLOOKUP(CF94,[1]Plan1!$F$3:$G$429,2,FALSE)</f>
        <v>0</v>
      </c>
      <c r="CG439" s="20" t="e">
        <f>VLOOKUP(CG94,[1]Plan1!$F$3:$G$429,2,FALSE)</f>
        <v>#N/A</v>
      </c>
      <c r="CH439" s="20">
        <f>VLOOKUP(CH94,[1]Plan1!$F$3:$G$429,2,FALSE)</f>
        <v>0</v>
      </c>
      <c r="CI439" s="20">
        <f>VLOOKUP(CI94,[1]Plan1!$F$3:$G$429,2,FALSE)</f>
        <v>0</v>
      </c>
      <c r="CJ439" s="20">
        <f>VLOOKUP(CJ94,[1]Plan1!$F$3:$G$429,2,FALSE)</f>
        <v>0</v>
      </c>
      <c r="CK439" s="20" t="e">
        <f>VLOOKUP(CK94,[1]Plan1!$F$3:$G$429,2,FALSE)</f>
        <v>#N/A</v>
      </c>
      <c r="CL439" s="20">
        <f>VLOOKUP(CL94,[1]Plan1!$F$3:$G$429,2,FALSE)</f>
        <v>0</v>
      </c>
      <c r="CM439" s="20">
        <f>VLOOKUP(CM94,[1]Plan1!$F$3:$G$429,2,FALSE)</f>
        <v>0</v>
      </c>
      <c r="CN439" s="20">
        <f>VLOOKUP(CN94,[1]Plan1!$F$3:$G$429,2,FALSE)</f>
        <v>0</v>
      </c>
      <c r="CU439" s="20" t="str">
        <f>IF(ISERROR(VLOOKUP(CU94,[1]Plan1!$B$2:$D$490,2,FALSE)),"(sem email)",VLOOKUP(CU94,[1]Plan1!$B$2:$D$490,2,FALSE))</f>
        <v>(sem email)</v>
      </c>
      <c r="CX439" s="20" t="str">
        <f>IF(ISERROR(VLOOKUP(CX94,[1]ajustes!$L$4:$M$309,2,FALSE)),"(sem email)",VLOOKUP(CX94,[1]ajustes!$L$4:$M$309,2,FALSE))</f>
        <v>(sem email)</v>
      </c>
    </row>
    <row r="440" spans="5:102" ht="15.75" customHeight="1" x14ac:dyDescent="0.3">
      <c r="E440" s="23" t="str">
        <f t="shared" si="1"/>
        <v>Jatabairu Francisco Nunes</v>
      </c>
      <c r="O440" s="20" t="e">
        <f>VLOOKUP(O95,[1]Plan1!$B$2:$D$490,2,FALSE)</f>
        <v>#N/A</v>
      </c>
      <c r="P440" s="20" t="str">
        <f>VLOOKUP(P95,[1]ajustes!$N$4:$O$344,2,FALSE)</f>
        <v>(65) 98116-7528</v>
      </c>
      <c r="AN440" s="20">
        <f>VLOOKUP(AN95,[1]Plan1!$F$3:$G$429,2,FALSE)</f>
        <v>100</v>
      </c>
      <c r="AO440" s="20">
        <f>VLOOKUP(AO95,[1]Plan1!$F$3:$G$429,2,FALSE)</f>
        <v>30</v>
      </c>
      <c r="AP440" s="20">
        <f>VLOOKUP(AP95,[1]Plan1!$F$3:$G$429,2,FALSE)</f>
        <v>4</v>
      </c>
      <c r="AQ440" s="20">
        <f>VLOOKUP(AQ95,[1]Plan1!$F$3:$G$429,2,FALSE)</f>
        <v>8</v>
      </c>
      <c r="AR440" s="20">
        <f>VLOOKUP(AR95,[1]Plan1!$F$3:$G$429,2,FALSE)</f>
        <v>0</v>
      </c>
      <c r="AS440" s="20">
        <f>VLOOKUP(AS95,[1]Plan1!$F$3:$G$429,2,FALSE)</f>
        <v>0</v>
      </c>
      <c r="AT440" s="20" t="e">
        <f>VLOOKUP(AT95,[1]Plan1!$F$3:$G$429,2,FALSE)</f>
        <v>#N/A</v>
      </c>
      <c r="AU440" s="20" t="e">
        <f>VLOOKUP(AU95,[1]ajustes!$L$4:$N$134,3,FALSE)</f>
        <v>#N/A</v>
      </c>
      <c r="AV440" s="20">
        <f>VLOOKUP(AV95,[1]Plan1!$F$3:$G$429,2,FALSE)</f>
        <v>56</v>
      </c>
      <c r="AW440" s="20">
        <f>VLOOKUP(AW95,[1]Plan1!$F$3:$G$429,2,FALSE)</f>
        <v>12</v>
      </c>
      <c r="AX440" s="20">
        <f>VLOOKUP(AX95,[1]Plan1!$F$3:$G$429,2,FALSE)</f>
        <v>8</v>
      </c>
      <c r="AY440" s="20">
        <f>VLOOKUP(AY95,[1]Plan1!$F$3:$G$429,2,FALSE)</f>
        <v>3</v>
      </c>
      <c r="AZ440" s="20">
        <f>VLOOKUP(AZ95,[1]Plan1!$F$3:$G$429,2,FALSE)</f>
        <v>0</v>
      </c>
      <c r="BA440" s="20">
        <f>VLOOKUP(BA95,[1]Plan1!$F$3:$G$429,2,FALSE)</f>
        <v>0</v>
      </c>
      <c r="BB440" s="20">
        <f>VLOOKUP(BB95,[1]Plan1!$F$3:$G$429,2,FALSE)</f>
        <v>0</v>
      </c>
      <c r="BC440" s="20">
        <f>VLOOKUP(BC95,[1]Plan1!$F$3:$G$429,2,FALSE)</f>
        <v>0</v>
      </c>
      <c r="BD440" s="20">
        <f>VLOOKUP(BD95,[1]Plan1!$F$3:$G$429,2,FALSE)</f>
        <v>0</v>
      </c>
      <c r="BE440" s="20" t="e">
        <f>VLOOKUP(BE95,[1]Plan1!$F$3:$G$429,2,FALSE)</f>
        <v>#N/A</v>
      </c>
      <c r="BF440" s="20">
        <f>VLOOKUP(BF95,[1]Plan1!$F$3:$G$429,2,FALSE)</f>
        <v>30</v>
      </c>
      <c r="BG440" s="20">
        <f>VLOOKUP(BG95,[1]Plan1!$F$3:$G$429,2,FALSE)</f>
        <v>0</v>
      </c>
      <c r="BH440" s="20">
        <f>VLOOKUP(BH95,[1]Plan1!$F$3:$G$429,2,FALSE)</f>
        <v>5</v>
      </c>
      <c r="BI440" s="20">
        <f>VLOOKUP(BI95,[1]Plan1!$F$3:$G$429,2,FALSE)</f>
        <v>2</v>
      </c>
      <c r="BJ440" s="20">
        <f>VLOOKUP(BJ95,[1]Plan1!$F$3:$G$429,2,FALSE)</f>
        <v>1</v>
      </c>
      <c r="BK440" s="20">
        <f>VLOOKUP(BK95,[1]Plan1!$F$3:$G$429,2,FALSE)</f>
        <v>1</v>
      </c>
      <c r="BL440" s="20">
        <f>VLOOKUP(BL95,[1]Plan1!$F$3:$G$429,2,FALSE)</f>
        <v>2</v>
      </c>
      <c r="BM440" s="20">
        <f>VLOOKUP(BM95,[1]Plan1!$F$3:$G$429,2,FALSE)</f>
        <v>0</v>
      </c>
      <c r="BN440" s="20">
        <f>VLOOKUP(BN95,[1]Plan1!$F$3:$G$429,2,FALSE)</f>
        <v>0</v>
      </c>
      <c r="BO440" s="20">
        <f>VLOOKUP(BO95,[1]Plan1!$F$3:$G$429,2,FALSE)</f>
        <v>11</v>
      </c>
      <c r="BP440" s="20">
        <f>VLOOKUP(BP95,[1]Plan1!$F$3:$G$429,2,FALSE)</f>
        <v>11</v>
      </c>
      <c r="BQ440" s="20" t="e">
        <f>VLOOKUP(BQ95,[1]ajustes!$L$3:$M$11,2,FALSE)</f>
        <v>#N/A</v>
      </c>
      <c r="BR440" s="20" t="e">
        <f>VLOOKUP(BR95,[1]Plan1!$F$3:$G$429,2,FALSE)</f>
        <v>#N/A</v>
      </c>
      <c r="BS440" s="20">
        <f>VLOOKUP(BS95,[1]Plan1!$F$3:$G$429,2,FALSE)</f>
        <v>6</v>
      </c>
      <c r="BT440" s="20">
        <f>VLOOKUP(BT95,[1]Plan1!$F$3:$G$429,2,FALSE)</f>
        <v>3</v>
      </c>
      <c r="BU440" s="20">
        <f>VLOOKUP(BU95,[1]Plan1!$F$3:$G$429,2,FALSE)</f>
        <v>3</v>
      </c>
      <c r="BV440" s="20" t="e">
        <f>VLOOKUP(BV95,[1]ajustes!$L$3:$M$328,2,FALSE)</f>
        <v>#N/A</v>
      </c>
      <c r="BW440" s="20">
        <f>VLOOKUP(BW95,[1]Plan1!$F$3:$G$429,2,FALSE)</f>
        <v>0</v>
      </c>
      <c r="BX440" s="20">
        <f>VLOOKUP(BX95,[1]Plan1!$F$3:$G$429,2,FALSE)</f>
        <v>0</v>
      </c>
      <c r="BY440" s="20">
        <f>VLOOKUP(BY95,[1]Plan1!$F$3:$G$429,2,FALSE)</f>
        <v>0</v>
      </c>
      <c r="BZ440" s="20">
        <f>VLOOKUP(BZ95,[1]Plan1!$F$3:$G$429,2,FALSE)</f>
        <v>0</v>
      </c>
      <c r="CA440" s="20">
        <f>VLOOKUP(CA95,[1]Plan1!$F$3:$G$429,2,FALSE)</f>
        <v>2</v>
      </c>
      <c r="CB440" s="20">
        <f>VLOOKUP(CB95,[1]Plan1!$F$3:$G$429,2,FALSE)</f>
        <v>11</v>
      </c>
      <c r="CC440" s="20">
        <f>VLOOKUP(CC95,[1]Plan1!$F$3:$G$429,2,FALSE)</f>
        <v>27</v>
      </c>
      <c r="CD440" s="20">
        <f>VLOOKUP(CD95,[1]Plan1!$F$3:$G$429,2,FALSE)</f>
        <v>0</v>
      </c>
      <c r="CE440" s="20">
        <f>VLOOKUP(CE95,[1]Plan1!$F$3:$G$429,2,FALSE)</f>
        <v>0</v>
      </c>
      <c r="CF440" s="20">
        <f>VLOOKUP(CF95,[1]Plan1!$F$3:$G$429,2,FALSE)</f>
        <v>0</v>
      </c>
      <c r="CG440" s="20" t="e">
        <f>VLOOKUP(CG95,[1]Plan1!$F$3:$G$429,2,FALSE)</f>
        <v>#N/A</v>
      </c>
      <c r="CH440" s="20" t="e">
        <f>VLOOKUP(CH95,[1]Plan1!$F$3:$G$429,2,FALSE)</f>
        <v>#N/A</v>
      </c>
      <c r="CI440" s="20">
        <f>VLOOKUP(CI95,[1]Plan1!$F$3:$G$429,2,FALSE)</f>
        <v>0</v>
      </c>
      <c r="CJ440" s="20">
        <f>VLOOKUP(CJ95,[1]Plan1!$F$3:$G$429,2,FALSE)</f>
        <v>0</v>
      </c>
      <c r="CK440" s="20">
        <f>VLOOKUP(CK95,[1]Plan1!$F$3:$G$429,2,FALSE)</f>
        <v>0</v>
      </c>
      <c r="CL440" s="20">
        <f>VLOOKUP(CL95,[1]Plan1!$F$3:$G$429,2,FALSE)</f>
        <v>0</v>
      </c>
      <c r="CM440" s="20">
        <f>VLOOKUP(CM95,[1]Plan1!$F$3:$G$429,2,FALSE)</f>
        <v>0</v>
      </c>
      <c r="CN440" s="20">
        <f>VLOOKUP(CN95,[1]Plan1!$F$3:$G$429,2,FALSE)</f>
        <v>0</v>
      </c>
      <c r="CU440" s="20" t="str">
        <f>IF(ISERROR(VLOOKUP(CU95,[1]Plan1!$B$2:$D$490,2,FALSE)),"(sem email)",VLOOKUP(CU95,[1]Plan1!$B$2:$D$490,2,FALSE))</f>
        <v>(sem email)</v>
      </c>
      <c r="CX440" s="20" t="str">
        <f>IF(ISERROR(VLOOKUP(CX95,[1]ajustes!$L$4:$M$309,2,FALSE)),"(sem email)",VLOOKUP(CX95,[1]ajustes!$L$4:$M$309,2,FALSE))</f>
        <v>(sem email)</v>
      </c>
    </row>
    <row r="441" spans="5:102" ht="15.75" customHeight="1" x14ac:dyDescent="0.3">
      <c r="E441" s="23" t="str">
        <f t="shared" si="1"/>
        <v>Jivago Vinicius Pinho De Brito</v>
      </c>
      <c r="O441" s="20" t="e">
        <f>VLOOKUP(O96,[1]Plan1!$B$2:$D$490,2,FALSE)</f>
        <v>#N/A</v>
      </c>
      <c r="P441" s="20" t="str">
        <f>VLOOKUP(P96,[1]ajustes!$N$4:$O$344,2,FALSE)</f>
        <v>(65) 99986-6171</v>
      </c>
      <c r="AN441" s="20">
        <f>VLOOKUP(AN96,[1]Plan1!$F$3:$G$429,2,FALSE)</f>
        <v>40</v>
      </c>
      <c r="AO441" s="20">
        <f>VLOOKUP(AO96,[1]Plan1!$F$3:$G$429,2,FALSE)</f>
        <v>20</v>
      </c>
      <c r="AP441" s="20">
        <f>VLOOKUP(AP96,[1]Plan1!$F$3:$G$429,2,FALSE)</f>
        <v>10</v>
      </c>
      <c r="AQ441" s="20">
        <f>VLOOKUP(AQ96,[1]Plan1!$F$3:$G$429,2,FALSE)</f>
        <v>10</v>
      </c>
      <c r="AR441" s="20">
        <f>VLOOKUP(AR96,[1]Plan1!$F$3:$G$429,2,FALSE)</f>
        <v>0</v>
      </c>
      <c r="AS441" s="20">
        <f>VLOOKUP(AS96,[1]Plan1!$F$3:$G$429,2,FALSE)</f>
        <v>0</v>
      </c>
      <c r="AT441" s="20" t="e">
        <f>VLOOKUP(AT96,[1]Plan1!$F$3:$G$429,2,FALSE)</f>
        <v>#N/A</v>
      </c>
      <c r="AU441" s="20" t="e">
        <f>VLOOKUP(AU96,[1]ajustes!$L$4:$N$134,3,FALSE)</f>
        <v>#N/A</v>
      </c>
      <c r="AV441" s="20">
        <f>VLOOKUP(AV96,[1]Plan1!$F$3:$G$429,2,FALSE)</f>
        <v>20</v>
      </c>
      <c r="AW441" s="20">
        <f>VLOOKUP(AW96,[1]Plan1!$F$3:$G$429,2,FALSE)</f>
        <v>5</v>
      </c>
      <c r="AX441" s="20">
        <f>VLOOKUP(AX96,[1]Plan1!$F$3:$G$429,2,FALSE)</f>
        <v>8</v>
      </c>
      <c r="AY441" s="20">
        <f>VLOOKUP(AY96,[1]Plan1!$F$3:$G$429,2,FALSE)</f>
        <v>2</v>
      </c>
      <c r="AZ441" s="20">
        <f>VLOOKUP(AZ96,[1]Plan1!$F$3:$G$429,2,FALSE)</f>
        <v>0</v>
      </c>
      <c r="BA441" s="20">
        <f>VLOOKUP(BA96,[1]Plan1!$F$3:$G$429,2,FALSE)</f>
        <v>0</v>
      </c>
      <c r="BB441" s="20">
        <f>VLOOKUP(BB96,[1]Plan1!$F$3:$G$429,2,FALSE)</f>
        <v>0</v>
      </c>
      <c r="BC441" s="20">
        <f>VLOOKUP(BC96,[1]Plan1!$F$3:$G$429,2,FALSE)</f>
        <v>0</v>
      </c>
      <c r="BD441" s="20">
        <f>VLOOKUP(BD96,[1]Plan1!$F$3:$G$429,2,FALSE)</f>
        <v>0</v>
      </c>
      <c r="BE441" s="20" t="e">
        <f>VLOOKUP(BE96,[1]Plan1!$F$3:$G$429,2,FALSE)</f>
        <v>#N/A</v>
      </c>
      <c r="BF441" s="20">
        <f>VLOOKUP(BF96,[1]Plan1!$F$3:$G$429,2,FALSE)</f>
        <v>15</v>
      </c>
      <c r="BG441" s="20">
        <f>VLOOKUP(BG96,[1]Plan1!$F$3:$G$429,2,FALSE)</f>
        <v>0</v>
      </c>
      <c r="BH441" s="20">
        <f>VLOOKUP(BH96,[1]Plan1!$F$3:$G$429,2,FALSE)</f>
        <v>10</v>
      </c>
      <c r="BI441" s="20">
        <f>VLOOKUP(BI96,[1]Plan1!$F$3:$G$429,2,FALSE)</f>
        <v>0</v>
      </c>
      <c r="BJ441" s="20">
        <f>VLOOKUP(BJ96,[1]Plan1!$F$3:$G$429,2,FALSE)</f>
        <v>2</v>
      </c>
      <c r="BK441" s="20">
        <f>VLOOKUP(BK96,[1]Plan1!$F$3:$G$429,2,FALSE)</f>
        <v>2</v>
      </c>
      <c r="BL441" s="20">
        <f>VLOOKUP(BL96,[1]Plan1!$F$3:$G$429,2,FALSE)</f>
        <v>2</v>
      </c>
      <c r="BM441" s="20">
        <f>VLOOKUP(BM96,[1]Plan1!$F$3:$G$429,2,FALSE)</f>
        <v>0</v>
      </c>
      <c r="BN441" s="20">
        <f>VLOOKUP(BN96,[1]Plan1!$F$3:$G$429,2,FALSE)</f>
        <v>2</v>
      </c>
      <c r="BO441" s="20">
        <f>VLOOKUP(BO96,[1]Plan1!$F$3:$G$429,2,FALSE)</f>
        <v>2</v>
      </c>
      <c r="BP441" s="20">
        <f>VLOOKUP(BP96,[1]Plan1!$F$3:$G$429,2,FALSE)</f>
        <v>6</v>
      </c>
      <c r="BQ441" s="20" t="e">
        <f>VLOOKUP(BQ96,[1]ajustes!$L$3:$M$11,2,FALSE)</f>
        <v>#N/A</v>
      </c>
      <c r="BR441" s="20" t="e">
        <f>VLOOKUP(BR96,[1]Plan1!$F$3:$G$429,2,FALSE)</f>
        <v>#N/A</v>
      </c>
      <c r="BS441" s="20">
        <f>VLOOKUP(BS96,[1]Plan1!$F$3:$G$429,2,FALSE)</f>
        <v>3</v>
      </c>
      <c r="BT441" s="20">
        <f>VLOOKUP(BT96,[1]Plan1!$F$3:$G$429,2,FALSE)</f>
        <v>2</v>
      </c>
      <c r="BU441" s="20">
        <f>VLOOKUP(BU96,[1]Plan1!$F$3:$G$429,2,FALSE)</f>
        <v>1</v>
      </c>
      <c r="BV441" s="20" t="e">
        <f>VLOOKUP(BV96,[1]ajustes!$L$3:$M$328,2,FALSE)</f>
        <v>#N/A</v>
      </c>
      <c r="BW441" s="20" t="e">
        <f>VLOOKUP(BW96,[1]Plan1!$F$3:$G$429,2,FALSE)</f>
        <v>#N/A</v>
      </c>
      <c r="BX441" s="20">
        <f>VLOOKUP(BX96,[1]Plan1!$F$3:$G$429,2,FALSE)</f>
        <v>4</v>
      </c>
      <c r="BY441" s="20">
        <f>VLOOKUP(BY96,[1]Plan1!$F$3:$G$429,2,FALSE)</f>
        <v>2</v>
      </c>
      <c r="BZ441" s="20">
        <f>VLOOKUP(BZ96,[1]Plan1!$F$3:$G$429,2,FALSE)</f>
        <v>1</v>
      </c>
      <c r="CA441" s="20">
        <f>VLOOKUP(CA96,[1]Plan1!$F$3:$G$429,2,FALSE)</f>
        <v>0</v>
      </c>
      <c r="CB441" s="20">
        <f>VLOOKUP(CB96,[1]Plan1!$F$3:$G$429,2,FALSE)</f>
        <v>5</v>
      </c>
      <c r="CC441" s="20">
        <f>VLOOKUP(CC96,[1]Plan1!$F$3:$G$429,2,FALSE)</f>
        <v>21</v>
      </c>
      <c r="CD441" s="20">
        <f>VLOOKUP(CD96,[1]Plan1!$F$3:$G$429,2,FALSE)</f>
        <v>0</v>
      </c>
      <c r="CE441" s="20">
        <f>VLOOKUP(CE96,[1]Plan1!$F$3:$G$429,2,FALSE)</f>
        <v>0</v>
      </c>
      <c r="CF441" s="20">
        <f>VLOOKUP(CF96,[1]Plan1!$F$3:$G$429,2,FALSE)</f>
        <v>0</v>
      </c>
      <c r="CG441" s="20" t="e">
        <f>VLOOKUP(CG96,[1]Plan1!$F$3:$G$429,2,FALSE)</f>
        <v>#N/A</v>
      </c>
      <c r="CH441" s="20">
        <f>VLOOKUP(CH96,[1]Plan1!$F$3:$G$429,2,FALSE)</f>
        <v>0</v>
      </c>
      <c r="CI441" s="20">
        <f>VLOOKUP(CI96,[1]Plan1!$F$3:$G$429,2,FALSE)</f>
        <v>0</v>
      </c>
      <c r="CJ441" s="20">
        <f>VLOOKUP(CJ96,[1]Plan1!$F$3:$G$429,2,FALSE)</f>
        <v>0</v>
      </c>
      <c r="CK441" s="20" t="e">
        <f>VLOOKUP(CK96,[1]Plan1!$F$3:$G$429,2,FALSE)</f>
        <v>#N/A</v>
      </c>
      <c r="CL441" s="20" t="e">
        <f>VLOOKUP(CL96,[1]Plan1!$F$3:$G$429,2,FALSE)</f>
        <v>#N/A</v>
      </c>
      <c r="CM441" s="20">
        <f>VLOOKUP(CM96,[1]Plan1!$F$3:$G$429,2,FALSE)</f>
        <v>0</v>
      </c>
      <c r="CN441" s="20">
        <f>VLOOKUP(CN96,[1]Plan1!$F$3:$G$429,2,FALSE)</f>
        <v>0</v>
      </c>
      <c r="CU441" s="20" t="str">
        <f>IF(ISERROR(VLOOKUP(CU96,[1]Plan1!$B$2:$D$490,2,FALSE)),"(sem email)",VLOOKUP(CU96,[1]Plan1!$B$2:$D$490,2,FALSE))</f>
        <v>(sem email)</v>
      </c>
      <c r="CX441" s="20" t="str">
        <f>IF(ISERROR(VLOOKUP(CX96,[1]ajustes!$L$4:$M$309,2,FALSE)),"(sem email)",VLOOKUP(CX96,[1]ajustes!$L$4:$M$309,2,FALSE))</f>
        <v>(sem email)</v>
      </c>
    </row>
    <row r="442" spans="5:102" ht="15.75" customHeight="1" x14ac:dyDescent="0.3">
      <c r="E442" s="23" t="str">
        <f t="shared" si="1"/>
        <v>Grace Fatima Taques Padilha</v>
      </c>
      <c r="O442" s="20" t="e">
        <f>VLOOKUP(O97,[1]Plan1!$B$2:$D$490,2,FALSE)</f>
        <v>#N/A</v>
      </c>
      <c r="P442" s="20" t="str">
        <f>VLOOKUP(P97,[1]ajustes!$N$4:$O$344,2,FALSE)</f>
        <v>(65) 999822943</v>
      </c>
      <c r="AN442" s="20">
        <f>VLOOKUP(AN97,[1]Plan1!$F$3:$G$429,2,FALSE)</f>
        <v>110</v>
      </c>
      <c r="AO442" s="20">
        <f>VLOOKUP(AO97,[1]Plan1!$F$3:$G$429,2,FALSE)</f>
        <v>320</v>
      </c>
      <c r="AP442" s="20">
        <f>VLOOKUP(AP97,[1]Plan1!$F$3:$G$429,2,FALSE)</f>
        <v>40</v>
      </c>
      <c r="AQ442" s="20">
        <f>VLOOKUP(AQ97,[1]Plan1!$F$3:$G$429,2,FALSE)</f>
        <v>51</v>
      </c>
      <c r="AR442" s="20">
        <f>VLOOKUP(AR97,[1]Plan1!$F$3:$G$429,2,FALSE)</f>
        <v>0</v>
      </c>
      <c r="AS442" s="20">
        <f>VLOOKUP(AS97,[1]Plan1!$F$3:$G$429,2,FALSE)</f>
        <v>0</v>
      </c>
      <c r="AT442" s="20" t="e">
        <f>VLOOKUP(AT97,[1]Plan1!$F$3:$G$429,2,FALSE)</f>
        <v>#N/A</v>
      </c>
      <c r="AU442" s="20" t="e">
        <f>VLOOKUP(AU97,[1]ajustes!$L$4:$N$134,3,FALSE)</f>
        <v>#N/A</v>
      </c>
      <c r="AV442" s="20">
        <f>VLOOKUP(AV97,[1]Plan1!$F$3:$G$429,2,FALSE)</f>
        <v>100</v>
      </c>
      <c r="AW442" s="20">
        <f>VLOOKUP(AW97,[1]Plan1!$F$3:$G$429,2,FALSE)</f>
        <v>50</v>
      </c>
      <c r="AX442" s="20">
        <f>VLOOKUP(AX97,[1]Plan1!$F$3:$G$429,2,FALSE)</f>
        <v>18</v>
      </c>
      <c r="AY442" s="20">
        <f>VLOOKUP(AY97,[1]Plan1!$F$3:$G$429,2,FALSE)</f>
        <v>5</v>
      </c>
      <c r="AZ442" s="20" t="e">
        <f>VLOOKUP(AZ97,[1]Plan1!$F$3:$G$429,2,FALSE)</f>
        <v>#N/A</v>
      </c>
      <c r="BA442" s="20">
        <f>VLOOKUP(BA97,[1]Plan1!$F$3:$G$429,2,FALSE)</f>
        <v>34</v>
      </c>
      <c r="BB442" s="20">
        <f>VLOOKUP(BB97,[1]Plan1!$F$3:$G$429,2,FALSE)</f>
        <v>32</v>
      </c>
      <c r="BC442" s="20">
        <f>VLOOKUP(BC97,[1]Plan1!$F$3:$G$429,2,FALSE)</f>
        <v>4</v>
      </c>
      <c r="BD442" s="20">
        <f>VLOOKUP(BD97,[1]Plan1!$F$3:$G$429,2,FALSE)</f>
        <v>2</v>
      </c>
      <c r="BE442" s="20" t="e">
        <f>VLOOKUP(BE97,[1]Plan1!$F$3:$G$429,2,FALSE)</f>
        <v>#N/A</v>
      </c>
      <c r="BF442" s="20">
        <f>VLOOKUP(BF97,[1]Plan1!$F$3:$G$429,2,FALSE)</f>
        <v>55</v>
      </c>
      <c r="BG442" s="20">
        <f>VLOOKUP(BG97,[1]Plan1!$F$3:$G$429,2,FALSE)</f>
        <v>12</v>
      </c>
      <c r="BH442" s="20">
        <f>VLOOKUP(BH97,[1]Plan1!$F$3:$G$429,2,FALSE)</f>
        <v>14</v>
      </c>
      <c r="BI442" s="20">
        <f>VLOOKUP(BI97,[1]Plan1!$F$3:$G$429,2,FALSE)</f>
        <v>3</v>
      </c>
      <c r="BJ442" s="20">
        <f>VLOOKUP(BJ97,[1]Plan1!$F$3:$G$429,2,FALSE)</f>
        <v>3</v>
      </c>
      <c r="BK442" s="20">
        <f>VLOOKUP(BK97,[1]Plan1!$F$3:$G$429,2,FALSE)</f>
        <v>4</v>
      </c>
      <c r="BL442" s="20">
        <f>VLOOKUP(BL97,[1]Plan1!$F$3:$G$429,2,FALSE)</f>
        <v>2</v>
      </c>
      <c r="BM442" s="20">
        <f>VLOOKUP(BM97,[1]Plan1!$F$3:$G$429,2,FALSE)</f>
        <v>2</v>
      </c>
      <c r="BN442" s="20">
        <f>VLOOKUP(BN97,[1]Plan1!$F$3:$G$429,2,FALSE)</f>
        <v>5</v>
      </c>
      <c r="BO442" s="20">
        <f>VLOOKUP(BO97,[1]Plan1!$F$3:$G$429,2,FALSE)</f>
        <v>9</v>
      </c>
      <c r="BP442" s="20">
        <f>VLOOKUP(BP97,[1]Plan1!$F$3:$G$429,2,FALSE)</f>
        <v>0</v>
      </c>
      <c r="BQ442" s="20" t="e">
        <f>VLOOKUP(BQ97,[1]ajustes!$L$3:$M$11,2,FALSE)</f>
        <v>#N/A</v>
      </c>
      <c r="BR442" s="20" t="e">
        <f>VLOOKUP(BR97,[1]Plan1!$F$3:$G$429,2,FALSE)</f>
        <v>#N/A</v>
      </c>
      <c r="BS442" s="20">
        <f>VLOOKUP(BS97,[1]Plan1!$F$3:$G$429,2,FALSE)</f>
        <v>8</v>
      </c>
      <c r="BT442" s="20">
        <f>VLOOKUP(BT97,[1]Plan1!$F$3:$G$429,2,FALSE)</f>
        <v>3</v>
      </c>
      <c r="BU442" s="20">
        <f>VLOOKUP(BU97,[1]Plan1!$F$3:$G$429,2,FALSE)</f>
        <v>3</v>
      </c>
      <c r="BV442" s="20" t="e">
        <f>VLOOKUP(BV97,[1]ajustes!$L$3:$M$328,2,FALSE)</f>
        <v>#N/A</v>
      </c>
      <c r="BW442" s="20" t="e">
        <f>VLOOKUP(BW97,[1]Plan1!$F$3:$G$429,2,FALSE)</f>
        <v>#N/A</v>
      </c>
      <c r="BX442" s="20">
        <f>VLOOKUP(BX97,[1]Plan1!$F$3:$G$429,2,FALSE)</f>
        <v>50</v>
      </c>
      <c r="BY442" s="20">
        <f>VLOOKUP(BY97,[1]Plan1!$F$3:$G$429,2,FALSE)</f>
        <v>10</v>
      </c>
      <c r="BZ442" s="20">
        <f>VLOOKUP(BZ97,[1]Plan1!$F$3:$G$429,2,FALSE)</f>
        <v>6</v>
      </c>
      <c r="CA442" s="20">
        <f>VLOOKUP(CA97,[1]Plan1!$F$3:$G$429,2,FALSE)</f>
        <v>2</v>
      </c>
      <c r="CB442" s="20">
        <f>VLOOKUP(CB97,[1]Plan1!$F$3:$G$429,2,FALSE)</f>
        <v>0</v>
      </c>
      <c r="CC442" s="20">
        <f>VLOOKUP(CC97,[1]Plan1!$F$3:$G$429,2,FALSE)</f>
        <v>450</v>
      </c>
      <c r="CD442" s="20">
        <f>VLOOKUP(CD97,[1]Plan1!$F$3:$G$429,2,FALSE)</f>
        <v>0</v>
      </c>
      <c r="CE442" s="20" t="e">
        <f>VLOOKUP(CE97,[1]Plan1!$F$3:$G$429,2,FALSE)</f>
        <v>#N/A</v>
      </c>
      <c r="CF442" s="20">
        <f>VLOOKUP(CF97,[1]Plan1!$F$3:$G$429,2,FALSE)</f>
        <v>0</v>
      </c>
      <c r="CG442" s="20" t="e">
        <f>VLOOKUP(CG97,[1]Plan1!$F$3:$G$429,2,FALSE)</f>
        <v>#N/A</v>
      </c>
      <c r="CH442" s="20" t="e">
        <f>VLOOKUP(CH97,[1]Plan1!$F$3:$G$429,2,FALSE)</f>
        <v>#N/A</v>
      </c>
      <c r="CI442" s="20">
        <f>VLOOKUP(CI97,[1]Plan1!$F$3:$G$429,2,FALSE)</f>
        <v>2</v>
      </c>
      <c r="CJ442" s="20">
        <f>VLOOKUP(CJ97,[1]Plan1!$F$3:$G$429,2,FALSE)</f>
        <v>1</v>
      </c>
      <c r="CK442" s="20" t="e">
        <f>VLOOKUP(CK97,[1]Plan1!$F$3:$G$429,2,FALSE)</f>
        <v>#N/A</v>
      </c>
      <c r="CL442" s="20" t="e">
        <f>VLOOKUP(CL97,[1]Plan1!$F$3:$G$429,2,FALSE)</f>
        <v>#N/A</v>
      </c>
      <c r="CM442" s="20">
        <f>VLOOKUP(CM97,[1]Plan1!$F$3:$G$429,2,FALSE)</f>
        <v>0</v>
      </c>
      <c r="CN442" s="20">
        <f>VLOOKUP(CN97,[1]Plan1!$F$3:$G$429,2,FALSE)</f>
        <v>0</v>
      </c>
      <c r="CU442" s="20" t="str">
        <f>IF(ISERROR(VLOOKUP(CU97,[1]Plan1!$B$2:$D$490,2,FALSE)),"(sem email)",VLOOKUP(CU97,[1]Plan1!$B$2:$D$490,2,FALSE))</f>
        <v>(sem email)</v>
      </c>
      <c r="CX442" s="20" t="str">
        <f>IF(ISERROR(VLOOKUP(CX97,[1]ajustes!$L$4:$M$309,2,FALSE)),"(sem email)",VLOOKUP(CX97,[1]ajustes!$L$4:$M$309,2,FALSE))</f>
        <v>(sem email)</v>
      </c>
    </row>
    <row r="443" spans="5:102" ht="15.75" customHeight="1" x14ac:dyDescent="0.3">
      <c r="E443" s="23" t="str">
        <f t="shared" si="1"/>
        <v>Izabela Torres Bonani</v>
      </c>
      <c r="O443" s="20" t="e">
        <f>VLOOKUP(O98,[1]Plan1!$B$2:$D$490,2,FALSE)</f>
        <v>#N/A</v>
      </c>
      <c r="P443" s="20" t="str">
        <f>VLOOKUP(P98,[1]ajustes!$N$4:$O$344,2,FALSE)</f>
        <v>1 780 8027654</v>
      </c>
      <c r="AN443" s="20">
        <f>VLOOKUP(AN98,[1]Plan1!$F$3:$G$429,2,FALSE)</f>
        <v>0</v>
      </c>
      <c r="AO443" s="20">
        <f>VLOOKUP(AO98,[1]Plan1!$F$3:$G$429,2,FALSE)</f>
        <v>0</v>
      </c>
      <c r="AP443" s="20">
        <f>VLOOKUP(AP98,[1]Plan1!$F$3:$G$429,2,FALSE)</f>
        <v>0</v>
      </c>
      <c r="AQ443" s="20">
        <f>VLOOKUP(AQ98,[1]Plan1!$F$3:$G$429,2,FALSE)</f>
        <v>0</v>
      </c>
      <c r="AR443" s="20">
        <f>VLOOKUP(AR98,[1]Plan1!$F$3:$G$429,2,FALSE)</f>
        <v>0</v>
      </c>
      <c r="AS443" s="20">
        <f>VLOOKUP(AS98,[1]Plan1!$F$3:$G$429,2,FALSE)</f>
        <v>0</v>
      </c>
      <c r="AT443" s="20" t="e">
        <f>VLOOKUP(AT98,[1]Plan1!$F$3:$G$429,2,FALSE)</f>
        <v>#N/A</v>
      </c>
      <c r="AU443" s="20" t="e">
        <f>VLOOKUP(AU98,[1]ajustes!$L$4:$N$134,3,FALSE)</f>
        <v>#N/A</v>
      </c>
      <c r="AV443" s="20">
        <f>VLOOKUP(AV98,[1]Plan1!$F$3:$G$429,2,FALSE)</f>
        <v>8</v>
      </c>
      <c r="AW443" s="20">
        <f>VLOOKUP(AW98,[1]Plan1!$F$3:$G$429,2,FALSE)</f>
        <v>4</v>
      </c>
      <c r="AX443" s="20">
        <f>VLOOKUP(AX98,[1]Plan1!$F$3:$G$429,2,FALSE)</f>
        <v>1</v>
      </c>
      <c r="AY443" s="20">
        <f>VLOOKUP(AY98,[1]Plan1!$F$3:$G$429,2,FALSE)</f>
        <v>1</v>
      </c>
      <c r="AZ443" s="20" t="e">
        <f>VLOOKUP(AZ98,[1]Plan1!$F$3:$G$429,2,FALSE)</f>
        <v>#N/A</v>
      </c>
      <c r="BA443" s="20">
        <f>VLOOKUP(BA98,[1]Plan1!$F$3:$G$429,2,FALSE)</f>
        <v>8</v>
      </c>
      <c r="BB443" s="20">
        <f>VLOOKUP(BB98,[1]Plan1!$F$3:$G$429,2,FALSE)</f>
        <v>2</v>
      </c>
      <c r="BC443" s="20">
        <f>VLOOKUP(BC98,[1]Plan1!$F$3:$G$429,2,FALSE)</f>
        <v>1</v>
      </c>
      <c r="BD443" s="20">
        <f>VLOOKUP(BD98,[1]Plan1!$F$3:$G$429,2,FALSE)</f>
        <v>1</v>
      </c>
      <c r="BE443" s="20">
        <f>VLOOKUP(BE98,[1]Plan1!$F$3:$G$429,2,FALSE)</f>
        <v>0</v>
      </c>
      <c r="BF443" s="20">
        <f>VLOOKUP(BF98,[1]Plan1!$F$3:$G$429,2,FALSE)</f>
        <v>0</v>
      </c>
      <c r="BG443" s="20">
        <f>VLOOKUP(BG98,[1]Plan1!$F$3:$G$429,2,FALSE)</f>
        <v>0</v>
      </c>
      <c r="BH443" s="20">
        <f>VLOOKUP(BH98,[1]Plan1!$F$3:$G$429,2,FALSE)</f>
        <v>0</v>
      </c>
      <c r="BI443" s="20">
        <f>VLOOKUP(BI98,[1]Plan1!$F$3:$G$429,2,FALSE)</f>
        <v>0</v>
      </c>
      <c r="BJ443" s="20">
        <f>VLOOKUP(BJ98,[1]Plan1!$F$3:$G$429,2,FALSE)</f>
        <v>0</v>
      </c>
      <c r="BK443" s="20">
        <f>VLOOKUP(BK98,[1]Plan1!$F$3:$G$429,2,FALSE)</f>
        <v>0</v>
      </c>
      <c r="BL443" s="20">
        <f>VLOOKUP(BL98,[1]Plan1!$F$3:$G$429,2,FALSE)</f>
        <v>0</v>
      </c>
      <c r="BM443" s="20">
        <f>VLOOKUP(BM98,[1]Plan1!$F$3:$G$429,2,FALSE)</f>
        <v>0</v>
      </c>
      <c r="BN443" s="20">
        <f>VLOOKUP(BN98,[1]Plan1!$F$3:$G$429,2,FALSE)</f>
        <v>0</v>
      </c>
      <c r="BO443" s="20">
        <f>VLOOKUP(BO98,[1]Plan1!$F$3:$G$429,2,FALSE)</f>
        <v>0</v>
      </c>
      <c r="BP443" s="20">
        <f>VLOOKUP(BP98,[1]Plan1!$F$3:$G$429,2,FALSE)</f>
        <v>0</v>
      </c>
      <c r="BQ443" s="20" t="e">
        <f>VLOOKUP(BQ98,[1]ajustes!$L$3:$M$11,2,FALSE)</f>
        <v>#N/A</v>
      </c>
      <c r="BR443" s="20">
        <f>VLOOKUP(BR98,[1]Plan1!$F$3:$G$429,2,FALSE)</f>
        <v>0</v>
      </c>
      <c r="BS443" s="20">
        <f>VLOOKUP(BS98,[1]Plan1!$F$3:$G$429,2,FALSE)</f>
        <v>0</v>
      </c>
      <c r="BT443" s="20">
        <f>VLOOKUP(BT98,[1]Plan1!$F$3:$G$429,2,FALSE)</f>
        <v>0</v>
      </c>
      <c r="BU443" s="20">
        <f>VLOOKUP(BU98,[1]Plan1!$F$3:$G$429,2,FALSE)</f>
        <v>0</v>
      </c>
      <c r="BV443" s="20" t="e">
        <f>VLOOKUP(BV98,[1]ajustes!$L$3:$M$328,2,FALSE)</f>
        <v>#N/A</v>
      </c>
      <c r="BW443" s="20">
        <f>VLOOKUP(BW98,[1]Plan1!$F$3:$G$429,2,FALSE)</f>
        <v>0</v>
      </c>
      <c r="BX443" s="20">
        <f>VLOOKUP(BX98,[1]Plan1!$F$3:$G$429,2,FALSE)</f>
        <v>0</v>
      </c>
      <c r="BY443" s="20">
        <f>VLOOKUP(BY98,[1]Plan1!$F$3:$G$429,2,FALSE)</f>
        <v>0</v>
      </c>
      <c r="BZ443" s="20">
        <f>VLOOKUP(BZ98,[1]Plan1!$F$3:$G$429,2,FALSE)</f>
        <v>0</v>
      </c>
      <c r="CA443" s="20">
        <f>VLOOKUP(CA98,[1]Plan1!$F$3:$G$429,2,FALSE)</f>
        <v>0</v>
      </c>
      <c r="CB443" s="20">
        <f>VLOOKUP(CB98,[1]Plan1!$F$3:$G$429,2,FALSE)</f>
        <v>0</v>
      </c>
      <c r="CC443" s="20">
        <f>VLOOKUP(CC98,[1]Plan1!$F$3:$G$429,2,FALSE)</f>
        <v>1</v>
      </c>
      <c r="CD443" s="20">
        <f>VLOOKUP(CD98,[1]Plan1!$F$3:$G$429,2,FALSE)</f>
        <v>0</v>
      </c>
      <c r="CE443" s="20">
        <f>VLOOKUP(CE98,[1]Plan1!$F$3:$G$429,2,FALSE)</f>
        <v>0</v>
      </c>
      <c r="CF443" s="20">
        <f>VLOOKUP(CF98,[1]Plan1!$F$3:$G$429,2,FALSE)</f>
        <v>0</v>
      </c>
      <c r="CG443" s="20" t="e">
        <f>VLOOKUP(CG98,[1]Plan1!$F$3:$G$429,2,FALSE)</f>
        <v>#N/A</v>
      </c>
      <c r="CH443" s="20" t="e">
        <f>VLOOKUP(CH98,[1]Plan1!$F$3:$G$429,2,FALSE)</f>
        <v>#N/A</v>
      </c>
      <c r="CI443" s="20">
        <f>VLOOKUP(CI98,[1]Plan1!$F$3:$G$429,2,FALSE)</f>
        <v>1</v>
      </c>
      <c r="CJ443" s="20">
        <f>VLOOKUP(CJ98,[1]Plan1!$F$3:$G$429,2,FALSE)</f>
        <v>1</v>
      </c>
      <c r="CK443" s="20" t="e">
        <f>VLOOKUP(CK98,[1]Plan1!$F$3:$G$429,2,FALSE)</f>
        <v>#N/A</v>
      </c>
      <c r="CL443" s="20" t="e">
        <f>VLOOKUP(CL98,[1]Plan1!$F$3:$G$429,2,FALSE)</f>
        <v>#N/A</v>
      </c>
      <c r="CM443" s="20">
        <f>VLOOKUP(CM98,[1]Plan1!$F$3:$G$429,2,FALSE)</f>
        <v>0</v>
      </c>
      <c r="CN443" s="20">
        <f>VLOOKUP(CN98,[1]Plan1!$F$3:$G$429,2,FALSE)</f>
        <v>1</v>
      </c>
      <c r="CU443" s="20" t="str">
        <f>IF(ISERROR(VLOOKUP(CU98,[1]Plan1!$B$2:$D$490,2,FALSE)),"(sem email)",VLOOKUP(CU98,[1]Plan1!$B$2:$D$490,2,FALSE))</f>
        <v>(sem email)</v>
      </c>
      <c r="CX443" s="20" t="str">
        <f>IF(ISERROR(VLOOKUP(CX98,[1]ajustes!$L$4:$M$309,2,FALSE)),"(sem email)",VLOOKUP(CX98,[1]ajustes!$L$4:$M$309,2,FALSE))</f>
        <v>(sem email)</v>
      </c>
    </row>
    <row r="444" spans="5:102" ht="15.75" customHeight="1" x14ac:dyDescent="0.3">
      <c r="E444" s="23" t="str">
        <f t="shared" si="1"/>
        <v>Sandra Regina Pizarro</v>
      </c>
      <c r="O444" s="20" t="e">
        <f>VLOOKUP(O99,[1]Plan1!$B$2:$D$490,2,FALSE)</f>
        <v>#N/A</v>
      </c>
      <c r="P444" s="20" t="str">
        <f>VLOOKUP(P99,[1]ajustes!$N$4:$O$344,2,FALSE)</f>
        <v>32 258547</v>
      </c>
      <c r="AN444" s="20">
        <f>VLOOKUP(AN99,[1]Plan1!$F$3:$G$429,2,FALSE)</f>
        <v>30</v>
      </c>
      <c r="AO444" s="20">
        <f>VLOOKUP(AO99,[1]Plan1!$F$3:$G$429,2,FALSE)</f>
        <v>0</v>
      </c>
      <c r="AP444" s="20">
        <f>VLOOKUP(AP99,[1]Plan1!$F$3:$G$429,2,FALSE)</f>
        <v>0</v>
      </c>
      <c r="AQ444" s="20">
        <f>VLOOKUP(AQ99,[1]Plan1!$F$3:$G$429,2,FALSE)</f>
        <v>0</v>
      </c>
      <c r="AR444" s="20">
        <f>VLOOKUP(AR99,[1]Plan1!$F$3:$G$429,2,FALSE)</f>
        <v>0</v>
      </c>
      <c r="AS444" s="20">
        <f>VLOOKUP(AS99,[1]Plan1!$F$3:$G$429,2,FALSE)</f>
        <v>12</v>
      </c>
      <c r="AT444" s="20" t="e">
        <f>VLOOKUP(AT99,[1]Plan1!$F$3:$G$429,2,FALSE)</f>
        <v>#N/A</v>
      </c>
      <c r="AU444" s="20" t="e">
        <f>VLOOKUP(AU99,[1]ajustes!$L$4:$N$134,3,FALSE)</f>
        <v>#N/A</v>
      </c>
      <c r="AV444" s="20">
        <f>VLOOKUP(AV99,[1]Plan1!$F$3:$G$429,2,FALSE)</f>
        <v>28</v>
      </c>
      <c r="AW444" s="20">
        <f>VLOOKUP(AW99,[1]Plan1!$F$3:$G$429,2,FALSE)</f>
        <v>0</v>
      </c>
      <c r="AX444" s="20">
        <f>VLOOKUP(AX99,[1]Plan1!$F$3:$G$429,2,FALSE)</f>
        <v>3</v>
      </c>
      <c r="AY444" s="20">
        <f>VLOOKUP(AY99,[1]Plan1!$F$3:$G$429,2,FALSE)</f>
        <v>1</v>
      </c>
      <c r="AZ444" s="20" t="e">
        <f>VLOOKUP(AZ99,[1]Plan1!$F$3:$G$429,2,FALSE)</f>
        <v>#N/A</v>
      </c>
      <c r="BA444" s="20">
        <f>VLOOKUP(BA99,[1]Plan1!$F$3:$G$429,2,FALSE)</f>
        <v>12</v>
      </c>
      <c r="BB444" s="20">
        <f>VLOOKUP(BB99,[1]Plan1!$F$3:$G$429,2,FALSE)</f>
        <v>0</v>
      </c>
      <c r="BC444" s="20">
        <f>VLOOKUP(BC99,[1]Plan1!$F$3:$G$429,2,FALSE)</f>
        <v>0</v>
      </c>
      <c r="BD444" s="20">
        <f>VLOOKUP(BD99,[1]Plan1!$F$3:$G$429,2,FALSE)</f>
        <v>0</v>
      </c>
      <c r="BE444" s="20" t="e">
        <f>VLOOKUP(BE99,[1]Plan1!$F$3:$G$429,2,FALSE)</f>
        <v>#N/A</v>
      </c>
      <c r="BF444" s="20">
        <f>VLOOKUP(BF99,[1]Plan1!$F$3:$G$429,2,FALSE)</f>
        <v>12</v>
      </c>
      <c r="BG444" s="20">
        <f>VLOOKUP(BG99,[1]Plan1!$F$3:$G$429,2,FALSE)</f>
        <v>0</v>
      </c>
      <c r="BH444" s="20">
        <f>VLOOKUP(BH99,[1]Plan1!$F$3:$G$429,2,FALSE)</f>
        <v>4</v>
      </c>
      <c r="BI444" s="20">
        <f>VLOOKUP(BI99,[1]Plan1!$F$3:$G$429,2,FALSE)</f>
        <v>0</v>
      </c>
      <c r="BJ444" s="20">
        <f>VLOOKUP(BJ99,[1]Plan1!$F$3:$G$429,2,FALSE)</f>
        <v>0</v>
      </c>
      <c r="BK444" s="20">
        <f>VLOOKUP(BK99,[1]Plan1!$F$3:$G$429,2,FALSE)</f>
        <v>0</v>
      </c>
      <c r="BL444" s="20">
        <f>VLOOKUP(BL99,[1]Plan1!$F$3:$G$429,2,FALSE)</f>
        <v>0</v>
      </c>
      <c r="BM444" s="20">
        <f>VLOOKUP(BM99,[1]Plan1!$F$3:$G$429,2,FALSE)</f>
        <v>0</v>
      </c>
      <c r="BN444" s="20">
        <f>VLOOKUP(BN99,[1]Plan1!$F$3:$G$429,2,FALSE)</f>
        <v>0</v>
      </c>
      <c r="BO444" s="20">
        <f>VLOOKUP(BO99,[1]Plan1!$F$3:$G$429,2,FALSE)</f>
        <v>4</v>
      </c>
      <c r="BP444" s="20">
        <f>VLOOKUP(BP99,[1]Plan1!$F$3:$G$429,2,FALSE)</f>
        <v>4</v>
      </c>
      <c r="BQ444" s="20" t="e">
        <f>VLOOKUP(BQ99,[1]ajustes!$L$3:$M$11,2,FALSE)</f>
        <v>#N/A</v>
      </c>
      <c r="BR444" s="20">
        <f>VLOOKUP(BR99,[1]Plan1!$F$3:$G$429,2,FALSE)</f>
        <v>0</v>
      </c>
      <c r="BS444" s="20">
        <f>VLOOKUP(BS99,[1]Plan1!$F$3:$G$429,2,FALSE)</f>
        <v>0</v>
      </c>
      <c r="BT444" s="20">
        <f>VLOOKUP(BT99,[1]Plan1!$F$3:$G$429,2,FALSE)</f>
        <v>0</v>
      </c>
      <c r="BU444" s="20">
        <f>VLOOKUP(BU99,[1]Plan1!$F$3:$G$429,2,FALSE)</f>
        <v>0</v>
      </c>
      <c r="BV444" s="20" t="e">
        <f>VLOOKUP(BV99,[1]ajustes!$L$3:$M$328,2,FALSE)</f>
        <v>#N/A</v>
      </c>
      <c r="BW444" s="20" t="e">
        <f>VLOOKUP(BW99,[1]Plan1!$F$3:$G$429,2,FALSE)</f>
        <v>#N/A</v>
      </c>
      <c r="BX444" s="20">
        <f>VLOOKUP(BX99,[1]Plan1!$F$3:$G$429,2,FALSE)</f>
        <v>4</v>
      </c>
      <c r="BY444" s="20">
        <f>VLOOKUP(BY99,[1]Plan1!$F$3:$G$429,2,FALSE)</f>
        <v>0</v>
      </c>
      <c r="BZ444" s="20">
        <f>VLOOKUP(BZ99,[1]Plan1!$F$3:$G$429,2,FALSE)</f>
        <v>0</v>
      </c>
      <c r="CA444" s="20">
        <f>VLOOKUP(CA99,[1]Plan1!$F$3:$G$429,2,FALSE)</f>
        <v>0</v>
      </c>
      <c r="CB444" s="20">
        <f>VLOOKUP(CB99,[1]Plan1!$F$3:$G$429,2,FALSE)</f>
        <v>0</v>
      </c>
      <c r="CC444" s="20">
        <f>VLOOKUP(CC99,[1]Plan1!$F$3:$G$429,2,FALSE)</f>
        <v>0</v>
      </c>
      <c r="CD444" s="20">
        <f>VLOOKUP(CD99,[1]Plan1!$F$3:$G$429,2,FALSE)</f>
        <v>0</v>
      </c>
      <c r="CE444" s="20">
        <f>VLOOKUP(CE99,[1]Plan1!$F$3:$G$429,2,FALSE)</f>
        <v>0</v>
      </c>
      <c r="CF444" s="20">
        <f>VLOOKUP(CF99,[1]Plan1!$F$3:$G$429,2,FALSE)</f>
        <v>0</v>
      </c>
      <c r="CG444" s="20" t="e">
        <f>VLOOKUP(CG99,[1]Plan1!$F$3:$G$429,2,FALSE)</f>
        <v>#N/A</v>
      </c>
      <c r="CH444" s="20">
        <f>VLOOKUP(CH99,[1]Plan1!$F$3:$G$429,2,FALSE)</f>
        <v>0</v>
      </c>
      <c r="CI444" s="20">
        <f>VLOOKUP(CI99,[1]Plan1!$F$3:$G$429,2,FALSE)</f>
        <v>0</v>
      </c>
      <c r="CJ444" s="20">
        <f>VLOOKUP(CJ99,[1]Plan1!$F$3:$G$429,2,FALSE)</f>
        <v>0</v>
      </c>
      <c r="CK444" s="20" t="e">
        <f>VLOOKUP(CK99,[1]Plan1!$F$3:$G$429,2,FALSE)</f>
        <v>#N/A</v>
      </c>
      <c r="CL444" s="20">
        <f>VLOOKUP(CL99,[1]Plan1!$F$3:$G$429,2,FALSE)</f>
        <v>0</v>
      </c>
      <c r="CM444" s="20">
        <f>VLOOKUP(CM99,[1]Plan1!$F$3:$G$429,2,FALSE)</f>
        <v>0</v>
      </c>
      <c r="CN444" s="20">
        <f>VLOOKUP(CN99,[1]Plan1!$F$3:$G$429,2,FALSE)</f>
        <v>0</v>
      </c>
      <c r="CU444" s="20" t="str">
        <f>IF(ISERROR(VLOOKUP(CU99,[1]Plan1!$B$2:$D$490,2,FALSE)),"(sem email)",VLOOKUP(CU99,[1]Plan1!$B$2:$D$490,2,FALSE))</f>
        <v>(sem email)</v>
      </c>
      <c r="CX444" s="20" t="str">
        <f>IF(ISERROR(VLOOKUP(CX99,[1]ajustes!$L$4:$M$309,2,FALSE)),"(sem email)",VLOOKUP(CX99,[1]ajustes!$L$4:$M$309,2,FALSE))</f>
        <v>(sem email)</v>
      </c>
    </row>
    <row r="445" spans="5:102" ht="15.75" customHeight="1" x14ac:dyDescent="0.3">
      <c r="E445" s="23" t="str">
        <f t="shared" si="1"/>
        <v>Régis Verhaegen</v>
      </c>
      <c r="O445" s="20" t="e">
        <f>VLOOKUP(O100,[1]Plan1!$B$2:$D$490,2,FALSE)</f>
        <v>#N/A</v>
      </c>
      <c r="P445" s="20">
        <f>VLOOKUP(P100,[1]ajustes!$N$4:$O$344,2,FALSE)</f>
        <v>32498660437</v>
      </c>
      <c r="AN445" s="20">
        <f>VLOOKUP(AN100,[1]Plan1!$F$3:$G$429,2,FALSE)</f>
        <v>20</v>
      </c>
      <c r="AO445" s="20">
        <f>VLOOKUP(AO100,[1]Plan1!$F$3:$G$429,2,FALSE)</f>
        <v>8</v>
      </c>
      <c r="AP445" s="20">
        <f>VLOOKUP(AP100,[1]Plan1!$F$3:$G$429,2,FALSE)</f>
        <v>8</v>
      </c>
      <c r="AQ445" s="20">
        <f>VLOOKUP(AQ100,[1]Plan1!$F$3:$G$429,2,FALSE)</f>
        <v>6</v>
      </c>
      <c r="AR445" s="20">
        <f>VLOOKUP(AR100,[1]Plan1!$F$3:$G$429,2,FALSE)</f>
        <v>0</v>
      </c>
      <c r="AS445" s="20">
        <f>VLOOKUP(AS100,[1]Plan1!$F$3:$G$429,2,FALSE)</f>
        <v>0</v>
      </c>
      <c r="AT445" s="20" t="e">
        <f>VLOOKUP(AT100,[1]Plan1!$F$3:$G$429,2,FALSE)</f>
        <v>#N/A</v>
      </c>
      <c r="AU445" s="20" t="e">
        <f>VLOOKUP(AU100,[1]ajustes!$L$4:$N$134,3,FALSE)</f>
        <v>#N/A</v>
      </c>
      <c r="AV445" s="20">
        <f>VLOOKUP(AV100,[1]Plan1!$F$3:$G$429,2,FALSE)</f>
        <v>18</v>
      </c>
      <c r="AW445" s="20">
        <f>VLOOKUP(AW100,[1]Plan1!$F$3:$G$429,2,FALSE)</f>
        <v>8</v>
      </c>
      <c r="AX445" s="20">
        <f>VLOOKUP(AX100,[1]Plan1!$F$3:$G$429,2,FALSE)</f>
        <v>2</v>
      </c>
      <c r="AY445" s="20">
        <f>VLOOKUP(AY100,[1]Plan1!$F$3:$G$429,2,FALSE)</f>
        <v>2</v>
      </c>
      <c r="AZ445" s="20" t="e">
        <f>VLOOKUP(AZ100,[1]Plan1!$F$3:$G$429,2,FALSE)</f>
        <v>#N/A</v>
      </c>
      <c r="BA445" s="20">
        <f>VLOOKUP(BA100,[1]Plan1!$F$3:$G$429,2,FALSE)</f>
        <v>8</v>
      </c>
      <c r="BB445" s="20">
        <f>VLOOKUP(BB100,[1]Plan1!$F$3:$G$429,2,FALSE)</f>
        <v>6</v>
      </c>
      <c r="BC445" s="20">
        <f>VLOOKUP(BC100,[1]Plan1!$F$3:$G$429,2,FALSE)</f>
        <v>2</v>
      </c>
      <c r="BD445" s="20">
        <f>VLOOKUP(BD100,[1]Plan1!$F$3:$G$429,2,FALSE)</f>
        <v>1</v>
      </c>
      <c r="BE445" s="20" t="e">
        <f>VLOOKUP(BE100,[1]Plan1!$F$3:$G$429,2,FALSE)</f>
        <v>#N/A</v>
      </c>
      <c r="BF445" s="20">
        <f>VLOOKUP(BF100,[1]Plan1!$F$3:$G$429,2,FALSE)</f>
        <v>4</v>
      </c>
      <c r="BG445" s="20">
        <f>VLOOKUP(BG100,[1]Plan1!$F$3:$G$429,2,FALSE)</f>
        <v>0</v>
      </c>
      <c r="BH445" s="20">
        <f>VLOOKUP(BH100,[1]Plan1!$F$3:$G$429,2,FALSE)</f>
        <v>2</v>
      </c>
      <c r="BI445" s="20">
        <f>VLOOKUP(BI100,[1]Plan1!$F$3:$G$429,2,FALSE)</f>
        <v>0</v>
      </c>
      <c r="BJ445" s="20">
        <f>VLOOKUP(BJ100,[1]Plan1!$F$3:$G$429,2,FALSE)</f>
        <v>0</v>
      </c>
      <c r="BK445" s="20">
        <f>VLOOKUP(BK100,[1]Plan1!$F$3:$G$429,2,FALSE)</f>
        <v>2</v>
      </c>
      <c r="BL445" s="20">
        <f>VLOOKUP(BL100,[1]Plan1!$F$3:$G$429,2,FALSE)</f>
        <v>0</v>
      </c>
      <c r="BM445" s="20">
        <f>VLOOKUP(BM100,[1]Plan1!$F$3:$G$429,2,FALSE)</f>
        <v>0</v>
      </c>
      <c r="BN445" s="20">
        <f>VLOOKUP(BN100,[1]Plan1!$F$3:$G$429,2,FALSE)</f>
        <v>0</v>
      </c>
      <c r="BO445" s="20">
        <f>VLOOKUP(BO100,[1]Plan1!$F$3:$G$429,2,FALSE)</f>
        <v>0</v>
      </c>
      <c r="BP445" s="20">
        <f>VLOOKUP(BP100,[1]Plan1!$F$3:$G$429,2,FALSE)</f>
        <v>2</v>
      </c>
      <c r="BQ445" s="20" t="e">
        <f>VLOOKUP(BQ100,[1]ajustes!$L$3:$M$11,2,FALSE)</f>
        <v>#N/A</v>
      </c>
      <c r="BR445" s="20">
        <f>VLOOKUP(BR100,[1]Plan1!$F$3:$G$429,2,FALSE)</f>
        <v>0</v>
      </c>
      <c r="BS445" s="20">
        <f>VLOOKUP(BS100,[1]Plan1!$F$3:$G$429,2,FALSE)</f>
        <v>0</v>
      </c>
      <c r="BT445" s="20">
        <f>VLOOKUP(BT100,[1]Plan1!$F$3:$G$429,2,FALSE)</f>
        <v>0</v>
      </c>
      <c r="BU445" s="20">
        <f>VLOOKUP(BU100,[1]Plan1!$F$3:$G$429,2,FALSE)</f>
        <v>0</v>
      </c>
      <c r="BV445" s="20" t="e">
        <f>VLOOKUP(BV100,[1]ajustes!$L$3:$M$328,2,FALSE)</f>
        <v>#N/A</v>
      </c>
      <c r="BW445" s="20">
        <f>VLOOKUP(BW100,[1]Plan1!$F$3:$G$429,2,FALSE)</f>
        <v>0</v>
      </c>
      <c r="BX445" s="20">
        <f>VLOOKUP(BX100,[1]Plan1!$F$3:$G$429,2,FALSE)</f>
        <v>0</v>
      </c>
      <c r="BY445" s="20">
        <f>VLOOKUP(BY100,[1]Plan1!$F$3:$G$429,2,FALSE)</f>
        <v>0</v>
      </c>
      <c r="BZ445" s="20">
        <f>VLOOKUP(BZ100,[1]Plan1!$F$3:$G$429,2,FALSE)</f>
        <v>0</v>
      </c>
      <c r="CA445" s="20">
        <f>VLOOKUP(CA100,[1]Plan1!$F$3:$G$429,2,FALSE)</f>
        <v>0</v>
      </c>
      <c r="CB445" s="20">
        <f>VLOOKUP(CB100,[1]Plan1!$F$3:$G$429,2,FALSE)</f>
        <v>0</v>
      </c>
      <c r="CC445" s="20">
        <f>VLOOKUP(CC100,[1]Plan1!$F$3:$G$429,2,FALSE)</f>
        <v>1</v>
      </c>
      <c r="CD445" s="20" t="e">
        <f>VLOOKUP(CD100,[1]Plan1!$F$3:$G$429,2,FALSE)</f>
        <v>#N/A</v>
      </c>
      <c r="CE445" s="20">
        <f>VLOOKUP(CE100,[1]Plan1!$F$3:$G$429,2,FALSE)</f>
        <v>0</v>
      </c>
      <c r="CF445" s="20">
        <f>VLOOKUP(CF100,[1]Plan1!$F$3:$G$429,2,FALSE)</f>
        <v>0</v>
      </c>
      <c r="CG445" s="20" t="e">
        <f>VLOOKUP(CG100,[1]Plan1!$F$3:$G$429,2,FALSE)</f>
        <v>#N/A</v>
      </c>
      <c r="CH445" s="20">
        <f>VLOOKUP(CH100,[1]Plan1!$F$3:$G$429,2,FALSE)</f>
        <v>0</v>
      </c>
      <c r="CI445" s="20">
        <f>VLOOKUP(CI100,[1]Plan1!$F$3:$G$429,2,FALSE)</f>
        <v>0</v>
      </c>
      <c r="CJ445" s="20">
        <f>VLOOKUP(CJ100,[1]Plan1!$F$3:$G$429,2,FALSE)</f>
        <v>0</v>
      </c>
      <c r="CK445" s="20">
        <f>VLOOKUP(CK100,[1]Plan1!$F$3:$G$429,2,FALSE)</f>
        <v>0</v>
      </c>
      <c r="CL445" s="20">
        <f>VLOOKUP(CL100,[1]Plan1!$F$3:$G$429,2,FALSE)</f>
        <v>0</v>
      </c>
      <c r="CM445" s="20">
        <f>VLOOKUP(CM100,[1]Plan1!$F$3:$G$429,2,FALSE)</f>
        <v>0</v>
      </c>
      <c r="CN445" s="20">
        <f>VLOOKUP(CN100,[1]Plan1!$F$3:$G$429,2,FALSE)</f>
        <v>0</v>
      </c>
      <c r="CU445" s="20" t="str">
        <f>IF(ISERROR(VLOOKUP(CU100,[1]Plan1!$B$2:$D$490,2,FALSE)),"(sem email)",VLOOKUP(CU100,[1]Plan1!$B$2:$D$490,2,FALSE))</f>
        <v>(sem email)</v>
      </c>
      <c r="CX445" s="20" t="str">
        <f>IF(ISERROR(VLOOKUP(CX100,[1]ajustes!$L$4:$M$309,2,FALSE)),"(sem email)",VLOOKUP(CX100,[1]ajustes!$L$4:$M$309,2,FALSE))</f>
        <v>(sem email)</v>
      </c>
    </row>
    <row r="446" spans="5:102" ht="15.75" customHeight="1" x14ac:dyDescent="0.3">
      <c r="E446" s="23" t="str">
        <f t="shared" si="1"/>
        <v>Norma Buss</v>
      </c>
      <c r="O446" s="20" t="e">
        <f>VLOOKUP(O101,[1]Plan1!$B$2:$D$490,2,FALSE)</f>
        <v>#N/A</v>
      </c>
      <c r="P446" s="20" t="e">
        <f>VLOOKUP(P101,[1]ajustes!$N$4:$O$344,2,FALSE)</f>
        <v>#N/A</v>
      </c>
      <c r="AN446" s="20">
        <f>VLOOKUP(AN101,[1]Plan1!$F$3:$G$429,2,FALSE)</f>
        <v>20</v>
      </c>
      <c r="AO446" s="20">
        <f>VLOOKUP(AO101,[1]Plan1!$F$3:$G$429,2,FALSE)</f>
        <v>15</v>
      </c>
      <c r="AP446" s="20">
        <f>VLOOKUP(AP101,[1]Plan1!$F$3:$G$429,2,FALSE)</f>
        <v>10</v>
      </c>
      <c r="AQ446" s="20">
        <f>VLOOKUP(AQ101,[1]Plan1!$F$3:$G$429,2,FALSE)</f>
        <v>8</v>
      </c>
      <c r="AR446" s="20">
        <f>VLOOKUP(AR101,[1]Plan1!$F$3:$G$429,2,FALSE)</f>
        <v>0</v>
      </c>
      <c r="AS446" s="20">
        <f>VLOOKUP(AS101,[1]Plan1!$F$3:$G$429,2,FALSE)</f>
        <v>0</v>
      </c>
      <c r="AT446" s="20" t="e">
        <f>VLOOKUP(AT101,[1]Plan1!$F$3:$G$429,2,FALSE)</f>
        <v>#N/A</v>
      </c>
      <c r="AU446" s="20" t="e">
        <f>VLOOKUP(AU101,[1]ajustes!$L$4:$N$134,3,FALSE)</f>
        <v>#N/A</v>
      </c>
      <c r="AV446" s="20">
        <f>VLOOKUP(AV101,[1]Plan1!$F$3:$G$429,2,FALSE)</f>
        <v>18</v>
      </c>
      <c r="AW446" s="20">
        <f>VLOOKUP(AW101,[1]Plan1!$F$3:$G$429,2,FALSE)</f>
        <v>7</v>
      </c>
      <c r="AX446" s="20">
        <f>VLOOKUP(AX101,[1]Plan1!$F$3:$G$429,2,FALSE)</f>
        <v>4</v>
      </c>
      <c r="AY446" s="20">
        <f>VLOOKUP(AY101,[1]Plan1!$F$3:$G$429,2,FALSE)</f>
        <v>1</v>
      </c>
      <c r="AZ446" s="20">
        <f>VLOOKUP(AZ101,[1]Plan1!$F$3:$G$429,2,FALSE)</f>
        <v>0</v>
      </c>
      <c r="BA446" s="20">
        <f>VLOOKUP(BA101,[1]Plan1!$F$3:$G$429,2,FALSE)</f>
        <v>0</v>
      </c>
      <c r="BB446" s="20">
        <f>VLOOKUP(BB101,[1]Plan1!$F$3:$G$429,2,FALSE)</f>
        <v>0</v>
      </c>
      <c r="BC446" s="20">
        <f>VLOOKUP(BC101,[1]Plan1!$F$3:$G$429,2,FALSE)</f>
        <v>0</v>
      </c>
      <c r="BD446" s="20">
        <f>VLOOKUP(BD101,[1]Plan1!$F$3:$G$429,2,FALSE)</f>
        <v>0</v>
      </c>
      <c r="BE446" s="20" t="e">
        <f>VLOOKUP(BE101,[1]Plan1!$F$3:$G$429,2,FALSE)</f>
        <v>#N/A</v>
      </c>
      <c r="BF446" s="20">
        <f>VLOOKUP(BF101,[1]Plan1!$F$3:$G$429,2,FALSE)</f>
        <v>15</v>
      </c>
      <c r="BG446" s="20">
        <f>VLOOKUP(BG101,[1]Plan1!$F$3:$G$429,2,FALSE)</f>
        <v>4</v>
      </c>
      <c r="BH446" s="20">
        <f>VLOOKUP(BH101,[1]Plan1!$F$3:$G$429,2,FALSE)</f>
        <v>4</v>
      </c>
      <c r="BI446" s="20">
        <f>VLOOKUP(BI101,[1]Plan1!$F$3:$G$429,2,FALSE)</f>
        <v>0</v>
      </c>
      <c r="BJ446" s="20">
        <f>VLOOKUP(BJ101,[1]Plan1!$F$3:$G$429,2,FALSE)</f>
        <v>1</v>
      </c>
      <c r="BK446" s="20">
        <f>VLOOKUP(BK101,[1]Plan1!$F$3:$G$429,2,FALSE)</f>
        <v>1</v>
      </c>
      <c r="BL446" s="20">
        <f>VLOOKUP(BL101,[1]Plan1!$F$3:$G$429,2,FALSE)</f>
        <v>1</v>
      </c>
      <c r="BM446" s="20">
        <f>VLOOKUP(BM101,[1]Plan1!$F$3:$G$429,2,FALSE)</f>
        <v>1</v>
      </c>
      <c r="BN446" s="20">
        <f>VLOOKUP(BN101,[1]Plan1!$F$3:$G$429,2,FALSE)</f>
        <v>0</v>
      </c>
      <c r="BO446" s="20">
        <f>VLOOKUP(BO101,[1]Plan1!$F$3:$G$429,2,FALSE)</f>
        <v>0</v>
      </c>
      <c r="BP446" s="20">
        <f>VLOOKUP(BP101,[1]Plan1!$F$3:$G$429,2,FALSE)</f>
        <v>0</v>
      </c>
      <c r="BQ446" s="20" t="e">
        <f>VLOOKUP(BQ101,[1]ajustes!$L$3:$M$11,2,FALSE)</f>
        <v>#N/A</v>
      </c>
      <c r="BR446" s="20" t="e">
        <f>VLOOKUP(BR101,[1]Plan1!$F$3:$G$429,2,FALSE)</f>
        <v>#N/A</v>
      </c>
      <c r="BS446" s="20">
        <f>VLOOKUP(BS101,[1]Plan1!$F$3:$G$429,2,FALSE)</f>
        <v>3</v>
      </c>
      <c r="BT446" s="20">
        <f>VLOOKUP(BT101,[1]Plan1!$F$3:$G$429,2,FALSE)</f>
        <v>1</v>
      </c>
      <c r="BU446" s="20">
        <f>VLOOKUP(BU101,[1]Plan1!$F$3:$G$429,2,FALSE)</f>
        <v>0</v>
      </c>
      <c r="BV446" s="20" t="e">
        <f>VLOOKUP(BV101,[1]ajustes!$L$3:$M$328,2,FALSE)</f>
        <v>#N/A</v>
      </c>
      <c r="BW446" s="20" t="e">
        <f>VLOOKUP(BW101,[1]Plan1!$F$3:$G$429,2,FALSE)</f>
        <v>#N/A</v>
      </c>
      <c r="BX446" s="20">
        <f>VLOOKUP(BX101,[1]Plan1!$F$3:$G$429,2,FALSE)</f>
        <v>11</v>
      </c>
      <c r="BY446" s="20">
        <f>VLOOKUP(BY101,[1]Plan1!$F$3:$G$429,2,FALSE)</f>
        <v>2</v>
      </c>
      <c r="BZ446" s="20">
        <f>VLOOKUP(BZ101,[1]Plan1!$F$3:$G$429,2,FALSE)</f>
        <v>1</v>
      </c>
      <c r="CA446" s="20">
        <f>VLOOKUP(CA101,[1]Plan1!$F$3:$G$429,2,FALSE)</f>
        <v>1</v>
      </c>
      <c r="CB446" s="20">
        <f>VLOOKUP(CB101,[1]Plan1!$F$3:$G$429,2,FALSE)</f>
        <v>0</v>
      </c>
      <c r="CC446" s="20">
        <f>VLOOKUP(CC101,[1]Plan1!$F$3:$G$429,2,FALSE)</f>
        <v>32</v>
      </c>
      <c r="CD446" s="20" t="e">
        <f>VLOOKUP(CD101,[1]Plan1!$F$3:$G$429,2,FALSE)</f>
        <v>#N/A</v>
      </c>
      <c r="CE446" s="20">
        <f>VLOOKUP(CE101,[1]Plan1!$F$3:$G$429,2,FALSE)</f>
        <v>0</v>
      </c>
      <c r="CF446" s="20">
        <f>VLOOKUP(CF101,[1]Plan1!$F$3:$G$429,2,FALSE)</f>
        <v>0</v>
      </c>
      <c r="CG446" s="20" t="e">
        <f>VLOOKUP(CG101,[1]Plan1!$F$3:$G$429,2,FALSE)</f>
        <v>#N/A</v>
      </c>
      <c r="CH446" s="20" t="e">
        <f>VLOOKUP(CH101,[1]Plan1!$F$3:$G$429,2,FALSE)</f>
        <v>#N/A</v>
      </c>
      <c r="CI446" s="20">
        <f>VLOOKUP(CI101,[1]Plan1!$F$3:$G$429,2,FALSE)</f>
        <v>1</v>
      </c>
      <c r="CJ446" s="20">
        <f>VLOOKUP(CJ101,[1]Plan1!$F$3:$G$429,2,FALSE)</f>
        <v>1</v>
      </c>
      <c r="CK446" s="20">
        <f>VLOOKUP(CK101,[1]Plan1!$F$3:$G$429,2,FALSE)</f>
        <v>0</v>
      </c>
      <c r="CL446" s="20" t="e">
        <f>VLOOKUP(CL101,[1]Plan1!$F$3:$G$429,2,FALSE)</f>
        <v>#N/A</v>
      </c>
      <c r="CM446" s="20">
        <f>VLOOKUP(CM101,[1]Plan1!$F$3:$G$429,2,FALSE)</f>
        <v>0</v>
      </c>
      <c r="CN446" s="20">
        <f>VLOOKUP(CN101,[1]Plan1!$F$3:$G$429,2,FALSE)</f>
        <v>0</v>
      </c>
      <c r="CU446" s="20" t="str">
        <f>IF(ISERROR(VLOOKUP(CU101,[1]Plan1!$B$2:$D$490,2,FALSE)),"(sem email)",VLOOKUP(CU101,[1]Plan1!$B$2:$D$490,2,FALSE))</f>
        <v>(sem email)</v>
      </c>
      <c r="CX446" s="20" t="str">
        <f>IF(ISERROR(VLOOKUP(CX101,[1]ajustes!$L$4:$M$309,2,FALSE)),"(sem email)",VLOOKUP(CX101,[1]ajustes!$L$4:$M$309,2,FALSE))</f>
        <v>(sem email)</v>
      </c>
    </row>
    <row r="447" spans="5:102" ht="15.75" customHeight="1" x14ac:dyDescent="0.3">
      <c r="E447" s="23" t="str">
        <f t="shared" si="1"/>
        <v>(Sem Informação)</v>
      </c>
      <c r="O447" s="20" t="e">
        <f>VLOOKUP(O102,[1]Plan1!$B$2:$D$490,2,FALSE)</f>
        <v>#N/A</v>
      </c>
      <c r="P447" s="20" t="e">
        <f>VLOOKUP(P102,[1]ajustes!$N$4:$O$344,2,FALSE)</f>
        <v>#N/A</v>
      </c>
      <c r="AN447" s="20">
        <f>VLOOKUP(AN102,[1]Plan1!$F$3:$G$429,2,FALSE)</f>
        <v>0</v>
      </c>
      <c r="AO447" s="20">
        <f>VLOOKUP(AO102,[1]Plan1!$F$3:$G$429,2,FALSE)</f>
        <v>0</v>
      </c>
      <c r="AP447" s="20">
        <f>VLOOKUP(AP102,[1]Plan1!$F$3:$G$429,2,FALSE)</f>
        <v>0</v>
      </c>
      <c r="AQ447" s="20">
        <f>VLOOKUP(AQ102,[1]Plan1!$F$3:$G$429,2,FALSE)</f>
        <v>0</v>
      </c>
      <c r="AR447" s="20">
        <f>VLOOKUP(AR102,[1]Plan1!$F$3:$G$429,2,FALSE)</f>
        <v>0</v>
      </c>
      <c r="AS447" s="20">
        <f>VLOOKUP(AS102,[1]Plan1!$F$3:$G$429,2,FALSE)</f>
        <v>0</v>
      </c>
      <c r="AT447" s="20">
        <f>VLOOKUP(AT102,[1]Plan1!$F$3:$G$429,2,FALSE)</f>
        <v>0</v>
      </c>
      <c r="AU447" s="20" t="e">
        <f>VLOOKUP(AU102,[1]ajustes!$L$4:$N$134,3,FALSE)</f>
        <v>#N/A</v>
      </c>
      <c r="AV447" s="20">
        <f>VLOOKUP(AV102,[1]Plan1!$F$3:$G$429,2,FALSE)</f>
        <v>0</v>
      </c>
      <c r="AW447" s="20">
        <f>VLOOKUP(AW102,[1]Plan1!$F$3:$G$429,2,FALSE)</f>
        <v>0</v>
      </c>
      <c r="AX447" s="20">
        <f>VLOOKUP(AX102,[1]Plan1!$F$3:$G$429,2,FALSE)</f>
        <v>0</v>
      </c>
      <c r="AY447" s="20">
        <f>VLOOKUP(AY102,[1]Plan1!$F$3:$G$429,2,FALSE)</f>
        <v>0</v>
      </c>
      <c r="AZ447" s="20">
        <f>VLOOKUP(AZ102,[1]Plan1!$F$3:$G$429,2,FALSE)</f>
        <v>0</v>
      </c>
      <c r="BA447" s="20">
        <f>VLOOKUP(BA102,[1]Plan1!$F$3:$G$429,2,FALSE)</f>
        <v>0</v>
      </c>
      <c r="BB447" s="20">
        <f>VLOOKUP(BB102,[1]Plan1!$F$3:$G$429,2,FALSE)</f>
        <v>0</v>
      </c>
      <c r="BC447" s="20">
        <f>VLOOKUP(BC102,[1]Plan1!$F$3:$G$429,2,FALSE)</f>
        <v>0</v>
      </c>
      <c r="BD447" s="20">
        <f>VLOOKUP(BD102,[1]Plan1!$F$3:$G$429,2,FALSE)</f>
        <v>0</v>
      </c>
      <c r="BE447" s="20">
        <f>VLOOKUP(BE102,[1]Plan1!$F$3:$G$429,2,FALSE)</f>
        <v>0</v>
      </c>
      <c r="BF447" s="20">
        <f>VLOOKUP(BF102,[1]Plan1!$F$3:$G$429,2,FALSE)</f>
        <v>0</v>
      </c>
      <c r="BG447" s="20">
        <f>VLOOKUP(BG102,[1]Plan1!$F$3:$G$429,2,FALSE)</f>
        <v>0</v>
      </c>
      <c r="BH447" s="20">
        <f>VLOOKUP(BH102,[1]Plan1!$F$3:$G$429,2,FALSE)</f>
        <v>0</v>
      </c>
      <c r="BI447" s="20">
        <f>VLOOKUP(BI102,[1]Plan1!$F$3:$G$429,2,FALSE)</f>
        <v>0</v>
      </c>
      <c r="BJ447" s="20">
        <f>VLOOKUP(BJ102,[1]Plan1!$F$3:$G$429,2,FALSE)</f>
        <v>0</v>
      </c>
      <c r="BK447" s="20">
        <f>VLOOKUP(BK102,[1]Plan1!$F$3:$G$429,2,FALSE)</f>
        <v>0</v>
      </c>
      <c r="BL447" s="20">
        <f>VLOOKUP(BL102,[1]Plan1!$F$3:$G$429,2,FALSE)</f>
        <v>0</v>
      </c>
      <c r="BM447" s="20">
        <f>VLOOKUP(BM102,[1]Plan1!$F$3:$G$429,2,FALSE)</f>
        <v>0</v>
      </c>
      <c r="BN447" s="20">
        <f>VLOOKUP(BN102,[1]Plan1!$F$3:$G$429,2,FALSE)</f>
        <v>0</v>
      </c>
      <c r="BO447" s="20">
        <f>VLOOKUP(BO102,[1]Plan1!$F$3:$G$429,2,FALSE)</f>
        <v>0</v>
      </c>
      <c r="BP447" s="20">
        <f>VLOOKUP(BP102,[1]Plan1!$F$3:$G$429,2,FALSE)</f>
        <v>0</v>
      </c>
      <c r="BQ447" s="20" t="e">
        <f>VLOOKUP(BQ102,[1]ajustes!$L$3:$M$11,2,FALSE)</f>
        <v>#N/A</v>
      </c>
      <c r="BR447" s="20">
        <f>VLOOKUP(BR102,[1]Plan1!$F$3:$G$429,2,FALSE)</f>
        <v>0</v>
      </c>
      <c r="BS447" s="20">
        <f>VLOOKUP(BS102,[1]Plan1!$F$3:$G$429,2,FALSE)</f>
        <v>0</v>
      </c>
      <c r="BT447" s="20">
        <f>VLOOKUP(BT102,[1]Plan1!$F$3:$G$429,2,FALSE)</f>
        <v>0</v>
      </c>
      <c r="BU447" s="20">
        <f>VLOOKUP(BU102,[1]Plan1!$F$3:$G$429,2,FALSE)</f>
        <v>0</v>
      </c>
      <c r="BV447" s="20" t="e">
        <f>VLOOKUP(BV102,[1]ajustes!$L$3:$M$328,2,FALSE)</f>
        <v>#N/A</v>
      </c>
      <c r="BW447" s="20">
        <f>VLOOKUP(BW102,[1]Plan1!$F$3:$G$429,2,FALSE)</f>
        <v>0</v>
      </c>
      <c r="BX447" s="20">
        <f>VLOOKUP(BX102,[1]Plan1!$F$3:$G$429,2,FALSE)</f>
        <v>0</v>
      </c>
      <c r="BY447" s="20">
        <f>VLOOKUP(BY102,[1]Plan1!$F$3:$G$429,2,FALSE)</f>
        <v>0</v>
      </c>
      <c r="BZ447" s="20">
        <f>VLOOKUP(BZ102,[1]Plan1!$F$3:$G$429,2,FALSE)</f>
        <v>0</v>
      </c>
      <c r="CA447" s="20">
        <f>VLOOKUP(CA102,[1]Plan1!$F$3:$G$429,2,FALSE)</f>
        <v>0</v>
      </c>
      <c r="CB447" s="20">
        <f>VLOOKUP(CB102,[1]Plan1!$F$3:$G$429,2,FALSE)</f>
        <v>0</v>
      </c>
      <c r="CC447" s="20">
        <f>VLOOKUP(CC102,[1]Plan1!$F$3:$G$429,2,FALSE)</f>
        <v>0</v>
      </c>
      <c r="CD447" s="20">
        <f>VLOOKUP(CD102,[1]Plan1!$F$3:$G$429,2,FALSE)</f>
        <v>0</v>
      </c>
      <c r="CE447" s="20">
        <f>VLOOKUP(CE102,[1]Plan1!$F$3:$G$429,2,FALSE)</f>
        <v>0</v>
      </c>
      <c r="CF447" s="20">
        <f>VLOOKUP(CF102,[1]Plan1!$F$3:$G$429,2,FALSE)</f>
        <v>0</v>
      </c>
      <c r="CG447" s="20">
        <f>VLOOKUP(CG102,[1]Plan1!$F$3:$G$429,2,FALSE)</f>
        <v>0</v>
      </c>
      <c r="CH447" s="20" t="e">
        <f>VLOOKUP(CH102,[1]Plan1!$F$3:$G$429,2,FALSE)</f>
        <v>#N/A</v>
      </c>
      <c r="CI447" s="20">
        <f>VLOOKUP(CI102,[1]Plan1!$F$3:$G$429,2,FALSE)</f>
        <v>0</v>
      </c>
      <c r="CJ447" s="20">
        <f>VLOOKUP(CJ102,[1]Plan1!$F$3:$G$429,2,FALSE)</f>
        <v>0</v>
      </c>
      <c r="CK447" s="20">
        <f>VLOOKUP(CK102,[1]Plan1!$F$3:$G$429,2,FALSE)</f>
        <v>0</v>
      </c>
      <c r="CL447" s="20">
        <f>VLOOKUP(CL102,[1]Plan1!$F$3:$G$429,2,FALSE)</f>
        <v>0</v>
      </c>
      <c r="CM447" s="20">
        <f>VLOOKUP(CM102,[1]Plan1!$F$3:$G$429,2,FALSE)</f>
        <v>0</v>
      </c>
      <c r="CN447" s="20">
        <f>VLOOKUP(CN102,[1]Plan1!$F$3:$G$429,2,FALSE)</f>
        <v>0</v>
      </c>
      <c r="CU447" s="20" t="str">
        <f>IF(ISERROR(VLOOKUP(CU102,[1]Plan1!$B$2:$D$490,2,FALSE)),"(sem email)",VLOOKUP(CU102,[1]Plan1!$B$2:$D$490,2,FALSE))</f>
        <v>(sem email)</v>
      </c>
      <c r="CX447" s="20" t="str">
        <f>IF(ISERROR(VLOOKUP(CX102,[1]ajustes!$L$4:$M$309,2,FALSE)),"(sem email)",VLOOKUP(CX102,[1]ajustes!$L$4:$M$309,2,FALSE))</f>
        <v>(sem email)</v>
      </c>
    </row>
    <row r="448" spans="5:102" ht="15.75" customHeight="1" x14ac:dyDescent="0.3">
      <c r="E448" s="23" t="str">
        <f t="shared" si="1"/>
        <v>Euda Kummer</v>
      </c>
      <c r="O448" s="20" t="e">
        <f>VLOOKUP(O103,[1]Plan1!$B$2:$D$490,2,FALSE)</f>
        <v>#N/A</v>
      </c>
      <c r="P448" s="20" t="str">
        <f>VLOOKUP(P103,[1]ajustes!$N$4:$O$344,2,FALSE)</f>
        <v>+491717467062</v>
      </c>
      <c r="AN448" s="20">
        <f>VLOOKUP(AN103,[1]Plan1!$F$3:$G$429,2,FALSE)</f>
        <v>20</v>
      </c>
      <c r="AO448" s="20">
        <f>VLOOKUP(AO103,[1]Plan1!$F$3:$G$429,2,FALSE)</f>
        <v>0</v>
      </c>
      <c r="AP448" s="20">
        <f>VLOOKUP(AP103,[1]Plan1!$F$3:$G$429,2,FALSE)</f>
        <v>5</v>
      </c>
      <c r="AQ448" s="20">
        <f>VLOOKUP(AQ103,[1]Plan1!$F$3:$G$429,2,FALSE)</f>
        <v>2</v>
      </c>
      <c r="AR448" s="20">
        <f>VLOOKUP(AR103,[1]Plan1!$F$3:$G$429,2,FALSE)</f>
        <v>0</v>
      </c>
      <c r="AS448" s="20">
        <f>VLOOKUP(AS103,[1]Plan1!$F$3:$G$429,2,FALSE)</f>
        <v>0</v>
      </c>
      <c r="AT448" s="20" t="e">
        <f>VLOOKUP(AT103,[1]Plan1!$F$3:$G$429,2,FALSE)</f>
        <v>#N/A</v>
      </c>
      <c r="AU448" s="20" t="e">
        <f>VLOOKUP(AU103,[1]ajustes!$L$4:$N$134,3,FALSE)</f>
        <v>#N/A</v>
      </c>
      <c r="AV448" s="20">
        <f>VLOOKUP(AV103,[1]Plan1!$F$3:$G$429,2,FALSE)</f>
        <v>7</v>
      </c>
      <c r="AW448" s="20">
        <f>VLOOKUP(AW103,[1]Plan1!$F$3:$G$429,2,FALSE)</f>
        <v>0</v>
      </c>
      <c r="AX448" s="20">
        <f>VLOOKUP(AX103,[1]Plan1!$F$3:$G$429,2,FALSE)</f>
        <v>3</v>
      </c>
      <c r="AY448" s="20">
        <f>VLOOKUP(AY103,[1]Plan1!$F$3:$G$429,2,FALSE)</f>
        <v>2</v>
      </c>
      <c r="AZ448" s="20" t="e">
        <f>VLOOKUP(AZ103,[1]Plan1!$F$3:$G$429,2,FALSE)</f>
        <v>#N/A</v>
      </c>
      <c r="BA448" s="20">
        <f>VLOOKUP(BA103,[1]Plan1!$F$3:$G$429,2,FALSE)</f>
        <v>0</v>
      </c>
      <c r="BB448" s="20">
        <f>VLOOKUP(BB103,[1]Plan1!$F$3:$G$429,2,FALSE)</f>
        <v>16</v>
      </c>
      <c r="BC448" s="20">
        <f>VLOOKUP(BC103,[1]Plan1!$F$3:$G$429,2,FALSE)</f>
        <v>2</v>
      </c>
      <c r="BD448" s="20">
        <f>VLOOKUP(BD103,[1]Plan1!$F$3:$G$429,2,FALSE)</f>
        <v>2</v>
      </c>
      <c r="BE448" s="20" t="e">
        <f>VLOOKUP(BE103,[1]Plan1!$F$3:$G$429,2,FALSE)</f>
        <v>#N/A</v>
      </c>
      <c r="BF448" s="20">
        <f>VLOOKUP(BF103,[1]Plan1!$F$3:$G$429,2,FALSE)</f>
        <v>6</v>
      </c>
      <c r="BG448" s="20">
        <f>VLOOKUP(BG103,[1]Plan1!$F$3:$G$429,2,FALSE)</f>
        <v>3</v>
      </c>
      <c r="BH448" s="20">
        <f>VLOOKUP(BH103,[1]Plan1!$F$3:$G$429,2,FALSE)</f>
        <v>3</v>
      </c>
      <c r="BI448" s="20">
        <f>VLOOKUP(BI103,[1]Plan1!$F$3:$G$429,2,FALSE)</f>
        <v>0</v>
      </c>
      <c r="BJ448" s="20">
        <f>VLOOKUP(BJ103,[1]Plan1!$F$3:$G$429,2,FALSE)</f>
        <v>0</v>
      </c>
      <c r="BK448" s="20">
        <f>VLOOKUP(BK103,[1]Plan1!$F$3:$G$429,2,FALSE)</f>
        <v>0</v>
      </c>
      <c r="BL448" s="20">
        <f>VLOOKUP(BL103,[1]Plan1!$F$3:$G$429,2,FALSE)</f>
        <v>0</v>
      </c>
      <c r="BM448" s="20">
        <f>VLOOKUP(BM103,[1]Plan1!$F$3:$G$429,2,FALSE)</f>
        <v>2</v>
      </c>
      <c r="BN448" s="20">
        <f>VLOOKUP(BN103,[1]Plan1!$F$3:$G$429,2,FALSE)</f>
        <v>1</v>
      </c>
      <c r="BO448" s="20">
        <f>VLOOKUP(BO103,[1]Plan1!$F$3:$G$429,2,FALSE)</f>
        <v>7</v>
      </c>
      <c r="BP448" s="20">
        <f>VLOOKUP(BP103,[1]Plan1!$F$3:$G$429,2,FALSE)</f>
        <v>1</v>
      </c>
      <c r="BQ448" s="20" t="e">
        <f>VLOOKUP(BQ103,[1]ajustes!$L$3:$M$11,2,FALSE)</f>
        <v>#N/A</v>
      </c>
      <c r="BR448" s="20">
        <f>VLOOKUP(BR103,[1]Plan1!$F$3:$G$429,2,FALSE)</f>
        <v>0</v>
      </c>
      <c r="BS448" s="20">
        <f>VLOOKUP(BS103,[1]Plan1!$F$3:$G$429,2,FALSE)</f>
        <v>0</v>
      </c>
      <c r="BT448" s="20">
        <f>VLOOKUP(BT103,[1]Plan1!$F$3:$G$429,2,FALSE)</f>
        <v>0</v>
      </c>
      <c r="BU448" s="20">
        <f>VLOOKUP(BU103,[1]Plan1!$F$3:$G$429,2,FALSE)</f>
        <v>0</v>
      </c>
      <c r="BV448" s="20" t="e">
        <f>VLOOKUP(BV103,[1]ajustes!$L$3:$M$328,2,FALSE)</f>
        <v>#N/A</v>
      </c>
      <c r="BW448" s="20" t="e">
        <f>VLOOKUP(BW103,[1]Plan1!$F$3:$G$429,2,FALSE)</f>
        <v>#N/A</v>
      </c>
      <c r="BX448" s="20" t="e">
        <f>VLOOKUP(BX103,[1]Plan1!$F$3:$G$429,2,FALSE)</f>
        <v>#N/A</v>
      </c>
      <c r="BY448" s="20">
        <f>VLOOKUP(BY103,[1]Plan1!$F$3:$G$429,2,FALSE)</f>
        <v>1</v>
      </c>
      <c r="BZ448" s="20">
        <f>VLOOKUP(BZ103,[1]Plan1!$F$3:$G$429,2,FALSE)</f>
        <v>1</v>
      </c>
      <c r="CA448" s="20">
        <f>VLOOKUP(CA103,[1]Plan1!$F$3:$G$429,2,FALSE)</f>
        <v>0</v>
      </c>
      <c r="CB448" s="20">
        <f>VLOOKUP(CB103,[1]Plan1!$F$3:$G$429,2,FALSE)</f>
        <v>10</v>
      </c>
      <c r="CC448" s="20">
        <f>VLOOKUP(CC103,[1]Plan1!$F$3:$G$429,2,FALSE)</f>
        <v>0</v>
      </c>
      <c r="CD448" s="20">
        <f>VLOOKUP(CD103,[1]Plan1!$F$3:$G$429,2,FALSE)</f>
        <v>0</v>
      </c>
      <c r="CE448" s="20" t="e">
        <f>VLOOKUP(CE103,[1]Plan1!$F$3:$G$429,2,FALSE)</f>
        <v>#N/A</v>
      </c>
      <c r="CF448" s="20">
        <f>VLOOKUP(CF103,[1]Plan1!$F$3:$G$429,2,FALSE)</f>
        <v>0</v>
      </c>
      <c r="CG448" s="20" t="e">
        <f>VLOOKUP(CG103,[1]Plan1!$F$3:$G$429,2,FALSE)</f>
        <v>#N/A</v>
      </c>
      <c r="CH448" s="20">
        <f>VLOOKUP(CH103,[1]Plan1!$F$3:$G$429,2,FALSE)</f>
        <v>0</v>
      </c>
      <c r="CI448" s="20">
        <f>VLOOKUP(CI103,[1]Plan1!$F$3:$G$429,2,FALSE)</f>
        <v>0</v>
      </c>
      <c r="CJ448" s="20">
        <f>VLOOKUP(CJ103,[1]Plan1!$F$3:$G$429,2,FALSE)</f>
        <v>0</v>
      </c>
      <c r="CK448" s="20">
        <f>VLOOKUP(CK103,[1]Plan1!$F$3:$G$429,2,FALSE)</f>
        <v>0</v>
      </c>
      <c r="CL448" s="20">
        <f>VLOOKUP(CL103,[1]Plan1!$F$3:$G$429,2,FALSE)</f>
        <v>0</v>
      </c>
      <c r="CM448" s="20">
        <f>VLOOKUP(CM103,[1]Plan1!$F$3:$G$429,2,FALSE)</f>
        <v>0</v>
      </c>
      <c r="CN448" s="20">
        <f>VLOOKUP(CN103,[1]Plan1!$F$3:$G$429,2,FALSE)</f>
        <v>0</v>
      </c>
      <c r="CU448" s="20" t="str">
        <f>IF(ISERROR(VLOOKUP(CU103,[1]Plan1!$B$2:$D$490,2,FALSE)),"(sem email)",VLOOKUP(CU103,[1]Plan1!$B$2:$D$490,2,FALSE))</f>
        <v>(sem email)</v>
      </c>
      <c r="CX448" s="20" t="str">
        <f>IF(ISERROR(VLOOKUP(CX103,[1]ajustes!$L$4:$M$309,2,FALSE)),"(sem email)",VLOOKUP(CX103,[1]ajustes!$L$4:$M$309,2,FALSE))</f>
        <v>(sem email)</v>
      </c>
    </row>
    <row r="449" spans="5:102" ht="15.75" customHeight="1" x14ac:dyDescent="0.3">
      <c r="E449" s="23" t="str">
        <f t="shared" si="1"/>
        <v>Rosa Martiarena</v>
      </c>
      <c r="O449" s="20" t="e">
        <f>VLOOKUP(O104,[1]Plan1!$B$2:$D$490,2,FALSE)</f>
        <v>#N/A</v>
      </c>
      <c r="P449" s="20" t="str">
        <f>VLOOKUP(P104,[1]ajustes!$N$4:$O$344,2,FALSE)</f>
        <v>+54 9 2261 412214</v>
      </c>
      <c r="AN449" s="20">
        <f>VLOOKUP(AN104,[1]Plan1!$F$3:$G$429,2,FALSE)</f>
        <v>0</v>
      </c>
      <c r="AO449" s="20">
        <f>VLOOKUP(AO104,[1]Plan1!$F$3:$G$429,2,FALSE)</f>
        <v>1</v>
      </c>
      <c r="AP449" s="20">
        <f>VLOOKUP(AP104,[1]Plan1!$F$3:$G$429,2,FALSE)</f>
        <v>2</v>
      </c>
      <c r="AQ449" s="20">
        <f>VLOOKUP(AQ104,[1]Plan1!$F$3:$G$429,2,FALSE)</f>
        <v>2</v>
      </c>
      <c r="AR449" s="20">
        <f>VLOOKUP(AR104,[1]Plan1!$F$3:$G$429,2,FALSE)</f>
        <v>0</v>
      </c>
      <c r="AS449" s="20">
        <f>VLOOKUP(AS104,[1]Plan1!$F$3:$G$429,2,FALSE)</f>
        <v>0</v>
      </c>
      <c r="AT449" s="20" t="e">
        <f>VLOOKUP(AT104,[1]Plan1!$F$3:$G$429,2,FALSE)</f>
        <v>#N/A</v>
      </c>
      <c r="AU449" s="20" t="e">
        <f>VLOOKUP(AU104,[1]ajustes!$L$4:$N$134,3,FALSE)</f>
        <v>#N/A</v>
      </c>
      <c r="AV449" s="20">
        <f>VLOOKUP(AV104,[1]Plan1!$F$3:$G$429,2,FALSE)</f>
        <v>5</v>
      </c>
      <c r="AW449" s="20">
        <f>VLOOKUP(AW104,[1]Plan1!$F$3:$G$429,2,FALSE)</f>
        <v>4</v>
      </c>
      <c r="AX449" s="20">
        <f>VLOOKUP(AX104,[1]Plan1!$F$3:$G$429,2,FALSE)</f>
        <v>5</v>
      </c>
      <c r="AY449" s="20">
        <f>VLOOKUP(AY104,[1]Plan1!$F$3:$G$429,2,FALSE)</f>
        <v>2</v>
      </c>
      <c r="AZ449" s="20">
        <f>VLOOKUP(AZ104,[1]Plan1!$F$3:$G$429,2,FALSE)</f>
        <v>0</v>
      </c>
      <c r="BA449" s="20">
        <f>VLOOKUP(BA104,[1]Plan1!$F$3:$G$429,2,FALSE)</f>
        <v>0</v>
      </c>
      <c r="BB449" s="20">
        <f>VLOOKUP(BB104,[1]Plan1!$F$3:$G$429,2,FALSE)</f>
        <v>0</v>
      </c>
      <c r="BC449" s="20">
        <f>VLOOKUP(BC104,[1]Plan1!$F$3:$G$429,2,FALSE)</f>
        <v>0</v>
      </c>
      <c r="BD449" s="20">
        <f>VLOOKUP(BD104,[1]Plan1!$F$3:$G$429,2,FALSE)</f>
        <v>0</v>
      </c>
      <c r="BE449" s="20" t="e">
        <f>VLOOKUP(BE104,[1]Plan1!$F$3:$G$429,2,FALSE)</f>
        <v>#N/A</v>
      </c>
      <c r="BF449" s="20">
        <f>VLOOKUP(BF104,[1]Plan1!$F$3:$G$429,2,FALSE)</f>
        <v>6</v>
      </c>
      <c r="BG449" s="20">
        <f>VLOOKUP(BG104,[1]Plan1!$F$3:$G$429,2,FALSE)</f>
        <v>0</v>
      </c>
      <c r="BH449" s="20">
        <f>VLOOKUP(BH104,[1]Plan1!$F$3:$G$429,2,FALSE)</f>
        <v>3</v>
      </c>
      <c r="BI449" s="20">
        <f>VLOOKUP(BI104,[1]Plan1!$F$3:$G$429,2,FALSE)</f>
        <v>0</v>
      </c>
      <c r="BJ449" s="20">
        <f>VLOOKUP(BJ104,[1]Plan1!$F$3:$G$429,2,FALSE)</f>
        <v>1</v>
      </c>
      <c r="BK449" s="20">
        <f>VLOOKUP(BK104,[1]Plan1!$F$3:$G$429,2,FALSE)</f>
        <v>1</v>
      </c>
      <c r="BL449" s="20">
        <f>VLOOKUP(BL104,[1]Plan1!$F$3:$G$429,2,FALSE)</f>
        <v>0</v>
      </c>
      <c r="BM449" s="20">
        <f>VLOOKUP(BM104,[1]Plan1!$F$3:$G$429,2,FALSE)</f>
        <v>0</v>
      </c>
      <c r="BN449" s="20">
        <f>VLOOKUP(BN104,[1]Plan1!$F$3:$G$429,2,FALSE)</f>
        <v>0</v>
      </c>
      <c r="BO449" s="20">
        <f>VLOOKUP(BO104,[1]Plan1!$F$3:$G$429,2,FALSE)</f>
        <v>1</v>
      </c>
      <c r="BP449" s="20">
        <f>VLOOKUP(BP104,[1]Plan1!$F$3:$G$429,2,FALSE)</f>
        <v>1</v>
      </c>
      <c r="BQ449" s="20" t="e">
        <f>VLOOKUP(BQ104,[1]ajustes!$L$3:$M$11,2,FALSE)</f>
        <v>#N/A</v>
      </c>
      <c r="BR449" s="20">
        <f>VLOOKUP(BR104,[1]Plan1!$F$3:$G$429,2,FALSE)</f>
        <v>0</v>
      </c>
      <c r="BS449" s="20">
        <f>VLOOKUP(BS104,[1]Plan1!$F$3:$G$429,2,FALSE)</f>
        <v>0</v>
      </c>
      <c r="BT449" s="20">
        <f>VLOOKUP(BT104,[1]Plan1!$F$3:$G$429,2,FALSE)</f>
        <v>0</v>
      </c>
      <c r="BU449" s="20">
        <f>VLOOKUP(BU104,[1]Plan1!$F$3:$G$429,2,FALSE)</f>
        <v>0</v>
      </c>
      <c r="BV449" s="20" t="e">
        <f>VLOOKUP(BV104,[1]ajustes!$L$3:$M$328,2,FALSE)</f>
        <v>#N/A</v>
      </c>
      <c r="BW449" s="20" t="e">
        <f>VLOOKUP(BW104,[1]Plan1!$F$3:$G$429,2,FALSE)</f>
        <v>#N/A</v>
      </c>
      <c r="BX449" s="20">
        <f>VLOOKUP(BX104,[1]Plan1!$F$3:$G$429,2,FALSE)</f>
        <v>10</v>
      </c>
      <c r="BY449" s="20">
        <f>VLOOKUP(BY104,[1]Plan1!$F$3:$G$429,2,FALSE)</f>
        <v>1</v>
      </c>
      <c r="BZ449" s="20">
        <f>VLOOKUP(BZ104,[1]Plan1!$F$3:$G$429,2,FALSE)</f>
        <v>1</v>
      </c>
      <c r="CA449" s="20">
        <f>VLOOKUP(CA104,[1]Plan1!$F$3:$G$429,2,FALSE)</f>
        <v>1</v>
      </c>
      <c r="CB449" s="20">
        <f>VLOOKUP(CB104,[1]Plan1!$F$3:$G$429,2,FALSE)</f>
        <v>6</v>
      </c>
      <c r="CC449" s="20">
        <f>VLOOKUP(CC104,[1]Plan1!$F$3:$G$429,2,FALSE)</f>
        <v>0</v>
      </c>
      <c r="CD449" s="20">
        <f>VLOOKUP(CD104,[1]Plan1!$F$3:$G$429,2,FALSE)</f>
        <v>0</v>
      </c>
      <c r="CE449" s="20">
        <f>VLOOKUP(CE104,[1]Plan1!$F$3:$G$429,2,FALSE)</f>
        <v>0</v>
      </c>
      <c r="CF449" s="20">
        <f>VLOOKUP(CF104,[1]Plan1!$F$3:$G$429,2,FALSE)</f>
        <v>0</v>
      </c>
      <c r="CG449" s="20" t="e">
        <f>VLOOKUP(CG104,[1]Plan1!$F$3:$G$429,2,FALSE)</f>
        <v>#N/A</v>
      </c>
      <c r="CH449" s="20" t="e">
        <f>VLOOKUP(CH104,[1]Plan1!$F$3:$G$429,2,FALSE)</f>
        <v>#N/A</v>
      </c>
      <c r="CI449" s="20">
        <f>VLOOKUP(CI104,[1]Plan1!$F$3:$G$429,2,FALSE)</f>
        <v>0</v>
      </c>
      <c r="CJ449" s="20">
        <f>VLOOKUP(CJ104,[1]Plan1!$F$3:$G$429,2,FALSE)</f>
        <v>0</v>
      </c>
      <c r="CK449" s="20" t="e">
        <f>VLOOKUP(CK104,[1]Plan1!$F$3:$G$429,2,FALSE)</f>
        <v>#N/A</v>
      </c>
      <c r="CL449" s="20" t="e">
        <f>VLOOKUP(CL104,[1]Plan1!$F$3:$G$429,2,FALSE)</f>
        <v>#N/A</v>
      </c>
      <c r="CM449" s="20">
        <f>VLOOKUP(CM104,[1]Plan1!$F$3:$G$429,2,FALSE)</f>
        <v>0</v>
      </c>
      <c r="CN449" s="20">
        <f>VLOOKUP(CN104,[1]Plan1!$F$3:$G$429,2,FALSE)</f>
        <v>0</v>
      </c>
      <c r="CU449" s="20" t="str">
        <f>IF(ISERROR(VLOOKUP(CU104,[1]Plan1!$B$2:$D$490,2,FALSE)),"(sem email)",VLOOKUP(CU104,[1]Plan1!$B$2:$D$490,2,FALSE))</f>
        <v>(sem email)</v>
      </c>
      <c r="CX449" s="20" t="str">
        <f>IF(ISERROR(VLOOKUP(CX104,[1]ajustes!$L$4:$M$309,2,FALSE)),"(sem email)",VLOOKUP(CX104,[1]ajustes!$L$4:$M$309,2,FALSE))</f>
        <v>(sem email)</v>
      </c>
    </row>
    <row r="450" spans="5:102" ht="15.75" customHeight="1" x14ac:dyDescent="0.3">
      <c r="E450" s="23" t="str">
        <f t="shared" si="1"/>
        <v>Luiz Pizarro</v>
      </c>
      <c r="O450" s="20" t="e">
        <f>VLOOKUP(O105,[1]Plan1!$B$2:$D$490,2,FALSE)</f>
        <v>#N/A</v>
      </c>
      <c r="P450" s="20" t="str">
        <f>VLOOKUP(P105,[1]ajustes!$N$4:$O$344,2,FALSE)</f>
        <v>55 388078</v>
      </c>
      <c r="AN450" s="20">
        <f>VLOOKUP(AN105,[1]Plan1!$F$3:$G$429,2,FALSE)</f>
        <v>20</v>
      </c>
      <c r="AO450" s="20">
        <f>VLOOKUP(AO105,[1]Plan1!$F$3:$G$429,2,FALSE)</f>
        <v>0</v>
      </c>
      <c r="AP450" s="20">
        <f>VLOOKUP(AP105,[1]Plan1!$F$3:$G$429,2,FALSE)</f>
        <v>0</v>
      </c>
      <c r="AQ450" s="20">
        <f>VLOOKUP(AQ105,[1]Plan1!$F$3:$G$429,2,FALSE)</f>
        <v>0</v>
      </c>
      <c r="AR450" s="20">
        <f>VLOOKUP(AR105,[1]Plan1!$F$3:$G$429,2,FALSE)</f>
        <v>0</v>
      </c>
      <c r="AS450" s="20">
        <f>VLOOKUP(AS105,[1]Plan1!$F$3:$G$429,2,FALSE)</f>
        <v>20</v>
      </c>
      <c r="AT450" s="20" t="e">
        <f>VLOOKUP(AT105,[1]Plan1!$F$3:$G$429,2,FALSE)</f>
        <v>#N/A</v>
      </c>
      <c r="AU450" s="20" t="e">
        <f>VLOOKUP(AU105,[1]ajustes!$L$4:$N$134,3,FALSE)</f>
        <v>#N/A</v>
      </c>
      <c r="AV450" s="20">
        <f>VLOOKUP(AV105,[1]Plan1!$F$3:$G$429,2,FALSE)</f>
        <v>31</v>
      </c>
      <c r="AW450" s="20">
        <f>VLOOKUP(AW105,[1]Plan1!$F$3:$G$429,2,FALSE)</f>
        <v>0</v>
      </c>
      <c r="AX450" s="20">
        <f>VLOOKUP(AX105,[1]Plan1!$F$3:$G$429,2,FALSE)</f>
        <v>3</v>
      </c>
      <c r="AY450" s="20">
        <f>VLOOKUP(AY105,[1]Plan1!$F$3:$G$429,2,FALSE)</f>
        <v>3</v>
      </c>
      <c r="AZ450" s="20">
        <f>VLOOKUP(AZ105,[1]Plan1!$F$3:$G$429,2,FALSE)</f>
        <v>0</v>
      </c>
      <c r="BA450" s="20">
        <f>VLOOKUP(BA105,[1]Plan1!$F$3:$G$429,2,FALSE)</f>
        <v>15</v>
      </c>
      <c r="BB450" s="20">
        <f>VLOOKUP(BB105,[1]Plan1!$F$3:$G$429,2,FALSE)</f>
        <v>0</v>
      </c>
      <c r="BC450" s="20">
        <f>VLOOKUP(BC105,[1]Plan1!$F$3:$G$429,2,FALSE)</f>
        <v>0</v>
      </c>
      <c r="BD450" s="20">
        <f>VLOOKUP(BD105,[1]Plan1!$F$3:$G$429,2,FALSE)</f>
        <v>0</v>
      </c>
      <c r="BE450" s="20" t="e">
        <f>VLOOKUP(BE105,[1]Plan1!$F$3:$G$429,2,FALSE)</f>
        <v>#N/A</v>
      </c>
      <c r="BF450" s="20">
        <f>VLOOKUP(BF105,[1]Plan1!$F$3:$G$429,2,FALSE)</f>
        <v>15</v>
      </c>
      <c r="BG450" s="20">
        <f>VLOOKUP(BG105,[1]Plan1!$F$3:$G$429,2,FALSE)</f>
        <v>0</v>
      </c>
      <c r="BH450" s="20">
        <f>VLOOKUP(BH105,[1]Plan1!$F$3:$G$429,2,FALSE)</f>
        <v>0</v>
      </c>
      <c r="BI450" s="20">
        <f>VLOOKUP(BI105,[1]Plan1!$F$3:$G$429,2,FALSE)</f>
        <v>0</v>
      </c>
      <c r="BJ450" s="20">
        <f>VLOOKUP(BJ105,[1]Plan1!$F$3:$G$429,2,FALSE)</f>
        <v>0</v>
      </c>
      <c r="BK450" s="20">
        <f>VLOOKUP(BK105,[1]Plan1!$F$3:$G$429,2,FALSE)</f>
        <v>0</v>
      </c>
      <c r="BL450" s="20">
        <f>VLOOKUP(BL105,[1]Plan1!$F$3:$G$429,2,FALSE)</f>
        <v>0</v>
      </c>
      <c r="BM450" s="20">
        <f>VLOOKUP(BM105,[1]Plan1!$F$3:$G$429,2,FALSE)</f>
        <v>0</v>
      </c>
      <c r="BN450" s="20">
        <f>VLOOKUP(BN105,[1]Plan1!$F$3:$G$429,2,FALSE)</f>
        <v>0</v>
      </c>
      <c r="BO450" s="20">
        <f>VLOOKUP(BO105,[1]Plan1!$F$3:$G$429,2,FALSE)</f>
        <v>0</v>
      </c>
      <c r="BP450" s="20">
        <f>VLOOKUP(BP105,[1]Plan1!$F$3:$G$429,2,FALSE)</f>
        <v>0</v>
      </c>
      <c r="BQ450" s="20" t="e">
        <f>VLOOKUP(BQ105,[1]ajustes!$L$3:$M$11,2,FALSE)</f>
        <v>#N/A</v>
      </c>
      <c r="BR450" s="20" t="e">
        <f>VLOOKUP(BR105,[1]Plan1!$F$3:$G$429,2,FALSE)</f>
        <v>#N/A</v>
      </c>
      <c r="BS450" s="20">
        <f>VLOOKUP(BS105,[1]Plan1!$F$3:$G$429,2,FALSE)</f>
        <v>3</v>
      </c>
      <c r="BT450" s="20">
        <f>VLOOKUP(BT105,[1]Plan1!$F$3:$G$429,2,FALSE)</f>
        <v>0</v>
      </c>
      <c r="BU450" s="20">
        <f>VLOOKUP(BU105,[1]Plan1!$F$3:$G$429,2,FALSE)</f>
        <v>0</v>
      </c>
      <c r="BV450" s="20" t="e">
        <f>VLOOKUP(BV105,[1]ajustes!$L$3:$M$328,2,FALSE)</f>
        <v>#N/A</v>
      </c>
      <c r="BW450" s="20" t="e">
        <f>VLOOKUP(BW105,[1]Plan1!$F$3:$G$429,2,FALSE)</f>
        <v>#N/A</v>
      </c>
      <c r="BX450" s="20">
        <f>VLOOKUP(BX105,[1]Plan1!$F$3:$G$429,2,FALSE)</f>
        <v>0</v>
      </c>
      <c r="BY450" s="20">
        <f>VLOOKUP(BY105,[1]Plan1!$F$3:$G$429,2,FALSE)</f>
        <v>0</v>
      </c>
      <c r="BZ450" s="20">
        <f>VLOOKUP(BZ105,[1]Plan1!$F$3:$G$429,2,FALSE)</f>
        <v>0</v>
      </c>
      <c r="CA450" s="20">
        <f>VLOOKUP(CA105,[1]Plan1!$F$3:$G$429,2,FALSE)</f>
        <v>0</v>
      </c>
      <c r="CB450" s="20">
        <f>VLOOKUP(CB105,[1]Plan1!$F$3:$G$429,2,FALSE)</f>
        <v>3</v>
      </c>
      <c r="CC450" s="20">
        <f>VLOOKUP(CC105,[1]Plan1!$F$3:$G$429,2,FALSE)</f>
        <v>50</v>
      </c>
      <c r="CD450" s="20">
        <f>VLOOKUP(CD105,[1]Plan1!$F$3:$G$429,2,FALSE)</f>
        <v>0</v>
      </c>
      <c r="CE450" s="20">
        <f>VLOOKUP(CE105,[1]Plan1!$F$3:$G$429,2,FALSE)</f>
        <v>0</v>
      </c>
      <c r="CF450" s="20">
        <f>VLOOKUP(CF105,[1]Plan1!$F$3:$G$429,2,FALSE)</f>
        <v>0</v>
      </c>
      <c r="CG450" s="20" t="e">
        <f>VLOOKUP(CG105,[1]Plan1!$F$3:$G$429,2,FALSE)</f>
        <v>#N/A</v>
      </c>
      <c r="CH450" s="20">
        <f>VLOOKUP(CH105,[1]Plan1!$F$3:$G$429,2,FALSE)</f>
        <v>0</v>
      </c>
      <c r="CI450" s="20">
        <f>VLOOKUP(CI105,[1]Plan1!$F$3:$G$429,2,FALSE)</f>
        <v>0</v>
      </c>
      <c r="CJ450" s="20">
        <f>VLOOKUP(CJ105,[1]Plan1!$F$3:$G$429,2,FALSE)</f>
        <v>0</v>
      </c>
      <c r="CK450" s="20" t="e">
        <f>VLOOKUP(CK105,[1]Plan1!$F$3:$G$429,2,FALSE)</f>
        <v>#N/A</v>
      </c>
      <c r="CL450" s="20">
        <f>VLOOKUP(CL105,[1]Plan1!$F$3:$G$429,2,FALSE)</f>
        <v>0</v>
      </c>
      <c r="CM450" s="20">
        <f>VLOOKUP(CM105,[1]Plan1!$F$3:$G$429,2,FALSE)</f>
        <v>0</v>
      </c>
      <c r="CN450" s="20">
        <f>VLOOKUP(CN105,[1]Plan1!$F$3:$G$429,2,FALSE)</f>
        <v>0</v>
      </c>
      <c r="CU450" s="20" t="str">
        <f>IF(ISERROR(VLOOKUP(CU105,[1]Plan1!$B$2:$D$490,2,FALSE)),"(sem email)",VLOOKUP(CU105,[1]Plan1!$B$2:$D$490,2,FALSE))</f>
        <v>(sem email)</v>
      </c>
      <c r="CX450" s="20" t="str">
        <f>IF(ISERROR(VLOOKUP(CX105,[1]ajustes!$L$4:$M$309,2,FALSE)),"(sem email)",VLOOKUP(CX105,[1]ajustes!$L$4:$M$309,2,FALSE))</f>
        <v>(sem email)</v>
      </c>
    </row>
    <row r="451" spans="5:102" ht="15.75" customHeight="1" x14ac:dyDescent="0.3">
      <c r="E451" s="23" t="str">
        <f t="shared" si="1"/>
        <v>Luiz Pizarro</v>
      </c>
      <c r="O451" s="20" t="e">
        <f>VLOOKUP(O106,[1]Plan1!$B$2:$D$490,2,FALSE)</f>
        <v>#N/A</v>
      </c>
      <c r="P451" s="20" t="str">
        <f>VLOOKUP(P106,[1]ajustes!$N$4:$O$344,2,FALSE)</f>
        <v>32 55442411</v>
      </c>
      <c r="AN451" s="20">
        <f>VLOOKUP(AN106,[1]Plan1!$F$3:$G$429,2,FALSE)</f>
        <v>15</v>
      </c>
      <c r="AO451" s="20">
        <f>VLOOKUP(AO106,[1]Plan1!$F$3:$G$429,2,FALSE)</f>
        <v>0</v>
      </c>
      <c r="AP451" s="20">
        <f>VLOOKUP(AP106,[1]Plan1!$F$3:$G$429,2,FALSE)</f>
        <v>0</v>
      </c>
      <c r="AQ451" s="20">
        <f>VLOOKUP(AQ106,[1]Plan1!$F$3:$G$429,2,FALSE)</f>
        <v>0</v>
      </c>
      <c r="AR451" s="20" t="e">
        <f>VLOOKUP(AR106,[1]Plan1!$F$3:$G$429,2,FALSE)</f>
        <v>#N/A</v>
      </c>
      <c r="AS451" s="20">
        <f>VLOOKUP(AS106,[1]Plan1!$F$3:$G$429,2,FALSE)</f>
        <v>0</v>
      </c>
      <c r="AT451" s="20">
        <f>VLOOKUP(AT106,[1]Plan1!$F$3:$G$429,2,FALSE)</f>
        <v>0</v>
      </c>
      <c r="AU451" s="20" t="e">
        <f>VLOOKUP(AU106,[1]ajustes!$L$4:$N$134,3,FALSE)</f>
        <v>#N/A</v>
      </c>
      <c r="AV451" s="20">
        <f>VLOOKUP(AV106,[1]Plan1!$F$3:$G$429,2,FALSE)</f>
        <v>10</v>
      </c>
      <c r="AW451" s="20">
        <f>VLOOKUP(AW106,[1]Plan1!$F$3:$G$429,2,FALSE)</f>
        <v>0</v>
      </c>
      <c r="AX451" s="20">
        <f>VLOOKUP(AX106,[1]Plan1!$F$3:$G$429,2,FALSE)</f>
        <v>0</v>
      </c>
      <c r="AY451" s="20">
        <f>VLOOKUP(AY106,[1]Plan1!$F$3:$G$429,2,FALSE)</f>
        <v>0</v>
      </c>
      <c r="AZ451" s="20">
        <f>VLOOKUP(AZ106,[1]Plan1!$F$3:$G$429,2,FALSE)</f>
        <v>0</v>
      </c>
      <c r="BA451" s="20">
        <f>VLOOKUP(BA106,[1]Plan1!$F$3:$G$429,2,FALSE)</f>
        <v>8</v>
      </c>
      <c r="BB451" s="20">
        <f>VLOOKUP(BB106,[1]Plan1!$F$3:$G$429,2,FALSE)</f>
        <v>0</v>
      </c>
      <c r="BC451" s="20">
        <f>VLOOKUP(BC106,[1]Plan1!$F$3:$G$429,2,FALSE)</f>
        <v>0</v>
      </c>
      <c r="BD451" s="20">
        <f>VLOOKUP(BD106,[1]Plan1!$F$3:$G$429,2,FALSE)</f>
        <v>0</v>
      </c>
      <c r="BE451" s="20">
        <f>VLOOKUP(BE106,[1]Plan1!$F$3:$G$429,2,FALSE)</f>
        <v>0</v>
      </c>
      <c r="BF451" s="20">
        <f>VLOOKUP(BF106,[1]Plan1!$F$3:$G$429,2,FALSE)</f>
        <v>0</v>
      </c>
      <c r="BG451" s="20">
        <f>VLOOKUP(BG106,[1]Plan1!$F$3:$G$429,2,FALSE)</f>
        <v>0</v>
      </c>
      <c r="BH451" s="20">
        <f>VLOOKUP(BH106,[1]Plan1!$F$3:$G$429,2,FALSE)</f>
        <v>0</v>
      </c>
      <c r="BI451" s="20">
        <f>VLOOKUP(BI106,[1]Plan1!$F$3:$G$429,2,FALSE)</f>
        <v>0</v>
      </c>
      <c r="BJ451" s="20">
        <f>VLOOKUP(BJ106,[1]Plan1!$F$3:$G$429,2,FALSE)</f>
        <v>0</v>
      </c>
      <c r="BK451" s="20">
        <f>VLOOKUP(BK106,[1]Plan1!$F$3:$G$429,2,FALSE)</f>
        <v>0</v>
      </c>
      <c r="BL451" s="20">
        <f>VLOOKUP(BL106,[1]Plan1!$F$3:$G$429,2,FALSE)</f>
        <v>0</v>
      </c>
      <c r="BM451" s="20">
        <f>VLOOKUP(BM106,[1]Plan1!$F$3:$G$429,2,FALSE)</f>
        <v>0</v>
      </c>
      <c r="BN451" s="20">
        <f>VLOOKUP(BN106,[1]Plan1!$F$3:$G$429,2,FALSE)</f>
        <v>0</v>
      </c>
      <c r="BO451" s="20">
        <f>VLOOKUP(BO106,[1]Plan1!$F$3:$G$429,2,FALSE)</f>
        <v>0</v>
      </c>
      <c r="BP451" s="20">
        <f>VLOOKUP(BP106,[1]Plan1!$F$3:$G$429,2,FALSE)</f>
        <v>0</v>
      </c>
      <c r="BQ451" s="20" t="e">
        <f>VLOOKUP(BQ106,[1]ajustes!$L$3:$M$11,2,FALSE)</f>
        <v>#N/A</v>
      </c>
      <c r="BR451" s="20">
        <f>VLOOKUP(BR106,[1]Plan1!$F$3:$G$429,2,FALSE)</f>
        <v>0</v>
      </c>
      <c r="BS451" s="20">
        <f>VLOOKUP(BS106,[1]Plan1!$F$3:$G$429,2,FALSE)</f>
        <v>0</v>
      </c>
      <c r="BT451" s="20">
        <f>VLOOKUP(BT106,[1]Plan1!$F$3:$G$429,2,FALSE)</f>
        <v>0</v>
      </c>
      <c r="BU451" s="20">
        <f>VLOOKUP(BU106,[1]Plan1!$F$3:$G$429,2,FALSE)</f>
        <v>0</v>
      </c>
      <c r="BV451" s="20" t="e">
        <f>VLOOKUP(BV106,[1]ajustes!$L$3:$M$328,2,FALSE)</f>
        <v>#N/A</v>
      </c>
      <c r="BW451" s="20">
        <f>VLOOKUP(BW106,[1]Plan1!$F$3:$G$429,2,FALSE)</f>
        <v>0</v>
      </c>
      <c r="BX451" s="20">
        <f>VLOOKUP(BX106,[1]Plan1!$F$3:$G$429,2,FALSE)</f>
        <v>0</v>
      </c>
      <c r="BY451" s="20">
        <f>VLOOKUP(BY106,[1]Plan1!$F$3:$G$429,2,FALSE)</f>
        <v>0</v>
      </c>
      <c r="BZ451" s="20">
        <f>VLOOKUP(BZ106,[1]Plan1!$F$3:$G$429,2,FALSE)</f>
        <v>0</v>
      </c>
      <c r="CA451" s="20">
        <f>VLOOKUP(CA106,[1]Plan1!$F$3:$G$429,2,FALSE)</f>
        <v>0</v>
      </c>
      <c r="CB451" s="20">
        <f>VLOOKUP(CB106,[1]Plan1!$F$3:$G$429,2,FALSE)</f>
        <v>0</v>
      </c>
      <c r="CC451" s="20">
        <f>VLOOKUP(CC106,[1]Plan1!$F$3:$G$429,2,FALSE)</f>
        <v>41</v>
      </c>
      <c r="CD451" s="20">
        <f>VLOOKUP(CD106,[1]Plan1!$F$3:$G$429,2,FALSE)</f>
        <v>0</v>
      </c>
      <c r="CE451" s="20">
        <f>VLOOKUP(CE106,[1]Plan1!$F$3:$G$429,2,FALSE)</f>
        <v>0</v>
      </c>
      <c r="CF451" s="20">
        <f>VLOOKUP(CF106,[1]Plan1!$F$3:$G$429,2,FALSE)</f>
        <v>0</v>
      </c>
      <c r="CG451" s="20" t="e">
        <f>VLOOKUP(CG106,[1]Plan1!$F$3:$G$429,2,FALSE)</f>
        <v>#N/A</v>
      </c>
      <c r="CH451" s="20">
        <f>VLOOKUP(CH106,[1]Plan1!$F$3:$G$429,2,FALSE)</f>
        <v>0</v>
      </c>
      <c r="CI451" s="20">
        <f>VLOOKUP(CI106,[1]Plan1!$F$3:$G$429,2,FALSE)</f>
        <v>0</v>
      </c>
      <c r="CJ451" s="20">
        <f>VLOOKUP(CJ106,[1]Plan1!$F$3:$G$429,2,FALSE)</f>
        <v>0</v>
      </c>
      <c r="CK451" s="20" t="e">
        <f>VLOOKUP(CK106,[1]Plan1!$F$3:$G$429,2,FALSE)</f>
        <v>#N/A</v>
      </c>
      <c r="CL451" s="20">
        <f>VLOOKUP(CL106,[1]Plan1!$F$3:$G$429,2,FALSE)</f>
        <v>0</v>
      </c>
      <c r="CM451" s="20">
        <f>VLOOKUP(CM106,[1]Plan1!$F$3:$G$429,2,FALSE)</f>
        <v>0</v>
      </c>
      <c r="CN451" s="20">
        <f>VLOOKUP(CN106,[1]Plan1!$F$3:$G$429,2,FALSE)</f>
        <v>0</v>
      </c>
      <c r="CU451" s="20" t="str">
        <f>IF(ISERROR(VLOOKUP(CU106,[1]Plan1!$B$2:$D$490,2,FALSE)),"(sem email)",VLOOKUP(CU106,[1]Plan1!$B$2:$D$490,2,FALSE))</f>
        <v>(sem email)</v>
      </c>
      <c r="CX451" s="20" t="str">
        <f>IF(ISERROR(VLOOKUP(CX106,[1]ajustes!$L$4:$M$309,2,FALSE)),"(sem email)",VLOOKUP(CX106,[1]ajustes!$L$4:$M$309,2,FALSE))</f>
        <v>(sem email)</v>
      </c>
    </row>
    <row r="452" spans="5:102" ht="15.75" customHeight="1" x14ac:dyDescent="0.3">
      <c r="E452" s="23" t="str">
        <f t="shared" si="1"/>
        <v>Luiz Pizarro</v>
      </c>
      <c r="O452" s="20" t="e">
        <f>VLOOKUP(O107,[1]Plan1!$B$2:$D$490,2,FALSE)</f>
        <v>#N/A</v>
      </c>
      <c r="P452" s="20" t="str">
        <f>VLOOKUP(P107,[1]ajustes!$N$4:$O$344,2,FALSE)</f>
        <v>(53) 5801-4001</v>
      </c>
      <c r="AN452" s="20">
        <f>VLOOKUP(AN107,[1]Plan1!$F$3:$G$429,2,FALSE)</f>
        <v>20</v>
      </c>
      <c r="AO452" s="20">
        <f>VLOOKUP(AO107,[1]Plan1!$F$3:$G$429,2,FALSE)</f>
        <v>0</v>
      </c>
      <c r="AP452" s="20">
        <f>VLOOKUP(AP107,[1]Plan1!$F$3:$G$429,2,FALSE)</f>
        <v>0</v>
      </c>
      <c r="AQ452" s="20">
        <f>VLOOKUP(AQ107,[1]Plan1!$F$3:$G$429,2,FALSE)</f>
        <v>0</v>
      </c>
      <c r="AR452" s="20">
        <f>VLOOKUP(AR107,[1]Plan1!$F$3:$G$429,2,FALSE)</f>
        <v>0</v>
      </c>
      <c r="AS452" s="20">
        <f>VLOOKUP(AS107,[1]Plan1!$F$3:$G$429,2,FALSE)</f>
        <v>3</v>
      </c>
      <c r="AT452" s="20" t="e">
        <f>VLOOKUP(AT107,[1]Plan1!$F$3:$G$429,2,FALSE)</f>
        <v>#N/A</v>
      </c>
      <c r="AU452" s="20" t="e">
        <f>VLOOKUP(AU107,[1]ajustes!$L$4:$N$134,3,FALSE)</f>
        <v>#N/A</v>
      </c>
      <c r="AV452" s="20">
        <f>VLOOKUP(AV107,[1]Plan1!$F$3:$G$429,2,FALSE)</f>
        <v>3</v>
      </c>
      <c r="AW452" s="20">
        <f>VLOOKUP(AW107,[1]Plan1!$F$3:$G$429,2,FALSE)</f>
        <v>0</v>
      </c>
      <c r="AX452" s="20">
        <f>VLOOKUP(AX107,[1]Plan1!$F$3:$G$429,2,FALSE)</f>
        <v>0</v>
      </c>
      <c r="AY452" s="20">
        <f>VLOOKUP(AY107,[1]Plan1!$F$3:$G$429,2,FALSE)</f>
        <v>0</v>
      </c>
      <c r="AZ452" s="20">
        <f>VLOOKUP(AZ107,[1]Plan1!$F$3:$G$429,2,FALSE)</f>
        <v>0</v>
      </c>
      <c r="BA452" s="20">
        <f>VLOOKUP(BA107,[1]Plan1!$F$3:$G$429,2,FALSE)</f>
        <v>15</v>
      </c>
      <c r="BB452" s="20">
        <f>VLOOKUP(BB107,[1]Plan1!$F$3:$G$429,2,FALSE)</f>
        <v>0</v>
      </c>
      <c r="BC452" s="20">
        <f>VLOOKUP(BC107,[1]Plan1!$F$3:$G$429,2,FALSE)</f>
        <v>0</v>
      </c>
      <c r="BD452" s="20">
        <f>VLOOKUP(BD107,[1]Plan1!$F$3:$G$429,2,FALSE)</f>
        <v>0</v>
      </c>
      <c r="BE452" s="20" t="e">
        <f>VLOOKUP(BE107,[1]Plan1!$F$3:$G$429,2,FALSE)</f>
        <v>#N/A</v>
      </c>
      <c r="BF452" s="20">
        <f>VLOOKUP(BF107,[1]Plan1!$F$3:$G$429,2,FALSE)</f>
        <v>11</v>
      </c>
      <c r="BG452" s="20">
        <f>VLOOKUP(BG107,[1]Plan1!$F$3:$G$429,2,FALSE)</f>
        <v>0</v>
      </c>
      <c r="BH452" s="20">
        <f>VLOOKUP(BH107,[1]Plan1!$F$3:$G$429,2,FALSE)</f>
        <v>0</v>
      </c>
      <c r="BI452" s="20">
        <f>VLOOKUP(BI107,[1]Plan1!$F$3:$G$429,2,FALSE)</f>
        <v>0</v>
      </c>
      <c r="BJ452" s="20">
        <f>VLOOKUP(BJ107,[1]Plan1!$F$3:$G$429,2,FALSE)</f>
        <v>0</v>
      </c>
      <c r="BK452" s="20">
        <f>VLOOKUP(BK107,[1]Plan1!$F$3:$G$429,2,FALSE)</f>
        <v>0</v>
      </c>
      <c r="BL452" s="20">
        <f>VLOOKUP(BL107,[1]Plan1!$F$3:$G$429,2,FALSE)</f>
        <v>0</v>
      </c>
      <c r="BM452" s="20">
        <f>VLOOKUP(BM107,[1]Plan1!$F$3:$G$429,2,FALSE)</f>
        <v>0</v>
      </c>
      <c r="BN452" s="20">
        <f>VLOOKUP(BN107,[1]Plan1!$F$3:$G$429,2,FALSE)</f>
        <v>0</v>
      </c>
      <c r="BO452" s="20">
        <f>VLOOKUP(BO107,[1]Plan1!$F$3:$G$429,2,FALSE)</f>
        <v>0</v>
      </c>
      <c r="BP452" s="20">
        <f>VLOOKUP(BP107,[1]Plan1!$F$3:$G$429,2,FALSE)</f>
        <v>0</v>
      </c>
      <c r="BQ452" s="20" t="e">
        <f>VLOOKUP(BQ107,[1]ajustes!$L$3:$M$11,2,FALSE)</f>
        <v>#N/A</v>
      </c>
      <c r="BR452" s="20" t="e">
        <f>VLOOKUP(BR107,[1]Plan1!$F$3:$G$429,2,FALSE)</f>
        <v>#N/A</v>
      </c>
      <c r="BS452" s="20">
        <f>VLOOKUP(BS107,[1]Plan1!$F$3:$G$429,2,FALSE)</f>
        <v>2</v>
      </c>
      <c r="BT452" s="20">
        <f>VLOOKUP(BT107,[1]Plan1!$F$3:$G$429,2,FALSE)</f>
        <v>0</v>
      </c>
      <c r="BU452" s="20">
        <f>VLOOKUP(BU107,[1]Plan1!$F$3:$G$429,2,FALSE)</f>
        <v>0</v>
      </c>
      <c r="BV452" s="20" t="e">
        <f>VLOOKUP(BV107,[1]ajustes!$L$3:$M$328,2,FALSE)</f>
        <v>#N/A</v>
      </c>
      <c r="BW452" s="20" t="e">
        <f>VLOOKUP(BW107,[1]Plan1!$F$3:$G$429,2,FALSE)</f>
        <v>#N/A</v>
      </c>
      <c r="BX452" s="20">
        <f>VLOOKUP(BX107,[1]Plan1!$F$3:$G$429,2,FALSE)</f>
        <v>2</v>
      </c>
      <c r="BY452" s="20">
        <f>VLOOKUP(BY107,[1]Plan1!$F$3:$G$429,2,FALSE)</f>
        <v>0</v>
      </c>
      <c r="BZ452" s="20">
        <f>VLOOKUP(BZ107,[1]Plan1!$F$3:$G$429,2,FALSE)</f>
        <v>0</v>
      </c>
      <c r="CA452" s="20">
        <f>VLOOKUP(CA107,[1]Plan1!$F$3:$G$429,2,FALSE)</f>
        <v>0</v>
      </c>
      <c r="CB452" s="20">
        <f>VLOOKUP(CB107,[1]Plan1!$F$3:$G$429,2,FALSE)</f>
        <v>8</v>
      </c>
      <c r="CC452" s="20">
        <f>VLOOKUP(CC107,[1]Plan1!$F$3:$G$429,2,FALSE)</f>
        <v>12</v>
      </c>
      <c r="CD452" s="20">
        <f>VLOOKUP(CD107,[1]Plan1!$F$3:$G$429,2,FALSE)</f>
        <v>0</v>
      </c>
      <c r="CE452" s="20">
        <f>VLOOKUP(CE107,[1]Plan1!$F$3:$G$429,2,FALSE)</f>
        <v>0</v>
      </c>
      <c r="CF452" s="20">
        <f>VLOOKUP(CF107,[1]Plan1!$F$3:$G$429,2,FALSE)</f>
        <v>0</v>
      </c>
      <c r="CG452" s="20" t="e">
        <f>VLOOKUP(CG107,[1]Plan1!$F$3:$G$429,2,FALSE)</f>
        <v>#N/A</v>
      </c>
      <c r="CH452" s="20">
        <f>VLOOKUP(CH107,[1]Plan1!$F$3:$G$429,2,FALSE)</f>
        <v>0</v>
      </c>
      <c r="CI452" s="20">
        <f>VLOOKUP(CI107,[1]Plan1!$F$3:$G$429,2,FALSE)</f>
        <v>0</v>
      </c>
      <c r="CJ452" s="20">
        <f>VLOOKUP(CJ107,[1]Plan1!$F$3:$G$429,2,FALSE)</f>
        <v>0</v>
      </c>
      <c r="CK452" s="20" t="e">
        <f>VLOOKUP(CK107,[1]Plan1!$F$3:$G$429,2,FALSE)</f>
        <v>#N/A</v>
      </c>
      <c r="CL452" s="20">
        <f>VLOOKUP(CL107,[1]Plan1!$F$3:$G$429,2,FALSE)</f>
        <v>0</v>
      </c>
      <c r="CM452" s="20">
        <f>VLOOKUP(CM107,[1]Plan1!$F$3:$G$429,2,FALSE)</f>
        <v>0</v>
      </c>
      <c r="CN452" s="20">
        <f>VLOOKUP(CN107,[1]Plan1!$F$3:$G$429,2,FALSE)</f>
        <v>0</v>
      </c>
      <c r="CU452" s="20" t="str">
        <f>IF(ISERROR(VLOOKUP(CU107,[1]Plan1!$B$2:$D$490,2,FALSE)),"(sem email)",VLOOKUP(CU107,[1]Plan1!$B$2:$D$490,2,FALSE))</f>
        <v>(sem email)</v>
      </c>
      <c r="CX452" s="20" t="str">
        <f>IF(ISERROR(VLOOKUP(CX107,[1]ajustes!$L$4:$M$309,2,FALSE)),"(sem email)",VLOOKUP(CX107,[1]ajustes!$L$4:$M$309,2,FALSE))</f>
        <v>(sem email)</v>
      </c>
    </row>
    <row r="453" spans="5:102" ht="15.75" customHeight="1" x14ac:dyDescent="0.3">
      <c r="E453" s="23" t="str">
        <f t="shared" si="1"/>
        <v>Luiz Pizarro</v>
      </c>
      <c r="O453" s="20" t="e">
        <f>VLOOKUP(O108,[1]Plan1!$B$2:$D$490,2,FALSE)</f>
        <v>#N/A</v>
      </c>
      <c r="P453" s="20">
        <f>VLOOKUP(P108,[1]ajustes!$N$4:$O$344,2,FALSE)</f>
        <v>56482218</v>
      </c>
      <c r="AN453" s="20">
        <f>VLOOKUP(AN108,[1]Plan1!$F$3:$G$429,2,FALSE)</f>
        <v>0</v>
      </c>
      <c r="AO453" s="20">
        <f>VLOOKUP(AO108,[1]Plan1!$F$3:$G$429,2,FALSE)</f>
        <v>0</v>
      </c>
      <c r="AP453" s="20">
        <f>VLOOKUP(AP108,[1]Plan1!$F$3:$G$429,2,FALSE)</f>
        <v>0</v>
      </c>
      <c r="AQ453" s="20">
        <f>VLOOKUP(AQ108,[1]Plan1!$F$3:$G$429,2,FALSE)</f>
        <v>0</v>
      </c>
      <c r="AR453" s="20">
        <f>VLOOKUP(AR108,[1]Plan1!$F$3:$G$429,2,FALSE)</f>
        <v>0</v>
      </c>
      <c r="AS453" s="20">
        <f>VLOOKUP(AS108,[1]Plan1!$F$3:$G$429,2,FALSE)</f>
        <v>8</v>
      </c>
      <c r="AT453" s="20" t="e">
        <f>VLOOKUP(AT108,[1]Plan1!$F$3:$G$429,2,FALSE)</f>
        <v>#N/A</v>
      </c>
      <c r="AU453" s="20" t="e">
        <f>VLOOKUP(AU108,[1]ajustes!$L$4:$N$134,3,FALSE)</f>
        <v>#N/A</v>
      </c>
      <c r="AV453" s="20">
        <f>VLOOKUP(AV108,[1]Plan1!$F$3:$G$429,2,FALSE)</f>
        <v>14</v>
      </c>
      <c r="AW453" s="20">
        <f>VLOOKUP(AW108,[1]Plan1!$F$3:$G$429,2,FALSE)</f>
        <v>0</v>
      </c>
      <c r="AX453" s="20">
        <f>VLOOKUP(AX108,[1]Plan1!$F$3:$G$429,2,FALSE)</f>
        <v>0</v>
      </c>
      <c r="AY453" s="20">
        <f>VLOOKUP(AY108,[1]Plan1!$F$3:$G$429,2,FALSE)</f>
        <v>0</v>
      </c>
      <c r="AZ453" s="20" t="e">
        <f>VLOOKUP(AZ108,[1]Plan1!$F$3:$G$429,2,FALSE)</f>
        <v>#N/A</v>
      </c>
      <c r="BA453" s="20">
        <f>VLOOKUP(BA108,[1]Plan1!$F$3:$G$429,2,FALSE)</f>
        <v>7</v>
      </c>
      <c r="BB453" s="20">
        <f>VLOOKUP(BB108,[1]Plan1!$F$3:$G$429,2,FALSE)</f>
        <v>0</v>
      </c>
      <c r="BC453" s="20">
        <f>VLOOKUP(BC108,[1]Plan1!$F$3:$G$429,2,FALSE)</f>
        <v>0</v>
      </c>
      <c r="BD453" s="20">
        <f>VLOOKUP(BD108,[1]Plan1!$F$3:$G$429,2,FALSE)</f>
        <v>0</v>
      </c>
      <c r="BE453" s="20" t="e">
        <f>VLOOKUP(BE108,[1]Plan1!$F$3:$G$429,2,FALSE)</f>
        <v>#N/A</v>
      </c>
      <c r="BF453" s="20">
        <f>VLOOKUP(BF108,[1]Plan1!$F$3:$G$429,2,FALSE)</f>
        <v>0</v>
      </c>
      <c r="BG453" s="20">
        <f>VLOOKUP(BG108,[1]Plan1!$F$3:$G$429,2,FALSE)</f>
        <v>0</v>
      </c>
      <c r="BH453" s="20">
        <f>VLOOKUP(BH108,[1]Plan1!$F$3:$G$429,2,FALSE)</f>
        <v>0</v>
      </c>
      <c r="BI453" s="20">
        <f>VLOOKUP(BI108,[1]Plan1!$F$3:$G$429,2,FALSE)</f>
        <v>0</v>
      </c>
      <c r="BJ453" s="20">
        <f>VLOOKUP(BJ108,[1]Plan1!$F$3:$G$429,2,FALSE)</f>
        <v>0</v>
      </c>
      <c r="BK453" s="20">
        <f>VLOOKUP(BK108,[1]Plan1!$F$3:$G$429,2,FALSE)</f>
        <v>0</v>
      </c>
      <c r="BL453" s="20">
        <f>VLOOKUP(BL108,[1]Plan1!$F$3:$G$429,2,FALSE)</f>
        <v>0</v>
      </c>
      <c r="BM453" s="20">
        <f>VLOOKUP(BM108,[1]Plan1!$F$3:$G$429,2,FALSE)</f>
        <v>0</v>
      </c>
      <c r="BN453" s="20">
        <f>VLOOKUP(BN108,[1]Plan1!$F$3:$G$429,2,FALSE)</f>
        <v>0</v>
      </c>
      <c r="BO453" s="20">
        <f>VLOOKUP(BO108,[1]Plan1!$F$3:$G$429,2,FALSE)</f>
        <v>0</v>
      </c>
      <c r="BP453" s="20">
        <f>VLOOKUP(BP108,[1]Plan1!$F$3:$G$429,2,FALSE)</f>
        <v>0</v>
      </c>
      <c r="BQ453" s="20" t="e">
        <f>VLOOKUP(BQ108,[1]ajustes!$L$3:$M$11,2,FALSE)</f>
        <v>#N/A</v>
      </c>
      <c r="BR453" s="20">
        <f>VLOOKUP(BR108,[1]Plan1!$F$3:$G$429,2,FALSE)</f>
        <v>0</v>
      </c>
      <c r="BS453" s="20">
        <f>VLOOKUP(BS108,[1]Plan1!$F$3:$G$429,2,FALSE)</f>
        <v>0</v>
      </c>
      <c r="BT453" s="20">
        <f>VLOOKUP(BT108,[1]Plan1!$F$3:$G$429,2,FALSE)</f>
        <v>0</v>
      </c>
      <c r="BU453" s="20">
        <f>VLOOKUP(BU108,[1]Plan1!$F$3:$G$429,2,FALSE)</f>
        <v>0</v>
      </c>
      <c r="BV453" s="20" t="e">
        <f>VLOOKUP(BV108,[1]ajustes!$L$3:$M$328,2,FALSE)</f>
        <v>#N/A</v>
      </c>
      <c r="BW453" s="20">
        <f>VLOOKUP(BW108,[1]Plan1!$F$3:$G$429,2,FALSE)</f>
        <v>0</v>
      </c>
      <c r="BX453" s="20">
        <f>VLOOKUP(BX108,[1]Plan1!$F$3:$G$429,2,FALSE)</f>
        <v>3</v>
      </c>
      <c r="BY453" s="20">
        <f>VLOOKUP(BY108,[1]Plan1!$F$3:$G$429,2,FALSE)</f>
        <v>0</v>
      </c>
      <c r="BZ453" s="20">
        <f>VLOOKUP(BZ108,[1]Plan1!$F$3:$G$429,2,FALSE)</f>
        <v>0</v>
      </c>
      <c r="CA453" s="20">
        <f>VLOOKUP(CA108,[1]Plan1!$F$3:$G$429,2,FALSE)</f>
        <v>0</v>
      </c>
      <c r="CB453" s="20">
        <f>VLOOKUP(CB108,[1]Plan1!$F$3:$G$429,2,FALSE)</f>
        <v>0</v>
      </c>
      <c r="CC453" s="20">
        <f>VLOOKUP(CC108,[1]Plan1!$F$3:$G$429,2,FALSE)</f>
        <v>0</v>
      </c>
      <c r="CD453" s="20">
        <f>VLOOKUP(CD108,[1]Plan1!$F$3:$G$429,2,FALSE)</f>
        <v>0</v>
      </c>
      <c r="CE453" s="20">
        <f>VLOOKUP(CE108,[1]Plan1!$F$3:$G$429,2,FALSE)</f>
        <v>0</v>
      </c>
      <c r="CF453" s="20">
        <f>VLOOKUP(CF108,[1]Plan1!$F$3:$G$429,2,FALSE)</f>
        <v>0</v>
      </c>
      <c r="CG453" s="20" t="e">
        <f>VLOOKUP(CG108,[1]Plan1!$F$3:$G$429,2,FALSE)</f>
        <v>#N/A</v>
      </c>
      <c r="CH453" s="20">
        <f>VLOOKUP(CH108,[1]Plan1!$F$3:$G$429,2,FALSE)</f>
        <v>0</v>
      </c>
      <c r="CI453" s="20">
        <f>VLOOKUP(CI108,[1]Plan1!$F$3:$G$429,2,FALSE)</f>
        <v>0</v>
      </c>
      <c r="CJ453" s="20">
        <f>VLOOKUP(CJ108,[1]Plan1!$F$3:$G$429,2,FALSE)</f>
        <v>0</v>
      </c>
      <c r="CK453" s="20" t="e">
        <f>VLOOKUP(CK108,[1]Plan1!$F$3:$G$429,2,FALSE)</f>
        <v>#N/A</v>
      </c>
      <c r="CL453" s="20">
        <f>VLOOKUP(CL108,[1]Plan1!$F$3:$G$429,2,FALSE)</f>
        <v>0</v>
      </c>
      <c r="CM453" s="20">
        <f>VLOOKUP(CM108,[1]Plan1!$F$3:$G$429,2,FALSE)</f>
        <v>0</v>
      </c>
      <c r="CN453" s="20">
        <f>VLOOKUP(CN108,[1]Plan1!$F$3:$G$429,2,FALSE)</f>
        <v>0</v>
      </c>
      <c r="CU453" s="20" t="str">
        <f>IF(ISERROR(VLOOKUP(CU108,[1]Plan1!$B$2:$D$490,2,FALSE)),"(sem email)",VLOOKUP(CU108,[1]Plan1!$B$2:$D$490,2,FALSE))</f>
        <v>(sem email)</v>
      </c>
      <c r="CX453" s="20" t="str">
        <f>IF(ISERROR(VLOOKUP(CX108,[1]ajustes!$L$4:$M$309,2,FALSE)),"(sem email)",VLOOKUP(CX108,[1]ajustes!$L$4:$M$309,2,FALSE))</f>
        <v>(sem email)</v>
      </c>
    </row>
    <row r="454" spans="5:102" ht="15.75" customHeight="1" x14ac:dyDescent="0.3">
      <c r="E454" s="23" t="str">
        <f t="shared" si="1"/>
        <v>Márcia Regina Machado</v>
      </c>
      <c r="O454" s="20" t="e">
        <f>VLOOKUP(O109,[1]Plan1!$B$2:$D$490,2,FALSE)</f>
        <v>#N/A</v>
      </c>
      <c r="P454" s="20" t="str">
        <f>VLOOKUP(P109,[1]ajustes!$N$4:$O$344,2,FALSE)</f>
        <v>22 316-8856 / 910 154 708</v>
      </c>
      <c r="AN454" s="20">
        <f>VLOOKUP(AN109,[1]Plan1!$F$3:$G$429,2,FALSE)</f>
        <v>65</v>
      </c>
      <c r="AO454" s="20">
        <f>VLOOKUP(AO109,[1]Plan1!$F$3:$G$429,2,FALSE)</f>
        <v>24</v>
      </c>
      <c r="AP454" s="20">
        <f>VLOOKUP(AP109,[1]Plan1!$F$3:$G$429,2,FALSE)</f>
        <v>16</v>
      </c>
      <c r="AQ454" s="20">
        <f>VLOOKUP(AQ109,[1]Plan1!$F$3:$G$429,2,FALSE)</f>
        <v>6</v>
      </c>
      <c r="AR454" s="20">
        <f>VLOOKUP(AR109,[1]Plan1!$F$3:$G$429,2,FALSE)</f>
        <v>0</v>
      </c>
      <c r="AS454" s="20">
        <f>VLOOKUP(AS109,[1]Plan1!$F$3:$G$429,2,FALSE)</f>
        <v>60</v>
      </c>
      <c r="AT454" s="20" t="e">
        <f>VLOOKUP(AT109,[1]Plan1!$F$3:$G$429,2,FALSE)</f>
        <v>#N/A</v>
      </c>
      <c r="AU454" s="20" t="e">
        <f>VLOOKUP(AU109,[1]ajustes!$L$4:$N$134,3,FALSE)</f>
        <v>#N/A</v>
      </c>
      <c r="AV454" s="20">
        <f>VLOOKUP(AV109,[1]Plan1!$F$3:$G$429,2,FALSE)</f>
        <v>1</v>
      </c>
      <c r="AW454" s="20">
        <f>VLOOKUP(AW109,[1]Plan1!$F$3:$G$429,2,FALSE)</f>
        <v>7</v>
      </c>
      <c r="AX454" s="20">
        <f>VLOOKUP(AX109,[1]Plan1!$F$3:$G$429,2,FALSE)</f>
        <v>4</v>
      </c>
      <c r="AY454" s="20">
        <f>VLOOKUP(AY109,[1]Plan1!$F$3:$G$429,2,FALSE)</f>
        <v>2</v>
      </c>
      <c r="AZ454" s="20" t="e">
        <f>VLOOKUP(AZ109,[1]Plan1!$F$3:$G$429,2,FALSE)</f>
        <v>#N/A</v>
      </c>
      <c r="BA454" s="20" t="e">
        <f>VLOOKUP(BA109,[1]Plan1!$F$3:$G$429,2,FALSE)</f>
        <v>#N/A</v>
      </c>
      <c r="BB454" s="20">
        <f>VLOOKUP(BB109,[1]Plan1!$F$3:$G$429,2,FALSE)</f>
        <v>4</v>
      </c>
      <c r="BC454" s="20">
        <f>VLOOKUP(BC109,[1]Plan1!$F$3:$G$429,2,FALSE)</f>
        <v>3</v>
      </c>
      <c r="BD454" s="20">
        <f>VLOOKUP(BD109,[1]Plan1!$F$3:$G$429,2,FALSE)</f>
        <v>1</v>
      </c>
      <c r="BE454" s="20" t="e">
        <f>VLOOKUP(BE109,[1]Plan1!$F$3:$G$429,2,FALSE)</f>
        <v>#N/A</v>
      </c>
      <c r="BF454" s="20" t="e">
        <f>VLOOKUP(BF109,[1]Plan1!$F$3:$G$429,2,FALSE)</f>
        <v>#N/A</v>
      </c>
      <c r="BG454" s="20">
        <f>VLOOKUP(BG109,[1]Plan1!$F$3:$G$429,2,FALSE)</f>
        <v>5</v>
      </c>
      <c r="BH454" s="20">
        <f>VLOOKUP(BH109,[1]Plan1!$F$3:$G$429,2,FALSE)</f>
        <v>2</v>
      </c>
      <c r="BI454" s="20">
        <f>VLOOKUP(BI109,[1]Plan1!$F$3:$G$429,2,FALSE)</f>
        <v>0</v>
      </c>
      <c r="BJ454" s="20">
        <f>VLOOKUP(BJ109,[1]Plan1!$F$3:$G$429,2,FALSE)</f>
        <v>0</v>
      </c>
      <c r="BK454" s="20">
        <f>VLOOKUP(BK109,[1]Plan1!$F$3:$G$429,2,FALSE)</f>
        <v>0</v>
      </c>
      <c r="BL454" s="20">
        <f>VLOOKUP(BL109,[1]Plan1!$F$3:$G$429,2,FALSE)</f>
        <v>0</v>
      </c>
      <c r="BM454" s="20">
        <f>VLOOKUP(BM109,[1]Plan1!$F$3:$G$429,2,FALSE)</f>
        <v>2</v>
      </c>
      <c r="BN454" s="20">
        <f>VLOOKUP(BN109,[1]Plan1!$F$3:$G$429,2,FALSE)</f>
        <v>0</v>
      </c>
      <c r="BO454" s="20">
        <f>VLOOKUP(BO109,[1]Plan1!$F$3:$G$429,2,FALSE)</f>
        <v>1</v>
      </c>
      <c r="BP454" s="20">
        <f>VLOOKUP(BP109,[1]Plan1!$F$3:$G$429,2,FALSE)</f>
        <v>0</v>
      </c>
      <c r="BQ454" s="20" t="e">
        <f>VLOOKUP(BQ109,[1]ajustes!$L$3:$M$11,2,FALSE)</f>
        <v>#N/A</v>
      </c>
      <c r="BR454" s="20" t="e">
        <f>VLOOKUP(BR109,[1]Plan1!$F$3:$G$429,2,FALSE)</f>
        <v>#N/A</v>
      </c>
      <c r="BS454" s="20">
        <f>VLOOKUP(BS109,[1]Plan1!$F$3:$G$429,2,FALSE)</f>
        <v>6</v>
      </c>
      <c r="BT454" s="20">
        <f>VLOOKUP(BT109,[1]Plan1!$F$3:$G$429,2,FALSE)</f>
        <v>2</v>
      </c>
      <c r="BU454" s="20">
        <f>VLOOKUP(BU109,[1]Plan1!$F$3:$G$429,2,FALSE)</f>
        <v>2</v>
      </c>
      <c r="BV454" s="20" t="e">
        <f>VLOOKUP(BV109,[1]ajustes!$L$3:$M$328,2,FALSE)</f>
        <v>#N/A</v>
      </c>
      <c r="BW454" s="20">
        <f>VLOOKUP(BW109,[1]Plan1!$F$3:$G$429,2,FALSE)</f>
        <v>0</v>
      </c>
      <c r="BX454" s="20">
        <f>VLOOKUP(BX109,[1]Plan1!$F$3:$G$429,2,FALSE)</f>
        <v>0</v>
      </c>
      <c r="BY454" s="20">
        <f>VLOOKUP(BY109,[1]Plan1!$F$3:$G$429,2,FALSE)</f>
        <v>0</v>
      </c>
      <c r="BZ454" s="20">
        <f>VLOOKUP(BZ109,[1]Plan1!$F$3:$G$429,2,FALSE)</f>
        <v>0</v>
      </c>
      <c r="CA454" s="20">
        <f>VLOOKUP(CA109,[1]Plan1!$F$3:$G$429,2,FALSE)</f>
        <v>0</v>
      </c>
      <c r="CB454" s="20">
        <f>VLOOKUP(CB109,[1]Plan1!$F$3:$G$429,2,FALSE)</f>
        <v>0</v>
      </c>
      <c r="CC454" s="20">
        <f>VLOOKUP(CC109,[1]Plan1!$F$3:$G$429,2,FALSE)</f>
        <v>3</v>
      </c>
      <c r="CD454" s="20">
        <f>VLOOKUP(CD109,[1]Plan1!$F$3:$G$429,2,FALSE)</f>
        <v>0</v>
      </c>
      <c r="CE454" s="20" t="e">
        <f>VLOOKUP(CE109,[1]Plan1!$F$3:$G$429,2,FALSE)</f>
        <v>#N/A</v>
      </c>
      <c r="CF454" s="20">
        <f>VLOOKUP(CF109,[1]Plan1!$F$3:$G$429,2,FALSE)</f>
        <v>0</v>
      </c>
      <c r="CG454" s="20" t="e">
        <f>VLOOKUP(CG109,[1]Plan1!$F$3:$G$429,2,FALSE)</f>
        <v>#N/A</v>
      </c>
      <c r="CH454" s="20" t="e">
        <f>VLOOKUP(CH109,[1]Plan1!$F$3:$G$429,2,FALSE)</f>
        <v>#N/A</v>
      </c>
      <c r="CI454" s="20">
        <f>VLOOKUP(CI109,[1]Plan1!$F$3:$G$429,2,FALSE)</f>
        <v>0</v>
      </c>
      <c r="CJ454" s="20">
        <f>VLOOKUP(CJ109,[1]Plan1!$F$3:$G$429,2,FALSE)</f>
        <v>0</v>
      </c>
      <c r="CK454" s="20">
        <f>VLOOKUP(CK109,[1]Plan1!$F$3:$G$429,2,FALSE)</f>
        <v>0</v>
      </c>
      <c r="CL454" s="20">
        <f>VLOOKUP(CL109,[1]Plan1!$F$3:$G$429,2,FALSE)</f>
        <v>0</v>
      </c>
      <c r="CM454" s="20">
        <f>VLOOKUP(CM109,[1]Plan1!$F$3:$G$429,2,FALSE)</f>
        <v>0</v>
      </c>
      <c r="CN454" s="20">
        <f>VLOOKUP(CN109,[1]Plan1!$F$3:$G$429,2,FALSE)</f>
        <v>0</v>
      </c>
      <c r="CU454" s="20" t="str">
        <f>IF(ISERROR(VLOOKUP(CU109,[1]Plan1!$B$2:$D$490,2,FALSE)),"(sem email)",VLOOKUP(CU109,[1]Plan1!$B$2:$D$490,2,FALSE))</f>
        <v>(sem email)</v>
      </c>
      <c r="CX454" s="20" t="str">
        <f>IF(ISERROR(VLOOKUP(CX109,[1]ajustes!$L$4:$M$309,2,FALSE)),"(sem email)",VLOOKUP(CX109,[1]ajustes!$L$4:$M$309,2,FALSE))</f>
        <v>(sem email)</v>
      </c>
    </row>
    <row r="455" spans="5:102" ht="15.75" customHeight="1" x14ac:dyDescent="0.3">
      <c r="E455" s="23" t="str">
        <f t="shared" si="1"/>
        <v>Karina Brenda Sánchez</v>
      </c>
      <c r="O455" s="20" t="e">
        <f>VLOOKUP(O110,[1]Plan1!$B$2:$D$490,2,FALSE)</f>
        <v>#N/A</v>
      </c>
      <c r="P455" s="20" t="e">
        <f>VLOOKUP(P110,[1]ajustes!$N$4:$O$344,2,FALSE)</f>
        <v>#N/A</v>
      </c>
      <c r="AN455" s="20">
        <f>VLOOKUP(AN110,[1]Plan1!$F$3:$G$429,2,FALSE)</f>
        <v>40</v>
      </c>
      <c r="AO455" s="20">
        <f>VLOOKUP(AO110,[1]Plan1!$F$3:$G$429,2,FALSE)</f>
        <v>10</v>
      </c>
      <c r="AP455" s="20">
        <f>VLOOKUP(AP110,[1]Plan1!$F$3:$G$429,2,FALSE)</f>
        <v>6</v>
      </c>
      <c r="AQ455" s="20">
        <f>VLOOKUP(AQ110,[1]Plan1!$F$3:$G$429,2,FALSE)</f>
        <v>4</v>
      </c>
      <c r="AR455" s="20" t="e">
        <f>VLOOKUP(AR110,[1]Plan1!$F$3:$G$429,2,FALSE)</f>
        <v>#N/A</v>
      </c>
      <c r="AS455" s="20">
        <f>VLOOKUP(AS110,[1]Plan1!$F$3:$G$429,2,FALSE)</f>
        <v>18</v>
      </c>
      <c r="AT455" s="20" t="e">
        <f>VLOOKUP(AT110,[1]Plan1!$F$3:$G$429,2,FALSE)</f>
        <v>#N/A</v>
      </c>
      <c r="AU455" s="20" t="e">
        <f>VLOOKUP(AU110,[1]ajustes!$L$4:$N$134,3,FALSE)</f>
        <v>#N/A</v>
      </c>
      <c r="AV455" s="20">
        <f>VLOOKUP(AV110,[1]Plan1!$F$3:$G$429,2,FALSE)</f>
        <v>19</v>
      </c>
      <c r="AW455" s="20">
        <f>VLOOKUP(AW110,[1]Plan1!$F$3:$G$429,2,FALSE)</f>
        <v>5</v>
      </c>
      <c r="AX455" s="20">
        <f>VLOOKUP(AX110,[1]Plan1!$F$3:$G$429,2,FALSE)</f>
        <v>5</v>
      </c>
      <c r="AY455" s="20">
        <f>VLOOKUP(AY110,[1]Plan1!$F$3:$G$429,2,FALSE)</f>
        <v>2</v>
      </c>
      <c r="AZ455" s="20">
        <f>VLOOKUP(AZ110,[1]Plan1!$F$3:$G$429,2,FALSE)</f>
        <v>0</v>
      </c>
      <c r="BA455" s="20">
        <f>VLOOKUP(BA110,[1]Plan1!$F$3:$G$429,2,FALSE)</f>
        <v>0</v>
      </c>
      <c r="BB455" s="20">
        <f>VLOOKUP(BB110,[1]Plan1!$F$3:$G$429,2,FALSE)</f>
        <v>4</v>
      </c>
      <c r="BC455" s="20">
        <f>VLOOKUP(BC110,[1]Plan1!$F$3:$G$429,2,FALSE)</f>
        <v>4</v>
      </c>
      <c r="BD455" s="20">
        <f>VLOOKUP(BD110,[1]Plan1!$F$3:$G$429,2,FALSE)</f>
        <v>0</v>
      </c>
      <c r="BE455" s="20" t="e">
        <f>VLOOKUP(BE110,[1]Plan1!$F$3:$G$429,2,FALSE)</f>
        <v>#N/A</v>
      </c>
      <c r="BF455" s="20">
        <f>VLOOKUP(BF110,[1]Plan1!$F$3:$G$429,2,FALSE)</f>
        <v>50</v>
      </c>
      <c r="BG455" s="20">
        <f>VLOOKUP(BG110,[1]Plan1!$F$3:$G$429,2,FALSE)</f>
        <v>10</v>
      </c>
      <c r="BH455" s="20">
        <f>VLOOKUP(BH110,[1]Plan1!$F$3:$G$429,2,FALSE)</f>
        <v>4</v>
      </c>
      <c r="BI455" s="20">
        <f>VLOOKUP(BI110,[1]Plan1!$F$3:$G$429,2,FALSE)</f>
        <v>0</v>
      </c>
      <c r="BJ455" s="20">
        <f>VLOOKUP(BJ110,[1]Plan1!$F$3:$G$429,2,FALSE)</f>
        <v>3</v>
      </c>
      <c r="BK455" s="20">
        <f>VLOOKUP(BK110,[1]Plan1!$F$3:$G$429,2,FALSE)</f>
        <v>1</v>
      </c>
      <c r="BL455" s="20">
        <f>VLOOKUP(BL110,[1]Plan1!$F$3:$G$429,2,FALSE)</f>
        <v>1</v>
      </c>
      <c r="BM455" s="20">
        <f>VLOOKUP(BM110,[1]Plan1!$F$3:$G$429,2,FALSE)</f>
        <v>1</v>
      </c>
      <c r="BN455" s="20">
        <f>VLOOKUP(BN110,[1]Plan1!$F$3:$G$429,2,FALSE)</f>
        <v>1</v>
      </c>
      <c r="BO455" s="20">
        <f>VLOOKUP(BO110,[1]Plan1!$F$3:$G$429,2,FALSE)</f>
        <v>6</v>
      </c>
      <c r="BP455" s="20">
        <f>VLOOKUP(BP110,[1]Plan1!$F$3:$G$429,2,FALSE)</f>
        <v>4</v>
      </c>
      <c r="BQ455" s="20" t="e">
        <f>VLOOKUP(BQ110,[1]ajustes!$L$3:$M$11,2,FALSE)</f>
        <v>#N/A</v>
      </c>
      <c r="BR455" s="20" t="e">
        <f>VLOOKUP(BR110,[1]Plan1!$F$3:$G$429,2,FALSE)</f>
        <v>#N/A</v>
      </c>
      <c r="BS455" s="20">
        <f>VLOOKUP(BS110,[1]Plan1!$F$3:$G$429,2,FALSE)</f>
        <v>10</v>
      </c>
      <c r="BT455" s="20">
        <f>VLOOKUP(BT110,[1]Plan1!$F$3:$G$429,2,FALSE)</f>
        <v>1</v>
      </c>
      <c r="BU455" s="20">
        <f>VLOOKUP(BU110,[1]Plan1!$F$3:$G$429,2,FALSE)</f>
        <v>1</v>
      </c>
      <c r="BV455" s="20" t="e">
        <f>VLOOKUP(BV110,[1]ajustes!$L$3:$M$328,2,FALSE)</f>
        <v>#N/A</v>
      </c>
      <c r="BW455" s="20" t="e">
        <f>VLOOKUP(BW110,[1]Plan1!$F$3:$G$429,2,FALSE)</f>
        <v>#N/A</v>
      </c>
      <c r="BX455" s="20">
        <f>VLOOKUP(BX110,[1]Plan1!$F$3:$G$429,2,FALSE)</f>
        <v>4</v>
      </c>
      <c r="BY455" s="20">
        <f>VLOOKUP(BY110,[1]Plan1!$F$3:$G$429,2,FALSE)</f>
        <v>0</v>
      </c>
      <c r="BZ455" s="20">
        <f>VLOOKUP(BZ110,[1]Plan1!$F$3:$G$429,2,FALSE)</f>
        <v>0</v>
      </c>
      <c r="CA455" s="20">
        <f>VLOOKUP(CA110,[1]Plan1!$F$3:$G$429,2,FALSE)</f>
        <v>0</v>
      </c>
      <c r="CB455" s="20">
        <f>VLOOKUP(CB110,[1]Plan1!$F$3:$G$429,2,FALSE)</f>
        <v>0</v>
      </c>
      <c r="CC455" s="20">
        <f>VLOOKUP(CC110,[1]Plan1!$F$3:$G$429,2,FALSE)</f>
        <v>5</v>
      </c>
      <c r="CD455" s="20">
        <f>VLOOKUP(CD110,[1]Plan1!$F$3:$G$429,2,FALSE)</f>
        <v>0</v>
      </c>
      <c r="CE455" s="20">
        <f>VLOOKUP(CE110,[1]Plan1!$F$3:$G$429,2,FALSE)</f>
        <v>0</v>
      </c>
      <c r="CF455" s="20">
        <f>VLOOKUP(CF110,[1]Plan1!$F$3:$G$429,2,FALSE)</f>
        <v>0</v>
      </c>
      <c r="CG455" s="20" t="e">
        <f>VLOOKUP(CG110,[1]Plan1!$F$3:$G$429,2,FALSE)</f>
        <v>#N/A</v>
      </c>
      <c r="CH455" s="20" t="e">
        <f>VLOOKUP(CH110,[1]Plan1!$F$3:$G$429,2,FALSE)</f>
        <v>#N/A</v>
      </c>
      <c r="CI455" s="20">
        <f>VLOOKUP(CI110,[1]Plan1!$F$3:$G$429,2,FALSE)</f>
        <v>0</v>
      </c>
      <c r="CJ455" s="20">
        <f>VLOOKUP(CJ110,[1]Plan1!$F$3:$G$429,2,FALSE)</f>
        <v>0</v>
      </c>
      <c r="CK455" s="20" t="e">
        <f>VLOOKUP(CK110,[1]Plan1!$F$3:$G$429,2,FALSE)</f>
        <v>#N/A</v>
      </c>
      <c r="CL455" s="20" t="e">
        <f>VLOOKUP(CL110,[1]Plan1!$F$3:$G$429,2,FALSE)</f>
        <v>#N/A</v>
      </c>
      <c r="CM455" s="20">
        <f>VLOOKUP(CM110,[1]Plan1!$F$3:$G$429,2,FALSE)</f>
        <v>7</v>
      </c>
      <c r="CN455" s="20">
        <f>VLOOKUP(CN110,[1]Plan1!$F$3:$G$429,2,FALSE)</f>
        <v>1</v>
      </c>
      <c r="CU455" s="20" t="str">
        <f>IF(ISERROR(VLOOKUP(CU110,[1]Plan1!$B$2:$D$490,2,FALSE)),"(sem email)",VLOOKUP(CU110,[1]Plan1!$B$2:$D$490,2,FALSE))</f>
        <v>(sem email)</v>
      </c>
      <c r="CX455" s="20" t="str">
        <f>IF(ISERROR(VLOOKUP(CX110,[1]ajustes!$L$4:$M$309,2,FALSE)),"(sem email)",VLOOKUP(CX110,[1]ajustes!$L$4:$M$309,2,FALSE))</f>
        <v>(sem email)</v>
      </c>
    </row>
    <row r="456" spans="5:102" ht="15.75" customHeight="1" x14ac:dyDescent="0.3">
      <c r="E456" s="23" t="str">
        <f t="shared" si="1"/>
        <v>Luiz Pizarro</v>
      </c>
      <c r="O456" s="20" t="e">
        <f>VLOOKUP(O111,[1]Plan1!$B$2:$D$490,2,FALSE)</f>
        <v>#N/A</v>
      </c>
      <c r="P456" s="20" t="str">
        <f>VLOOKUP(P111,[1]ajustes!$N$4:$O$344,2,FALSE)</f>
        <v>0123 443323</v>
      </c>
      <c r="AN456" s="20">
        <f>VLOOKUP(AN111,[1]Plan1!$F$3:$G$429,2,FALSE)</f>
        <v>6</v>
      </c>
      <c r="AO456" s="20">
        <f>VLOOKUP(AO111,[1]Plan1!$F$3:$G$429,2,FALSE)</f>
        <v>0</v>
      </c>
      <c r="AP456" s="20">
        <f>VLOOKUP(AP111,[1]Plan1!$F$3:$G$429,2,FALSE)</f>
        <v>0</v>
      </c>
      <c r="AQ456" s="20">
        <f>VLOOKUP(AQ111,[1]Plan1!$F$3:$G$429,2,FALSE)</f>
        <v>0</v>
      </c>
      <c r="AR456" s="20">
        <f>VLOOKUP(AR111,[1]Plan1!$F$3:$G$429,2,FALSE)</f>
        <v>0</v>
      </c>
      <c r="AS456" s="20">
        <f>VLOOKUP(AS111,[1]Plan1!$F$3:$G$429,2,FALSE)</f>
        <v>17</v>
      </c>
      <c r="AT456" s="20" t="e">
        <f>VLOOKUP(AT111,[1]Plan1!$F$3:$G$429,2,FALSE)</f>
        <v>#N/A</v>
      </c>
      <c r="AU456" s="20" t="e">
        <f>VLOOKUP(AU111,[1]ajustes!$L$4:$N$134,3,FALSE)</f>
        <v>#N/A</v>
      </c>
      <c r="AV456" s="20">
        <f>VLOOKUP(AV111,[1]Plan1!$F$3:$G$429,2,FALSE)</f>
        <v>11</v>
      </c>
      <c r="AW456" s="20">
        <f>VLOOKUP(AW111,[1]Plan1!$F$3:$G$429,2,FALSE)</f>
        <v>0</v>
      </c>
      <c r="AX456" s="20">
        <f>VLOOKUP(AX111,[1]Plan1!$F$3:$G$429,2,FALSE)</f>
        <v>0</v>
      </c>
      <c r="AY456" s="20">
        <f>VLOOKUP(AY111,[1]Plan1!$F$3:$G$429,2,FALSE)</f>
        <v>0</v>
      </c>
      <c r="AZ456" s="20" t="e">
        <f>VLOOKUP(AZ111,[1]Plan1!$F$3:$G$429,2,FALSE)</f>
        <v>#N/A</v>
      </c>
      <c r="BA456" s="20">
        <f>VLOOKUP(BA111,[1]Plan1!$F$3:$G$429,2,FALSE)</f>
        <v>7</v>
      </c>
      <c r="BB456" s="20">
        <f>VLOOKUP(BB111,[1]Plan1!$F$3:$G$429,2,FALSE)</f>
        <v>0</v>
      </c>
      <c r="BC456" s="20">
        <f>VLOOKUP(BC111,[1]Plan1!$F$3:$G$429,2,FALSE)</f>
        <v>0</v>
      </c>
      <c r="BD456" s="20">
        <f>VLOOKUP(BD111,[1]Plan1!$F$3:$G$429,2,FALSE)</f>
        <v>0</v>
      </c>
      <c r="BE456" s="20" t="e">
        <f>VLOOKUP(BE111,[1]Plan1!$F$3:$G$429,2,FALSE)</f>
        <v>#N/A</v>
      </c>
      <c r="BF456" s="20">
        <f>VLOOKUP(BF111,[1]Plan1!$F$3:$G$429,2,FALSE)</f>
        <v>25</v>
      </c>
      <c r="BG456" s="20">
        <f>VLOOKUP(BG111,[1]Plan1!$F$3:$G$429,2,FALSE)</f>
        <v>0</v>
      </c>
      <c r="BH456" s="20">
        <f>VLOOKUP(BH111,[1]Plan1!$F$3:$G$429,2,FALSE)</f>
        <v>0</v>
      </c>
      <c r="BI456" s="20">
        <f>VLOOKUP(BI111,[1]Plan1!$F$3:$G$429,2,FALSE)</f>
        <v>0</v>
      </c>
      <c r="BJ456" s="20">
        <f>VLOOKUP(BJ111,[1]Plan1!$F$3:$G$429,2,FALSE)</f>
        <v>0</v>
      </c>
      <c r="BK456" s="20">
        <f>VLOOKUP(BK111,[1]Plan1!$F$3:$G$429,2,FALSE)</f>
        <v>0</v>
      </c>
      <c r="BL456" s="20">
        <f>VLOOKUP(BL111,[1]Plan1!$F$3:$G$429,2,FALSE)</f>
        <v>0</v>
      </c>
      <c r="BM456" s="20">
        <f>VLOOKUP(BM111,[1]Plan1!$F$3:$G$429,2,FALSE)</f>
        <v>0</v>
      </c>
      <c r="BN456" s="20">
        <f>VLOOKUP(BN111,[1]Plan1!$F$3:$G$429,2,FALSE)</f>
        <v>0</v>
      </c>
      <c r="BO456" s="20">
        <f>VLOOKUP(BO111,[1]Plan1!$F$3:$G$429,2,FALSE)</f>
        <v>0</v>
      </c>
      <c r="BP456" s="20">
        <f>VLOOKUP(BP111,[1]Plan1!$F$3:$G$429,2,FALSE)</f>
        <v>0</v>
      </c>
      <c r="BQ456" s="20" t="e">
        <f>VLOOKUP(BQ111,[1]ajustes!$L$3:$M$11,2,FALSE)</f>
        <v>#N/A</v>
      </c>
      <c r="BR456" s="20">
        <f>VLOOKUP(BR111,[1]Plan1!$F$3:$G$429,2,FALSE)</f>
        <v>0</v>
      </c>
      <c r="BS456" s="20">
        <f>VLOOKUP(BS111,[1]Plan1!$F$3:$G$429,2,FALSE)</f>
        <v>0</v>
      </c>
      <c r="BT456" s="20">
        <f>VLOOKUP(BT111,[1]Plan1!$F$3:$G$429,2,FALSE)</f>
        <v>0</v>
      </c>
      <c r="BU456" s="20">
        <f>VLOOKUP(BU111,[1]Plan1!$F$3:$G$429,2,FALSE)</f>
        <v>0</v>
      </c>
      <c r="BV456" s="20" t="e">
        <f>VLOOKUP(BV111,[1]ajustes!$L$3:$M$328,2,FALSE)</f>
        <v>#N/A</v>
      </c>
      <c r="BW456" s="20" t="e">
        <f>VLOOKUP(BW111,[1]Plan1!$F$3:$G$429,2,FALSE)</f>
        <v>#N/A</v>
      </c>
      <c r="BX456" s="20">
        <f>VLOOKUP(BX111,[1]Plan1!$F$3:$G$429,2,FALSE)</f>
        <v>9</v>
      </c>
      <c r="BY456" s="20">
        <f>VLOOKUP(BY111,[1]Plan1!$F$3:$G$429,2,FALSE)</f>
        <v>0</v>
      </c>
      <c r="BZ456" s="20">
        <f>VLOOKUP(BZ111,[1]Plan1!$F$3:$G$429,2,FALSE)</f>
        <v>0</v>
      </c>
      <c r="CA456" s="20">
        <f>VLOOKUP(CA111,[1]Plan1!$F$3:$G$429,2,FALSE)</f>
        <v>0</v>
      </c>
      <c r="CB456" s="20">
        <f>VLOOKUP(CB111,[1]Plan1!$F$3:$G$429,2,FALSE)</f>
        <v>0</v>
      </c>
      <c r="CC456" s="20">
        <f>VLOOKUP(CC111,[1]Plan1!$F$3:$G$429,2,FALSE)</f>
        <v>32</v>
      </c>
      <c r="CD456" s="20">
        <f>VLOOKUP(CD111,[1]Plan1!$F$3:$G$429,2,FALSE)</f>
        <v>0</v>
      </c>
      <c r="CE456" s="20">
        <f>VLOOKUP(CE111,[1]Plan1!$F$3:$G$429,2,FALSE)</f>
        <v>0</v>
      </c>
      <c r="CF456" s="20">
        <f>VLOOKUP(CF111,[1]Plan1!$F$3:$G$429,2,FALSE)</f>
        <v>0</v>
      </c>
      <c r="CG456" s="20" t="e">
        <f>VLOOKUP(CG111,[1]Plan1!$F$3:$G$429,2,FALSE)</f>
        <v>#N/A</v>
      </c>
      <c r="CH456" s="20">
        <f>VLOOKUP(CH111,[1]Plan1!$F$3:$G$429,2,FALSE)</f>
        <v>0</v>
      </c>
      <c r="CI456" s="20">
        <f>VLOOKUP(CI111,[1]Plan1!$F$3:$G$429,2,FALSE)</f>
        <v>0</v>
      </c>
      <c r="CJ456" s="20">
        <f>VLOOKUP(CJ111,[1]Plan1!$F$3:$G$429,2,FALSE)</f>
        <v>0</v>
      </c>
      <c r="CK456" s="20" t="e">
        <f>VLOOKUP(CK111,[1]Plan1!$F$3:$G$429,2,FALSE)</f>
        <v>#N/A</v>
      </c>
      <c r="CL456" s="20">
        <f>VLOOKUP(CL111,[1]Plan1!$F$3:$G$429,2,FALSE)</f>
        <v>0</v>
      </c>
      <c r="CM456" s="20">
        <f>VLOOKUP(CM111,[1]Plan1!$F$3:$G$429,2,FALSE)</f>
        <v>0</v>
      </c>
      <c r="CN456" s="20">
        <f>VLOOKUP(CN111,[1]Plan1!$F$3:$G$429,2,FALSE)</f>
        <v>0</v>
      </c>
      <c r="CU456" s="20" t="str">
        <f>IF(ISERROR(VLOOKUP(CU111,[1]Plan1!$B$2:$D$490,2,FALSE)),"(sem email)",VLOOKUP(CU111,[1]Plan1!$B$2:$D$490,2,FALSE))</f>
        <v>(sem email)</v>
      </c>
      <c r="CX456" s="20" t="str">
        <f>IF(ISERROR(VLOOKUP(CX111,[1]ajustes!$L$4:$M$309,2,FALSE)),"(sem email)",VLOOKUP(CX111,[1]ajustes!$L$4:$M$309,2,FALSE))</f>
        <v>(sem email)</v>
      </c>
    </row>
    <row r="457" spans="5:102" ht="15.75" customHeight="1" x14ac:dyDescent="0.3">
      <c r="E457" s="23" t="str">
        <f t="shared" si="1"/>
        <v>Luiz Pizarro</v>
      </c>
      <c r="O457" s="20" t="e">
        <f>VLOOKUP(O112,[1]Plan1!$B$2:$D$490,2,FALSE)</f>
        <v>#N/A</v>
      </c>
      <c r="P457" s="20">
        <f>VLOOKUP(P112,[1]ajustes!$N$4:$O$344,2,FALSE)</f>
        <v>52677947</v>
      </c>
      <c r="AN457" s="20">
        <f>VLOOKUP(AN112,[1]Plan1!$F$3:$G$429,2,FALSE)</f>
        <v>13</v>
      </c>
      <c r="AO457" s="20">
        <f>VLOOKUP(AO112,[1]Plan1!$F$3:$G$429,2,FALSE)</f>
        <v>0</v>
      </c>
      <c r="AP457" s="20">
        <f>VLOOKUP(AP112,[1]Plan1!$F$3:$G$429,2,FALSE)</f>
        <v>0</v>
      </c>
      <c r="AQ457" s="20">
        <f>VLOOKUP(AQ112,[1]Plan1!$F$3:$G$429,2,FALSE)</f>
        <v>0</v>
      </c>
      <c r="AR457" s="20">
        <f>VLOOKUP(AR112,[1]Plan1!$F$3:$G$429,2,FALSE)</f>
        <v>0</v>
      </c>
      <c r="AS457" s="20">
        <f>VLOOKUP(AS112,[1]Plan1!$F$3:$G$429,2,FALSE)</f>
        <v>8</v>
      </c>
      <c r="AT457" s="20" t="e">
        <f>VLOOKUP(AT112,[1]Plan1!$F$3:$G$429,2,FALSE)</f>
        <v>#N/A</v>
      </c>
      <c r="AU457" s="20" t="e">
        <f>VLOOKUP(AU112,[1]ajustes!$L$4:$N$134,3,FALSE)</f>
        <v>#N/A</v>
      </c>
      <c r="AV457" s="20">
        <f>VLOOKUP(AV112,[1]Plan1!$F$3:$G$429,2,FALSE)</f>
        <v>11</v>
      </c>
      <c r="AW457" s="20">
        <f>VLOOKUP(AW112,[1]Plan1!$F$3:$G$429,2,FALSE)</f>
        <v>0</v>
      </c>
      <c r="AX457" s="20">
        <f>VLOOKUP(AX112,[1]Plan1!$F$3:$G$429,2,FALSE)</f>
        <v>0</v>
      </c>
      <c r="AY457" s="20">
        <f>VLOOKUP(AY112,[1]Plan1!$F$3:$G$429,2,FALSE)</f>
        <v>0</v>
      </c>
      <c r="AZ457" s="20" t="e">
        <f>VLOOKUP(AZ112,[1]Plan1!$F$3:$G$429,2,FALSE)</f>
        <v>#N/A</v>
      </c>
      <c r="BA457" s="20">
        <f>VLOOKUP(BA112,[1]Plan1!$F$3:$G$429,2,FALSE)</f>
        <v>6</v>
      </c>
      <c r="BB457" s="20">
        <f>VLOOKUP(BB112,[1]Plan1!$F$3:$G$429,2,FALSE)</f>
        <v>0</v>
      </c>
      <c r="BC457" s="20">
        <f>VLOOKUP(BC112,[1]Plan1!$F$3:$G$429,2,FALSE)</f>
        <v>0</v>
      </c>
      <c r="BD457" s="20">
        <f>VLOOKUP(BD112,[1]Plan1!$F$3:$G$429,2,FALSE)</f>
        <v>0</v>
      </c>
      <c r="BE457" s="20" t="e">
        <f>VLOOKUP(BE112,[1]Plan1!$F$3:$G$429,2,FALSE)</f>
        <v>#N/A</v>
      </c>
      <c r="BF457" s="20">
        <f>VLOOKUP(BF112,[1]Plan1!$F$3:$G$429,2,FALSE)</f>
        <v>10</v>
      </c>
      <c r="BG457" s="20">
        <f>VLOOKUP(BG112,[1]Plan1!$F$3:$G$429,2,FALSE)</f>
        <v>0</v>
      </c>
      <c r="BH457" s="20">
        <f>VLOOKUP(BH112,[1]Plan1!$F$3:$G$429,2,FALSE)</f>
        <v>6</v>
      </c>
      <c r="BI457" s="20">
        <f>VLOOKUP(BI112,[1]Plan1!$F$3:$G$429,2,FALSE)</f>
        <v>0</v>
      </c>
      <c r="BJ457" s="20">
        <f>VLOOKUP(BJ112,[1]Plan1!$F$3:$G$429,2,FALSE)</f>
        <v>0</v>
      </c>
      <c r="BK457" s="20">
        <f>VLOOKUP(BK112,[1]Plan1!$F$3:$G$429,2,FALSE)</f>
        <v>0</v>
      </c>
      <c r="BL457" s="20">
        <f>VLOOKUP(BL112,[1]Plan1!$F$3:$G$429,2,FALSE)</f>
        <v>0</v>
      </c>
      <c r="BM457" s="20">
        <f>VLOOKUP(BM112,[1]Plan1!$F$3:$G$429,2,FALSE)</f>
        <v>0</v>
      </c>
      <c r="BN457" s="20">
        <f>VLOOKUP(BN112,[1]Plan1!$F$3:$G$429,2,FALSE)</f>
        <v>0</v>
      </c>
      <c r="BO457" s="20">
        <f>VLOOKUP(BO112,[1]Plan1!$F$3:$G$429,2,FALSE)</f>
        <v>0</v>
      </c>
      <c r="BP457" s="20">
        <f>VLOOKUP(BP112,[1]Plan1!$F$3:$G$429,2,FALSE)</f>
        <v>6</v>
      </c>
      <c r="BQ457" s="20" t="e">
        <f>VLOOKUP(BQ112,[1]ajustes!$L$3:$M$11,2,FALSE)</f>
        <v>#N/A</v>
      </c>
      <c r="BR457" s="20">
        <f>VLOOKUP(BR112,[1]Plan1!$F$3:$G$429,2,FALSE)</f>
        <v>0</v>
      </c>
      <c r="BS457" s="20">
        <f>VLOOKUP(BS112,[1]Plan1!$F$3:$G$429,2,FALSE)</f>
        <v>0</v>
      </c>
      <c r="BT457" s="20">
        <f>VLOOKUP(BT112,[1]Plan1!$F$3:$G$429,2,FALSE)</f>
        <v>0</v>
      </c>
      <c r="BU457" s="20">
        <f>VLOOKUP(BU112,[1]Plan1!$F$3:$G$429,2,FALSE)</f>
        <v>0</v>
      </c>
      <c r="BV457" s="20" t="e">
        <f>VLOOKUP(BV112,[1]ajustes!$L$3:$M$328,2,FALSE)</f>
        <v>#N/A</v>
      </c>
      <c r="BW457" s="20" t="e">
        <f>VLOOKUP(BW112,[1]Plan1!$F$3:$G$429,2,FALSE)</f>
        <v>#N/A</v>
      </c>
      <c r="BX457" s="20">
        <f>VLOOKUP(BX112,[1]Plan1!$F$3:$G$429,2,FALSE)</f>
        <v>5</v>
      </c>
      <c r="BY457" s="20">
        <f>VLOOKUP(BY112,[1]Plan1!$F$3:$G$429,2,FALSE)</f>
        <v>0</v>
      </c>
      <c r="BZ457" s="20">
        <f>VLOOKUP(BZ112,[1]Plan1!$F$3:$G$429,2,FALSE)</f>
        <v>0</v>
      </c>
      <c r="CA457" s="20">
        <f>VLOOKUP(CA112,[1]Plan1!$F$3:$G$429,2,FALSE)</f>
        <v>0</v>
      </c>
      <c r="CB457" s="20">
        <f>VLOOKUP(CB112,[1]Plan1!$F$3:$G$429,2,FALSE)</f>
        <v>4</v>
      </c>
      <c r="CC457" s="20">
        <f>VLOOKUP(CC112,[1]Plan1!$F$3:$G$429,2,FALSE)</f>
        <v>50</v>
      </c>
      <c r="CD457" s="20">
        <f>VLOOKUP(CD112,[1]Plan1!$F$3:$G$429,2,FALSE)</f>
        <v>0</v>
      </c>
      <c r="CE457" s="20">
        <f>VLOOKUP(CE112,[1]Plan1!$F$3:$G$429,2,FALSE)</f>
        <v>0</v>
      </c>
      <c r="CF457" s="20">
        <f>VLOOKUP(CF112,[1]Plan1!$F$3:$G$429,2,FALSE)</f>
        <v>0</v>
      </c>
      <c r="CG457" s="20" t="e">
        <f>VLOOKUP(CG112,[1]Plan1!$F$3:$G$429,2,FALSE)</f>
        <v>#N/A</v>
      </c>
      <c r="CH457" s="20">
        <f>VLOOKUP(CH112,[1]Plan1!$F$3:$G$429,2,FALSE)</f>
        <v>0</v>
      </c>
      <c r="CI457" s="20">
        <f>VLOOKUP(CI112,[1]Plan1!$F$3:$G$429,2,FALSE)</f>
        <v>0</v>
      </c>
      <c r="CJ457" s="20">
        <f>VLOOKUP(CJ112,[1]Plan1!$F$3:$G$429,2,FALSE)</f>
        <v>0</v>
      </c>
      <c r="CK457" s="20" t="e">
        <f>VLOOKUP(CK112,[1]Plan1!$F$3:$G$429,2,FALSE)</f>
        <v>#N/A</v>
      </c>
      <c r="CL457" s="20">
        <f>VLOOKUP(CL112,[1]Plan1!$F$3:$G$429,2,FALSE)</f>
        <v>0</v>
      </c>
      <c r="CM457" s="20">
        <f>VLOOKUP(CM112,[1]Plan1!$F$3:$G$429,2,FALSE)</f>
        <v>0</v>
      </c>
      <c r="CN457" s="20">
        <f>VLOOKUP(CN112,[1]Plan1!$F$3:$G$429,2,FALSE)</f>
        <v>0</v>
      </c>
      <c r="CU457" s="20" t="str">
        <f>IF(ISERROR(VLOOKUP(CU112,[1]Plan1!$B$2:$D$490,2,FALSE)),"(sem email)",VLOOKUP(CU112,[1]Plan1!$B$2:$D$490,2,FALSE))</f>
        <v>(sem email)</v>
      </c>
      <c r="CX457" s="20" t="str">
        <f>IF(ISERROR(VLOOKUP(CX112,[1]ajustes!$L$4:$M$309,2,FALSE)),"(sem email)",VLOOKUP(CX112,[1]ajustes!$L$4:$M$309,2,FALSE))</f>
        <v>(sem email)</v>
      </c>
    </row>
    <row r="458" spans="5:102" ht="15.75" customHeight="1" x14ac:dyDescent="0.3">
      <c r="E458" s="23" t="str">
        <f t="shared" si="1"/>
        <v>Luiz Pizarro</v>
      </c>
      <c r="O458" s="20" t="e">
        <f>VLOOKUP(O113,[1]Plan1!$B$2:$D$490,2,FALSE)</f>
        <v>#N/A</v>
      </c>
      <c r="P458" s="20">
        <f>VLOOKUP(P113,[1]ajustes!$N$4:$O$344,2,FALSE)</f>
        <v>53268655</v>
      </c>
      <c r="AN458" s="20">
        <f>VLOOKUP(AN113,[1]Plan1!$F$3:$G$429,2,FALSE)</f>
        <v>4</v>
      </c>
      <c r="AO458" s="20">
        <f>VLOOKUP(AO113,[1]Plan1!$F$3:$G$429,2,FALSE)</f>
        <v>0</v>
      </c>
      <c r="AP458" s="20">
        <f>VLOOKUP(AP113,[1]Plan1!$F$3:$G$429,2,FALSE)</f>
        <v>0</v>
      </c>
      <c r="AQ458" s="20">
        <f>VLOOKUP(AQ113,[1]Plan1!$F$3:$G$429,2,FALSE)</f>
        <v>0</v>
      </c>
      <c r="AR458" s="20">
        <f>VLOOKUP(AR113,[1]Plan1!$F$3:$G$429,2,FALSE)</f>
        <v>0</v>
      </c>
      <c r="AS458" s="20">
        <f>VLOOKUP(AS113,[1]Plan1!$F$3:$G$429,2,FALSE)</f>
        <v>6</v>
      </c>
      <c r="AT458" s="20" t="e">
        <f>VLOOKUP(AT113,[1]Plan1!$F$3:$G$429,2,FALSE)</f>
        <v>#N/A</v>
      </c>
      <c r="AU458" s="20" t="e">
        <f>VLOOKUP(AU113,[1]ajustes!$L$4:$N$134,3,FALSE)</f>
        <v>#N/A</v>
      </c>
      <c r="AV458" s="20">
        <f>VLOOKUP(AV113,[1]Plan1!$F$3:$G$429,2,FALSE)</f>
        <v>8</v>
      </c>
      <c r="AW458" s="20">
        <f>VLOOKUP(AW113,[1]Plan1!$F$3:$G$429,2,FALSE)</f>
        <v>0</v>
      </c>
      <c r="AX458" s="20">
        <f>VLOOKUP(AX113,[1]Plan1!$F$3:$G$429,2,FALSE)</f>
        <v>0</v>
      </c>
      <c r="AY458" s="20">
        <f>VLOOKUP(AY113,[1]Plan1!$F$3:$G$429,2,FALSE)</f>
        <v>0</v>
      </c>
      <c r="AZ458" s="20">
        <f>VLOOKUP(AZ113,[1]Plan1!$F$3:$G$429,2,FALSE)</f>
        <v>0</v>
      </c>
      <c r="BA458" s="20">
        <f>VLOOKUP(BA113,[1]Plan1!$F$3:$G$429,2,FALSE)</f>
        <v>3</v>
      </c>
      <c r="BB458" s="20">
        <f>VLOOKUP(BB113,[1]Plan1!$F$3:$G$429,2,FALSE)</f>
        <v>0</v>
      </c>
      <c r="BC458" s="20">
        <f>VLOOKUP(BC113,[1]Plan1!$F$3:$G$429,2,FALSE)</f>
        <v>0</v>
      </c>
      <c r="BD458" s="20">
        <f>VLOOKUP(BD113,[1]Plan1!$F$3:$G$429,2,FALSE)</f>
        <v>0</v>
      </c>
      <c r="BE458" s="20" t="e">
        <f>VLOOKUP(BE113,[1]Plan1!$F$3:$G$429,2,FALSE)</f>
        <v>#N/A</v>
      </c>
      <c r="BF458" s="20">
        <f>VLOOKUP(BF113,[1]Plan1!$F$3:$G$429,2,FALSE)</f>
        <v>8</v>
      </c>
      <c r="BG458" s="20">
        <f>VLOOKUP(BG113,[1]Plan1!$F$3:$G$429,2,FALSE)</f>
        <v>0</v>
      </c>
      <c r="BH458" s="20">
        <f>VLOOKUP(BH113,[1]Plan1!$F$3:$G$429,2,FALSE)</f>
        <v>0</v>
      </c>
      <c r="BI458" s="20">
        <f>VLOOKUP(BI113,[1]Plan1!$F$3:$G$429,2,FALSE)</f>
        <v>0</v>
      </c>
      <c r="BJ458" s="20">
        <f>VLOOKUP(BJ113,[1]Plan1!$F$3:$G$429,2,FALSE)</f>
        <v>0</v>
      </c>
      <c r="BK458" s="20">
        <f>VLOOKUP(BK113,[1]Plan1!$F$3:$G$429,2,FALSE)</f>
        <v>0</v>
      </c>
      <c r="BL458" s="20">
        <f>VLOOKUP(BL113,[1]Plan1!$F$3:$G$429,2,FALSE)</f>
        <v>0</v>
      </c>
      <c r="BM458" s="20">
        <f>VLOOKUP(BM113,[1]Plan1!$F$3:$G$429,2,FALSE)</f>
        <v>0</v>
      </c>
      <c r="BN458" s="20">
        <f>VLOOKUP(BN113,[1]Plan1!$F$3:$G$429,2,FALSE)</f>
        <v>0</v>
      </c>
      <c r="BO458" s="20">
        <f>VLOOKUP(BO113,[1]Plan1!$F$3:$G$429,2,FALSE)</f>
        <v>0</v>
      </c>
      <c r="BP458" s="20">
        <f>VLOOKUP(BP113,[1]Plan1!$F$3:$G$429,2,FALSE)</f>
        <v>0</v>
      </c>
      <c r="BQ458" s="20" t="e">
        <f>VLOOKUP(BQ113,[1]ajustes!$L$3:$M$11,2,FALSE)</f>
        <v>#N/A</v>
      </c>
      <c r="BR458" s="20">
        <f>VLOOKUP(BR113,[1]Plan1!$F$3:$G$429,2,FALSE)</f>
        <v>0</v>
      </c>
      <c r="BS458" s="20">
        <f>VLOOKUP(BS113,[1]Plan1!$F$3:$G$429,2,FALSE)</f>
        <v>0</v>
      </c>
      <c r="BT458" s="20">
        <f>VLOOKUP(BT113,[1]Plan1!$F$3:$G$429,2,FALSE)</f>
        <v>0</v>
      </c>
      <c r="BU458" s="20">
        <f>VLOOKUP(BU113,[1]Plan1!$F$3:$G$429,2,FALSE)</f>
        <v>0</v>
      </c>
      <c r="BV458" s="20" t="e">
        <f>VLOOKUP(BV113,[1]ajustes!$L$3:$M$328,2,FALSE)</f>
        <v>#N/A</v>
      </c>
      <c r="BW458" s="20">
        <f>VLOOKUP(BW113,[1]Plan1!$F$3:$G$429,2,FALSE)</f>
        <v>0</v>
      </c>
      <c r="BX458" s="20">
        <f>VLOOKUP(BX113,[1]Plan1!$F$3:$G$429,2,FALSE)</f>
        <v>0</v>
      </c>
      <c r="BY458" s="20">
        <f>VLOOKUP(BY113,[1]Plan1!$F$3:$G$429,2,FALSE)</f>
        <v>0</v>
      </c>
      <c r="BZ458" s="20">
        <f>VLOOKUP(BZ113,[1]Plan1!$F$3:$G$429,2,FALSE)</f>
        <v>0</v>
      </c>
      <c r="CA458" s="20">
        <f>VLOOKUP(CA113,[1]Plan1!$F$3:$G$429,2,FALSE)</f>
        <v>0</v>
      </c>
      <c r="CB458" s="20">
        <f>VLOOKUP(CB113,[1]Plan1!$F$3:$G$429,2,FALSE)</f>
        <v>0</v>
      </c>
      <c r="CC458" s="20">
        <f>VLOOKUP(CC113,[1]Plan1!$F$3:$G$429,2,FALSE)</f>
        <v>6</v>
      </c>
      <c r="CD458" s="20">
        <f>VLOOKUP(CD113,[1]Plan1!$F$3:$G$429,2,FALSE)</f>
        <v>0</v>
      </c>
      <c r="CE458" s="20">
        <f>VLOOKUP(CE113,[1]Plan1!$F$3:$G$429,2,FALSE)</f>
        <v>0</v>
      </c>
      <c r="CF458" s="20">
        <f>VLOOKUP(CF113,[1]Plan1!$F$3:$G$429,2,FALSE)</f>
        <v>0</v>
      </c>
      <c r="CG458" s="20" t="e">
        <f>VLOOKUP(CG113,[1]Plan1!$F$3:$G$429,2,FALSE)</f>
        <v>#N/A</v>
      </c>
      <c r="CH458" s="20">
        <f>VLOOKUP(CH113,[1]Plan1!$F$3:$G$429,2,FALSE)</f>
        <v>0</v>
      </c>
      <c r="CI458" s="20">
        <f>VLOOKUP(CI113,[1]Plan1!$F$3:$G$429,2,FALSE)</f>
        <v>0</v>
      </c>
      <c r="CJ458" s="20">
        <f>VLOOKUP(CJ113,[1]Plan1!$F$3:$G$429,2,FALSE)</f>
        <v>0</v>
      </c>
      <c r="CK458" s="20" t="e">
        <f>VLOOKUP(CK113,[1]Plan1!$F$3:$G$429,2,FALSE)</f>
        <v>#N/A</v>
      </c>
      <c r="CL458" s="20">
        <f>VLOOKUP(CL113,[1]Plan1!$F$3:$G$429,2,FALSE)</f>
        <v>0</v>
      </c>
      <c r="CM458" s="20">
        <f>VLOOKUP(CM113,[1]Plan1!$F$3:$G$429,2,FALSE)</f>
        <v>0</v>
      </c>
      <c r="CN458" s="20">
        <f>VLOOKUP(CN113,[1]Plan1!$F$3:$G$429,2,FALSE)</f>
        <v>0</v>
      </c>
      <c r="CU458" s="20" t="str">
        <f>IF(ISERROR(VLOOKUP(CU113,[1]Plan1!$B$2:$D$490,2,FALSE)),"(sem email)",VLOOKUP(CU113,[1]Plan1!$B$2:$D$490,2,FALSE))</f>
        <v>(sem email)</v>
      </c>
      <c r="CX458" s="20" t="str">
        <f>IF(ISERROR(VLOOKUP(CX113,[1]ajustes!$L$4:$M$309,2,FALSE)),"(sem email)",VLOOKUP(CX113,[1]ajustes!$L$4:$M$309,2,FALSE))</f>
        <v>(sem email)</v>
      </c>
    </row>
    <row r="459" spans="5:102" ht="15.75" customHeight="1" x14ac:dyDescent="0.3">
      <c r="E459" s="23" t="str">
        <f t="shared" si="1"/>
        <v>Luiz Pizarro</v>
      </c>
      <c r="O459" s="20" t="e">
        <f>VLOOKUP(O114,[1]Plan1!$B$2:$D$490,2,FALSE)</f>
        <v>#N/A</v>
      </c>
      <c r="P459" s="20" t="e">
        <f>VLOOKUP(P114,[1]ajustes!$N$4:$O$344,2,FALSE)</f>
        <v>#N/A</v>
      </c>
      <c r="AN459" s="20">
        <f>VLOOKUP(AN114,[1]Plan1!$F$3:$G$429,2,FALSE)</f>
        <v>18</v>
      </c>
      <c r="AO459" s="20">
        <f>VLOOKUP(AO114,[1]Plan1!$F$3:$G$429,2,FALSE)</f>
        <v>0</v>
      </c>
      <c r="AP459" s="20">
        <f>VLOOKUP(AP114,[1]Plan1!$F$3:$G$429,2,FALSE)</f>
        <v>0</v>
      </c>
      <c r="AQ459" s="20">
        <f>VLOOKUP(AQ114,[1]Plan1!$F$3:$G$429,2,FALSE)</f>
        <v>0</v>
      </c>
      <c r="AR459" s="20">
        <f>VLOOKUP(AR114,[1]Plan1!$F$3:$G$429,2,FALSE)</f>
        <v>0</v>
      </c>
      <c r="AS459" s="20">
        <f>VLOOKUP(AS114,[1]Plan1!$F$3:$G$429,2,FALSE)</f>
        <v>0</v>
      </c>
      <c r="AT459" s="20">
        <f>VLOOKUP(AT114,[1]Plan1!$F$3:$G$429,2,FALSE)</f>
        <v>0</v>
      </c>
      <c r="AU459" s="20" t="e">
        <f>VLOOKUP(AU114,[1]ajustes!$L$4:$N$134,3,FALSE)</f>
        <v>#N/A</v>
      </c>
      <c r="AV459" s="20">
        <f>VLOOKUP(AV114,[1]Plan1!$F$3:$G$429,2,FALSE)</f>
        <v>0</v>
      </c>
      <c r="AW459" s="20">
        <f>VLOOKUP(AW114,[1]Plan1!$F$3:$G$429,2,FALSE)</f>
        <v>0</v>
      </c>
      <c r="AX459" s="20">
        <f>VLOOKUP(AX114,[1]Plan1!$F$3:$G$429,2,FALSE)</f>
        <v>0</v>
      </c>
      <c r="AY459" s="20">
        <f>VLOOKUP(AY114,[1]Plan1!$F$3:$G$429,2,FALSE)</f>
        <v>0</v>
      </c>
      <c r="AZ459" s="20">
        <f>VLOOKUP(AZ114,[1]Plan1!$F$3:$G$429,2,FALSE)</f>
        <v>0</v>
      </c>
      <c r="BA459" s="20">
        <f>VLOOKUP(BA114,[1]Plan1!$F$3:$G$429,2,FALSE)</f>
        <v>0</v>
      </c>
      <c r="BB459" s="20">
        <f>VLOOKUP(BB114,[1]Plan1!$F$3:$G$429,2,FALSE)</f>
        <v>0</v>
      </c>
      <c r="BC459" s="20">
        <f>VLOOKUP(BC114,[1]Plan1!$F$3:$G$429,2,FALSE)</f>
        <v>0</v>
      </c>
      <c r="BD459" s="20">
        <f>VLOOKUP(BD114,[1]Plan1!$F$3:$G$429,2,FALSE)</f>
        <v>0</v>
      </c>
      <c r="BE459" s="20" t="e">
        <f>VLOOKUP(BE114,[1]Plan1!$F$3:$G$429,2,FALSE)</f>
        <v>#N/A</v>
      </c>
      <c r="BF459" s="20">
        <f>VLOOKUP(BF114,[1]Plan1!$F$3:$G$429,2,FALSE)</f>
        <v>8</v>
      </c>
      <c r="BG459" s="20">
        <f>VLOOKUP(BG114,[1]Plan1!$F$3:$G$429,2,FALSE)</f>
        <v>0</v>
      </c>
      <c r="BH459" s="20">
        <f>VLOOKUP(BH114,[1]Plan1!$F$3:$G$429,2,FALSE)</f>
        <v>0</v>
      </c>
      <c r="BI459" s="20">
        <f>VLOOKUP(BI114,[1]Plan1!$F$3:$G$429,2,FALSE)</f>
        <v>0</v>
      </c>
      <c r="BJ459" s="20">
        <f>VLOOKUP(BJ114,[1]Plan1!$F$3:$G$429,2,FALSE)</f>
        <v>0</v>
      </c>
      <c r="BK459" s="20">
        <f>VLOOKUP(BK114,[1]Plan1!$F$3:$G$429,2,FALSE)</f>
        <v>0</v>
      </c>
      <c r="BL459" s="20">
        <f>VLOOKUP(BL114,[1]Plan1!$F$3:$G$429,2,FALSE)</f>
        <v>0</v>
      </c>
      <c r="BM459" s="20">
        <f>VLOOKUP(BM114,[1]Plan1!$F$3:$G$429,2,FALSE)</f>
        <v>0</v>
      </c>
      <c r="BN459" s="20">
        <f>VLOOKUP(BN114,[1]Plan1!$F$3:$G$429,2,FALSE)</f>
        <v>0</v>
      </c>
      <c r="BO459" s="20">
        <f>VLOOKUP(BO114,[1]Plan1!$F$3:$G$429,2,FALSE)</f>
        <v>0</v>
      </c>
      <c r="BP459" s="20">
        <f>VLOOKUP(BP114,[1]Plan1!$F$3:$G$429,2,FALSE)</f>
        <v>0</v>
      </c>
      <c r="BQ459" s="20" t="e">
        <f>VLOOKUP(BQ114,[1]ajustes!$L$3:$M$11,2,FALSE)</f>
        <v>#N/A</v>
      </c>
      <c r="BR459" s="20">
        <f>VLOOKUP(BR114,[1]Plan1!$F$3:$G$429,2,FALSE)</f>
        <v>0</v>
      </c>
      <c r="BS459" s="20">
        <f>VLOOKUP(BS114,[1]Plan1!$F$3:$G$429,2,FALSE)</f>
        <v>0</v>
      </c>
      <c r="BT459" s="20">
        <f>VLOOKUP(BT114,[1]Plan1!$F$3:$G$429,2,FALSE)</f>
        <v>0</v>
      </c>
      <c r="BU459" s="20">
        <f>VLOOKUP(BU114,[1]Plan1!$F$3:$G$429,2,FALSE)</f>
        <v>0</v>
      </c>
      <c r="BV459" s="20" t="e">
        <f>VLOOKUP(BV114,[1]ajustes!$L$3:$M$328,2,FALSE)</f>
        <v>#N/A</v>
      </c>
      <c r="BW459" s="20">
        <f>VLOOKUP(BW114,[1]Plan1!$F$3:$G$429,2,FALSE)</f>
        <v>0</v>
      </c>
      <c r="BX459" s="20">
        <f>VLOOKUP(BX114,[1]Plan1!$F$3:$G$429,2,FALSE)</f>
        <v>0</v>
      </c>
      <c r="BY459" s="20">
        <f>VLOOKUP(BY114,[1]Plan1!$F$3:$G$429,2,FALSE)</f>
        <v>0</v>
      </c>
      <c r="BZ459" s="20">
        <f>VLOOKUP(BZ114,[1]Plan1!$F$3:$G$429,2,FALSE)</f>
        <v>0</v>
      </c>
      <c r="CA459" s="20">
        <f>VLOOKUP(CA114,[1]Plan1!$F$3:$G$429,2,FALSE)</f>
        <v>0</v>
      </c>
      <c r="CB459" s="20">
        <f>VLOOKUP(CB114,[1]Plan1!$F$3:$G$429,2,FALSE)</f>
        <v>3</v>
      </c>
      <c r="CC459" s="20">
        <f>VLOOKUP(CC114,[1]Plan1!$F$3:$G$429,2,FALSE)</f>
        <v>32</v>
      </c>
      <c r="CD459" s="20">
        <f>VLOOKUP(CD114,[1]Plan1!$F$3:$G$429,2,FALSE)</f>
        <v>0</v>
      </c>
      <c r="CE459" s="20">
        <f>VLOOKUP(CE114,[1]Plan1!$F$3:$G$429,2,FALSE)</f>
        <v>0</v>
      </c>
      <c r="CF459" s="20">
        <f>VLOOKUP(CF114,[1]Plan1!$F$3:$G$429,2,FALSE)</f>
        <v>0</v>
      </c>
      <c r="CG459" s="20" t="e">
        <f>VLOOKUP(CG114,[1]Plan1!$F$3:$G$429,2,FALSE)</f>
        <v>#N/A</v>
      </c>
      <c r="CH459" s="20">
        <f>VLOOKUP(CH114,[1]Plan1!$F$3:$G$429,2,FALSE)</f>
        <v>0</v>
      </c>
      <c r="CI459" s="20">
        <f>VLOOKUP(CI114,[1]Plan1!$F$3:$G$429,2,FALSE)</f>
        <v>0</v>
      </c>
      <c r="CJ459" s="20">
        <f>VLOOKUP(CJ114,[1]Plan1!$F$3:$G$429,2,FALSE)</f>
        <v>0</v>
      </c>
      <c r="CK459" s="20" t="e">
        <f>VLOOKUP(CK114,[1]Plan1!$F$3:$G$429,2,FALSE)</f>
        <v>#N/A</v>
      </c>
      <c r="CL459" s="20">
        <f>VLOOKUP(CL114,[1]Plan1!$F$3:$G$429,2,FALSE)</f>
        <v>0</v>
      </c>
      <c r="CM459" s="20">
        <f>VLOOKUP(CM114,[1]Plan1!$F$3:$G$429,2,FALSE)</f>
        <v>0</v>
      </c>
      <c r="CN459" s="20">
        <f>VLOOKUP(CN114,[1]Plan1!$F$3:$G$429,2,FALSE)</f>
        <v>0</v>
      </c>
      <c r="CU459" s="20" t="str">
        <f>IF(ISERROR(VLOOKUP(CU114,[1]Plan1!$B$2:$D$490,2,FALSE)),"(sem email)",VLOOKUP(CU114,[1]Plan1!$B$2:$D$490,2,FALSE))</f>
        <v>(sem email)</v>
      </c>
      <c r="CX459" s="20" t="str">
        <f>IF(ISERROR(VLOOKUP(CX114,[1]ajustes!$L$4:$M$309,2,FALSE)),"(sem email)",VLOOKUP(CX114,[1]ajustes!$L$4:$M$309,2,FALSE))</f>
        <v>(sem email)</v>
      </c>
    </row>
    <row r="460" spans="5:102" ht="15.75" customHeight="1" x14ac:dyDescent="0.3">
      <c r="E460" s="23" t="str">
        <f t="shared" si="1"/>
        <v>Themis Tavares</v>
      </c>
      <c r="O460" s="20" t="e">
        <f>VLOOKUP(O115,[1]Plan1!$B$2:$D$490,2,FALSE)</f>
        <v>#N/A</v>
      </c>
      <c r="P460" s="20">
        <f>VLOOKUP(P115,[1]ajustes!$N$4:$O$344,2,FALSE)</f>
        <v>7325586381</v>
      </c>
      <c r="AN460" s="20">
        <f>VLOOKUP(AN115,[1]Plan1!$F$3:$G$429,2,FALSE)</f>
        <v>30</v>
      </c>
      <c r="AO460" s="20">
        <f>VLOOKUP(AO115,[1]Plan1!$F$3:$G$429,2,FALSE)</f>
        <v>0</v>
      </c>
      <c r="AP460" s="20">
        <f>VLOOKUP(AP115,[1]Plan1!$F$3:$G$429,2,FALSE)</f>
        <v>0</v>
      </c>
      <c r="AQ460" s="20">
        <f>VLOOKUP(AQ115,[1]Plan1!$F$3:$G$429,2,FALSE)</f>
        <v>0</v>
      </c>
      <c r="AR460" s="20" t="e">
        <f>VLOOKUP(AR115,[1]Plan1!$F$3:$G$429,2,FALSE)</f>
        <v>#N/A</v>
      </c>
      <c r="AS460" s="20">
        <f>VLOOKUP(AS115,[1]Plan1!$F$3:$G$429,2,FALSE)</f>
        <v>15</v>
      </c>
      <c r="AT460" s="20">
        <f>VLOOKUP(AT115,[1]Plan1!$F$3:$G$429,2,FALSE)</f>
        <v>0</v>
      </c>
      <c r="AU460" s="20" t="e">
        <f>VLOOKUP(AU115,[1]ajustes!$L$4:$N$134,3,FALSE)</f>
        <v>#N/A</v>
      </c>
      <c r="AV460" s="20">
        <f>VLOOKUP(AV115,[1]Plan1!$F$3:$G$429,2,FALSE)</f>
        <v>0</v>
      </c>
      <c r="AW460" s="20">
        <f>VLOOKUP(AW115,[1]Plan1!$F$3:$G$429,2,FALSE)</f>
        <v>0</v>
      </c>
      <c r="AX460" s="20">
        <f>VLOOKUP(AX115,[1]Plan1!$F$3:$G$429,2,FALSE)</f>
        <v>0</v>
      </c>
      <c r="AY460" s="20">
        <f>VLOOKUP(AY115,[1]Plan1!$F$3:$G$429,2,FALSE)</f>
        <v>0</v>
      </c>
      <c r="AZ460" s="20" t="e">
        <f>VLOOKUP(AZ115,[1]Plan1!$F$3:$G$429,2,FALSE)</f>
        <v>#N/A</v>
      </c>
      <c r="BA460" s="20">
        <f>VLOOKUP(BA115,[1]Plan1!$F$3:$G$429,2,FALSE)</f>
        <v>0</v>
      </c>
      <c r="BB460" s="20">
        <f>VLOOKUP(BB115,[1]Plan1!$F$3:$G$429,2,FALSE)</f>
        <v>0</v>
      </c>
      <c r="BC460" s="20">
        <f>VLOOKUP(BC115,[1]Plan1!$F$3:$G$429,2,FALSE)</f>
        <v>0</v>
      </c>
      <c r="BD460" s="20">
        <f>VLOOKUP(BD115,[1]Plan1!$F$3:$G$429,2,FALSE)</f>
        <v>0</v>
      </c>
      <c r="BE460" s="20">
        <f>VLOOKUP(BE115,[1]Plan1!$F$3:$G$429,2,FALSE)</f>
        <v>0</v>
      </c>
      <c r="BF460" s="20">
        <f>VLOOKUP(BF115,[1]Plan1!$F$3:$G$429,2,FALSE)</f>
        <v>0</v>
      </c>
      <c r="BG460" s="20">
        <f>VLOOKUP(BG115,[1]Plan1!$F$3:$G$429,2,FALSE)</f>
        <v>0</v>
      </c>
      <c r="BH460" s="20">
        <f>VLOOKUP(BH115,[1]Plan1!$F$3:$G$429,2,FALSE)</f>
        <v>0</v>
      </c>
      <c r="BI460" s="20">
        <f>VLOOKUP(BI115,[1]Plan1!$F$3:$G$429,2,FALSE)</f>
        <v>0</v>
      </c>
      <c r="BJ460" s="20">
        <f>VLOOKUP(BJ115,[1]Plan1!$F$3:$G$429,2,FALSE)</f>
        <v>0</v>
      </c>
      <c r="BK460" s="20">
        <f>VLOOKUP(BK115,[1]Plan1!$F$3:$G$429,2,FALSE)</f>
        <v>0</v>
      </c>
      <c r="BL460" s="20">
        <f>VLOOKUP(BL115,[1]Plan1!$F$3:$G$429,2,FALSE)</f>
        <v>0</v>
      </c>
      <c r="BM460" s="20">
        <f>VLOOKUP(BM115,[1]Plan1!$F$3:$G$429,2,FALSE)</f>
        <v>0</v>
      </c>
      <c r="BN460" s="20">
        <f>VLOOKUP(BN115,[1]Plan1!$F$3:$G$429,2,FALSE)</f>
        <v>0</v>
      </c>
      <c r="BO460" s="20">
        <f>VLOOKUP(BO115,[1]Plan1!$F$3:$G$429,2,FALSE)</f>
        <v>0</v>
      </c>
      <c r="BP460" s="20">
        <f>VLOOKUP(BP115,[1]Plan1!$F$3:$G$429,2,FALSE)</f>
        <v>0</v>
      </c>
      <c r="BQ460" s="20" t="e">
        <f>VLOOKUP(BQ115,[1]ajustes!$L$3:$M$11,2,FALSE)</f>
        <v>#N/A</v>
      </c>
      <c r="BR460" s="20">
        <f>VLOOKUP(BR115,[1]Plan1!$F$3:$G$429,2,FALSE)</f>
        <v>0</v>
      </c>
      <c r="BS460" s="20">
        <f>VLOOKUP(BS115,[1]Plan1!$F$3:$G$429,2,FALSE)</f>
        <v>0</v>
      </c>
      <c r="BT460" s="20">
        <f>VLOOKUP(BT115,[1]Plan1!$F$3:$G$429,2,FALSE)</f>
        <v>0</v>
      </c>
      <c r="BU460" s="20">
        <f>VLOOKUP(BU115,[1]Plan1!$F$3:$G$429,2,FALSE)</f>
        <v>0</v>
      </c>
      <c r="BV460" s="20" t="e">
        <f>VLOOKUP(BV115,[1]ajustes!$L$3:$M$328,2,FALSE)</f>
        <v>#N/A</v>
      </c>
      <c r="BW460" s="20">
        <f>VLOOKUP(BW115,[1]Plan1!$F$3:$G$429,2,FALSE)</f>
        <v>0</v>
      </c>
      <c r="BX460" s="20">
        <f>VLOOKUP(BX115,[1]Plan1!$F$3:$G$429,2,FALSE)</f>
        <v>0</v>
      </c>
      <c r="BY460" s="20">
        <f>VLOOKUP(BY115,[1]Plan1!$F$3:$G$429,2,FALSE)</f>
        <v>0</v>
      </c>
      <c r="BZ460" s="20">
        <f>VLOOKUP(BZ115,[1]Plan1!$F$3:$G$429,2,FALSE)</f>
        <v>0</v>
      </c>
      <c r="CA460" s="20">
        <f>VLOOKUP(CA115,[1]Plan1!$F$3:$G$429,2,FALSE)</f>
        <v>0</v>
      </c>
      <c r="CB460" s="20">
        <f>VLOOKUP(CB115,[1]Plan1!$F$3:$G$429,2,FALSE)</f>
        <v>0</v>
      </c>
      <c r="CC460" s="20">
        <f>VLOOKUP(CC115,[1]Plan1!$F$3:$G$429,2,FALSE)</f>
        <v>10</v>
      </c>
      <c r="CD460" s="20">
        <f>VLOOKUP(CD115,[1]Plan1!$F$3:$G$429,2,FALSE)</f>
        <v>0</v>
      </c>
      <c r="CE460" s="20">
        <f>VLOOKUP(CE115,[1]Plan1!$F$3:$G$429,2,FALSE)</f>
        <v>0</v>
      </c>
      <c r="CF460" s="20">
        <f>VLOOKUP(CF115,[1]Plan1!$F$3:$G$429,2,FALSE)</f>
        <v>0</v>
      </c>
      <c r="CG460" s="20">
        <f>VLOOKUP(CG115,[1]Plan1!$F$3:$G$429,2,FALSE)</f>
        <v>0</v>
      </c>
      <c r="CH460" s="20" t="e">
        <f>VLOOKUP(CH115,[1]Plan1!$F$3:$G$429,2,FALSE)</f>
        <v>#N/A</v>
      </c>
      <c r="CI460" s="20">
        <f>VLOOKUP(CI115,[1]Plan1!$F$3:$G$429,2,FALSE)</f>
        <v>0</v>
      </c>
      <c r="CJ460" s="20">
        <f>VLOOKUP(CJ115,[1]Plan1!$F$3:$G$429,2,FALSE)</f>
        <v>0</v>
      </c>
      <c r="CK460" s="20">
        <f>VLOOKUP(CK115,[1]Plan1!$F$3:$G$429,2,FALSE)</f>
        <v>0</v>
      </c>
      <c r="CL460" s="20">
        <f>VLOOKUP(CL115,[1]Plan1!$F$3:$G$429,2,FALSE)</f>
        <v>0</v>
      </c>
      <c r="CM460" s="20">
        <f>VLOOKUP(CM115,[1]Plan1!$F$3:$G$429,2,FALSE)</f>
        <v>0</v>
      </c>
      <c r="CN460" s="20">
        <f>VLOOKUP(CN115,[1]Plan1!$F$3:$G$429,2,FALSE)</f>
        <v>0</v>
      </c>
      <c r="CU460" s="20" t="str">
        <f>IF(ISERROR(VLOOKUP(CU115,[1]Plan1!$B$2:$D$490,2,FALSE)),"(sem email)",VLOOKUP(CU115,[1]Plan1!$B$2:$D$490,2,FALSE))</f>
        <v>(sem email)</v>
      </c>
      <c r="CX460" s="20" t="str">
        <f>IF(ISERROR(VLOOKUP(CX115,[1]ajustes!$L$4:$M$309,2,FALSE)),"(sem email)",VLOOKUP(CX115,[1]ajustes!$L$4:$M$309,2,FALSE))</f>
        <v>(sem email)</v>
      </c>
    </row>
    <row r="461" spans="5:102" ht="15.75" customHeight="1" x14ac:dyDescent="0.3">
      <c r="E461" s="23" t="str">
        <f t="shared" si="1"/>
        <v>Orlando (Http://Paul-Stephen.Org.Au/)</v>
      </c>
      <c r="O461" s="20" t="e">
        <f>VLOOKUP(O116,[1]Plan1!$B$2:$D$490,2,FALSE)</f>
        <v>#N/A</v>
      </c>
      <c r="P461" s="20">
        <f>VLOOKUP(P116,[1]ajustes!$N$4:$O$344,2,FALSE)</f>
        <v>61414551566</v>
      </c>
      <c r="AN461" s="20">
        <f>VLOOKUP(AN116,[1]Plan1!$F$3:$G$429,2,FALSE)</f>
        <v>25</v>
      </c>
      <c r="AO461" s="20">
        <f>VLOOKUP(AO116,[1]Plan1!$F$3:$G$429,2,FALSE)</f>
        <v>0</v>
      </c>
      <c r="AP461" s="20">
        <f>VLOOKUP(AP116,[1]Plan1!$F$3:$G$429,2,FALSE)</f>
        <v>0</v>
      </c>
      <c r="AQ461" s="20">
        <f>VLOOKUP(AQ116,[1]Plan1!$F$3:$G$429,2,FALSE)</f>
        <v>0</v>
      </c>
      <c r="AR461" s="20">
        <f>VLOOKUP(AR116,[1]Plan1!$F$3:$G$429,2,FALSE)</f>
        <v>0</v>
      </c>
      <c r="AS461" s="20">
        <f>VLOOKUP(AS116,[1]Plan1!$F$3:$G$429,2,FALSE)</f>
        <v>0</v>
      </c>
      <c r="AT461" s="20" t="e">
        <f>VLOOKUP(AT116,[1]Plan1!$F$3:$G$429,2,FALSE)</f>
        <v>#N/A</v>
      </c>
      <c r="AU461" s="20" t="e">
        <f>VLOOKUP(AU116,[1]ajustes!$L$4:$N$134,3,FALSE)</f>
        <v>#N/A</v>
      </c>
      <c r="AV461" s="20">
        <f>VLOOKUP(AV116,[1]Plan1!$F$3:$G$429,2,FALSE)</f>
        <v>20</v>
      </c>
      <c r="AW461" s="20">
        <f>VLOOKUP(AW116,[1]Plan1!$F$3:$G$429,2,FALSE)</f>
        <v>0</v>
      </c>
      <c r="AX461" s="20">
        <f>VLOOKUP(AX116,[1]Plan1!$F$3:$G$429,2,FALSE)</f>
        <v>0</v>
      </c>
      <c r="AY461" s="20">
        <f>VLOOKUP(AY116,[1]Plan1!$F$3:$G$429,2,FALSE)</f>
        <v>0</v>
      </c>
      <c r="AZ461" s="20">
        <f>VLOOKUP(AZ116,[1]Plan1!$F$3:$G$429,2,FALSE)</f>
        <v>0</v>
      </c>
      <c r="BA461" s="20">
        <f>VLOOKUP(BA116,[1]Plan1!$F$3:$G$429,2,FALSE)</f>
        <v>0</v>
      </c>
      <c r="BB461" s="20">
        <f>VLOOKUP(BB116,[1]Plan1!$F$3:$G$429,2,FALSE)</f>
        <v>0</v>
      </c>
      <c r="BC461" s="20">
        <f>VLOOKUP(BC116,[1]Plan1!$F$3:$G$429,2,FALSE)</f>
        <v>0</v>
      </c>
      <c r="BD461" s="20">
        <f>VLOOKUP(BD116,[1]Plan1!$F$3:$G$429,2,FALSE)</f>
        <v>0</v>
      </c>
      <c r="BE461" s="20" t="e">
        <f>VLOOKUP(BE116,[1]Plan1!$F$3:$G$429,2,FALSE)</f>
        <v>#N/A</v>
      </c>
      <c r="BF461" s="20">
        <f>VLOOKUP(BF116,[1]Plan1!$F$3:$G$429,2,FALSE)</f>
        <v>10</v>
      </c>
      <c r="BG461" s="20">
        <f>VLOOKUP(BG116,[1]Plan1!$F$3:$G$429,2,FALSE)</f>
        <v>0</v>
      </c>
      <c r="BH461" s="20">
        <f>VLOOKUP(BH116,[1]Plan1!$F$3:$G$429,2,FALSE)</f>
        <v>0</v>
      </c>
      <c r="BI461" s="20">
        <f>VLOOKUP(BI116,[1]Plan1!$F$3:$G$429,2,FALSE)</f>
        <v>0</v>
      </c>
      <c r="BJ461" s="20">
        <f>VLOOKUP(BJ116,[1]Plan1!$F$3:$G$429,2,FALSE)</f>
        <v>0</v>
      </c>
      <c r="BK461" s="20">
        <f>VLOOKUP(BK116,[1]Plan1!$F$3:$G$429,2,FALSE)</f>
        <v>0</v>
      </c>
      <c r="BL461" s="20">
        <f>VLOOKUP(BL116,[1]Plan1!$F$3:$G$429,2,FALSE)</f>
        <v>0</v>
      </c>
      <c r="BM461" s="20">
        <f>VLOOKUP(BM116,[1]Plan1!$F$3:$G$429,2,FALSE)</f>
        <v>0</v>
      </c>
      <c r="BN461" s="20">
        <f>VLOOKUP(BN116,[1]Plan1!$F$3:$G$429,2,FALSE)</f>
        <v>0</v>
      </c>
      <c r="BO461" s="20">
        <f>VLOOKUP(BO116,[1]Plan1!$F$3:$G$429,2,FALSE)</f>
        <v>0</v>
      </c>
      <c r="BP461" s="20">
        <f>VLOOKUP(BP116,[1]Plan1!$F$3:$G$429,2,FALSE)</f>
        <v>0</v>
      </c>
      <c r="BQ461" s="20" t="e">
        <f>VLOOKUP(BQ116,[1]ajustes!$L$3:$M$11,2,FALSE)</f>
        <v>#N/A</v>
      </c>
      <c r="BR461" s="20">
        <f>VLOOKUP(BR116,[1]Plan1!$F$3:$G$429,2,FALSE)</f>
        <v>0</v>
      </c>
      <c r="BS461" s="20">
        <f>VLOOKUP(BS116,[1]Plan1!$F$3:$G$429,2,FALSE)</f>
        <v>0</v>
      </c>
      <c r="BT461" s="20">
        <f>VLOOKUP(BT116,[1]Plan1!$F$3:$G$429,2,FALSE)</f>
        <v>0</v>
      </c>
      <c r="BU461" s="20">
        <f>VLOOKUP(BU116,[1]Plan1!$F$3:$G$429,2,FALSE)</f>
        <v>0</v>
      </c>
      <c r="BV461" s="20" t="e">
        <f>VLOOKUP(BV116,[1]ajustes!$L$3:$M$328,2,FALSE)</f>
        <v>#N/A</v>
      </c>
      <c r="BW461" s="20">
        <f>VLOOKUP(BW116,[1]Plan1!$F$3:$G$429,2,FALSE)</f>
        <v>0</v>
      </c>
      <c r="BX461" s="20">
        <f>VLOOKUP(BX116,[1]Plan1!$F$3:$G$429,2,FALSE)</f>
        <v>0</v>
      </c>
      <c r="BY461" s="20">
        <f>VLOOKUP(BY116,[1]Plan1!$F$3:$G$429,2,FALSE)</f>
        <v>0</v>
      </c>
      <c r="BZ461" s="20">
        <f>VLOOKUP(BZ116,[1]Plan1!$F$3:$G$429,2,FALSE)</f>
        <v>0</v>
      </c>
      <c r="CA461" s="20">
        <f>VLOOKUP(CA116,[1]Plan1!$F$3:$G$429,2,FALSE)</f>
        <v>0</v>
      </c>
      <c r="CB461" s="20">
        <f>VLOOKUP(CB116,[1]Plan1!$F$3:$G$429,2,FALSE)</f>
        <v>0</v>
      </c>
      <c r="CC461" s="20">
        <f>VLOOKUP(CC116,[1]Plan1!$F$3:$G$429,2,FALSE)</f>
        <v>0</v>
      </c>
      <c r="CD461" s="20">
        <f>VLOOKUP(CD116,[1]Plan1!$F$3:$G$429,2,FALSE)</f>
        <v>0</v>
      </c>
      <c r="CE461" s="20">
        <f>VLOOKUP(CE116,[1]Plan1!$F$3:$G$429,2,FALSE)</f>
        <v>0</v>
      </c>
      <c r="CF461" s="20">
        <f>VLOOKUP(CF116,[1]Plan1!$F$3:$G$429,2,FALSE)</f>
        <v>0</v>
      </c>
      <c r="CG461" s="20">
        <f>VLOOKUP(CG116,[1]Plan1!$F$3:$G$429,2,FALSE)</f>
        <v>0</v>
      </c>
      <c r="CH461" s="20" t="e">
        <f>VLOOKUP(CH116,[1]Plan1!$F$3:$G$429,2,FALSE)</f>
        <v>#N/A</v>
      </c>
      <c r="CI461" s="20">
        <f>VLOOKUP(CI116,[1]Plan1!$F$3:$G$429,2,FALSE)</f>
        <v>0</v>
      </c>
      <c r="CJ461" s="20">
        <f>VLOOKUP(CJ116,[1]Plan1!$F$3:$G$429,2,FALSE)</f>
        <v>0</v>
      </c>
      <c r="CK461" s="20">
        <f>VLOOKUP(CK116,[1]Plan1!$F$3:$G$429,2,FALSE)</f>
        <v>0</v>
      </c>
      <c r="CL461" s="20">
        <f>VLOOKUP(CL116,[1]Plan1!$F$3:$G$429,2,FALSE)</f>
        <v>0</v>
      </c>
      <c r="CM461" s="20">
        <f>VLOOKUP(CM116,[1]Plan1!$F$3:$G$429,2,FALSE)</f>
        <v>0</v>
      </c>
      <c r="CN461" s="20">
        <f>VLOOKUP(CN116,[1]Plan1!$F$3:$G$429,2,FALSE)</f>
        <v>0</v>
      </c>
      <c r="CU461" s="20" t="str">
        <f>IF(ISERROR(VLOOKUP(CU116,[1]Plan1!$B$2:$D$490,2,FALSE)),"(sem email)",VLOOKUP(CU116,[1]Plan1!$B$2:$D$490,2,FALSE))</f>
        <v>(sem email)</v>
      </c>
      <c r="CX461" s="20" t="str">
        <f>IF(ISERROR(VLOOKUP(CX116,[1]ajustes!$L$4:$M$309,2,FALSE)),"(sem email)",VLOOKUP(CX116,[1]ajustes!$L$4:$M$309,2,FALSE))</f>
        <v>(sem email)</v>
      </c>
    </row>
    <row r="462" spans="5:102" ht="15.75" customHeight="1" x14ac:dyDescent="0.3">
      <c r="E462" s="23" t="str">
        <f t="shared" si="1"/>
        <v>Lenir Cristina Vieira Cardoso</v>
      </c>
      <c r="O462" s="20" t="e">
        <f>VLOOKUP(O117,[1]Plan1!$B$2:$D$490,2,FALSE)</f>
        <v>#N/A</v>
      </c>
      <c r="P462" s="20">
        <f>VLOOKUP(P117,[1]ajustes!$N$4:$O$344,2,FALSE)</f>
        <v>672256936</v>
      </c>
      <c r="AN462" s="20">
        <f>VLOOKUP(AN117,[1]Plan1!$F$3:$G$429,2,FALSE)</f>
        <v>0</v>
      </c>
      <c r="AO462" s="20">
        <f>VLOOKUP(AO117,[1]Plan1!$F$3:$G$429,2,FALSE)</f>
        <v>0</v>
      </c>
      <c r="AP462" s="20">
        <f>VLOOKUP(AP117,[1]Plan1!$F$3:$G$429,2,FALSE)</f>
        <v>0</v>
      </c>
      <c r="AQ462" s="20">
        <f>VLOOKUP(AQ117,[1]Plan1!$F$3:$G$429,2,FALSE)</f>
        <v>0</v>
      </c>
      <c r="AR462" s="20">
        <f>VLOOKUP(AR117,[1]Plan1!$F$3:$G$429,2,FALSE)</f>
        <v>0</v>
      </c>
      <c r="AS462" s="20">
        <f>VLOOKUP(AS117,[1]Plan1!$F$3:$G$429,2,FALSE)</f>
        <v>0</v>
      </c>
      <c r="AT462" s="20" t="e">
        <f>VLOOKUP(AT117,[1]Plan1!$F$3:$G$429,2,FALSE)</f>
        <v>#N/A</v>
      </c>
      <c r="AU462" s="20" t="e">
        <f>VLOOKUP(AU117,[1]ajustes!$L$4:$N$134,3,FALSE)</f>
        <v>#N/A</v>
      </c>
      <c r="AV462" s="20">
        <f>VLOOKUP(AV117,[1]Plan1!$F$3:$G$429,2,FALSE)</f>
        <v>9</v>
      </c>
      <c r="AW462" s="20">
        <f>VLOOKUP(AW117,[1]Plan1!$F$3:$G$429,2,FALSE)</f>
        <v>1</v>
      </c>
      <c r="AX462" s="20">
        <f>VLOOKUP(AX117,[1]Plan1!$F$3:$G$429,2,FALSE)</f>
        <v>1</v>
      </c>
      <c r="AY462" s="20">
        <f>VLOOKUP(AY117,[1]Plan1!$F$3:$G$429,2,FALSE)</f>
        <v>1</v>
      </c>
      <c r="AZ462" s="20">
        <f>VLOOKUP(AZ117,[1]Plan1!$F$3:$G$429,2,FALSE)</f>
        <v>0</v>
      </c>
      <c r="BA462" s="20">
        <f>VLOOKUP(BA117,[1]Plan1!$F$3:$G$429,2,FALSE)</f>
        <v>0</v>
      </c>
      <c r="BB462" s="20">
        <f>VLOOKUP(BB117,[1]Plan1!$F$3:$G$429,2,FALSE)</f>
        <v>0</v>
      </c>
      <c r="BC462" s="20">
        <f>VLOOKUP(BC117,[1]Plan1!$F$3:$G$429,2,FALSE)</f>
        <v>0</v>
      </c>
      <c r="BD462" s="20">
        <f>VLOOKUP(BD117,[1]Plan1!$F$3:$G$429,2,FALSE)</f>
        <v>0</v>
      </c>
      <c r="BE462" s="20">
        <f>VLOOKUP(BE117,[1]Plan1!$F$3:$G$429,2,FALSE)</f>
        <v>0</v>
      </c>
      <c r="BF462" s="20">
        <f>VLOOKUP(BF117,[1]Plan1!$F$3:$G$429,2,FALSE)</f>
        <v>0</v>
      </c>
      <c r="BG462" s="20">
        <f>VLOOKUP(BG117,[1]Plan1!$F$3:$G$429,2,FALSE)</f>
        <v>0</v>
      </c>
      <c r="BH462" s="20">
        <f>VLOOKUP(BH117,[1]Plan1!$F$3:$G$429,2,FALSE)</f>
        <v>0</v>
      </c>
      <c r="BI462" s="20">
        <f>VLOOKUP(BI117,[1]Plan1!$F$3:$G$429,2,FALSE)</f>
        <v>0</v>
      </c>
      <c r="BJ462" s="20">
        <f>VLOOKUP(BJ117,[1]Plan1!$F$3:$G$429,2,FALSE)</f>
        <v>0</v>
      </c>
      <c r="BK462" s="20">
        <f>VLOOKUP(BK117,[1]Plan1!$F$3:$G$429,2,FALSE)</f>
        <v>0</v>
      </c>
      <c r="BL462" s="20">
        <f>VLOOKUP(BL117,[1]Plan1!$F$3:$G$429,2,FALSE)</f>
        <v>0</v>
      </c>
      <c r="BM462" s="20">
        <f>VLOOKUP(BM117,[1]Plan1!$F$3:$G$429,2,FALSE)</f>
        <v>0</v>
      </c>
      <c r="BN462" s="20">
        <f>VLOOKUP(BN117,[1]Plan1!$F$3:$G$429,2,FALSE)</f>
        <v>0</v>
      </c>
      <c r="BO462" s="20">
        <f>VLOOKUP(BO117,[1]Plan1!$F$3:$G$429,2,FALSE)</f>
        <v>0</v>
      </c>
      <c r="BP462" s="20">
        <f>VLOOKUP(BP117,[1]Plan1!$F$3:$G$429,2,FALSE)</f>
        <v>0</v>
      </c>
      <c r="BQ462" s="20" t="e">
        <f>VLOOKUP(BQ117,[1]ajustes!$L$3:$M$11,2,FALSE)</f>
        <v>#N/A</v>
      </c>
      <c r="BR462" s="20">
        <f>VLOOKUP(BR117,[1]Plan1!$F$3:$G$429,2,FALSE)</f>
        <v>0</v>
      </c>
      <c r="BS462" s="20">
        <f>VLOOKUP(BS117,[1]Plan1!$F$3:$G$429,2,FALSE)</f>
        <v>0</v>
      </c>
      <c r="BT462" s="20">
        <f>VLOOKUP(BT117,[1]Plan1!$F$3:$G$429,2,FALSE)</f>
        <v>0</v>
      </c>
      <c r="BU462" s="20">
        <f>VLOOKUP(BU117,[1]Plan1!$F$3:$G$429,2,FALSE)</f>
        <v>0</v>
      </c>
      <c r="BV462" s="20" t="e">
        <f>VLOOKUP(BV117,[1]ajustes!$L$3:$M$328,2,FALSE)</f>
        <v>#N/A</v>
      </c>
      <c r="BW462" s="20">
        <f>VLOOKUP(BW117,[1]Plan1!$F$3:$G$429,2,FALSE)</f>
        <v>0</v>
      </c>
      <c r="BX462" s="20">
        <f>VLOOKUP(BX117,[1]Plan1!$F$3:$G$429,2,FALSE)</f>
        <v>0</v>
      </c>
      <c r="BY462" s="20">
        <f>VLOOKUP(BY117,[1]Plan1!$F$3:$G$429,2,FALSE)</f>
        <v>0</v>
      </c>
      <c r="BZ462" s="20">
        <f>VLOOKUP(BZ117,[1]Plan1!$F$3:$G$429,2,FALSE)</f>
        <v>0</v>
      </c>
      <c r="CA462" s="20">
        <f>VLOOKUP(CA117,[1]Plan1!$F$3:$G$429,2,FALSE)</f>
        <v>0</v>
      </c>
      <c r="CB462" s="20">
        <f>VLOOKUP(CB117,[1]Plan1!$F$3:$G$429,2,FALSE)</f>
        <v>0</v>
      </c>
      <c r="CC462" s="20">
        <f>VLOOKUP(CC117,[1]Plan1!$F$3:$G$429,2,FALSE)</f>
        <v>0</v>
      </c>
      <c r="CD462" s="20">
        <f>VLOOKUP(CD117,[1]Plan1!$F$3:$G$429,2,FALSE)</f>
        <v>0</v>
      </c>
      <c r="CE462" s="20">
        <f>VLOOKUP(CE117,[1]Plan1!$F$3:$G$429,2,FALSE)</f>
        <v>0</v>
      </c>
      <c r="CF462" s="20">
        <f>VLOOKUP(CF117,[1]Plan1!$F$3:$G$429,2,FALSE)</f>
        <v>0</v>
      </c>
      <c r="CG462" s="20" t="e">
        <f>VLOOKUP(CG117,[1]Plan1!$F$3:$G$429,2,FALSE)</f>
        <v>#N/A</v>
      </c>
      <c r="CH462" s="20" t="e">
        <f>VLOOKUP(CH117,[1]Plan1!$F$3:$G$429,2,FALSE)</f>
        <v>#N/A</v>
      </c>
      <c r="CI462" s="20">
        <f>VLOOKUP(CI117,[1]Plan1!$F$3:$G$429,2,FALSE)</f>
        <v>1</v>
      </c>
      <c r="CJ462" s="20">
        <f>VLOOKUP(CJ117,[1]Plan1!$F$3:$G$429,2,FALSE)</f>
        <v>1</v>
      </c>
      <c r="CK462" s="20">
        <f>VLOOKUP(CK117,[1]Plan1!$F$3:$G$429,2,FALSE)</f>
        <v>0</v>
      </c>
      <c r="CL462" s="20" t="e">
        <f>VLOOKUP(CL117,[1]Plan1!$F$3:$G$429,2,FALSE)</f>
        <v>#N/A</v>
      </c>
      <c r="CM462" s="20">
        <f>VLOOKUP(CM117,[1]Plan1!$F$3:$G$429,2,FALSE)</f>
        <v>0</v>
      </c>
      <c r="CN462" s="20">
        <f>VLOOKUP(CN117,[1]Plan1!$F$3:$G$429,2,FALSE)</f>
        <v>0</v>
      </c>
      <c r="CU462" s="20" t="str">
        <f>IF(ISERROR(VLOOKUP(CU117,[1]Plan1!$B$2:$D$490,2,FALSE)),"(sem email)",VLOOKUP(CU117,[1]Plan1!$B$2:$D$490,2,FALSE))</f>
        <v>(sem email)</v>
      </c>
      <c r="CX462" s="20" t="str">
        <f>IF(ISERROR(VLOOKUP(CX117,[1]ajustes!$L$4:$M$309,2,FALSE)),"(sem email)",VLOOKUP(CX117,[1]ajustes!$L$4:$M$309,2,FALSE))</f>
        <v>(sem email)</v>
      </c>
    </row>
    <row r="463" spans="5:102" ht="15.75" customHeight="1" x14ac:dyDescent="0.3">
      <c r="E463" s="23" t="str">
        <f t="shared" si="1"/>
        <v>Sandra Regina Pizarro</v>
      </c>
      <c r="O463" s="20" t="e">
        <f>VLOOKUP(O118,[1]Plan1!$B$2:$D$490,2,FALSE)</f>
        <v>#N/A</v>
      </c>
      <c r="P463" s="20">
        <f>VLOOKUP(P118,[1]ajustes!$N$4:$O$344,2,FALSE)</f>
        <v>54798606</v>
      </c>
      <c r="AN463" s="20">
        <f>VLOOKUP(AN118,[1]Plan1!$F$3:$G$429,2,FALSE)</f>
        <v>0</v>
      </c>
      <c r="AO463" s="20">
        <f>VLOOKUP(AO118,[1]Plan1!$F$3:$G$429,2,FALSE)</f>
        <v>0</v>
      </c>
      <c r="AP463" s="20">
        <f>VLOOKUP(AP118,[1]Plan1!$F$3:$G$429,2,FALSE)</f>
        <v>0</v>
      </c>
      <c r="AQ463" s="20">
        <f>VLOOKUP(AQ118,[1]Plan1!$F$3:$G$429,2,FALSE)</f>
        <v>0</v>
      </c>
      <c r="AR463" s="20">
        <f>VLOOKUP(AR118,[1]Plan1!$F$3:$G$429,2,FALSE)</f>
        <v>0</v>
      </c>
      <c r="AS463" s="20">
        <f>VLOOKUP(AS118,[1]Plan1!$F$3:$G$429,2,FALSE)</f>
        <v>0</v>
      </c>
      <c r="AT463" s="20" t="e">
        <f>VLOOKUP(AT118,[1]Plan1!$F$3:$G$429,2,FALSE)</f>
        <v>#N/A</v>
      </c>
      <c r="AU463" s="20" t="e">
        <f>VLOOKUP(AU118,[1]ajustes!$L$4:$N$134,3,FALSE)</f>
        <v>#N/A</v>
      </c>
      <c r="AV463" s="20">
        <f>VLOOKUP(AV118,[1]Plan1!$F$3:$G$429,2,FALSE)</f>
        <v>3</v>
      </c>
      <c r="AW463" s="20">
        <f>VLOOKUP(AW118,[1]Plan1!$F$3:$G$429,2,FALSE)</f>
        <v>0</v>
      </c>
      <c r="AX463" s="20">
        <f>VLOOKUP(AX118,[1]Plan1!$F$3:$G$429,2,FALSE)</f>
        <v>0</v>
      </c>
      <c r="AY463" s="20">
        <f>VLOOKUP(AY118,[1]Plan1!$F$3:$G$429,2,FALSE)</f>
        <v>0</v>
      </c>
      <c r="AZ463" s="20" t="e">
        <f>VLOOKUP(AZ118,[1]Plan1!$F$3:$G$429,2,FALSE)</f>
        <v>#N/A</v>
      </c>
      <c r="BA463" s="20">
        <f>VLOOKUP(BA118,[1]Plan1!$F$3:$G$429,2,FALSE)</f>
        <v>0</v>
      </c>
      <c r="BB463" s="20">
        <f>VLOOKUP(BB118,[1]Plan1!$F$3:$G$429,2,FALSE)</f>
        <v>0</v>
      </c>
      <c r="BC463" s="20">
        <f>VLOOKUP(BC118,[1]Plan1!$F$3:$G$429,2,FALSE)</f>
        <v>0</v>
      </c>
      <c r="BD463" s="20">
        <f>VLOOKUP(BD118,[1]Plan1!$F$3:$G$429,2,FALSE)</f>
        <v>0</v>
      </c>
      <c r="BE463" s="20" t="e">
        <f>VLOOKUP(BE118,[1]Plan1!$F$3:$G$429,2,FALSE)</f>
        <v>#N/A</v>
      </c>
      <c r="BF463" s="20">
        <f>VLOOKUP(BF118,[1]Plan1!$F$3:$G$429,2,FALSE)</f>
        <v>6</v>
      </c>
      <c r="BG463" s="20">
        <f>VLOOKUP(BG118,[1]Plan1!$F$3:$G$429,2,FALSE)</f>
        <v>0</v>
      </c>
      <c r="BH463" s="20">
        <f>VLOOKUP(BH118,[1]Plan1!$F$3:$G$429,2,FALSE)</f>
        <v>2</v>
      </c>
      <c r="BI463" s="20">
        <f>VLOOKUP(BI118,[1]Plan1!$F$3:$G$429,2,FALSE)</f>
        <v>0</v>
      </c>
      <c r="BJ463" s="20">
        <f>VLOOKUP(BJ118,[1]Plan1!$F$3:$G$429,2,FALSE)</f>
        <v>0</v>
      </c>
      <c r="BK463" s="20">
        <f>VLOOKUP(BK118,[1]Plan1!$F$3:$G$429,2,FALSE)</f>
        <v>0</v>
      </c>
      <c r="BL463" s="20">
        <f>VLOOKUP(BL118,[1]Plan1!$F$3:$G$429,2,FALSE)</f>
        <v>0</v>
      </c>
      <c r="BM463" s="20">
        <f>VLOOKUP(BM118,[1]Plan1!$F$3:$G$429,2,FALSE)</f>
        <v>0</v>
      </c>
      <c r="BN463" s="20">
        <f>VLOOKUP(BN118,[1]Plan1!$F$3:$G$429,2,FALSE)</f>
        <v>0</v>
      </c>
      <c r="BO463" s="20">
        <f>VLOOKUP(BO118,[1]Plan1!$F$3:$G$429,2,FALSE)</f>
        <v>2</v>
      </c>
      <c r="BP463" s="20">
        <f>VLOOKUP(BP118,[1]Plan1!$F$3:$G$429,2,FALSE)</f>
        <v>2</v>
      </c>
      <c r="BQ463" s="20" t="e">
        <f>VLOOKUP(BQ118,[1]ajustes!$L$3:$M$11,2,FALSE)</f>
        <v>#N/A</v>
      </c>
      <c r="BR463" s="20">
        <f>VLOOKUP(BR118,[1]Plan1!$F$3:$G$429,2,FALSE)</f>
        <v>0</v>
      </c>
      <c r="BS463" s="20">
        <f>VLOOKUP(BS118,[1]Plan1!$F$3:$G$429,2,FALSE)</f>
        <v>0</v>
      </c>
      <c r="BT463" s="20">
        <f>VLOOKUP(BT118,[1]Plan1!$F$3:$G$429,2,FALSE)</f>
        <v>0</v>
      </c>
      <c r="BU463" s="20">
        <f>VLOOKUP(BU118,[1]Plan1!$F$3:$G$429,2,FALSE)</f>
        <v>0</v>
      </c>
      <c r="BV463" s="20" t="e">
        <f>VLOOKUP(BV118,[1]ajustes!$L$3:$M$328,2,FALSE)</f>
        <v>#N/A</v>
      </c>
      <c r="BW463" s="20">
        <f>VLOOKUP(BW118,[1]Plan1!$F$3:$G$429,2,FALSE)</f>
        <v>0</v>
      </c>
      <c r="BX463" s="20">
        <f>VLOOKUP(BX118,[1]Plan1!$F$3:$G$429,2,FALSE)</f>
        <v>0</v>
      </c>
      <c r="BY463" s="20">
        <f>VLOOKUP(BY118,[1]Plan1!$F$3:$G$429,2,FALSE)</f>
        <v>0</v>
      </c>
      <c r="BZ463" s="20">
        <f>VLOOKUP(BZ118,[1]Plan1!$F$3:$G$429,2,FALSE)</f>
        <v>0</v>
      </c>
      <c r="CA463" s="20">
        <f>VLOOKUP(CA118,[1]Plan1!$F$3:$G$429,2,FALSE)</f>
        <v>0</v>
      </c>
      <c r="CB463" s="20">
        <f>VLOOKUP(CB118,[1]Plan1!$F$3:$G$429,2,FALSE)</f>
        <v>0</v>
      </c>
      <c r="CC463" s="20">
        <f>VLOOKUP(CC118,[1]Plan1!$F$3:$G$429,2,FALSE)</f>
        <v>7</v>
      </c>
      <c r="CD463" s="20">
        <f>VLOOKUP(CD118,[1]Plan1!$F$3:$G$429,2,FALSE)</f>
        <v>0</v>
      </c>
      <c r="CE463" s="20">
        <f>VLOOKUP(CE118,[1]Plan1!$F$3:$G$429,2,FALSE)</f>
        <v>0</v>
      </c>
      <c r="CF463" s="20">
        <f>VLOOKUP(CF118,[1]Plan1!$F$3:$G$429,2,FALSE)</f>
        <v>0</v>
      </c>
      <c r="CG463" s="20" t="e">
        <f>VLOOKUP(CG118,[1]Plan1!$F$3:$G$429,2,FALSE)</f>
        <v>#N/A</v>
      </c>
      <c r="CH463" s="20">
        <f>VLOOKUP(CH118,[1]Plan1!$F$3:$G$429,2,FALSE)</f>
        <v>0</v>
      </c>
      <c r="CI463" s="20">
        <f>VLOOKUP(CI118,[1]Plan1!$F$3:$G$429,2,FALSE)</f>
        <v>0</v>
      </c>
      <c r="CJ463" s="20">
        <f>VLOOKUP(CJ118,[1]Plan1!$F$3:$G$429,2,FALSE)</f>
        <v>0</v>
      </c>
      <c r="CK463" s="20" t="e">
        <f>VLOOKUP(CK118,[1]Plan1!$F$3:$G$429,2,FALSE)</f>
        <v>#N/A</v>
      </c>
      <c r="CL463" s="20">
        <f>VLOOKUP(CL118,[1]Plan1!$F$3:$G$429,2,FALSE)</f>
        <v>0</v>
      </c>
      <c r="CM463" s="20">
        <f>VLOOKUP(CM118,[1]Plan1!$F$3:$G$429,2,FALSE)</f>
        <v>0</v>
      </c>
      <c r="CN463" s="20">
        <f>VLOOKUP(CN118,[1]Plan1!$F$3:$G$429,2,FALSE)</f>
        <v>0</v>
      </c>
      <c r="CU463" s="20" t="str">
        <f>IF(ISERROR(VLOOKUP(CU118,[1]Plan1!$B$2:$D$490,2,FALSE)),"(sem email)",VLOOKUP(CU118,[1]Plan1!$B$2:$D$490,2,FALSE))</f>
        <v>(sem email)</v>
      </c>
      <c r="CX463" s="20" t="str">
        <f>IF(ISERROR(VLOOKUP(CX118,[1]ajustes!$L$4:$M$309,2,FALSE)),"(sem email)",VLOOKUP(CX118,[1]ajustes!$L$4:$M$309,2,FALSE))</f>
        <v>(sem email)</v>
      </c>
    </row>
    <row r="464" spans="5:102" ht="15.75" customHeight="1" x14ac:dyDescent="0.3">
      <c r="E464" s="23" t="str">
        <f t="shared" si="1"/>
        <v>Graciela Mantoan</v>
      </c>
      <c r="O464" s="20" t="e">
        <f>VLOOKUP(O119,[1]Plan1!$B$2:$D$490,2,FALSE)</f>
        <v>#N/A</v>
      </c>
      <c r="P464" s="20" t="str">
        <f>VLOOKUP(P119,[1]ajustes!$N$4:$O$344,2,FALSE)</f>
        <v>+54 9 223 5 985736</v>
      </c>
      <c r="AN464" s="20">
        <f>VLOOKUP(AN119,[1]Plan1!$F$3:$G$429,2,FALSE)</f>
        <v>9</v>
      </c>
      <c r="AO464" s="20">
        <f>VLOOKUP(AO119,[1]Plan1!$F$3:$G$429,2,FALSE)</f>
        <v>6</v>
      </c>
      <c r="AP464" s="20">
        <f>VLOOKUP(AP119,[1]Plan1!$F$3:$G$429,2,FALSE)</f>
        <v>1</v>
      </c>
      <c r="AQ464" s="20">
        <f>VLOOKUP(AQ119,[1]Plan1!$F$3:$G$429,2,FALSE)</f>
        <v>0</v>
      </c>
      <c r="AR464" s="20">
        <f>VLOOKUP(AR119,[1]Plan1!$F$3:$G$429,2,FALSE)</f>
        <v>0</v>
      </c>
      <c r="AS464" s="20">
        <f>VLOOKUP(AS119,[1]Plan1!$F$3:$G$429,2,FALSE)</f>
        <v>0</v>
      </c>
      <c r="AT464" s="20">
        <f>VLOOKUP(AT119,[1]Plan1!$F$3:$G$429,2,FALSE)</f>
        <v>0</v>
      </c>
      <c r="AU464" s="20" t="e">
        <f>VLOOKUP(AU119,[1]ajustes!$L$4:$N$134,3,FALSE)</f>
        <v>#N/A</v>
      </c>
      <c r="AV464" s="20">
        <f>VLOOKUP(AV119,[1]Plan1!$F$3:$G$429,2,FALSE)</f>
        <v>5</v>
      </c>
      <c r="AW464" s="20">
        <f>VLOOKUP(AW119,[1]Plan1!$F$3:$G$429,2,FALSE)</f>
        <v>0</v>
      </c>
      <c r="AX464" s="20">
        <f>VLOOKUP(AX119,[1]Plan1!$F$3:$G$429,2,FALSE)</f>
        <v>1</v>
      </c>
      <c r="AY464" s="20">
        <f>VLOOKUP(AY119,[1]Plan1!$F$3:$G$429,2,FALSE)</f>
        <v>1</v>
      </c>
      <c r="AZ464" s="20">
        <f>VLOOKUP(AZ119,[1]Plan1!$F$3:$G$429,2,FALSE)</f>
        <v>0</v>
      </c>
      <c r="BA464" s="20">
        <f>VLOOKUP(BA119,[1]Plan1!$F$3:$G$429,2,FALSE)</f>
        <v>4</v>
      </c>
      <c r="BB464" s="20">
        <f>VLOOKUP(BB119,[1]Plan1!$F$3:$G$429,2,FALSE)</f>
        <v>1</v>
      </c>
      <c r="BC464" s="20">
        <f>VLOOKUP(BC119,[1]Plan1!$F$3:$G$429,2,FALSE)</f>
        <v>1</v>
      </c>
      <c r="BD464" s="20">
        <f>VLOOKUP(BD119,[1]Plan1!$F$3:$G$429,2,FALSE)</f>
        <v>1</v>
      </c>
      <c r="BE464" s="20">
        <f>VLOOKUP(BE119,[1]Plan1!$F$3:$G$429,2,FALSE)</f>
        <v>0</v>
      </c>
      <c r="BF464" s="20">
        <f>VLOOKUP(BF119,[1]Plan1!$F$3:$G$429,2,FALSE)</f>
        <v>0</v>
      </c>
      <c r="BG464" s="20">
        <f>VLOOKUP(BG119,[1]Plan1!$F$3:$G$429,2,FALSE)</f>
        <v>0</v>
      </c>
      <c r="BH464" s="20">
        <f>VLOOKUP(BH119,[1]Plan1!$F$3:$G$429,2,FALSE)</f>
        <v>0</v>
      </c>
      <c r="BI464" s="20">
        <f>VLOOKUP(BI119,[1]Plan1!$F$3:$G$429,2,FALSE)</f>
        <v>0</v>
      </c>
      <c r="BJ464" s="20">
        <f>VLOOKUP(BJ119,[1]Plan1!$F$3:$G$429,2,FALSE)</f>
        <v>0</v>
      </c>
      <c r="BK464" s="20">
        <f>VLOOKUP(BK119,[1]Plan1!$F$3:$G$429,2,FALSE)</f>
        <v>0</v>
      </c>
      <c r="BL464" s="20">
        <f>VLOOKUP(BL119,[1]Plan1!$F$3:$G$429,2,FALSE)</f>
        <v>0</v>
      </c>
      <c r="BM464" s="20">
        <f>VLOOKUP(BM119,[1]Plan1!$F$3:$G$429,2,FALSE)</f>
        <v>0</v>
      </c>
      <c r="BN464" s="20">
        <f>VLOOKUP(BN119,[1]Plan1!$F$3:$G$429,2,FALSE)</f>
        <v>0</v>
      </c>
      <c r="BO464" s="20">
        <f>VLOOKUP(BO119,[1]Plan1!$F$3:$G$429,2,FALSE)</f>
        <v>0</v>
      </c>
      <c r="BP464" s="20">
        <f>VLOOKUP(BP119,[1]Plan1!$F$3:$G$429,2,FALSE)</f>
        <v>0</v>
      </c>
      <c r="BQ464" s="20" t="e">
        <f>VLOOKUP(BQ119,[1]ajustes!$L$3:$M$11,2,FALSE)</f>
        <v>#N/A</v>
      </c>
      <c r="BR464" s="20">
        <f>VLOOKUP(BR119,[1]Plan1!$F$3:$G$429,2,FALSE)</f>
        <v>0</v>
      </c>
      <c r="BS464" s="20">
        <f>VLOOKUP(BS119,[1]Plan1!$F$3:$G$429,2,FALSE)</f>
        <v>0</v>
      </c>
      <c r="BT464" s="20">
        <f>VLOOKUP(BT119,[1]Plan1!$F$3:$G$429,2,FALSE)</f>
        <v>0</v>
      </c>
      <c r="BU464" s="20">
        <f>VLOOKUP(BU119,[1]Plan1!$F$3:$G$429,2,FALSE)</f>
        <v>0</v>
      </c>
      <c r="BV464" s="20" t="e">
        <f>VLOOKUP(BV119,[1]ajustes!$L$3:$M$328,2,FALSE)</f>
        <v>#N/A</v>
      </c>
      <c r="BW464" s="20">
        <f>VLOOKUP(BW119,[1]Plan1!$F$3:$G$429,2,FALSE)</f>
        <v>0</v>
      </c>
      <c r="BX464" s="20">
        <f>VLOOKUP(BX119,[1]Plan1!$F$3:$G$429,2,FALSE)</f>
        <v>0</v>
      </c>
      <c r="BY464" s="20">
        <f>VLOOKUP(BY119,[1]Plan1!$F$3:$G$429,2,FALSE)</f>
        <v>0</v>
      </c>
      <c r="BZ464" s="20">
        <f>VLOOKUP(BZ119,[1]Plan1!$F$3:$G$429,2,FALSE)</f>
        <v>0</v>
      </c>
      <c r="CA464" s="20">
        <f>VLOOKUP(CA119,[1]Plan1!$F$3:$G$429,2,FALSE)</f>
        <v>0</v>
      </c>
      <c r="CB464" s="20">
        <f>VLOOKUP(CB119,[1]Plan1!$F$3:$G$429,2,FALSE)</f>
        <v>1</v>
      </c>
      <c r="CC464" s="20">
        <f>VLOOKUP(CC119,[1]Plan1!$F$3:$G$429,2,FALSE)</f>
        <v>0</v>
      </c>
      <c r="CD464" s="20" t="e">
        <f>VLOOKUP(CD119,[1]Plan1!$F$3:$G$429,2,FALSE)</f>
        <v>#N/A</v>
      </c>
      <c r="CE464" s="20" t="e">
        <f>VLOOKUP(CE119,[1]Plan1!$F$3:$G$429,2,FALSE)</f>
        <v>#N/A</v>
      </c>
      <c r="CF464" s="20">
        <f>VLOOKUP(CF119,[1]Plan1!$F$3:$G$429,2,FALSE)</f>
        <v>0</v>
      </c>
      <c r="CG464" s="20" t="e">
        <f>VLOOKUP(CG119,[1]Plan1!$F$3:$G$429,2,FALSE)</f>
        <v>#N/A</v>
      </c>
      <c r="CH464" s="20" t="e">
        <f>VLOOKUP(CH119,[1]Plan1!$F$3:$G$429,2,FALSE)</f>
        <v>#N/A</v>
      </c>
      <c r="CI464" s="20">
        <f>VLOOKUP(CI119,[1]Plan1!$F$3:$G$429,2,FALSE)</f>
        <v>0</v>
      </c>
      <c r="CJ464" s="20">
        <f>VLOOKUP(CJ119,[1]Plan1!$F$3:$G$429,2,FALSE)</f>
        <v>0</v>
      </c>
      <c r="CK464" s="20">
        <f>VLOOKUP(CK119,[1]Plan1!$F$3:$G$429,2,FALSE)</f>
        <v>0</v>
      </c>
      <c r="CL464" s="20">
        <f>VLOOKUP(CL119,[1]Plan1!$F$3:$G$429,2,FALSE)</f>
        <v>0</v>
      </c>
      <c r="CM464" s="20">
        <f>VLOOKUP(CM119,[1]Plan1!$F$3:$G$429,2,FALSE)</f>
        <v>0</v>
      </c>
      <c r="CN464" s="20">
        <f>VLOOKUP(CN119,[1]Plan1!$F$3:$G$429,2,FALSE)</f>
        <v>0</v>
      </c>
      <c r="CU464" s="20" t="str">
        <f>IF(ISERROR(VLOOKUP(CU119,[1]Plan1!$B$2:$D$490,2,FALSE)),"(sem email)",VLOOKUP(CU119,[1]Plan1!$B$2:$D$490,2,FALSE))</f>
        <v>(sem email)</v>
      </c>
      <c r="CX464" s="20" t="str">
        <f>IF(ISERROR(VLOOKUP(CX119,[1]ajustes!$L$4:$M$309,2,FALSE)),"(sem email)",VLOOKUP(CX119,[1]ajustes!$L$4:$M$309,2,FALSE))</f>
        <v>(sem email)</v>
      </c>
    </row>
    <row r="465" spans="5:102" ht="15.75" customHeight="1" x14ac:dyDescent="0.3">
      <c r="E465" s="23" t="str">
        <f t="shared" si="1"/>
        <v>Kelly</v>
      </c>
      <c r="O465" s="20" t="e">
        <f>VLOOKUP(O120,[1]Plan1!$B$2:$D$490,2,FALSE)</f>
        <v>#N/A</v>
      </c>
      <c r="P465" s="20" t="e">
        <f>VLOOKUP(P120,[1]ajustes!$N$4:$O$344,2,FALSE)</f>
        <v>#N/A</v>
      </c>
      <c r="AN465" s="20">
        <f>VLOOKUP(AN120,[1]Plan1!$F$3:$G$429,2,FALSE)</f>
        <v>30</v>
      </c>
      <c r="AO465" s="20">
        <f>VLOOKUP(AO120,[1]Plan1!$F$3:$G$429,2,FALSE)</f>
        <v>0</v>
      </c>
      <c r="AP465" s="20">
        <f>VLOOKUP(AP120,[1]Plan1!$F$3:$G$429,2,FALSE)</f>
        <v>0</v>
      </c>
      <c r="AQ465" s="20">
        <f>VLOOKUP(AQ120,[1]Plan1!$F$3:$G$429,2,FALSE)</f>
        <v>0</v>
      </c>
      <c r="AR465" s="20" t="e">
        <f>VLOOKUP(AR120,[1]Plan1!$F$3:$G$429,2,FALSE)</f>
        <v>#N/A</v>
      </c>
      <c r="AS465" s="20">
        <f>VLOOKUP(AS120,[1]Plan1!$F$3:$G$429,2,FALSE)</f>
        <v>0</v>
      </c>
      <c r="AT465" s="20" t="e">
        <f>VLOOKUP(AT120,[1]Plan1!$F$3:$G$429,2,FALSE)</f>
        <v>#N/A</v>
      </c>
      <c r="AU465" s="20" t="e">
        <f>VLOOKUP(AU120,[1]ajustes!$L$4:$N$134,3,FALSE)</f>
        <v>#N/A</v>
      </c>
      <c r="AV465" s="20">
        <f>VLOOKUP(AV120,[1]Plan1!$F$3:$G$429,2,FALSE)</f>
        <v>6</v>
      </c>
      <c r="AW465" s="20">
        <f>VLOOKUP(AW120,[1]Plan1!$F$3:$G$429,2,FALSE)</f>
        <v>0</v>
      </c>
      <c r="AX465" s="20">
        <f>VLOOKUP(AX120,[1]Plan1!$F$3:$G$429,2,FALSE)</f>
        <v>0</v>
      </c>
      <c r="AY465" s="20">
        <f>VLOOKUP(AY120,[1]Plan1!$F$3:$G$429,2,FALSE)</f>
        <v>0</v>
      </c>
      <c r="AZ465" s="20" t="e">
        <f>VLOOKUP(AZ120,[1]Plan1!$F$3:$G$429,2,FALSE)</f>
        <v>#N/A</v>
      </c>
      <c r="BA465" s="20">
        <f>VLOOKUP(BA120,[1]Plan1!$F$3:$G$429,2,FALSE)</f>
        <v>7</v>
      </c>
      <c r="BB465" s="20">
        <f>VLOOKUP(BB120,[1]Plan1!$F$3:$G$429,2,FALSE)</f>
        <v>0</v>
      </c>
      <c r="BC465" s="20">
        <f>VLOOKUP(BC120,[1]Plan1!$F$3:$G$429,2,FALSE)</f>
        <v>0</v>
      </c>
      <c r="BD465" s="20">
        <f>VLOOKUP(BD120,[1]Plan1!$F$3:$G$429,2,FALSE)</f>
        <v>0</v>
      </c>
      <c r="BE465" s="20" t="e">
        <f>VLOOKUP(BE120,[1]Plan1!$F$3:$G$429,2,FALSE)</f>
        <v>#N/A</v>
      </c>
      <c r="BF465" s="20">
        <f>VLOOKUP(BF120,[1]Plan1!$F$3:$G$429,2,FALSE)</f>
        <v>0</v>
      </c>
      <c r="BG465" s="20">
        <f>VLOOKUP(BG120,[1]Plan1!$F$3:$G$429,2,FALSE)</f>
        <v>0</v>
      </c>
      <c r="BH465" s="20">
        <f>VLOOKUP(BH120,[1]Plan1!$F$3:$G$429,2,FALSE)</f>
        <v>0</v>
      </c>
      <c r="BI465" s="20">
        <f>VLOOKUP(BI120,[1]Plan1!$F$3:$G$429,2,FALSE)</f>
        <v>0</v>
      </c>
      <c r="BJ465" s="20">
        <f>VLOOKUP(BJ120,[1]Plan1!$F$3:$G$429,2,FALSE)</f>
        <v>0</v>
      </c>
      <c r="BK465" s="20">
        <f>VLOOKUP(BK120,[1]Plan1!$F$3:$G$429,2,FALSE)</f>
        <v>0</v>
      </c>
      <c r="BL465" s="20">
        <f>VLOOKUP(BL120,[1]Plan1!$F$3:$G$429,2,FALSE)</f>
        <v>0</v>
      </c>
      <c r="BM465" s="20">
        <f>VLOOKUP(BM120,[1]Plan1!$F$3:$G$429,2,FALSE)</f>
        <v>0</v>
      </c>
      <c r="BN465" s="20">
        <f>VLOOKUP(BN120,[1]Plan1!$F$3:$G$429,2,FALSE)</f>
        <v>0</v>
      </c>
      <c r="BO465" s="20">
        <f>VLOOKUP(BO120,[1]Plan1!$F$3:$G$429,2,FALSE)</f>
        <v>0</v>
      </c>
      <c r="BP465" s="20">
        <f>VLOOKUP(BP120,[1]Plan1!$F$3:$G$429,2,FALSE)</f>
        <v>0</v>
      </c>
      <c r="BQ465" s="20" t="e">
        <f>VLOOKUP(BQ120,[1]ajustes!$L$3:$M$11,2,FALSE)</f>
        <v>#N/A</v>
      </c>
      <c r="BR465" s="20">
        <f>VLOOKUP(BR120,[1]Plan1!$F$3:$G$429,2,FALSE)</f>
        <v>0</v>
      </c>
      <c r="BS465" s="20">
        <f>VLOOKUP(BS120,[1]Plan1!$F$3:$G$429,2,FALSE)</f>
        <v>0</v>
      </c>
      <c r="BT465" s="20">
        <f>VLOOKUP(BT120,[1]Plan1!$F$3:$G$429,2,FALSE)</f>
        <v>0</v>
      </c>
      <c r="BU465" s="20">
        <f>VLOOKUP(BU120,[1]Plan1!$F$3:$G$429,2,FALSE)</f>
        <v>0</v>
      </c>
      <c r="BV465" s="20" t="e">
        <f>VLOOKUP(BV120,[1]ajustes!$L$3:$M$328,2,FALSE)</f>
        <v>#N/A</v>
      </c>
      <c r="BW465" s="20">
        <f>VLOOKUP(BW120,[1]Plan1!$F$3:$G$429,2,FALSE)</f>
        <v>0</v>
      </c>
      <c r="BX465" s="20">
        <f>VLOOKUP(BX120,[1]Plan1!$F$3:$G$429,2,FALSE)</f>
        <v>0</v>
      </c>
      <c r="BY465" s="20">
        <f>VLOOKUP(BY120,[1]Plan1!$F$3:$G$429,2,FALSE)</f>
        <v>0</v>
      </c>
      <c r="BZ465" s="20">
        <f>VLOOKUP(BZ120,[1]Plan1!$F$3:$G$429,2,FALSE)</f>
        <v>0</v>
      </c>
      <c r="CA465" s="20">
        <f>VLOOKUP(CA120,[1]Plan1!$F$3:$G$429,2,FALSE)</f>
        <v>0</v>
      </c>
      <c r="CB465" s="20">
        <f>VLOOKUP(CB120,[1]Plan1!$F$3:$G$429,2,FALSE)</f>
        <v>0</v>
      </c>
      <c r="CC465" s="20">
        <f>VLOOKUP(CC120,[1]Plan1!$F$3:$G$429,2,FALSE)</f>
        <v>0</v>
      </c>
      <c r="CD465" s="20">
        <f>VLOOKUP(CD120,[1]Plan1!$F$3:$G$429,2,FALSE)</f>
        <v>0</v>
      </c>
      <c r="CE465" s="20">
        <f>VLOOKUP(CE120,[1]Plan1!$F$3:$G$429,2,FALSE)</f>
        <v>0</v>
      </c>
      <c r="CF465" s="20">
        <f>VLOOKUP(CF120,[1]Plan1!$F$3:$G$429,2,FALSE)</f>
        <v>0</v>
      </c>
      <c r="CG465" s="20">
        <f>VLOOKUP(CG120,[1]Plan1!$F$3:$G$429,2,FALSE)</f>
        <v>0</v>
      </c>
      <c r="CH465" s="20" t="e">
        <f>VLOOKUP(CH120,[1]Plan1!$F$3:$G$429,2,FALSE)</f>
        <v>#N/A</v>
      </c>
      <c r="CI465" s="20">
        <f>VLOOKUP(CI120,[1]Plan1!$F$3:$G$429,2,FALSE)</f>
        <v>0</v>
      </c>
      <c r="CJ465" s="20">
        <f>VLOOKUP(CJ120,[1]Plan1!$F$3:$G$429,2,FALSE)</f>
        <v>0</v>
      </c>
      <c r="CK465" s="20">
        <f>VLOOKUP(CK120,[1]Plan1!$F$3:$G$429,2,FALSE)</f>
        <v>0</v>
      </c>
      <c r="CL465" s="20">
        <f>VLOOKUP(CL120,[1]Plan1!$F$3:$G$429,2,FALSE)</f>
        <v>0</v>
      </c>
      <c r="CM465" s="20">
        <f>VLOOKUP(CM120,[1]Plan1!$F$3:$G$429,2,FALSE)</f>
        <v>0</v>
      </c>
      <c r="CN465" s="20">
        <f>VLOOKUP(CN120,[1]Plan1!$F$3:$G$429,2,FALSE)</f>
        <v>0</v>
      </c>
      <c r="CU465" s="20" t="str">
        <f>IF(ISERROR(VLOOKUP(CU120,[1]Plan1!$B$2:$D$490,2,FALSE)),"(sem email)",VLOOKUP(CU120,[1]Plan1!$B$2:$D$490,2,FALSE))</f>
        <v>(sem email)</v>
      </c>
      <c r="CX465" s="20" t="str">
        <f>IF(ISERROR(VLOOKUP(CX120,[1]ajustes!$L$4:$M$309,2,FALSE)),"(sem email)",VLOOKUP(CX120,[1]ajustes!$L$4:$M$309,2,FALSE))</f>
        <v>(sem email)</v>
      </c>
    </row>
    <row r="466" spans="5:102" ht="15.75" customHeight="1" x14ac:dyDescent="0.3">
      <c r="E466" s="23" t="str">
        <f t="shared" si="1"/>
        <v>Liana Pfarrius Plasse</v>
      </c>
      <c r="O466" s="20" t="e">
        <f>VLOOKUP(O121,[1]Plan1!$B$2:$D$490,2,FALSE)</f>
        <v>#N/A</v>
      </c>
      <c r="P466" s="20" t="str">
        <f>VLOOKUP(P121,[1]ajustes!$N$4:$O$344,2,FALSE)</f>
        <v>(53) 999649931</v>
      </c>
      <c r="AN466" s="20">
        <f>VLOOKUP(AN121,[1]Plan1!$F$3:$G$429,2,FALSE)</f>
        <v>25</v>
      </c>
      <c r="AO466" s="20">
        <f>VLOOKUP(AO121,[1]Plan1!$F$3:$G$429,2,FALSE)</f>
        <v>10</v>
      </c>
      <c r="AP466" s="20">
        <f>VLOOKUP(AP121,[1]Plan1!$F$3:$G$429,2,FALSE)</f>
        <v>7</v>
      </c>
      <c r="AQ466" s="20">
        <f>VLOOKUP(AQ121,[1]Plan1!$F$3:$G$429,2,FALSE)</f>
        <v>4</v>
      </c>
      <c r="AR466" s="20" t="e">
        <f>VLOOKUP(AR121,[1]Plan1!$F$3:$G$429,2,FALSE)</f>
        <v>#N/A</v>
      </c>
      <c r="AS466" s="20">
        <f>VLOOKUP(AS121,[1]Plan1!$F$3:$G$429,2,FALSE)</f>
        <v>8</v>
      </c>
      <c r="AT466" s="20" t="e">
        <f>VLOOKUP(AT121,[1]Plan1!$F$3:$G$429,2,FALSE)</f>
        <v>#N/A</v>
      </c>
      <c r="AU466" s="20" t="e">
        <f>VLOOKUP(AU121,[1]ajustes!$L$4:$N$134,3,FALSE)</f>
        <v>#N/A</v>
      </c>
      <c r="AV466" s="20">
        <f>VLOOKUP(AV121,[1]Plan1!$F$3:$G$429,2,FALSE)</f>
        <v>3</v>
      </c>
      <c r="AW466" s="20">
        <f>VLOOKUP(AW121,[1]Plan1!$F$3:$G$429,2,FALSE)</f>
        <v>7</v>
      </c>
      <c r="AX466" s="20">
        <f>VLOOKUP(AX121,[1]Plan1!$F$3:$G$429,2,FALSE)</f>
        <v>2</v>
      </c>
      <c r="AY466" s="20">
        <f>VLOOKUP(AY121,[1]Plan1!$F$3:$G$429,2,FALSE)</f>
        <v>1</v>
      </c>
      <c r="AZ466" s="20">
        <f>VLOOKUP(AZ121,[1]Plan1!$F$3:$G$429,2,FALSE)</f>
        <v>0</v>
      </c>
      <c r="BA466" s="20">
        <f>VLOOKUP(BA121,[1]Plan1!$F$3:$G$429,2,FALSE)</f>
        <v>0</v>
      </c>
      <c r="BB466" s="20">
        <f>VLOOKUP(BB121,[1]Plan1!$F$3:$G$429,2,FALSE)</f>
        <v>0</v>
      </c>
      <c r="BC466" s="20">
        <f>VLOOKUP(BC121,[1]Plan1!$F$3:$G$429,2,FALSE)</f>
        <v>0</v>
      </c>
      <c r="BD466" s="20">
        <f>VLOOKUP(BD121,[1]Plan1!$F$3:$G$429,2,FALSE)</f>
        <v>0</v>
      </c>
      <c r="BE466" s="20" t="e">
        <f>VLOOKUP(BE121,[1]Plan1!$F$3:$G$429,2,FALSE)</f>
        <v>#N/A</v>
      </c>
      <c r="BF466" s="20">
        <f>VLOOKUP(BF121,[1]Plan1!$F$3:$G$429,2,FALSE)</f>
        <v>13</v>
      </c>
      <c r="BG466" s="20">
        <f>VLOOKUP(BG121,[1]Plan1!$F$3:$G$429,2,FALSE)</f>
        <v>0</v>
      </c>
      <c r="BH466" s="20">
        <f>VLOOKUP(BH121,[1]Plan1!$F$3:$G$429,2,FALSE)</f>
        <v>4</v>
      </c>
      <c r="BI466" s="20">
        <f>VLOOKUP(BI121,[1]Plan1!$F$3:$G$429,2,FALSE)</f>
        <v>0</v>
      </c>
      <c r="BJ466" s="20">
        <f>VLOOKUP(BJ121,[1]Plan1!$F$3:$G$429,2,FALSE)</f>
        <v>2</v>
      </c>
      <c r="BK466" s="20">
        <f>VLOOKUP(BK121,[1]Plan1!$F$3:$G$429,2,FALSE)</f>
        <v>1</v>
      </c>
      <c r="BL466" s="20">
        <f>VLOOKUP(BL121,[1]Plan1!$F$3:$G$429,2,FALSE)</f>
        <v>1</v>
      </c>
      <c r="BM466" s="20">
        <f>VLOOKUP(BM121,[1]Plan1!$F$3:$G$429,2,FALSE)</f>
        <v>0</v>
      </c>
      <c r="BN466" s="20">
        <f>VLOOKUP(BN121,[1]Plan1!$F$3:$G$429,2,FALSE)</f>
        <v>0</v>
      </c>
      <c r="BO466" s="20">
        <f>VLOOKUP(BO121,[1]Plan1!$F$3:$G$429,2,FALSE)</f>
        <v>1</v>
      </c>
      <c r="BP466" s="20">
        <f>VLOOKUP(BP121,[1]Plan1!$F$3:$G$429,2,FALSE)</f>
        <v>1</v>
      </c>
      <c r="BQ466" s="20" t="e">
        <f>VLOOKUP(BQ121,[1]ajustes!$L$3:$M$11,2,FALSE)</f>
        <v>#N/A</v>
      </c>
      <c r="BR466" s="20" t="e">
        <f>VLOOKUP(BR121,[1]Plan1!$F$3:$G$429,2,FALSE)</f>
        <v>#N/A</v>
      </c>
      <c r="BS466" s="20">
        <f>VLOOKUP(BS121,[1]Plan1!$F$3:$G$429,2,FALSE)</f>
        <v>3</v>
      </c>
      <c r="BT466" s="20">
        <f>VLOOKUP(BT121,[1]Plan1!$F$3:$G$429,2,FALSE)</f>
        <v>1</v>
      </c>
      <c r="BU466" s="20">
        <f>VLOOKUP(BU121,[1]Plan1!$F$3:$G$429,2,FALSE)</f>
        <v>1</v>
      </c>
      <c r="BV466" s="20" t="e">
        <f>VLOOKUP(BV121,[1]ajustes!$L$3:$M$328,2,FALSE)</f>
        <v>#N/A</v>
      </c>
      <c r="BW466" s="20" t="e">
        <f>VLOOKUP(BW121,[1]Plan1!$F$3:$G$429,2,FALSE)</f>
        <v>#N/A</v>
      </c>
      <c r="BX466" s="20">
        <f>VLOOKUP(BX121,[1]Plan1!$F$3:$G$429,2,FALSE)</f>
        <v>10</v>
      </c>
      <c r="BY466" s="20">
        <f>VLOOKUP(BY121,[1]Plan1!$F$3:$G$429,2,FALSE)</f>
        <v>0</v>
      </c>
      <c r="BZ466" s="20">
        <f>VLOOKUP(BZ121,[1]Plan1!$F$3:$G$429,2,FALSE)</f>
        <v>1</v>
      </c>
      <c r="CA466" s="20">
        <f>VLOOKUP(CA121,[1]Plan1!$F$3:$G$429,2,FALSE)</f>
        <v>1</v>
      </c>
      <c r="CB466" s="20">
        <f>VLOOKUP(CB121,[1]Plan1!$F$3:$G$429,2,FALSE)</f>
        <v>0</v>
      </c>
      <c r="CC466" s="20">
        <f>VLOOKUP(CC121,[1]Plan1!$F$3:$G$429,2,FALSE)</f>
        <v>10</v>
      </c>
      <c r="CD466" s="20" t="e">
        <f>VLOOKUP(CD121,[1]Plan1!$F$3:$G$429,2,FALSE)</f>
        <v>#N/A</v>
      </c>
      <c r="CE466" s="20" t="e">
        <f>VLOOKUP(CE121,[1]Plan1!$F$3:$G$429,2,FALSE)</f>
        <v>#N/A</v>
      </c>
      <c r="CF466" s="20">
        <f>VLOOKUP(CF121,[1]Plan1!$F$3:$G$429,2,FALSE)</f>
        <v>0</v>
      </c>
      <c r="CG466" s="20" t="e">
        <f>VLOOKUP(CG121,[1]Plan1!$F$3:$G$429,2,FALSE)</f>
        <v>#N/A</v>
      </c>
      <c r="CH466" s="20" t="e">
        <f>VLOOKUP(CH121,[1]Plan1!$F$3:$G$429,2,FALSE)</f>
        <v>#N/A</v>
      </c>
      <c r="CI466" s="20">
        <f>VLOOKUP(CI121,[1]Plan1!$F$3:$G$429,2,FALSE)</f>
        <v>1</v>
      </c>
      <c r="CJ466" s="20">
        <f>VLOOKUP(CJ121,[1]Plan1!$F$3:$G$429,2,FALSE)</f>
        <v>0</v>
      </c>
      <c r="CK466" s="20">
        <f>VLOOKUP(CK121,[1]Plan1!$F$3:$G$429,2,FALSE)</f>
        <v>0</v>
      </c>
      <c r="CL466" s="20" t="e">
        <f>VLOOKUP(CL121,[1]Plan1!$F$3:$G$429,2,FALSE)</f>
        <v>#N/A</v>
      </c>
      <c r="CM466" s="20">
        <f>VLOOKUP(CM121,[1]Plan1!$F$3:$G$429,2,FALSE)</f>
        <v>0</v>
      </c>
      <c r="CN466" s="20">
        <f>VLOOKUP(CN121,[1]Plan1!$F$3:$G$429,2,FALSE)</f>
        <v>0</v>
      </c>
      <c r="CU466" s="20" t="str">
        <f>IF(ISERROR(VLOOKUP(CU121,[1]Plan1!$B$2:$D$490,2,FALSE)),"(sem email)",VLOOKUP(CU121,[1]Plan1!$B$2:$D$490,2,FALSE))</f>
        <v>(sem email)</v>
      </c>
      <c r="CX466" s="20" t="str">
        <f>IF(ISERROR(VLOOKUP(CX121,[1]ajustes!$L$4:$M$309,2,FALSE)),"(sem email)",VLOOKUP(CX121,[1]ajustes!$L$4:$M$309,2,FALSE))</f>
        <v>(sem email)</v>
      </c>
    </row>
    <row r="467" spans="5:102" ht="15.75" customHeight="1" x14ac:dyDescent="0.3">
      <c r="E467" s="23" t="str">
        <f t="shared" si="1"/>
        <v xml:space="preserve">Valéria Simões Bittencourt Santos Silva </v>
      </c>
      <c r="O467" s="20" t="e">
        <f>VLOOKUP(O122,[1]Plan1!$B$2:$D$490,2,FALSE)</f>
        <v>#N/A</v>
      </c>
      <c r="P467" s="20" t="e">
        <f>VLOOKUP(P122,[1]ajustes!$N$4:$O$344,2,FALSE)</f>
        <v>#N/A</v>
      </c>
      <c r="AN467" s="20">
        <f>VLOOKUP(AN122,[1]Plan1!$F$3:$G$429,2,FALSE)</f>
        <v>10</v>
      </c>
      <c r="AO467" s="20">
        <f>VLOOKUP(AO122,[1]Plan1!$F$3:$G$429,2,FALSE)</f>
        <v>8</v>
      </c>
      <c r="AP467" s="20">
        <f>VLOOKUP(AP122,[1]Plan1!$F$3:$G$429,2,FALSE)</f>
        <v>10</v>
      </c>
      <c r="AQ467" s="20">
        <f>VLOOKUP(AQ122,[1]Plan1!$F$3:$G$429,2,FALSE)</f>
        <v>4</v>
      </c>
      <c r="AR467" s="20" t="e">
        <f>VLOOKUP(AR122,[1]Plan1!$F$3:$G$429,2,FALSE)</f>
        <v>#N/A</v>
      </c>
      <c r="AS467" s="20">
        <f>VLOOKUP(AS122,[1]Plan1!$F$3:$G$429,2,FALSE)</f>
        <v>0</v>
      </c>
      <c r="AT467" s="20" t="e">
        <f>VLOOKUP(AT122,[1]Plan1!$F$3:$G$429,2,FALSE)</f>
        <v>#N/A</v>
      </c>
      <c r="AU467" s="20" t="e">
        <f>VLOOKUP(AU122,[1]ajustes!$L$4:$N$134,3,FALSE)</f>
        <v>#N/A</v>
      </c>
      <c r="AV467" s="20">
        <f>VLOOKUP(AV122,[1]Plan1!$F$3:$G$429,2,FALSE)</f>
        <v>7</v>
      </c>
      <c r="AW467" s="20">
        <f>VLOOKUP(AW122,[1]Plan1!$F$3:$G$429,2,FALSE)</f>
        <v>10</v>
      </c>
      <c r="AX467" s="20">
        <f>VLOOKUP(AX122,[1]Plan1!$F$3:$G$429,2,FALSE)</f>
        <v>10</v>
      </c>
      <c r="AY467" s="20">
        <f>VLOOKUP(AY122,[1]Plan1!$F$3:$G$429,2,FALSE)</f>
        <v>3</v>
      </c>
      <c r="AZ467" s="20" t="e">
        <f>VLOOKUP(AZ122,[1]Plan1!$F$3:$G$429,2,FALSE)</f>
        <v>#N/A</v>
      </c>
      <c r="BA467" s="20">
        <f>VLOOKUP(BA122,[1]Plan1!$F$3:$G$429,2,FALSE)</f>
        <v>0</v>
      </c>
      <c r="BB467" s="20">
        <f>VLOOKUP(BB122,[1]Plan1!$F$3:$G$429,2,FALSE)</f>
        <v>6</v>
      </c>
      <c r="BC467" s="20">
        <f>VLOOKUP(BC122,[1]Plan1!$F$3:$G$429,2,FALSE)</f>
        <v>4</v>
      </c>
      <c r="BD467" s="20">
        <f>VLOOKUP(BD122,[1]Plan1!$F$3:$G$429,2,FALSE)</f>
        <v>0</v>
      </c>
      <c r="BE467" s="20" t="e">
        <f>VLOOKUP(BE122,[1]Plan1!$F$3:$G$429,2,FALSE)</f>
        <v>#N/A</v>
      </c>
      <c r="BF467" s="20">
        <f>VLOOKUP(BF122,[1]Plan1!$F$3:$G$429,2,FALSE)</f>
        <v>0</v>
      </c>
      <c r="BG467" s="20">
        <f>VLOOKUP(BG122,[1]Plan1!$F$3:$G$429,2,FALSE)</f>
        <v>0</v>
      </c>
      <c r="BH467" s="20">
        <f>VLOOKUP(BH122,[1]Plan1!$F$3:$G$429,2,FALSE)</f>
        <v>0</v>
      </c>
      <c r="BI467" s="20">
        <f>VLOOKUP(BI122,[1]Plan1!$F$3:$G$429,2,FALSE)</f>
        <v>0</v>
      </c>
      <c r="BJ467" s="20">
        <f>VLOOKUP(BJ122,[1]Plan1!$F$3:$G$429,2,FALSE)</f>
        <v>0</v>
      </c>
      <c r="BK467" s="20">
        <f>VLOOKUP(BK122,[1]Plan1!$F$3:$G$429,2,FALSE)</f>
        <v>0</v>
      </c>
      <c r="BL467" s="20">
        <f>VLOOKUP(BL122,[1]Plan1!$F$3:$G$429,2,FALSE)</f>
        <v>0</v>
      </c>
      <c r="BM467" s="20">
        <f>VLOOKUP(BM122,[1]Plan1!$F$3:$G$429,2,FALSE)</f>
        <v>0</v>
      </c>
      <c r="BN467" s="20">
        <f>VLOOKUP(BN122,[1]Plan1!$F$3:$G$429,2,FALSE)</f>
        <v>0</v>
      </c>
      <c r="BO467" s="20">
        <f>VLOOKUP(BO122,[1]Plan1!$F$3:$G$429,2,FALSE)</f>
        <v>0</v>
      </c>
      <c r="BP467" s="20">
        <f>VLOOKUP(BP122,[1]Plan1!$F$3:$G$429,2,FALSE)</f>
        <v>0</v>
      </c>
      <c r="BQ467" s="20" t="e">
        <f>VLOOKUP(BQ122,[1]ajustes!$L$3:$M$11,2,FALSE)</f>
        <v>#N/A</v>
      </c>
      <c r="BR467" s="20" t="e">
        <f>VLOOKUP(BR122,[1]Plan1!$F$3:$G$429,2,FALSE)</f>
        <v>#N/A</v>
      </c>
      <c r="BS467" s="20">
        <f>VLOOKUP(BS122,[1]Plan1!$F$3:$G$429,2,FALSE)</f>
        <v>0</v>
      </c>
      <c r="BT467" s="20">
        <f>VLOOKUP(BT122,[1]Plan1!$F$3:$G$429,2,FALSE)</f>
        <v>0</v>
      </c>
      <c r="BU467" s="20">
        <f>VLOOKUP(BU122,[1]Plan1!$F$3:$G$429,2,FALSE)</f>
        <v>0</v>
      </c>
      <c r="BV467" s="20" t="e">
        <f>VLOOKUP(BV122,[1]ajustes!$L$3:$M$328,2,FALSE)</f>
        <v>#N/A</v>
      </c>
      <c r="BW467" s="20" t="e">
        <f>VLOOKUP(BW122,[1]Plan1!$F$3:$G$429,2,FALSE)</f>
        <v>#N/A</v>
      </c>
      <c r="BX467" s="20">
        <f>VLOOKUP(BX122,[1]Plan1!$F$3:$G$429,2,FALSE)</f>
        <v>0</v>
      </c>
      <c r="BY467" s="20">
        <f>VLOOKUP(BY122,[1]Plan1!$F$3:$G$429,2,FALSE)</f>
        <v>0</v>
      </c>
      <c r="BZ467" s="20">
        <f>VLOOKUP(BZ122,[1]Plan1!$F$3:$G$429,2,FALSE)</f>
        <v>0</v>
      </c>
      <c r="CA467" s="20">
        <f>VLOOKUP(CA122,[1]Plan1!$F$3:$G$429,2,FALSE)</f>
        <v>0</v>
      </c>
      <c r="CB467" s="20">
        <f>VLOOKUP(CB122,[1]Plan1!$F$3:$G$429,2,FALSE)</f>
        <v>0</v>
      </c>
      <c r="CC467" s="20">
        <f>VLOOKUP(CC122,[1]Plan1!$F$3:$G$429,2,FALSE)</f>
        <v>38</v>
      </c>
      <c r="CD467" s="20">
        <f>VLOOKUP(CD122,[1]Plan1!$F$3:$G$429,2,FALSE)</f>
        <v>0</v>
      </c>
      <c r="CE467" s="20" t="e">
        <f>VLOOKUP(CE122,[1]Plan1!$F$3:$G$429,2,FALSE)</f>
        <v>#N/A</v>
      </c>
      <c r="CF467" s="20">
        <f>VLOOKUP(CF122,[1]Plan1!$F$3:$G$429,2,FALSE)</f>
        <v>0</v>
      </c>
      <c r="CG467" s="20" t="e">
        <f>VLOOKUP(CG122,[1]Plan1!$F$3:$G$429,2,FALSE)</f>
        <v>#N/A</v>
      </c>
      <c r="CH467" s="20">
        <f>VLOOKUP(CH122,[1]Plan1!$F$3:$G$429,2,FALSE)</f>
        <v>0</v>
      </c>
      <c r="CI467" s="20">
        <f>VLOOKUP(CI122,[1]Plan1!$F$3:$G$429,2,FALSE)</f>
        <v>0</v>
      </c>
      <c r="CJ467" s="20">
        <f>VLOOKUP(CJ122,[1]Plan1!$F$3:$G$429,2,FALSE)</f>
        <v>0</v>
      </c>
      <c r="CK467" s="20">
        <f>VLOOKUP(CK122,[1]Plan1!$F$3:$G$429,2,FALSE)</f>
        <v>0</v>
      </c>
      <c r="CL467" s="20" t="e">
        <f>VLOOKUP(CL122,[1]Plan1!$F$3:$G$429,2,FALSE)</f>
        <v>#N/A</v>
      </c>
      <c r="CM467" s="20">
        <f>VLOOKUP(CM122,[1]Plan1!$F$3:$G$429,2,FALSE)</f>
        <v>0</v>
      </c>
      <c r="CN467" s="20">
        <f>VLOOKUP(CN122,[1]Plan1!$F$3:$G$429,2,FALSE)</f>
        <v>0</v>
      </c>
      <c r="CU467" s="20" t="str">
        <f>IF(ISERROR(VLOOKUP(CU122,[1]Plan1!$B$2:$D$490,2,FALSE)),"(sem email)",VLOOKUP(CU122,[1]Plan1!$B$2:$D$490,2,FALSE))</f>
        <v>(sem email)</v>
      </c>
      <c r="CX467" s="20" t="str">
        <f>IF(ISERROR(VLOOKUP(CX122,[1]ajustes!$L$4:$M$309,2,FALSE)),"(sem email)",VLOOKUP(CX122,[1]ajustes!$L$4:$M$309,2,FALSE))</f>
        <v>(sem email)</v>
      </c>
    </row>
    <row r="468" spans="5:102" ht="15.75" customHeight="1" x14ac:dyDescent="0.3">
      <c r="E468" s="23" t="str">
        <f t="shared" si="1"/>
        <v>Vera Regina Silveira Branco</v>
      </c>
      <c r="O468" s="20" t="e">
        <f>VLOOKUP(O123,[1]Plan1!$B$2:$D$490,2,FALSE)</f>
        <v>#N/A</v>
      </c>
      <c r="P468" s="20" t="str">
        <f>VLOOKUP(P123,[1]ajustes!$N$4:$O$344,2,FALSE)</f>
        <v>(53) 99975-0392</v>
      </c>
      <c r="AN468" s="20">
        <f>VLOOKUP(AN123,[1]Plan1!$F$3:$G$429,2,FALSE)</f>
        <v>100</v>
      </c>
      <c r="AO468" s="20">
        <f>VLOOKUP(AO123,[1]Plan1!$F$3:$G$429,2,FALSE)</f>
        <v>25</v>
      </c>
      <c r="AP468" s="20">
        <f>VLOOKUP(AP123,[1]Plan1!$F$3:$G$429,2,FALSE)</f>
        <v>5</v>
      </c>
      <c r="AQ468" s="20">
        <f>VLOOKUP(AQ123,[1]Plan1!$F$3:$G$429,2,FALSE)</f>
        <v>3</v>
      </c>
      <c r="AR468" s="20">
        <f>VLOOKUP(AR123,[1]Plan1!$F$3:$G$429,2,FALSE)</f>
        <v>0</v>
      </c>
      <c r="AS468" s="20">
        <f>VLOOKUP(AS123,[1]Plan1!$F$3:$G$429,2,FALSE)</f>
        <v>0</v>
      </c>
      <c r="AT468" s="20">
        <f>VLOOKUP(AT123,[1]Plan1!$F$3:$G$429,2,FALSE)</f>
        <v>0</v>
      </c>
      <c r="AU468" s="20" t="e">
        <f>VLOOKUP(AU123,[1]ajustes!$L$4:$N$134,3,FALSE)</f>
        <v>#N/A</v>
      </c>
      <c r="AV468" s="20">
        <f>VLOOKUP(AV123,[1]Plan1!$F$3:$G$429,2,FALSE)</f>
        <v>18</v>
      </c>
      <c r="AW468" s="20">
        <f>VLOOKUP(AW123,[1]Plan1!$F$3:$G$429,2,FALSE)</f>
        <v>2</v>
      </c>
      <c r="AX468" s="20">
        <f>VLOOKUP(AX123,[1]Plan1!$F$3:$G$429,2,FALSE)</f>
        <v>2</v>
      </c>
      <c r="AY468" s="20">
        <f>VLOOKUP(AY123,[1]Plan1!$F$3:$G$429,2,FALSE)</f>
        <v>2</v>
      </c>
      <c r="AZ468" s="20" t="e">
        <f>VLOOKUP(AZ123,[1]Plan1!$F$3:$G$429,2,FALSE)</f>
        <v>#N/A</v>
      </c>
      <c r="BA468" s="20">
        <f>VLOOKUP(BA123,[1]Plan1!$F$3:$G$429,2,FALSE)</f>
        <v>10</v>
      </c>
      <c r="BB468" s="20">
        <f>VLOOKUP(BB123,[1]Plan1!$F$3:$G$429,2,FALSE)</f>
        <v>3</v>
      </c>
      <c r="BC468" s="20">
        <f>VLOOKUP(BC123,[1]Plan1!$F$3:$G$429,2,FALSE)</f>
        <v>2</v>
      </c>
      <c r="BD468" s="20">
        <f>VLOOKUP(BD123,[1]Plan1!$F$3:$G$429,2,FALSE)</f>
        <v>2</v>
      </c>
      <c r="BE468" s="20" t="e">
        <f>VLOOKUP(BE123,[1]Plan1!$F$3:$G$429,2,FALSE)</f>
        <v>#N/A</v>
      </c>
      <c r="BF468" s="20">
        <f>VLOOKUP(BF123,[1]Plan1!$F$3:$G$429,2,FALSE)</f>
        <v>12</v>
      </c>
      <c r="BG468" s="20">
        <f>VLOOKUP(BG123,[1]Plan1!$F$3:$G$429,2,FALSE)</f>
        <v>0</v>
      </c>
      <c r="BH468" s="20">
        <f>VLOOKUP(BH123,[1]Plan1!$F$3:$G$429,2,FALSE)</f>
        <v>1</v>
      </c>
      <c r="BI468" s="20">
        <f>VLOOKUP(BI123,[1]Plan1!$F$3:$G$429,2,FALSE)</f>
        <v>0</v>
      </c>
      <c r="BJ468" s="20">
        <f>VLOOKUP(BJ123,[1]Plan1!$F$3:$G$429,2,FALSE)</f>
        <v>0</v>
      </c>
      <c r="BK468" s="20">
        <f>VLOOKUP(BK123,[1]Plan1!$F$3:$G$429,2,FALSE)</f>
        <v>0</v>
      </c>
      <c r="BL468" s="20">
        <f>VLOOKUP(BL123,[1]Plan1!$F$3:$G$429,2,FALSE)</f>
        <v>0</v>
      </c>
      <c r="BM468" s="20">
        <f>VLOOKUP(BM123,[1]Plan1!$F$3:$G$429,2,FALSE)</f>
        <v>0</v>
      </c>
      <c r="BN468" s="20">
        <f>VLOOKUP(BN123,[1]Plan1!$F$3:$G$429,2,FALSE)</f>
        <v>0</v>
      </c>
      <c r="BO468" s="20">
        <f>VLOOKUP(BO123,[1]Plan1!$F$3:$G$429,2,FALSE)</f>
        <v>1</v>
      </c>
      <c r="BP468" s="20">
        <f>VLOOKUP(BP123,[1]Plan1!$F$3:$G$429,2,FALSE)</f>
        <v>4</v>
      </c>
      <c r="BQ468" s="20" t="e">
        <f>VLOOKUP(BQ123,[1]ajustes!$L$3:$M$11,2,FALSE)</f>
        <v>#N/A</v>
      </c>
      <c r="BR468" s="20">
        <f>VLOOKUP(BR123,[1]Plan1!$F$3:$G$429,2,FALSE)</f>
        <v>0</v>
      </c>
      <c r="BS468" s="20">
        <f>VLOOKUP(BS123,[1]Plan1!$F$3:$G$429,2,FALSE)</f>
        <v>0</v>
      </c>
      <c r="BT468" s="20">
        <f>VLOOKUP(BT123,[1]Plan1!$F$3:$G$429,2,FALSE)</f>
        <v>0</v>
      </c>
      <c r="BU468" s="20">
        <f>VLOOKUP(BU123,[1]Plan1!$F$3:$G$429,2,FALSE)</f>
        <v>0</v>
      </c>
      <c r="BV468" s="20" t="e">
        <f>VLOOKUP(BV123,[1]ajustes!$L$3:$M$328,2,FALSE)</f>
        <v>#N/A</v>
      </c>
      <c r="BW468" s="20">
        <f>VLOOKUP(BW123,[1]Plan1!$F$3:$G$429,2,FALSE)</f>
        <v>0</v>
      </c>
      <c r="BX468" s="20">
        <f>VLOOKUP(BX123,[1]Plan1!$F$3:$G$429,2,FALSE)</f>
        <v>0</v>
      </c>
      <c r="BY468" s="20">
        <f>VLOOKUP(BY123,[1]Plan1!$F$3:$G$429,2,FALSE)</f>
        <v>0</v>
      </c>
      <c r="BZ468" s="20">
        <f>VLOOKUP(BZ123,[1]Plan1!$F$3:$G$429,2,FALSE)</f>
        <v>0</v>
      </c>
      <c r="CA468" s="20">
        <f>VLOOKUP(CA123,[1]Plan1!$F$3:$G$429,2,FALSE)</f>
        <v>0</v>
      </c>
      <c r="CB468" s="20">
        <f>VLOOKUP(CB123,[1]Plan1!$F$3:$G$429,2,FALSE)</f>
        <v>5</v>
      </c>
      <c r="CC468" s="20">
        <f>VLOOKUP(CC123,[1]Plan1!$F$3:$G$429,2,FALSE)</f>
        <v>37</v>
      </c>
      <c r="CD468" s="20">
        <f>VLOOKUP(CD123,[1]Plan1!$F$3:$G$429,2,FALSE)</f>
        <v>0</v>
      </c>
      <c r="CE468" s="20" t="e">
        <f>VLOOKUP(CE123,[1]Plan1!$F$3:$G$429,2,FALSE)</f>
        <v>#N/A</v>
      </c>
      <c r="CF468" s="20">
        <f>VLOOKUP(CF123,[1]Plan1!$F$3:$G$429,2,FALSE)</f>
        <v>0</v>
      </c>
      <c r="CG468" s="20" t="e">
        <f>VLOOKUP(CG123,[1]Plan1!$F$3:$G$429,2,FALSE)</f>
        <v>#N/A</v>
      </c>
      <c r="CH468" s="20" t="e">
        <f>VLOOKUP(CH123,[1]Plan1!$F$3:$G$429,2,FALSE)</f>
        <v>#N/A</v>
      </c>
      <c r="CI468" s="20">
        <f>VLOOKUP(CI123,[1]Plan1!$F$3:$G$429,2,FALSE)</f>
        <v>0</v>
      </c>
      <c r="CJ468" s="20">
        <f>VLOOKUP(CJ123,[1]Plan1!$F$3:$G$429,2,FALSE)</f>
        <v>0</v>
      </c>
      <c r="CK468" s="20">
        <f>VLOOKUP(CK123,[1]Plan1!$F$3:$G$429,2,FALSE)</f>
        <v>0</v>
      </c>
      <c r="CL468" s="20" t="e">
        <f>VLOOKUP(CL123,[1]Plan1!$F$3:$G$429,2,FALSE)</f>
        <v>#N/A</v>
      </c>
      <c r="CM468" s="20">
        <f>VLOOKUP(CM123,[1]Plan1!$F$3:$G$429,2,FALSE)</f>
        <v>0</v>
      </c>
      <c r="CN468" s="20">
        <f>VLOOKUP(CN123,[1]Plan1!$F$3:$G$429,2,FALSE)</f>
        <v>0</v>
      </c>
      <c r="CU468" s="20" t="str">
        <f>IF(ISERROR(VLOOKUP(CU123,[1]Plan1!$B$2:$D$490,2,FALSE)),"(sem email)",VLOOKUP(CU123,[1]Plan1!$B$2:$D$490,2,FALSE))</f>
        <v>(sem email)</v>
      </c>
      <c r="CX468" s="20" t="str">
        <f>IF(ISERROR(VLOOKUP(CX123,[1]ajustes!$L$4:$M$309,2,FALSE)),"(sem email)",VLOOKUP(CX123,[1]ajustes!$L$4:$M$309,2,FALSE))</f>
        <v>(sem email)</v>
      </c>
    </row>
    <row r="469" spans="5:102" ht="15.75" customHeight="1" x14ac:dyDescent="0.3">
      <c r="E469" s="23" t="str">
        <f t="shared" si="1"/>
        <v>Jorge Luiz Serafim</v>
      </c>
      <c r="O469" s="20" t="e">
        <f>VLOOKUP(O124,[1]Plan1!$B$2:$D$490,2,FALSE)</f>
        <v>#N/A</v>
      </c>
      <c r="P469" s="20" t="str">
        <f>VLOOKUP(P124,[1]ajustes!$N$4:$O$344,2,FALSE)</f>
        <v>(53) 99958-5141</v>
      </c>
      <c r="AN469" s="20" t="e">
        <f>VLOOKUP(AN124,[1]Plan1!$F$3:$G$429,2,FALSE)</f>
        <v>#N/A</v>
      </c>
      <c r="AO469" s="20">
        <f>VLOOKUP(AO124,[1]Plan1!$F$3:$G$429,2,FALSE)</f>
        <v>63</v>
      </c>
      <c r="AP469" s="20">
        <f>VLOOKUP(AP124,[1]Plan1!$F$3:$G$429,2,FALSE)</f>
        <v>12</v>
      </c>
      <c r="AQ469" s="20">
        <f>VLOOKUP(AQ124,[1]Plan1!$F$3:$G$429,2,FALSE)</f>
        <v>11</v>
      </c>
      <c r="AR469" s="20">
        <f>VLOOKUP(AR124,[1]Plan1!$F$3:$G$429,2,FALSE)</f>
        <v>0</v>
      </c>
      <c r="AS469" s="20">
        <f>VLOOKUP(AS124,[1]Plan1!$F$3:$G$429,2,FALSE)</f>
        <v>0</v>
      </c>
      <c r="AT469" s="20" t="e">
        <f>VLOOKUP(AT124,[1]Plan1!$F$3:$G$429,2,FALSE)</f>
        <v>#N/A</v>
      </c>
      <c r="AU469" s="20" t="e">
        <f>VLOOKUP(AU124,[1]ajustes!$L$4:$N$134,3,FALSE)</f>
        <v>#N/A</v>
      </c>
      <c r="AV469" s="20">
        <f>VLOOKUP(AV124,[1]Plan1!$F$3:$G$429,2,FALSE)</f>
        <v>24</v>
      </c>
      <c r="AW469" s="20">
        <f>VLOOKUP(AW124,[1]Plan1!$F$3:$G$429,2,FALSE)</f>
        <v>8</v>
      </c>
      <c r="AX469" s="20">
        <f>VLOOKUP(AX124,[1]Plan1!$F$3:$G$429,2,FALSE)</f>
        <v>4</v>
      </c>
      <c r="AY469" s="20">
        <f>VLOOKUP(AY124,[1]Plan1!$F$3:$G$429,2,FALSE)</f>
        <v>1</v>
      </c>
      <c r="AZ469" s="20">
        <f>VLOOKUP(AZ124,[1]Plan1!$F$3:$G$429,2,FALSE)</f>
        <v>0</v>
      </c>
      <c r="BA469" s="20">
        <f>VLOOKUP(BA124,[1]Plan1!$F$3:$G$429,2,FALSE)</f>
        <v>0</v>
      </c>
      <c r="BB469" s="20">
        <f>VLOOKUP(BB124,[1]Plan1!$F$3:$G$429,2,FALSE)</f>
        <v>8</v>
      </c>
      <c r="BC469" s="20">
        <f>VLOOKUP(BC124,[1]Plan1!$F$3:$G$429,2,FALSE)</f>
        <v>2</v>
      </c>
      <c r="BD469" s="20">
        <f>VLOOKUP(BD124,[1]Plan1!$F$3:$G$429,2,FALSE)</f>
        <v>2</v>
      </c>
      <c r="BE469" s="20">
        <f>VLOOKUP(BE124,[1]Plan1!$F$3:$G$429,2,FALSE)</f>
        <v>0</v>
      </c>
      <c r="BF469" s="20">
        <f>VLOOKUP(BF124,[1]Plan1!$F$3:$G$429,2,FALSE)</f>
        <v>0</v>
      </c>
      <c r="BG469" s="20">
        <f>VLOOKUP(BG124,[1]Plan1!$F$3:$G$429,2,FALSE)</f>
        <v>0</v>
      </c>
      <c r="BH469" s="20">
        <f>VLOOKUP(BH124,[1]Plan1!$F$3:$G$429,2,FALSE)</f>
        <v>0</v>
      </c>
      <c r="BI469" s="20">
        <f>VLOOKUP(BI124,[1]Plan1!$F$3:$G$429,2,FALSE)</f>
        <v>0</v>
      </c>
      <c r="BJ469" s="20">
        <f>VLOOKUP(BJ124,[1]Plan1!$F$3:$G$429,2,FALSE)</f>
        <v>0</v>
      </c>
      <c r="BK469" s="20">
        <f>VLOOKUP(BK124,[1]Plan1!$F$3:$G$429,2,FALSE)</f>
        <v>0</v>
      </c>
      <c r="BL469" s="20">
        <f>VLOOKUP(BL124,[1]Plan1!$F$3:$G$429,2,FALSE)</f>
        <v>0</v>
      </c>
      <c r="BM469" s="20">
        <f>VLOOKUP(BM124,[1]Plan1!$F$3:$G$429,2,FALSE)</f>
        <v>0</v>
      </c>
      <c r="BN469" s="20">
        <f>VLOOKUP(BN124,[1]Plan1!$F$3:$G$429,2,FALSE)</f>
        <v>0</v>
      </c>
      <c r="BO469" s="20">
        <f>VLOOKUP(BO124,[1]Plan1!$F$3:$G$429,2,FALSE)</f>
        <v>0</v>
      </c>
      <c r="BP469" s="20">
        <f>VLOOKUP(BP124,[1]Plan1!$F$3:$G$429,2,FALSE)</f>
        <v>0</v>
      </c>
      <c r="BQ469" s="20" t="e">
        <f>VLOOKUP(BQ124,[1]ajustes!$L$3:$M$11,2,FALSE)</f>
        <v>#N/A</v>
      </c>
      <c r="BR469" s="20">
        <f>VLOOKUP(BR124,[1]Plan1!$F$3:$G$429,2,FALSE)</f>
        <v>0</v>
      </c>
      <c r="BS469" s="20">
        <f>VLOOKUP(BS124,[1]Plan1!$F$3:$G$429,2,FALSE)</f>
        <v>0</v>
      </c>
      <c r="BT469" s="20">
        <f>VLOOKUP(BT124,[1]Plan1!$F$3:$G$429,2,FALSE)</f>
        <v>0</v>
      </c>
      <c r="BU469" s="20">
        <f>VLOOKUP(BU124,[1]Plan1!$F$3:$G$429,2,FALSE)</f>
        <v>0</v>
      </c>
      <c r="BV469" s="20" t="e">
        <f>VLOOKUP(BV124,[1]ajustes!$L$3:$M$328,2,FALSE)</f>
        <v>#N/A</v>
      </c>
      <c r="BW469" s="20">
        <f>VLOOKUP(BW124,[1]Plan1!$F$3:$G$429,2,FALSE)</f>
        <v>0</v>
      </c>
      <c r="BX469" s="20">
        <f>VLOOKUP(BX124,[1]Plan1!$F$3:$G$429,2,FALSE)</f>
        <v>0</v>
      </c>
      <c r="BY469" s="20">
        <f>VLOOKUP(BY124,[1]Plan1!$F$3:$G$429,2,FALSE)</f>
        <v>0</v>
      </c>
      <c r="BZ469" s="20">
        <f>VLOOKUP(BZ124,[1]Plan1!$F$3:$G$429,2,FALSE)</f>
        <v>0</v>
      </c>
      <c r="CA469" s="20">
        <f>VLOOKUP(CA124,[1]Plan1!$F$3:$G$429,2,FALSE)</f>
        <v>0</v>
      </c>
      <c r="CB469" s="20">
        <f>VLOOKUP(CB124,[1]Plan1!$F$3:$G$429,2,FALSE)</f>
        <v>0</v>
      </c>
      <c r="CC469" s="20">
        <f>VLOOKUP(CC124,[1]Plan1!$F$3:$G$429,2,FALSE)</f>
        <v>180</v>
      </c>
      <c r="CD469" s="20" t="e">
        <f>VLOOKUP(CD124,[1]Plan1!$F$3:$G$429,2,FALSE)</f>
        <v>#N/A</v>
      </c>
      <c r="CE469" s="20">
        <f>VLOOKUP(CE124,[1]Plan1!$F$3:$G$429,2,FALSE)</f>
        <v>0</v>
      </c>
      <c r="CF469" s="20">
        <f>VLOOKUP(CF124,[1]Plan1!$F$3:$G$429,2,FALSE)</f>
        <v>0</v>
      </c>
      <c r="CG469" s="20" t="e">
        <f>VLOOKUP(CG124,[1]Plan1!$F$3:$G$429,2,FALSE)</f>
        <v>#N/A</v>
      </c>
      <c r="CH469" s="20">
        <f>VLOOKUP(CH124,[1]Plan1!$F$3:$G$429,2,FALSE)</f>
        <v>0</v>
      </c>
      <c r="CI469" s="20">
        <f>VLOOKUP(CI124,[1]Plan1!$F$3:$G$429,2,FALSE)</f>
        <v>0</v>
      </c>
      <c r="CJ469" s="20">
        <f>VLOOKUP(CJ124,[1]Plan1!$F$3:$G$429,2,FALSE)</f>
        <v>0</v>
      </c>
      <c r="CK469" s="20">
        <f>VLOOKUP(CK124,[1]Plan1!$F$3:$G$429,2,FALSE)</f>
        <v>0</v>
      </c>
      <c r="CL469" s="20" t="e">
        <f>VLOOKUP(CL124,[1]Plan1!$F$3:$G$429,2,FALSE)</f>
        <v>#N/A</v>
      </c>
      <c r="CM469" s="20">
        <f>VLOOKUP(CM124,[1]Plan1!$F$3:$G$429,2,FALSE)</f>
        <v>0</v>
      </c>
      <c r="CN469" s="20">
        <f>VLOOKUP(CN124,[1]Plan1!$F$3:$G$429,2,FALSE)</f>
        <v>0</v>
      </c>
      <c r="CU469" s="20" t="str">
        <f>IF(ISERROR(VLOOKUP(CU124,[1]Plan1!$B$2:$D$490,2,FALSE)),"(sem email)",VLOOKUP(CU124,[1]Plan1!$B$2:$D$490,2,FALSE))</f>
        <v>(sem email)</v>
      </c>
      <c r="CX469" s="20" t="str">
        <f>IF(ISERROR(VLOOKUP(CX124,[1]ajustes!$L$4:$M$309,2,FALSE)),"(sem email)",VLOOKUP(CX124,[1]ajustes!$L$4:$M$309,2,FALSE))</f>
        <v>(sem email)</v>
      </c>
    </row>
    <row r="470" spans="5:102" ht="15.75" customHeight="1" x14ac:dyDescent="0.3">
      <c r="E470" s="23" t="str">
        <f t="shared" si="1"/>
        <v>Jacinta Da Encarnação Gil Alves</v>
      </c>
      <c r="O470" s="20" t="e">
        <f>VLOOKUP(O125,[1]Plan1!$B$2:$D$490,2,FALSE)</f>
        <v>#N/A</v>
      </c>
      <c r="P470" s="20" t="str">
        <f>VLOOKUP(P125,[1]ajustes!$N$4:$O$344,2,FALSE)</f>
        <v>(13) 99778-9823</v>
      </c>
      <c r="AN470" s="20">
        <f>VLOOKUP(AN125,[1]Plan1!$F$3:$G$429,2,FALSE)</f>
        <v>138</v>
      </c>
      <c r="AO470" s="20">
        <f>VLOOKUP(AO125,[1]Plan1!$F$3:$G$429,2,FALSE)</f>
        <v>52</v>
      </c>
      <c r="AP470" s="20">
        <f>VLOOKUP(AP125,[1]Plan1!$F$3:$G$429,2,FALSE)</f>
        <v>8</v>
      </c>
      <c r="AQ470" s="20">
        <f>VLOOKUP(AQ125,[1]Plan1!$F$3:$G$429,2,FALSE)</f>
        <v>12</v>
      </c>
      <c r="AR470" s="20" t="e">
        <f>VLOOKUP(AR125,[1]Plan1!$F$3:$G$429,2,FALSE)</f>
        <v>#N/A</v>
      </c>
      <c r="AS470" s="20">
        <f>VLOOKUP(AS125,[1]Plan1!$F$3:$G$429,2,FALSE)</f>
        <v>32</v>
      </c>
      <c r="AT470" s="20" t="e">
        <f>VLOOKUP(AT125,[1]Plan1!$F$3:$G$429,2,FALSE)</f>
        <v>#N/A</v>
      </c>
      <c r="AU470" s="20" t="e">
        <f>VLOOKUP(AU125,[1]ajustes!$L$4:$N$134,3,FALSE)</f>
        <v>#N/A</v>
      </c>
      <c r="AV470" s="20">
        <f>VLOOKUP(AV125,[1]Plan1!$F$3:$G$429,2,FALSE)</f>
        <v>6</v>
      </c>
      <c r="AW470" s="20">
        <f>VLOOKUP(AW125,[1]Plan1!$F$3:$G$429,2,FALSE)</f>
        <v>8</v>
      </c>
      <c r="AX470" s="20">
        <f>VLOOKUP(AX125,[1]Plan1!$F$3:$G$429,2,FALSE)</f>
        <v>4</v>
      </c>
      <c r="AY470" s="20">
        <f>VLOOKUP(AY125,[1]Plan1!$F$3:$G$429,2,FALSE)</f>
        <v>3</v>
      </c>
      <c r="AZ470" s="20" t="e">
        <f>VLOOKUP(AZ125,[1]Plan1!$F$3:$G$429,2,FALSE)</f>
        <v>#N/A</v>
      </c>
      <c r="BA470" s="20">
        <f>VLOOKUP(BA125,[1]Plan1!$F$3:$G$429,2,FALSE)</f>
        <v>21</v>
      </c>
      <c r="BB470" s="20">
        <f>VLOOKUP(BB125,[1]Plan1!$F$3:$G$429,2,FALSE)</f>
        <v>3</v>
      </c>
      <c r="BC470" s="20">
        <f>VLOOKUP(BC125,[1]Plan1!$F$3:$G$429,2,FALSE)</f>
        <v>2</v>
      </c>
      <c r="BD470" s="20">
        <f>VLOOKUP(BD125,[1]Plan1!$F$3:$G$429,2,FALSE)</f>
        <v>3</v>
      </c>
      <c r="BE470" s="20" t="e">
        <f>VLOOKUP(BE125,[1]Plan1!$F$3:$G$429,2,FALSE)</f>
        <v>#N/A</v>
      </c>
      <c r="BF470" s="20">
        <f>VLOOKUP(BF125,[1]Plan1!$F$3:$G$429,2,FALSE)</f>
        <v>10</v>
      </c>
      <c r="BG470" s="20">
        <f>VLOOKUP(BG125,[1]Plan1!$F$3:$G$429,2,FALSE)</f>
        <v>6</v>
      </c>
      <c r="BH470" s="20">
        <f>VLOOKUP(BH125,[1]Plan1!$F$3:$G$429,2,FALSE)</f>
        <v>5</v>
      </c>
      <c r="BI470" s="20">
        <f>VLOOKUP(BI125,[1]Plan1!$F$3:$G$429,2,FALSE)</f>
        <v>1</v>
      </c>
      <c r="BJ470" s="20">
        <f>VLOOKUP(BJ125,[1]Plan1!$F$3:$G$429,2,FALSE)</f>
        <v>1</v>
      </c>
      <c r="BK470" s="20">
        <f>VLOOKUP(BK125,[1]Plan1!$F$3:$G$429,2,FALSE)</f>
        <v>1</v>
      </c>
      <c r="BL470" s="20">
        <f>VLOOKUP(BL125,[1]Plan1!$F$3:$G$429,2,FALSE)</f>
        <v>1</v>
      </c>
      <c r="BM470" s="20">
        <f>VLOOKUP(BM125,[1]Plan1!$F$3:$G$429,2,FALSE)</f>
        <v>1</v>
      </c>
      <c r="BN470" s="20">
        <f>VLOOKUP(BN125,[1]Plan1!$F$3:$G$429,2,FALSE)</f>
        <v>0</v>
      </c>
      <c r="BO470" s="20">
        <f>VLOOKUP(BO125,[1]Plan1!$F$3:$G$429,2,FALSE)</f>
        <v>5</v>
      </c>
      <c r="BP470" s="20">
        <f>VLOOKUP(BP125,[1]Plan1!$F$3:$G$429,2,FALSE)</f>
        <v>2</v>
      </c>
      <c r="BQ470" s="20" t="e">
        <f>VLOOKUP(BQ125,[1]ajustes!$L$3:$M$11,2,FALSE)</f>
        <v>#N/A</v>
      </c>
      <c r="BR470" s="20" t="e">
        <f>VLOOKUP(BR125,[1]Plan1!$F$3:$G$429,2,FALSE)</f>
        <v>#N/A</v>
      </c>
      <c r="BS470" s="20">
        <f>VLOOKUP(BS125,[1]Plan1!$F$3:$G$429,2,FALSE)</f>
        <v>3</v>
      </c>
      <c r="BT470" s="20">
        <f>VLOOKUP(BT125,[1]Plan1!$F$3:$G$429,2,FALSE)</f>
        <v>3</v>
      </c>
      <c r="BU470" s="20">
        <f>VLOOKUP(BU125,[1]Plan1!$F$3:$G$429,2,FALSE)</f>
        <v>1</v>
      </c>
      <c r="BV470" s="20" t="e">
        <f>VLOOKUP(BV125,[1]ajustes!$L$3:$M$328,2,FALSE)</f>
        <v>#N/A</v>
      </c>
      <c r="BW470" s="20" t="e">
        <f>VLOOKUP(BW125,[1]Plan1!$F$3:$G$429,2,FALSE)</f>
        <v>#N/A</v>
      </c>
      <c r="BX470" s="20">
        <f>VLOOKUP(BX125,[1]Plan1!$F$3:$G$429,2,FALSE)</f>
        <v>5</v>
      </c>
      <c r="BY470" s="20">
        <f>VLOOKUP(BY125,[1]Plan1!$F$3:$G$429,2,FALSE)</f>
        <v>6</v>
      </c>
      <c r="BZ470" s="20">
        <f>VLOOKUP(BZ125,[1]Plan1!$F$3:$G$429,2,FALSE)</f>
        <v>1</v>
      </c>
      <c r="CA470" s="20">
        <f>VLOOKUP(CA125,[1]Plan1!$F$3:$G$429,2,FALSE)</f>
        <v>1</v>
      </c>
      <c r="CB470" s="20">
        <f>VLOOKUP(CB125,[1]Plan1!$F$3:$G$429,2,FALSE)</f>
        <v>0</v>
      </c>
      <c r="CC470" s="20">
        <f>VLOOKUP(CC125,[1]Plan1!$F$3:$G$429,2,FALSE)</f>
        <v>18</v>
      </c>
      <c r="CD470" s="20">
        <f>VLOOKUP(CD125,[1]Plan1!$F$3:$G$429,2,FALSE)</f>
        <v>0</v>
      </c>
      <c r="CE470" s="20" t="e">
        <f>VLOOKUP(CE125,[1]Plan1!$F$3:$G$429,2,FALSE)</f>
        <v>#N/A</v>
      </c>
      <c r="CF470" s="20">
        <f>VLOOKUP(CF125,[1]Plan1!$F$3:$G$429,2,FALSE)</f>
        <v>0</v>
      </c>
      <c r="CG470" s="20" t="e">
        <f>VLOOKUP(CG125,[1]Plan1!$F$3:$G$429,2,FALSE)</f>
        <v>#N/A</v>
      </c>
      <c r="CH470" s="20" t="e">
        <f>VLOOKUP(CH125,[1]Plan1!$F$3:$G$429,2,FALSE)</f>
        <v>#N/A</v>
      </c>
      <c r="CI470" s="20">
        <f>VLOOKUP(CI125,[1]Plan1!$F$3:$G$429,2,FALSE)</f>
        <v>0</v>
      </c>
      <c r="CJ470" s="20">
        <f>VLOOKUP(CJ125,[1]Plan1!$F$3:$G$429,2,FALSE)</f>
        <v>2</v>
      </c>
      <c r="CK470" s="20">
        <f>VLOOKUP(CK125,[1]Plan1!$F$3:$G$429,2,FALSE)</f>
        <v>0</v>
      </c>
      <c r="CL470" s="20" t="e">
        <f>VLOOKUP(CL125,[1]Plan1!$F$3:$G$429,2,FALSE)</f>
        <v>#N/A</v>
      </c>
      <c r="CM470" s="20">
        <f>VLOOKUP(CM125,[1]Plan1!$F$3:$G$429,2,FALSE)</f>
        <v>0</v>
      </c>
      <c r="CN470" s="20">
        <f>VLOOKUP(CN125,[1]Plan1!$F$3:$G$429,2,FALSE)</f>
        <v>0</v>
      </c>
      <c r="CU470" s="20" t="str">
        <f>IF(ISERROR(VLOOKUP(CU125,[1]Plan1!$B$2:$D$490,2,FALSE)),"(sem email)",VLOOKUP(CU125,[1]Plan1!$B$2:$D$490,2,FALSE))</f>
        <v>(sem email)</v>
      </c>
      <c r="CX470" s="20" t="str">
        <f>IF(ISERROR(VLOOKUP(CX125,[1]ajustes!$L$4:$M$309,2,FALSE)),"(sem email)",VLOOKUP(CX125,[1]ajustes!$L$4:$M$309,2,FALSE))</f>
        <v>(sem email)</v>
      </c>
    </row>
    <row r="471" spans="5:102" ht="15.75" customHeight="1" x14ac:dyDescent="0.3">
      <c r="E471" s="23" t="str">
        <f t="shared" si="1"/>
        <v>Ariovaldo Gomes Tavares</v>
      </c>
      <c r="O471" s="20" t="e">
        <f>VLOOKUP(O126,[1]Plan1!$B$2:$D$490,2,FALSE)</f>
        <v>#N/A</v>
      </c>
      <c r="P471" s="20" t="str">
        <f>VLOOKUP(P126,[1]ajustes!$N$4:$O$344,2,FALSE)</f>
        <v>(13) 99798-1958</v>
      </c>
      <c r="AN471" s="20">
        <f>VLOOKUP(AN126,[1]Plan1!$F$3:$G$429,2,FALSE)</f>
        <v>3</v>
      </c>
      <c r="AO471" s="20">
        <f>VLOOKUP(AO126,[1]Plan1!$F$3:$G$429,2,FALSE)</f>
        <v>13</v>
      </c>
      <c r="AP471" s="20">
        <f>VLOOKUP(AP126,[1]Plan1!$F$3:$G$429,2,FALSE)</f>
        <v>4</v>
      </c>
      <c r="AQ471" s="20">
        <f>VLOOKUP(AQ126,[1]Plan1!$F$3:$G$429,2,FALSE)</f>
        <v>7</v>
      </c>
      <c r="AR471" s="20">
        <f>VLOOKUP(AR126,[1]Plan1!$F$3:$G$429,2,FALSE)</f>
        <v>0</v>
      </c>
      <c r="AS471" s="20">
        <f>VLOOKUP(AS126,[1]Plan1!$F$3:$G$429,2,FALSE)</f>
        <v>0</v>
      </c>
      <c r="AT471" s="20">
        <f>VLOOKUP(AT126,[1]Plan1!$F$3:$G$429,2,FALSE)</f>
        <v>0</v>
      </c>
      <c r="AU471" s="20" t="e">
        <f>VLOOKUP(AU126,[1]ajustes!$L$4:$N$134,3,FALSE)</f>
        <v>#N/A</v>
      </c>
      <c r="AV471" s="20">
        <f>VLOOKUP(AV126,[1]Plan1!$F$3:$G$429,2,FALSE)</f>
        <v>0</v>
      </c>
      <c r="AW471" s="20">
        <f>VLOOKUP(AW126,[1]Plan1!$F$3:$G$429,2,FALSE)</f>
        <v>4</v>
      </c>
      <c r="AX471" s="20">
        <f>VLOOKUP(AX126,[1]Plan1!$F$3:$G$429,2,FALSE)</f>
        <v>1</v>
      </c>
      <c r="AY471" s="20">
        <f>VLOOKUP(AY126,[1]Plan1!$F$3:$G$429,2,FALSE)</f>
        <v>1</v>
      </c>
      <c r="AZ471" s="20">
        <f>VLOOKUP(AZ126,[1]Plan1!$F$3:$G$429,2,FALSE)</f>
        <v>0</v>
      </c>
      <c r="BA471" s="20">
        <f>VLOOKUP(BA126,[1]Plan1!$F$3:$G$429,2,FALSE)</f>
        <v>0</v>
      </c>
      <c r="BB471" s="20">
        <f>VLOOKUP(BB126,[1]Plan1!$F$3:$G$429,2,FALSE)</f>
        <v>1</v>
      </c>
      <c r="BC471" s="20">
        <f>VLOOKUP(BC126,[1]Plan1!$F$3:$G$429,2,FALSE)</f>
        <v>1</v>
      </c>
      <c r="BD471" s="20">
        <f>VLOOKUP(BD126,[1]Plan1!$F$3:$G$429,2,FALSE)</f>
        <v>1</v>
      </c>
      <c r="BE471" s="20" t="e">
        <f>VLOOKUP(BE126,[1]Plan1!$F$3:$G$429,2,FALSE)</f>
        <v>#N/A</v>
      </c>
      <c r="BF471" s="20">
        <f>VLOOKUP(BF126,[1]Plan1!$F$3:$G$429,2,FALSE)</f>
        <v>3</v>
      </c>
      <c r="BG471" s="20">
        <f>VLOOKUP(BG126,[1]Plan1!$F$3:$G$429,2,FALSE)</f>
        <v>0</v>
      </c>
      <c r="BH471" s="20">
        <f>VLOOKUP(BH126,[1]Plan1!$F$3:$G$429,2,FALSE)</f>
        <v>5</v>
      </c>
      <c r="BI471" s="20">
        <f>VLOOKUP(BI126,[1]Plan1!$F$3:$G$429,2,FALSE)</f>
        <v>0</v>
      </c>
      <c r="BJ471" s="20">
        <f>VLOOKUP(BJ126,[1]Plan1!$F$3:$G$429,2,FALSE)</f>
        <v>0</v>
      </c>
      <c r="BK471" s="20">
        <f>VLOOKUP(BK126,[1]Plan1!$F$3:$G$429,2,FALSE)</f>
        <v>0</v>
      </c>
      <c r="BL471" s="20">
        <f>VLOOKUP(BL126,[1]Plan1!$F$3:$G$429,2,FALSE)</f>
        <v>0</v>
      </c>
      <c r="BM471" s="20">
        <f>VLOOKUP(BM126,[1]Plan1!$F$3:$G$429,2,FALSE)</f>
        <v>0</v>
      </c>
      <c r="BN471" s="20">
        <f>VLOOKUP(BN126,[1]Plan1!$F$3:$G$429,2,FALSE)</f>
        <v>0</v>
      </c>
      <c r="BO471" s="20">
        <f>VLOOKUP(BO126,[1]Plan1!$F$3:$G$429,2,FALSE)</f>
        <v>0</v>
      </c>
      <c r="BP471" s="20">
        <f>VLOOKUP(BP126,[1]Plan1!$F$3:$G$429,2,FALSE)</f>
        <v>5</v>
      </c>
      <c r="BQ471" s="20" t="e">
        <f>VLOOKUP(BQ126,[1]ajustes!$L$3:$M$11,2,FALSE)</f>
        <v>#N/A</v>
      </c>
      <c r="BR471" s="20">
        <f>VLOOKUP(BR126,[1]Plan1!$F$3:$G$429,2,FALSE)</f>
        <v>0</v>
      </c>
      <c r="BS471" s="20">
        <f>VLOOKUP(BS126,[1]Plan1!$F$3:$G$429,2,FALSE)</f>
        <v>0</v>
      </c>
      <c r="BT471" s="20">
        <f>VLOOKUP(BT126,[1]Plan1!$F$3:$G$429,2,FALSE)</f>
        <v>0</v>
      </c>
      <c r="BU471" s="20">
        <f>VLOOKUP(BU126,[1]Plan1!$F$3:$G$429,2,FALSE)</f>
        <v>0</v>
      </c>
      <c r="BV471" s="20" t="e">
        <f>VLOOKUP(BV126,[1]ajustes!$L$3:$M$328,2,FALSE)</f>
        <v>#N/A</v>
      </c>
      <c r="BW471" s="20" t="e">
        <f>VLOOKUP(BW126,[1]Plan1!$F$3:$G$429,2,FALSE)</f>
        <v>#N/A</v>
      </c>
      <c r="BX471" s="20">
        <f>VLOOKUP(BX126,[1]Plan1!$F$3:$G$429,2,FALSE)</f>
        <v>1</v>
      </c>
      <c r="BY471" s="20">
        <f>VLOOKUP(BY126,[1]Plan1!$F$3:$G$429,2,FALSE)</f>
        <v>1</v>
      </c>
      <c r="BZ471" s="20">
        <f>VLOOKUP(BZ126,[1]Plan1!$F$3:$G$429,2,FALSE)</f>
        <v>1</v>
      </c>
      <c r="CA471" s="20">
        <f>VLOOKUP(CA126,[1]Plan1!$F$3:$G$429,2,FALSE)</f>
        <v>1</v>
      </c>
      <c r="CB471" s="20">
        <f>VLOOKUP(CB126,[1]Plan1!$F$3:$G$429,2,FALSE)</f>
        <v>0</v>
      </c>
      <c r="CC471" s="20">
        <f>VLOOKUP(CC126,[1]Plan1!$F$3:$G$429,2,FALSE)</f>
        <v>0</v>
      </c>
      <c r="CD471" s="20">
        <f>VLOOKUP(CD126,[1]Plan1!$F$3:$G$429,2,FALSE)</f>
        <v>0</v>
      </c>
      <c r="CE471" s="20">
        <f>VLOOKUP(CE126,[1]Plan1!$F$3:$G$429,2,FALSE)</f>
        <v>0</v>
      </c>
      <c r="CF471" s="20">
        <f>VLOOKUP(CF126,[1]Plan1!$F$3:$G$429,2,FALSE)</f>
        <v>0</v>
      </c>
      <c r="CG471" s="20">
        <f>VLOOKUP(CG126,[1]Plan1!$F$3:$G$429,2,FALSE)</f>
        <v>0</v>
      </c>
      <c r="CH471" s="20">
        <f>VLOOKUP(CH126,[1]Plan1!$F$3:$G$429,2,FALSE)</f>
        <v>0</v>
      </c>
      <c r="CI471" s="20">
        <f>VLOOKUP(CI126,[1]Plan1!$F$3:$G$429,2,FALSE)</f>
        <v>0</v>
      </c>
      <c r="CJ471" s="20">
        <f>VLOOKUP(CJ126,[1]Plan1!$F$3:$G$429,2,FALSE)</f>
        <v>0</v>
      </c>
      <c r="CK471" s="20">
        <f>VLOOKUP(CK126,[1]Plan1!$F$3:$G$429,2,FALSE)</f>
        <v>0</v>
      </c>
      <c r="CL471" s="20">
        <f>VLOOKUP(CL126,[1]Plan1!$F$3:$G$429,2,FALSE)</f>
        <v>0</v>
      </c>
      <c r="CM471" s="20">
        <f>VLOOKUP(CM126,[1]Plan1!$F$3:$G$429,2,FALSE)</f>
        <v>0</v>
      </c>
      <c r="CN471" s="20">
        <f>VLOOKUP(CN126,[1]Plan1!$F$3:$G$429,2,FALSE)</f>
        <v>0</v>
      </c>
      <c r="CU471" s="20" t="str">
        <f>IF(ISERROR(VLOOKUP(CU126,[1]Plan1!$B$2:$D$490,2,FALSE)),"(sem email)",VLOOKUP(CU126,[1]Plan1!$B$2:$D$490,2,FALSE))</f>
        <v>(sem email)</v>
      </c>
      <c r="CX471" s="20" t="str">
        <f>IF(ISERROR(VLOOKUP(CX126,[1]ajustes!$L$4:$M$309,2,FALSE)),"(sem email)",VLOOKUP(CX126,[1]ajustes!$L$4:$M$309,2,FALSE))</f>
        <v>(sem email)</v>
      </c>
    </row>
    <row r="472" spans="5:102" ht="15.75" customHeight="1" x14ac:dyDescent="0.3">
      <c r="E472" s="23" t="str">
        <f t="shared" si="1"/>
        <v>Shirle Aparecida Do Amparo Lima</v>
      </c>
      <c r="O472" s="20" t="e">
        <f>VLOOKUP(O127,[1]Plan1!$B$2:$D$490,2,FALSE)</f>
        <v>#N/A</v>
      </c>
      <c r="P472" s="20" t="str">
        <f>VLOOKUP(P127,[1]ajustes!$N$4:$O$344,2,FALSE)</f>
        <v>(13) 98133-5598</v>
      </c>
      <c r="AN472" s="20">
        <f>VLOOKUP(AN127,[1]Plan1!$F$3:$G$429,2,FALSE)</f>
        <v>20</v>
      </c>
      <c r="AO472" s="20">
        <f>VLOOKUP(AO127,[1]Plan1!$F$3:$G$429,2,FALSE)</f>
        <v>1</v>
      </c>
      <c r="AP472" s="20">
        <f>VLOOKUP(AP127,[1]Plan1!$F$3:$G$429,2,FALSE)</f>
        <v>5</v>
      </c>
      <c r="AQ472" s="20">
        <f>VLOOKUP(AQ127,[1]Plan1!$F$3:$G$429,2,FALSE)</f>
        <v>2</v>
      </c>
      <c r="AR472" s="20">
        <f>VLOOKUP(AR127,[1]Plan1!$F$3:$G$429,2,FALSE)</f>
        <v>0</v>
      </c>
      <c r="AS472" s="20">
        <f>VLOOKUP(AS127,[1]Plan1!$F$3:$G$429,2,FALSE)</f>
        <v>0</v>
      </c>
      <c r="AT472" s="20" t="e">
        <f>VLOOKUP(AT127,[1]Plan1!$F$3:$G$429,2,FALSE)</f>
        <v>#N/A</v>
      </c>
      <c r="AU472" s="20" t="e">
        <f>VLOOKUP(AU127,[1]ajustes!$L$4:$N$134,3,FALSE)</f>
        <v>#N/A</v>
      </c>
      <c r="AV472" s="20">
        <f>VLOOKUP(AV127,[1]Plan1!$F$3:$G$429,2,FALSE)</f>
        <v>9</v>
      </c>
      <c r="AW472" s="20">
        <f>VLOOKUP(AW127,[1]Plan1!$F$3:$G$429,2,FALSE)</f>
        <v>4</v>
      </c>
      <c r="AX472" s="20">
        <f>VLOOKUP(AX127,[1]Plan1!$F$3:$G$429,2,FALSE)</f>
        <v>2</v>
      </c>
      <c r="AY472" s="20">
        <f>VLOOKUP(AY127,[1]Plan1!$F$3:$G$429,2,FALSE)</f>
        <v>1</v>
      </c>
      <c r="AZ472" s="20">
        <f>VLOOKUP(AZ127,[1]Plan1!$F$3:$G$429,2,FALSE)</f>
        <v>0</v>
      </c>
      <c r="BA472" s="20">
        <f>VLOOKUP(BA127,[1]Plan1!$F$3:$G$429,2,FALSE)</f>
        <v>0</v>
      </c>
      <c r="BB472" s="20">
        <f>VLOOKUP(BB127,[1]Plan1!$F$3:$G$429,2,FALSE)</f>
        <v>1</v>
      </c>
      <c r="BC472" s="20">
        <f>VLOOKUP(BC127,[1]Plan1!$F$3:$G$429,2,FALSE)</f>
        <v>1</v>
      </c>
      <c r="BD472" s="20">
        <f>VLOOKUP(BD127,[1]Plan1!$F$3:$G$429,2,FALSE)</f>
        <v>0</v>
      </c>
      <c r="BE472" s="20">
        <f>VLOOKUP(BE127,[1]Plan1!$F$3:$G$429,2,FALSE)</f>
        <v>0</v>
      </c>
      <c r="BF472" s="20">
        <f>VLOOKUP(BF127,[1]Plan1!$F$3:$G$429,2,FALSE)</f>
        <v>0</v>
      </c>
      <c r="BG472" s="20">
        <f>VLOOKUP(BG127,[1]Plan1!$F$3:$G$429,2,FALSE)</f>
        <v>0</v>
      </c>
      <c r="BH472" s="20">
        <f>VLOOKUP(BH127,[1]Plan1!$F$3:$G$429,2,FALSE)</f>
        <v>0</v>
      </c>
      <c r="BI472" s="20">
        <f>VLOOKUP(BI127,[1]Plan1!$F$3:$G$429,2,FALSE)</f>
        <v>0</v>
      </c>
      <c r="BJ472" s="20">
        <f>VLOOKUP(BJ127,[1]Plan1!$F$3:$G$429,2,FALSE)</f>
        <v>0</v>
      </c>
      <c r="BK472" s="20">
        <f>VLOOKUP(BK127,[1]Plan1!$F$3:$G$429,2,FALSE)</f>
        <v>0</v>
      </c>
      <c r="BL472" s="20">
        <f>VLOOKUP(BL127,[1]Plan1!$F$3:$G$429,2,FALSE)</f>
        <v>0</v>
      </c>
      <c r="BM472" s="20">
        <f>VLOOKUP(BM127,[1]Plan1!$F$3:$G$429,2,FALSE)</f>
        <v>0</v>
      </c>
      <c r="BN472" s="20">
        <f>VLOOKUP(BN127,[1]Plan1!$F$3:$G$429,2,FALSE)</f>
        <v>0</v>
      </c>
      <c r="BO472" s="20">
        <f>VLOOKUP(BO127,[1]Plan1!$F$3:$G$429,2,FALSE)</f>
        <v>0</v>
      </c>
      <c r="BP472" s="20">
        <f>VLOOKUP(BP127,[1]Plan1!$F$3:$G$429,2,FALSE)</f>
        <v>0</v>
      </c>
      <c r="BQ472" s="20" t="e">
        <f>VLOOKUP(BQ127,[1]ajustes!$L$3:$M$11,2,FALSE)</f>
        <v>#N/A</v>
      </c>
      <c r="BR472" s="20">
        <f>VLOOKUP(BR127,[1]Plan1!$F$3:$G$429,2,FALSE)</f>
        <v>0</v>
      </c>
      <c r="BS472" s="20">
        <f>VLOOKUP(BS127,[1]Plan1!$F$3:$G$429,2,FALSE)</f>
        <v>0</v>
      </c>
      <c r="BT472" s="20">
        <f>VLOOKUP(BT127,[1]Plan1!$F$3:$G$429,2,FALSE)</f>
        <v>0</v>
      </c>
      <c r="BU472" s="20">
        <f>VLOOKUP(BU127,[1]Plan1!$F$3:$G$429,2,FALSE)</f>
        <v>0</v>
      </c>
      <c r="BV472" s="20" t="e">
        <f>VLOOKUP(BV127,[1]ajustes!$L$3:$M$328,2,FALSE)</f>
        <v>#N/A</v>
      </c>
      <c r="BW472" s="20">
        <f>VLOOKUP(BW127,[1]Plan1!$F$3:$G$429,2,FALSE)</f>
        <v>0</v>
      </c>
      <c r="BX472" s="20">
        <f>VLOOKUP(BX127,[1]Plan1!$F$3:$G$429,2,FALSE)</f>
        <v>0</v>
      </c>
      <c r="BY472" s="20">
        <f>VLOOKUP(BY127,[1]Plan1!$F$3:$G$429,2,FALSE)</f>
        <v>0</v>
      </c>
      <c r="BZ472" s="20">
        <f>VLOOKUP(BZ127,[1]Plan1!$F$3:$G$429,2,FALSE)</f>
        <v>0</v>
      </c>
      <c r="CA472" s="20">
        <f>VLOOKUP(CA127,[1]Plan1!$F$3:$G$429,2,FALSE)</f>
        <v>0</v>
      </c>
      <c r="CB472" s="20">
        <f>VLOOKUP(CB127,[1]Plan1!$F$3:$G$429,2,FALSE)</f>
        <v>2</v>
      </c>
      <c r="CC472" s="20">
        <f>VLOOKUP(CC127,[1]Plan1!$F$3:$G$429,2,FALSE)</f>
        <v>2</v>
      </c>
      <c r="CD472" s="20">
        <f>VLOOKUP(CD127,[1]Plan1!$F$3:$G$429,2,FALSE)</f>
        <v>0</v>
      </c>
      <c r="CE472" s="20">
        <f>VLOOKUP(CE127,[1]Plan1!$F$3:$G$429,2,FALSE)</f>
        <v>0</v>
      </c>
      <c r="CF472" s="20">
        <f>VLOOKUP(CF127,[1]Plan1!$F$3:$G$429,2,FALSE)</f>
        <v>0</v>
      </c>
      <c r="CG472" s="20" t="e">
        <f>VLOOKUP(CG127,[1]Plan1!$F$3:$G$429,2,FALSE)</f>
        <v>#N/A</v>
      </c>
      <c r="CH472" s="20" t="e">
        <f>VLOOKUP(CH127,[1]Plan1!$F$3:$G$429,2,FALSE)</f>
        <v>#N/A</v>
      </c>
      <c r="CI472" s="20">
        <f>VLOOKUP(CI127,[1]Plan1!$F$3:$G$429,2,FALSE)</f>
        <v>0</v>
      </c>
      <c r="CJ472" s="20">
        <f>VLOOKUP(CJ127,[1]Plan1!$F$3:$G$429,2,FALSE)</f>
        <v>0</v>
      </c>
      <c r="CK472" s="20" t="e">
        <f>VLOOKUP(CK127,[1]Plan1!$F$3:$G$429,2,FALSE)</f>
        <v>#N/A</v>
      </c>
      <c r="CL472" s="20" t="e">
        <f>VLOOKUP(CL127,[1]Plan1!$F$3:$G$429,2,FALSE)</f>
        <v>#N/A</v>
      </c>
      <c r="CM472" s="20">
        <f>VLOOKUP(CM127,[1]Plan1!$F$3:$G$429,2,FALSE)</f>
        <v>0</v>
      </c>
      <c r="CN472" s="20">
        <f>VLOOKUP(CN127,[1]Plan1!$F$3:$G$429,2,FALSE)</f>
        <v>0</v>
      </c>
      <c r="CU472" s="20" t="str">
        <f>IF(ISERROR(VLOOKUP(CU127,[1]Plan1!$B$2:$D$490,2,FALSE)),"(sem email)",VLOOKUP(CU127,[1]Plan1!$B$2:$D$490,2,FALSE))</f>
        <v>(sem email)</v>
      </c>
      <c r="CX472" s="20" t="str">
        <f>IF(ISERROR(VLOOKUP(CX127,[1]ajustes!$L$4:$M$309,2,FALSE)),"(sem email)",VLOOKUP(CX127,[1]ajustes!$L$4:$M$309,2,FALSE))</f>
        <v>(sem email)</v>
      </c>
    </row>
    <row r="473" spans="5:102" ht="15.75" customHeight="1" x14ac:dyDescent="0.3">
      <c r="E473" s="23" t="str">
        <f t="shared" si="1"/>
        <v>Augusto Cesar Santos Barbosa</v>
      </c>
      <c r="O473" s="20" t="e">
        <f>VLOOKUP(O128,[1]Plan1!$B$2:$D$490,2,FALSE)</f>
        <v>#N/A</v>
      </c>
      <c r="P473" s="20" t="str">
        <f>VLOOKUP(P128,[1]ajustes!$N$4:$O$344,2,FALSE)</f>
        <v>(13) 99165-0699</v>
      </c>
      <c r="AN473" s="20">
        <f>VLOOKUP(AN128,[1]Plan1!$F$3:$G$429,2,FALSE)</f>
        <v>40</v>
      </c>
      <c r="AO473" s="20">
        <f>VLOOKUP(AO128,[1]Plan1!$F$3:$G$429,2,FALSE)</f>
        <v>9</v>
      </c>
      <c r="AP473" s="20">
        <f>VLOOKUP(AP128,[1]Plan1!$F$3:$G$429,2,FALSE)</f>
        <v>4</v>
      </c>
      <c r="AQ473" s="20">
        <f>VLOOKUP(AQ128,[1]Plan1!$F$3:$G$429,2,FALSE)</f>
        <v>3</v>
      </c>
      <c r="AR473" s="20">
        <f>VLOOKUP(AR128,[1]Plan1!$F$3:$G$429,2,FALSE)</f>
        <v>0</v>
      </c>
      <c r="AS473" s="20">
        <f>VLOOKUP(AS128,[1]Plan1!$F$3:$G$429,2,FALSE)</f>
        <v>0</v>
      </c>
      <c r="AT473" s="20">
        <f>VLOOKUP(AT128,[1]Plan1!$F$3:$G$429,2,FALSE)</f>
        <v>0</v>
      </c>
      <c r="AU473" s="20" t="e">
        <f>VLOOKUP(AU128,[1]ajustes!$L$4:$N$134,3,FALSE)</f>
        <v>#N/A</v>
      </c>
      <c r="AV473" s="20">
        <f>VLOOKUP(AV128,[1]Plan1!$F$3:$G$429,2,FALSE)</f>
        <v>0</v>
      </c>
      <c r="AW473" s="20">
        <f>VLOOKUP(AW128,[1]Plan1!$F$3:$G$429,2,FALSE)</f>
        <v>0</v>
      </c>
      <c r="AX473" s="20">
        <f>VLOOKUP(AX128,[1]Plan1!$F$3:$G$429,2,FALSE)</f>
        <v>0</v>
      </c>
      <c r="AY473" s="20">
        <f>VLOOKUP(AY128,[1]Plan1!$F$3:$G$429,2,FALSE)</f>
        <v>0</v>
      </c>
      <c r="AZ473" s="20">
        <f>VLOOKUP(AZ128,[1]Plan1!$F$3:$G$429,2,FALSE)</f>
        <v>0</v>
      </c>
      <c r="BA473" s="20">
        <f>VLOOKUP(BA128,[1]Plan1!$F$3:$G$429,2,FALSE)</f>
        <v>0</v>
      </c>
      <c r="BB473" s="20">
        <f>VLOOKUP(BB128,[1]Plan1!$F$3:$G$429,2,FALSE)</f>
        <v>0</v>
      </c>
      <c r="BC473" s="20">
        <f>VLOOKUP(BC128,[1]Plan1!$F$3:$G$429,2,FALSE)</f>
        <v>0</v>
      </c>
      <c r="BD473" s="20">
        <f>VLOOKUP(BD128,[1]Plan1!$F$3:$G$429,2,FALSE)</f>
        <v>0</v>
      </c>
      <c r="BE473" s="20">
        <f>VLOOKUP(BE128,[1]Plan1!$F$3:$G$429,2,FALSE)</f>
        <v>0</v>
      </c>
      <c r="BF473" s="20">
        <f>VLOOKUP(BF128,[1]Plan1!$F$3:$G$429,2,FALSE)</f>
        <v>0</v>
      </c>
      <c r="BG473" s="20">
        <f>VLOOKUP(BG128,[1]Plan1!$F$3:$G$429,2,FALSE)</f>
        <v>0</v>
      </c>
      <c r="BH473" s="20">
        <f>VLOOKUP(BH128,[1]Plan1!$F$3:$G$429,2,FALSE)</f>
        <v>0</v>
      </c>
      <c r="BI473" s="20">
        <f>VLOOKUP(BI128,[1]Plan1!$F$3:$G$429,2,FALSE)</f>
        <v>0</v>
      </c>
      <c r="BJ473" s="20">
        <f>VLOOKUP(BJ128,[1]Plan1!$F$3:$G$429,2,FALSE)</f>
        <v>0</v>
      </c>
      <c r="BK473" s="20">
        <f>VLOOKUP(BK128,[1]Plan1!$F$3:$G$429,2,FALSE)</f>
        <v>0</v>
      </c>
      <c r="BL473" s="20">
        <f>VLOOKUP(BL128,[1]Plan1!$F$3:$G$429,2,FALSE)</f>
        <v>0</v>
      </c>
      <c r="BM473" s="20">
        <f>VLOOKUP(BM128,[1]Plan1!$F$3:$G$429,2,FALSE)</f>
        <v>0</v>
      </c>
      <c r="BN473" s="20">
        <f>VLOOKUP(BN128,[1]Plan1!$F$3:$G$429,2,FALSE)</f>
        <v>0</v>
      </c>
      <c r="BO473" s="20">
        <f>VLOOKUP(BO128,[1]Plan1!$F$3:$G$429,2,FALSE)</f>
        <v>0</v>
      </c>
      <c r="BP473" s="20">
        <f>VLOOKUP(BP128,[1]Plan1!$F$3:$G$429,2,FALSE)</f>
        <v>0</v>
      </c>
      <c r="BQ473" s="20" t="e">
        <f>VLOOKUP(BQ128,[1]ajustes!$L$3:$M$11,2,FALSE)</f>
        <v>#N/A</v>
      </c>
      <c r="BR473" s="20">
        <f>VLOOKUP(BR128,[1]Plan1!$F$3:$G$429,2,FALSE)</f>
        <v>0</v>
      </c>
      <c r="BS473" s="20">
        <f>VLOOKUP(BS128,[1]Plan1!$F$3:$G$429,2,FALSE)</f>
        <v>0</v>
      </c>
      <c r="BT473" s="20">
        <f>VLOOKUP(BT128,[1]Plan1!$F$3:$G$429,2,FALSE)</f>
        <v>0</v>
      </c>
      <c r="BU473" s="20">
        <f>VLOOKUP(BU128,[1]Plan1!$F$3:$G$429,2,FALSE)</f>
        <v>0</v>
      </c>
      <c r="BV473" s="20" t="e">
        <f>VLOOKUP(BV128,[1]ajustes!$L$3:$M$328,2,FALSE)</f>
        <v>#N/A</v>
      </c>
      <c r="BW473" s="20">
        <f>VLOOKUP(BW128,[1]Plan1!$F$3:$G$429,2,FALSE)</f>
        <v>0</v>
      </c>
      <c r="BX473" s="20">
        <f>VLOOKUP(BX128,[1]Plan1!$F$3:$G$429,2,FALSE)</f>
        <v>0</v>
      </c>
      <c r="BY473" s="20">
        <f>VLOOKUP(BY128,[1]Plan1!$F$3:$G$429,2,FALSE)</f>
        <v>0</v>
      </c>
      <c r="BZ473" s="20">
        <f>VLOOKUP(BZ128,[1]Plan1!$F$3:$G$429,2,FALSE)</f>
        <v>0</v>
      </c>
      <c r="CA473" s="20">
        <f>VLOOKUP(CA128,[1]Plan1!$F$3:$G$429,2,FALSE)</f>
        <v>0</v>
      </c>
      <c r="CB473" s="20">
        <f>VLOOKUP(CB128,[1]Plan1!$F$3:$G$429,2,FALSE)</f>
        <v>0</v>
      </c>
      <c r="CC473" s="20">
        <f>VLOOKUP(CC128,[1]Plan1!$F$3:$G$429,2,FALSE)</f>
        <v>1</v>
      </c>
      <c r="CD473" s="20" t="e">
        <f>VLOOKUP(CD128,[1]Plan1!$F$3:$G$429,2,FALSE)</f>
        <v>#N/A</v>
      </c>
      <c r="CE473" s="20">
        <f>VLOOKUP(CE128,[1]Plan1!$F$3:$G$429,2,FALSE)</f>
        <v>0</v>
      </c>
      <c r="CF473" s="20">
        <f>VLOOKUP(CF128,[1]Plan1!$F$3:$G$429,2,FALSE)</f>
        <v>0</v>
      </c>
      <c r="CG473" s="20">
        <f>VLOOKUP(CG128,[1]Plan1!$F$3:$G$429,2,FALSE)</f>
        <v>0</v>
      </c>
      <c r="CH473" s="20" t="e">
        <f>VLOOKUP(CH128,[1]Plan1!$F$3:$G$429,2,FALSE)</f>
        <v>#N/A</v>
      </c>
      <c r="CI473" s="20">
        <f>VLOOKUP(CI128,[1]Plan1!$F$3:$G$429,2,FALSE)</f>
        <v>0</v>
      </c>
      <c r="CJ473" s="20">
        <f>VLOOKUP(CJ128,[1]Plan1!$F$3:$G$429,2,FALSE)</f>
        <v>0</v>
      </c>
      <c r="CK473" s="20" t="e">
        <f>VLOOKUP(CK128,[1]Plan1!$F$3:$G$429,2,FALSE)</f>
        <v>#N/A</v>
      </c>
      <c r="CL473" s="20" t="e">
        <f>VLOOKUP(CL128,[1]Plan1!$F$3:$G$429,2,FALSE)</f>
        <v>#N/A</v>
      </c>
      <c r="CM473" s="20">
        <f>VLOOKUP(CM128,[1]Plan1!$F$3:$G$429,2,FALSE)</f>
        <v>0</v>
      </c>
      <c r="CN473" s="20">
        <f>VLOOKUP(CN128,[1]Plan1!$F$3:$G$429,2,FALSE)</f>
        <v>0</v>
      </c>
      <c r="CU473" s="20" t="str">
        <f>IF(ISERROR(VLOOKUP(CU128,[1]Plan1!$B$2:$D$490,2,FALSE)),"(sem email)",VLOOKUP(CU128,[1]Plan1!$B$2:$D$490,2,FALSE))</f>
        <v>(sem email)</v>
      </c>
      <c r="CX473" s="20" t="str">
        <f>IF(ISERROR(VLOOKUP(CX128,[1]ajustes!$L$4:$M$309,2,FALSE)),"(sem email)",VLOOKUP(CX128,[1]ajustes!$L$4:$M$309,2,FALSE))</f>
        <v>(sem email)</v>
      </c>
    </row>
    <row r="474" spans="5:102" ht="15.75" customHeight="1" x14ac:dyDescent="0.3">
      <c r="E474" s="23" t="str">
        <f t="shared" si="1"/>
        <v>Alexandre Barbosa De Carvalho</v>
      </c>
      <c r="O474" s="20" t="e">
        <f>VLOOKUP(O129,[1]Plan1!$B$2:$D$490,2,FALSE)</f>
        <v>#N/A</v>
      </c>
      <c r="P474" s="20" t="e">
        <f>VLOOKUP(P129,[1]ajustes!$N$4:$O$344,2,FALSE)</f>
        <v>#N/A</v>
      </c>
      <c r="AN474" s="20">
        <f>VLOOKUP(AN129,[1]Plan1!$F$3:$G$429,2,FALSE)</f>
        <v>25</v>
      </c>
      <c r="AO474" s="20">
        <f>VLOOKUP(AO129,[1]Plan1!$F$3:$G$429,2,FALSE)</f>
        <v>15</v>
      </c>
      <c r="AP474" s="20">
        <f>VLOOKUP(AP129,[1]Plan1!$F$3:$G$429,2,FALSE)</f>
        <v>4</v>
      </c>
      <c r="AQ474" s="20">
        <f>VLOOKUP(AQ129,[1]Plan1!$F$3:$G$429,2,FALSE)</f>
        <v>8</v>
      </c>
      <c r="AR474" s="20" t="e">
        <f>VLOOKUP(AR129,[1]Plan1!$F$3:$G$429,2,FALSE)</f>
        <v>#N/A</v>
      </c>
      <c r="AS474" s="20">
        <f>VLOOKUP(AS129,[1]Plan1!$F$3:$G$429,2,FALSE)</f>
        <v>15</v>
      </c>
      <c r="AT474" s="20" t="e">
        <f>VLOOKUP(AT129,[1]Plan1!$F$3:$G$429,2,FALSE)</f>
        <v>#N/A</v>
      </c>
      <c r="AU474" s="20" t="e">
        <f>VLOOKUP(AU129,[1]ajustes!$L$4:$N$134,3,FALSE)</f>
        <v>#N/A</v>
      </c>
      <c r="AV474" s="20">
        <f>VLOOKUP(AV129,[1]Plan1!$F$3:$G$429,2,FALSE)</f>
        <v>24</v>
      </c>
      <c r="AW474" s="20">
        <f>VLOOKUP(AW129,[1]Plan1!$F$3:$G$429,2,FALSE)</f>
        <v>4</v>
      </c>
      <c r="AX474" s="20">
        <f>VLOOKUP(AX129,[1]Plan1!$F$3:$G$429,2,FALSE)</f>
        <v>5</v>
      </c>
      <c r="AY474" s="20">
        <f>VLOOKUP(AY129,[1]Plan1!$F$3:$G$429,2,FALSE)</f>
        <v>2</v>
      </c>
      <c r="AZ474" s="20" t="e">
        <f>VLOOKUP(AZ129,[1]Plan1!$F$3:$G$429,2,FALSE)</f>
        <v>#N/A</v>
      </c>
      <c r="BA474" s="20">
        <f>VLOOKUP(BA129,[1]Plan1!$F$3:$G$429,2,FALSE)</f>
        <v>17</v>
      </c>
      <c r="BB474" s="20">
        <f>VLOOKUP(BB129,[1]Plan1!$F$3:$G$429,2,FALSE)</f>
        <v>4</v>
      </c>
      <c r="BC474" s="20">
        <f>VLOOKUP(BC129,[1]Plan1!$F$3:$G$429,2,FALSE)</f>
        <v>1</v>
      </c>
      <c r="BD474" s="20">
        <f>VLOOKUP(BD129,[1]Plan1!$F$3:$G$429,2,FALSE)</f>
        <v>5</v>
      </c>
      <c r="BE474" s="20" t="e">
        <f>VLOOKUP(BE129,[1]Plan1!$F$3:$G$429,2,FALSE)</f>
        <v>#N/A</v>
      </c>
      <c r="BF474" s="20">
        <f>VLOOKUP(BF129,[1]Plan1!$F$3:$G$429,2,FALSE)</f>
        <v>13</v>
      </c>
      <c r="BG474" s="20">
        <f>VLOOKUP(BG129,[1]Plan1!$F$3:$G$429,2,FALSE)</f>
        <v>3</v>
      </c>
      <c r="BH474" s="20">
        <f>VLOOKUP(BH129,[1]Plan1!$F$3:$G$429,2,FALSE)</f>
        <v>4</v>
      </c>
      <c r="BI474" s="20">
        <f>VLOOKUP(BI129,[1]Plan1!$F$3:$G$429,2,FALSE)</f>
        <v>1</v>
      </c>
      <c r="BJ474" s="20">
        <f>VLOOKUP(BJ129,[1]Plan1!$F$3:$G$429,2,FALSE)</f>
        <v>1</v>
      </c>
      <c r="BK474" s="20">
        <f>VLOOKUP(BK129,[1]Plan1!$F$3:$G$429,2,FALSE)</f>
        <v>1</v>
      </c>
      <c r="BL474" s="20">
        <f>VLOOKUP(BL129,[1]Plan1!$F$3:$G$429,2,FALSE)</f>
        <v>1</v>
      </c>
      <c r="BM474" s="20">
        <f>VLOOKUP(BM129,[1]Plan1!$F$3:$G$429,2,FALSE)</f>
        <v>1</v>
      </c>
      <c r="BN474" s="20">
        <f>VLOOKUP(BN129,[1]Plan1!$F$3:$G$429,2,FALSE)</f>
        <v>0</v>
      </c>
      <c r="BO474" s="20">
        <f>VLOOKUP(BO129,[1]Plan1!$F$3:$G$429,2,FALSE)</f>
        <v>5</v>
      </c>
      <c r="BP474" s="20">
        <f>VLOOKUP(BP129,[1]Plan1!$F$3:$G$429,2,FALSE)</f>
        <v>5</v>
      </c>
      <c r="BQ474" s="20" t="e">
        <f>VLOOKUP(BQ129,[1]ajustes!$L$3:$M$11,2,FALSE)</f>
        <v>#N/A</v>
      </c>
      <c r="BR474" s="20" t="e">
        <f>VLOOKUP(BR129,[1]Plan1!$F$3:$G$429,2,FALSE)</f>
        <v>#N/A</v>
      </c>
      <c r="BS474" s="20">
        <f>VLOOKUP(BS129,[1]Plan1!$F$3:$G$429,2,FALSE)</f>
        <v>4</v>
      </c>
      <c r="BT474" s="20">
        <f>VLOOKUP(BT129,[1]Plan1!$F$3:$G$429,2,FALSE)</f>
        <v>2</v>
      </c>
      <c r="BU474" s="20">
        <f>VLOOKUP(BU129,[1]Plan1!$F$3:$G$429,2,FALSE)</f>
        <v>2</v>
      </c>
      <c r="BV474" s="20" t="e">
        <f>VLOOKUP(BV129,[1]ajustes!$L$3:$M$328,2,FALSE)</f>
        <v>#N/A</v>
      </c>
      <c r="BW474" s="20" t="e">
        <f>VLOOKUP(BW129,[1]Plan1!$F$3:$G$429,2,FALSE)</f>
        <v>#N/A</v>
      </c>
      <c r="BX474" s="20">
        <f>VLOOKUP(BX129,[1]Plan1!$F$3:$G$429,2,FALSE)</f>
        <v>7</v>
      </c>
      <c r="BY474" s="20">
        <f>VLOOKUP(BY129,[1]Plan1!$F$3:$G$429,2,FALSE)</f>
        <v>4</v>
      </c>
      <c r="BZ474" s="20">
        <f>VLOOKUP(BZ129,[1]Plan1!$F$3:$G$429,2,FALSE)</f>
        <v>2</v>
      </c>
      <c r="CA474" s="20">
        <f>VLOOKUP(CA129,[1]Plan1!$F$3:$G$429,2,FALSE)</f>
        <v>2</v>
      </c>
      <c r="CB474" s="20">
        <f>VLOOKUP(CB129,[1]Plan1!$F$3:$G$429,2,FALSE)</f>
        <v>0</v>
      </c>
      <c r="CC474" s="20">
        <f>VLOOKUP(CC129,[1]Plan1!$F$3:$G$429,2,FALSE)</f>
        <v>10</v>
      </c>
      <c r="CD474" s="20">
        <f>VLOOKUP(CD129,[1]Plan1!$F$3:$G$429,2,FALSE)</f>
        <v>0</v>
      </c>
      <c r="CE474" s="20" t="e">
        <f>VLOOKUP(CE129,[1]Plan1!$F$3:$G$429,2,FALSE)</f>
        <v>#N/A</v>
      </c>
      <c r="CF474" s="20">
        <f>VLOOKUP(CF129,[1]Plan1!$F$3:$G$429,2,FALSE)</f>
        <v>0</v>
      </c>
      <c r="CG474" s="20" t="e">
        <f>VLOOKUP(CG129,[1]Plan1!$F$3:$G$429,2,FALSE)</f>
        <v>#N/A</v>
      </c>
      <c r="CH474" s="20" t="e">
        <f>VLOOKUP(CH129,[1]Plan1!$F$3:$G$429,2,FALSE)</f>
        <v>#N/A</v>
      </c>
      <c r="CI474" s="20">
        <f>VLOOKUP(CI129,[1]Plan1!$F$3:$G$429,2,FALSE)</f>
        <v>0</v>
      </c>
      <c r="CJ474" s="20">
        <f>VLOOKUP(CJ129,[1]Plan1!$F$3:$G$429,2,FALSE)</f>
        <v>0</v>
      </c>
      <c r="CK474" s="20">
        <f>VLOOKUP(CK129,[1]Plan1!$F$3:$G$429,2,FALSE)</f>
        <v>0</v>
      </c>
      <c r="CL474" s="20" t="e">
        <f>VLOOKUP(CL129,[1]Plan1!$F$3:$G$429,2,FALSE)</f>
        <v>#N/A</v>
      </c>
      <c r="CM474" s="20">
        <f>VLOOKUP(CM129,[1]Plan1!$F$3:$G$429,2,FALSE)</f>
        <v>0</v>
      </c>
      <c r="CN474" s="20">
        <f>VLOOKUP(CN129,[1]Plan1!$F$3:$G$429,2,FALSE)</f>
        <v>0</v>
      </c>
      <c r="CU474" s="20" t="str">
        <f>IF(ISERROR(VLOOKUP(CU129,[1]Plan1!$B$2:$D$490,2,FALSE)),"(sem email)",VLOOKUP(CU129,[1]Plan1!$B$2:$D$490,2,FALSE))</f>
        <v>(sem email)</v>
      </c>
      <c r="CX474" s="20" t="str">
        <f>IF(ISERROR(VLOOKUP(CX129,[1]ajustes!$L$4:$M$309,2,FALSE)),"(sem email)",VLOOKUP(CX129,[1]ajustes!$L$4:$M$309,2,FALSE))</f>
        <v>(sem email)</v>
      </c>
    </row>
    <row r="475" spans="5:102" ht="15.75" customHeight="1" x14ac:dyDescent="0.3">
      <c r="E475" s="23" t="str">
        <f t="shared" si="1"/>
        <v>Maria Helena Antunes</v>
      </c>
      <c r="O475" s="20" t="e">
        <f>VLOOKUP(O130,[1]Plan1!$B$2:$D$490,2,FALSE)</f>
        <v>#N/A</v>
      </c>
      <c r="P475" s="20" t="e">
        <f>VLOOKUP(P130,[1]ajustes!$N$4:$O$344,2,FALSE)</f>
        <v>#N/A</v>
      </c>
      <c r="AN475" s="20" t="e">
        <f>VLOOKUP(AN130,[1]Plan1!$F$3:$G$429,2,FALSE)</f>
        <v>#N/A</v>
      </c>
      <c r="AO475" s="20">
        <f>VLOOKUP(AO130,[1]Plan1!$F$3:$G$429,2,FALSE)</f>
        <v>65</v>
      </c>
      <c r="AP475" s="20">
        <f>VLOOKUP(AP130,[1]Plan1!$F$3:$G$429,2,FALSE)</f>
        <v>22</v>
      </c>
      <c r="AQ475" s="20">
        <f>VLOOKUP(AQ130,[1]Plan1!$F$3:$G$429,2,FALSE)</f>
        <v>18</v>
      </c>
      <c r="AR475" s="20">
        <f>VLOOKUP(AR130,[1]Plan1!$F$3:$G$429,2,FALSE)</f>
        <v>0</v>
      </c>
      <c r="AS475" s="20">
        <f>VLOOKUP(AS130,[1]Plan1!$F$3:$G$429,2,FALSE)</f>
        <v>0</v>
      </c>
      <c r="AT475" s="20" t="e">
        <f>VLOOKUP(AT130,[1]Plan1!$F$3:$G$429,2,FALSE)</f>
        <v>#N/A</v>
      </c>
      <c r="AU475" s="20" t="e">
        <f>VLOOKUP(AU130,[1]ajustes!$L$4:$N$134,3,FALSE)</f>
        <v>#N/A</v>
      </c>
      <c r="AV475" s="20" t="e">
        <f>VLOOKUP(AV130,[1]Plan1!$F$3:$G$429,2,FALSE)</f>
        <v>#N/A</v>
      </c>
      <c r="AW475" s="20">
        <f>VLOOKUP(AW130,[1]Plan1!$F$3:$G$429,2,FALSE)</f>
        <v>22</v>
      </c>
      <c r="AX475" s="20">
        <f>VLOOKUP(AX130,[1]Plan1!$F$3:$G$429,2,FALSE)</f>
        <v>6</v>
      </c>
      <c r="AY475" s="20">
        <f>VLOOKUP(AY130,[1]Plan1!$F$3:$G$429,2,FALSE)</f>
        <v>3</v>
      </c>
      <c r="AZ475" s="20" t="e">
        <f>VLOOKUP(AZ130,[1]Plan1!$F$3:$G$429,2,FALSE)</f>
        <v>#N/A</v>
      </c>
      <c r="BA475" s="20">
        <f>VLOOKUP(BA130,[1]Plan1!$F$3:$G$429,2,FALSE)</f>
        <v>32</v>
      </c>
      <c r="BB475" s="20">
        <f>VLOOKUP(BB130,[1]Plan1!$F$3:$G$429,2,FALSE)</f>
        <v>22</v>
      </c>
      <c r="BC475" s="20">
        <f>VLOOKUP(BC130,[1]Plan1!$F$3:$G$429,2,FALSE)</f>
        <v>6</v>
      </c>
      <c r="BD475" s="20">
        <f>VLOOKUP(BD130,[1]Plan1!$F$3:$G$429,2,FALSE)</f>
        <v>2</v>
      </c>
      <c r="BE475" s="20" t="e">
        <f>VLOOKUP(BE130,[1]Plan1!$F$3:$G$429,2,FALSE)</f>
        <v>#N/A</v>
      </c>
      <c r="BF475" s="20">
        <f>VLOOKUP(BF130,[1]Plan1!$F$3:$G$429,2,FALSE)</f>
        <v>38</v>
      </c>
      <c r="BG475" s="20">
        <f>VLOOKUP(BG130,[1]Plan1!$F$3:$G$429,2,FALSE)</f>
        <v>22</v>
      </c>
      <c r="BH475" s="20">
        <f>VLOOKUP(BH130,[1]Plan1!$F$3:$G$429,2,FALSE)</f>
        <v>13</v>
      </c>
      <c r="BI475" s="20">
        <f>VLOOKUP(BI130,[1]Plan1!$F$3:$G$429,2,FALSE)</f>
        <v>3</v>
      </c>
      <c r="BJ475" s="20">
        <f>VLOOKUP(BJ130,[1]Plan1!$F$3:$G$429,2,FALSE)</f>
        <v>3</v>
      </c>
      <c r="BK475" s="20">
        <f>VLOOKUP(BK130,[1]Plan1!$F$3:$G$429,2,FALSE)</f>
        <v>3</v>
      </c>
      <c r="BL475" s="20">
        <f>VLOOKUP(BL130,[1]Plan1!$F$3:$G$429,2,FALSE)</f>
        <v>2</v>
      </c>
      <c r="BM475" s="20">
        <f>VLOOKUP(BM130,[1]Plan1!$F$3:$G$429,2,FALSE)</f>
        <v>2</v>
      </c>
      <c r="BN475" s="20">
        <f>VLOOKUP(BN130,[1]Plan1!$F$3:$G$429,2,FALSE)</f>
        <v>0</v>
      </c>
      <c r="BO475" s="20">
        <f>VLOOKUP(BO130,[1]Plan1!$F$3:$G$429,2,FALSE)</f>
        <v>0</v>
      </c>
      <c r="BP475" s="20">
        <f>VLOOKUP(BP130,[1]Plan1!$F$3:$G$429,2,FALSE)</f>
        <v>12</v>
      </c>
      <c r="BQ475" s="20" t="e">
        <f>VLOOKUP(BQ130,[1]ajustes!$L$3:$M$11,2,FALSE)</f>
        <v>#N/A</v>
      </c>
      <c r="BR475" s="20" t="e">
        <f>VLOOKUP(BR130,[1]Plan1!$F$3:$G$429,2,FALSE)</f>
        <v>#N/A</v>
      </c>
      <c r="BS475" s="20">
        <f>VLOOKUP(BS130,[1]Plan1!$F$3:$G$429,2,FALSE)</f>
        <v>10</v>
      </c>
      <c r="BT475" s="20">
        <f>VLOOKUP(BT130,[1]Plan1!$F$3:$G$429,2,FALSE)</f>
        <v>8</v>
      </c>
      <c r="BU475" s="20">
        <f>VLOOKUP(BU130,[1]Plan1!$F$3:$G$429,2,FALSE)</f>
        <v>3</v>
      </c>
      <c r="BV475" s="20" t="e">
        <f>VLOOKUP(BV130,[1]ajustes!$L$3:$M$328,2,FALSE)</f>
        <v>#N/A</v>
      </c>
      <c r="BW475" s="20" t="e">
        <f>VLOOKUP(BW130,[1]Plan1!$F$3:$G$429,2,FALSE)</f>
        <v>#N/A</v>
      </c>
      <c r="BX475" s="20">
        <f>VLOOKUP(BX130,[1]Plan1!$F$3:$G$429,2,FALSE)</f>
        <v>12</v>
      </c>
      <c r="BY475" s="20">
        <f>VLOOKUP(BY130,[1]Plan1!$F$3:$G$429,2,FALSE)</f>
        <v>22</v>
      </c>
      <c r="BZ475" s="20">
        <f>VLOOKUP(BZ130,[1]Plan1!$F$3:$G$429,2,FALSE)</f>
        <v>6</v>
      </c>
      <c r="CA475" s="20">
        <f>VLOOKUP(CA130,[1]Plan1!$F$3:$G$429,2,FALSE)</f>
        <v>2</v>
      </c>
      <c r="CB475" s="20">
        <f>VLOOKUP(CB130,[1]Plan1!$F$3:$G$429,2,FALSE)</f>
        <v>0</v>
      </c>
      <c r="CC475" s="20">
        <f>VLOOKUP(CC130,[1]Plan1!$F$3:$G$429,2,FALSE)</f>
        <v>42</v>
      </c>
      <c r="CD475" s="20" t="e">
        <f>VLOOKUP(CD130,[1]Plan1!$F$3:$G$429,2,FALSE)</f>
        <v>#N/A</v>
      </c>
      <c r="CE475" s="20" t="e">
        <f>VLOOKUP(CE130,[1]Plan1!$F$3:$G$429,2,FALSE)</f>
        <v>#N/A</v>
      </c>
      <c r="CF475" s="20">
        <f>VLOOKUP(CF130,[1]Plan1!$F$3:$G$429,2,FALSE)</f>
        <v>0</v>
      </c>
      <c r="CG475" s="20">
        <f>VLOOKUP(CG130,[1]Plan1!$F$3:$G$429,2,FALSE)</f>
        <v>0</v>
      </c>
      <c r="CH475" s="20" t="e">
        <f>VLOOKUP(CH130,[1]Plan1!$F$3:$G$429,2,FALSE)</f>
        <v>#N/A</v>
      </c>
      <c r="CI475" s="20">
        <f>VLOOKUP(CI130,[1]Plan1!$F$3:$G$429,2,FALSE)</f>
        <v>0</v>
      </c>
      <c r="CJ475" s="20">
        <f>VLOOKUP(CJ130,[1]Plan1!$F$3:$G$429,2,FALSE)</f>
        <v>0</v>
      </c>
      <c r="CK475" s="20">
        <f>VLOOKUP(CK130,[1]Plan1!$F$3:$G$429,2,FALSE)</f>
        <v>0</v>
      </c>
      <c r="CL475" s="20" t="e">
        <f>VLOOKUP(CL130,[1]Plan1!$F$3:$G$429,2,FALSE)</f>
        <v>#N/A</v>
      </c>
      <c r="CM475" s="20">
        <f>VLOOKUP(CM130,[1]Plan1!$F$3:$G$429,2,FALSE)</f>
        <v>0</v>
      </c>
      <c r="CN475" s="20">
        <f>VLOOKUP(CN130,[1]Plan1!$F$3:$G$429,2,FALSE)</f>
        <v>0</v>
      </c>
      <c r="CU475" s="20" t="str">
        <f>IF(ISERROR(VLOOKUP(CU130,[1]Plan1!$B$2:$D$490,2,FALSE)),"(sem email)",VLOOKUP(CU130,[1]Plan1!$B$2:$D$490,2,FALSE))</f>
        <v>(sem email)</v>
      </c>
      <c r="CX475" s="20" t="str">
        <f>IF(ISERROR(VLOOKUP(CX130,[1]ajustes!$L$4:$M$309,2,FALSE)),"(sem email)",VLOOKUP(CX130,[1]ajustes!$L$4:$M$309,2,FALSE))</f>
        <v>(sem email)</v>
      </c>
    </row>
    <row r="476" spans="5:102" ht="15.75" customHeight="1" x14ac:dyDescent="0.3">
      <c r="E476" s="23" t="str">
        <f t="shared" ref="E476:E539" si="2">PROPER(E131)</f>
        <v>Marcia Cristina De Luna</v>
      </c>
      <c r="O476" s="20" t="e">
        <f>VLOOKUP(O131,[1]Plan1!$B$2:$D$490,2,FALSE)</f>
        <v>#N/A</v>
      </c>
      <c r="P476" s="20" t="str">
        <f>VLOOKUP(P131,[1]ajustes!$N$4:$O$344,2,FALSE)</f>
        <v>(13) 33582535 / (13) 997484384</v>
      </c>
      <c r="AN476" s="20">
        <f>VLOOKUP(AN131,[1]Plan1!$F$3:$G$429,2,FALSE)</f>
        <v>4</v>
      </c>
      <c r="AO476" s="20">
        <f>VLOOKUP(AO131,[1]Plan1!$F$3:$G$429,2,FALSE)</f>
        <v>15</v>
      </c>
      <c r="AP476" s="20">
        <f>VLOOKUP(AP131,[1]Plan1!$F$3:$G$429,2,FALSE)</f>
        <v>7</v>
      </c>
      <c r="AQ476" s="20">
        <f>VLOOKUP(AQ131,[1]Plan1!$F$3:$G$429,2,FALSE)</f>
        <v>6</v>
      </c>
      <c r="AR476" s="20">
        <f>VLOOKUP(AR131,[1]Plan1!$F$3:$G$429,2,FALSE)</f>
        <v>0</v>
      </c>
      <c r="AS476" s="20">
        <f>VLOOKUP(AS131,[1]Plan1!$F$3:$G$429,2,FALSE)</f>
        <v>0</v>
      </c>
      <c r="AT476" s="20" t="e">
        <f>VLOOKUP(AT131,[1]Plan1!$F$3:$G$429,2,FALSE)</f>
        <v>#N/A</v>
      </c>
      <c r="AU476" s="20" t="e">
        <f>VLOOKUP(AU131,[1]ajustes!$L$4:$N$134,3,FALSE)</f>
        <v>#N/A</v>
      </c>
      <c r="AV476" s="20">
        <f>VLOOKUP(AV131,[1]Plan1!$F$3:$G$429,2,FALSE)</f>
        <v>7</v>
      </c>
      <c r="AW476" s="20">
        <f>VLOOKUP(AW131,[1]Plan1!$F$3:$G$429,2,FALSE)</f>
        <v>7</v>
      </c>
      <c r="AX476" s="20">
        <f>VLOOKUP(AX131,[1]Plan1!$F$3:$G$429,2,FALSE)</f>
        <v>2</v>
      </c>
      <c r="AY476" s="20">
        <f>VLOOKUP(AY131,[1]Plan1!$F$3:$G$429,2,FALSE)</f>
        <v>1</v>
      </c>
      <c r="AZ476" s="20">
        <f>VLOOKUP(AZ131,[1]Plan1!$F$3:$G$429,2,FALSE)</f>
        <v>0</v>
      </c>
      <c r="BA476" s="20">
        <f>VLOOKUP(BA131,[1]Plan1!$F$3:$G$429,2,FALSE)</f>
        <v>0</v>
      </c>
      <c r="BB476" s="20">
        <f>VLOOKUP(BB131,[1]Plan1!$F$3:$G$429,2,FALSE)</f>
        <v>7</v>
      </c>
      <c r="BC476" s="20">
        <f>VLOOKUP(BC131,[1]Plan1!$F$3:$G$429,2,FALSE)</f>
        <v>2</v>
      </c>
      <c r="BD476" s="20">
        <f>VLOOKUP(BD131,[1]Plan1!$F$3:$G$429,2,FALSE)</f>
        <v>1</v>
      </c>
      <c r="BE476" s="20">
        <f>VLOOKUP(BE131,[1]Plan1!$F$3:$G$429,2,FALSE)</f>
        <v>0</v>
      </c>
      <c r="BF476" s="20">
        <f>VLOOKUP(BF131,[1]Plan1!$F$3:$G$429,2,FALSE)</f>
        <v>0</v>
      </c>
      <c r="BG476" s="20">
        <f>VLOOKUP(BG131,[1]Plan1!$F$3:$G$429,2,FALSE)</f>
        <v>0</v>
      </c>
      <c r="BH476" s="20">
        <f>VLOOKUP(BH131,[1]Plan1!$F$3:$G$429,2,FALSE)</f>
        <v>0</v>
      </c>
      <c r="BI476" s="20">
        <f>VLOOKUP(BI131,[1]Plan1!$F$3:$G$429,2,FALSE)</f>
        <v>0</v>
      </c>
      <c r="BJ476" s="20">
        <f>VLOOKUP(BJ131,[1]Plan1!$F$3:$G$429,2,FALSE)</f>
        <v>0</v>
      </c>
      <c r="BK476" s="20">
        <f>VLOOKUP(BK131,[1]Plan1!$F$3:$G$429,2,FALSE)</f>
        <v>0</v>
      </c>
      <c r="BL476" s="20">
        <f>VLOOKUP(BL131,[1]Plan1!$F$3:$G$429,2,FALSE)</f>
        <v>0</v>
      </c>
      <c r="BM476" s="20">
        <f>VLOOKUP(BM131,[1]Plan1!$F$3:$G$429,2,FALSE)</f>
        <v>0</v>
      </c>
      <c r="BN476" s="20">
        <f>VLOOKUP(BN131,[1]Plan1!$F$3:$G$429,2,FALSE)</f>
        <v>0</v>
      </c>
      <c r="BO476" s="20">
        <f>VLOOKUP(BO131,[1]Plan1!$F$3:$G$429,2,FALSE)</f>
        <v>0</v>
      </c>
      <c r="BP476" s="20">
        <f>VLOOKUP(BP131,[1]Plan1!$F$3:$G$429,2,FALSE)</f>
        <v>0</v>
      </c>
      <c r="BQ476" s="20" t="e">
        <f>VLOOKUP(BQ131,[1]ajustes!$L$3:$M$11,2,FALSE)</f>
        <v>#N/A</v>
      </c>
      <c r="BR476" s="20">
        <f>VLOOKUP(BR131,[1]Plan1!$F$3:$G$429,2,FALSE)</f>
        <v>0</v>
      </c>
      <c r="BS476" s="20">
        <f>VLOOKUP(BS131,[1]Plan1!$F$3:$G$429,2,FALSE)</f>
        <v>0</v>
      </c>
      <c r="BT476" s="20">
        <f>VLOOKUP(BT131,[1]Plan1!$F$3:$G$429,2,FALSE)</f>
        <v>0</v>
      </c>
      <c r="BU476" s="20">
        <f>VLOOKUP(BU131,[1]Plan1!$F$3:$G$429,2,FALSE)</f>
        <v>0</v>
      </c>
      <c r="BV476" s="20" t="e">
        <f>VLOOKUP(BV131,[1]ajustes!$L$3:$M$328,2,FALSE)</f>
        <v>#N/A</v>
      </c>
      <c r="BW476" s="20">
        <f>VLOOKUP(BW131,[1]Plan1!$F$3:$G$429,2,FALSE)</f>
        <v>0</v>
      </c>
      <c r="BX476" s="20">
        <f>VLOOKUP(BX131,[1]Plan1!$F$3:$G$429,2,FALSE)</f>
        <v>0</v>
      </c>
      <c r="BY476" s="20">
        <f>VLOOKUP(BY131,[1]Plan1!$F$3:$G$429,2,FALSE)</f>
        <v>0</v>
      </c>
      <c r="BZ476" s="20">
        <f>VLOOKUP(BZ131,[1]Plan1!$F$3:$G$429,2,FALSE)</f>
        <v>0</v>
      </c>
      <c r="CA476" s="20">
        <f>VLOOKUP(CA131,[1]Plan1!$F$3:$G$429,2,FALSE)</f>
        <v>0</v>
      </c>
      <c r="CB476" s="20">
        <f>VLOOKUP(CB131,[1]Plan1!$F$3:$G$429,2,FALSE)</f>
        <v>0</v>
      </c>
      <c r="CC476" s="20">
        <f>VLOOKUP(CC131,[1]Plan1!$F$3:$G$429,2,FALSE)</f>
        <v>10</v>
      </c>
      <c r="CD476" s="20">
        <f>VLOOKUP(CD131,[1]Plan1!$F$3:$G$429,2,FALSE)</f>
        <v>0</v>
      </c>
      <c r="CE476" s="20">
        <f>VLOOKUP(CE131,[1]Plan1!$F$3:$G$429,2,FALSE)</f>
        <v>0</v>
      </c>
      <c r="CF476" s="20">
        <f>VLOOKUP(CF131,[1]Plan1!$F$3:$G$429,2,FALSE)</f>
        <v>0</v>
      </c>
      <c r="CG476" s="20" t="e">
        <f>VLOOKUP(CG131,[1]Plan1!$F$3:$G$429,2,FALSE)</f>
        <v>#N/A</v>
      </c>
      <c r="CH476" s="20" t="e">
        <f>VLOOKUP(CH131,[1]Plan1!$F$3:$G$429,2,FALSE)</f>
        <v>#N/A</v>
      </c>
      <c r="CI476" s="20">
        <f>VLOOKUP(CI131,[1]Plan1!$F$3:$G$429,2,FALSE)</f>
        <v>0</v>
      </c>
      <c r="CJ476" s="20">
        <f>VLOOKUP(CJ131,[1]Plan1!$F$3:$G$429,2,FALSE)</f>
        <v>0</v>
      </c>
      <c r="CK476" s="20">
        <f>VLOOKUP(CK131,[1]Plan1!$F$3:$G$429,2,FALSE)</f>
        <v>0</v>
      </c>
      <c r="CL476" s="20" t="e">
        <f>VLOOKUP(CL131,[1]Plan1!$F$3:$G$429,2,FALSE)</f>
        <v>#N/A</v>
      </c>
      <c r="CM476" s="20">
        <f>VLOOKUP(CM131,[1]Plan1!$F$3:$G$429,2,FALSE)</f>
        <v>0</v>
      </c>
      <c r="CN476" s="20">
        <f>VLOOKUP(CN131,[1]Plan1!$F$3:$G$429,2,FALSE)</f>
        <v>0</v>
      </c>
      <c r="CU476" s="20" t="str">
        <f>IF(ISERROR(VLOOKUP(CU131,[1]Plan1!$B$2:$D$490,2,FALSE)),"(sem email)",VLOOKUP(CU131,[1]Plan1!$B$2:$D$490,2,FALSE))</f>
        <v>(sem email)</v>
      </c>
      <c r="CX476" s="20" t="str">
        <f>IF(ISERROR(VLOOKUP(CX131,[1]ajustes!$L$4:$M$309,2,FALSE)),"(sem email)",VLOOKUP(CX131,[1]ajustes!$L$4:$M$309,2,FALSE))</f>
        <v>(sem email)</v>
      </c>
    </row>
    <row r="477" spans="5:102" ht="15.75" customHeight="1" x14ac:dyDescent="0.3">
      <c r="E477" s="23" t="str">
        <f t="shared" si="2"/>
        <v>João Carlos Pereira De Souza Oliveira</v>
      </c>
      <c r="O477" s="20" t="e">
        <f>VLOOKUP(O132,[1]Plan1!$B$2:$D$490,2,FALSE)</f>
        <v>#N/A</v>
      </c>
      <c r="P477" s="20" t="str">
        <f>VLOOKUP(P132,[1]ajustes!$N$4:$O$344,2,FALSE)</f>
        <v>(13) 98225-0005</v>
      </c>
      <c r="AN477" s="20">
        <f>VLOOKUP(AN132,[1]Plan1!$F$3:$G$429,2,FALSE)</f>
        <v>50</v>
      </c>
      <c r="AO477" s="20">
        <f>VLOOKUP(AO132,[1]Plan1!$F$3:$G$429,2,FALSE)</f>
        <v>0</v>
      </c>
      <c r="AP477" s="20">
        <f>VLOOKUP(AP132,[1]Plan1!$F$3:$G$429,2,FALSE)</f>
        <v>6</v>
      </c>
      <c r="AQ477" s="20">
        <f>VLOOKUP(AQ132,[1]Plan1!$F$3:$G$429,2,FALSE)</f>
        <v>0</v>
      </c>
      <c r="AR477" s="20">
        <f>VLOOKUP(AR132,[1]Plan1!$F$3:$G$429,2,FALSE)</f>
        <v>0</v>
      </c>
      <c r="AS477" s="20">
        <f>VLOOKUP(AS132,[1]Plan1!$F$3:$G$429,2,FALSE)</f>
        <v>0</v>
      </c>
      <c r="AT477" s="20" t="e">
        <f>VLOOKUP(AT132,[1]Plan1!$F$3:$G$429,2,FALSE)</f>
        <v>#N/A</v>
      </c>
      <c r="AU477" s="20" t="e">
        <f>VLOOKUP(AU132,[1]ajustes!$L$4:$N$134,3,FALSE)</f>
        <v>#N/A</v>
      </c>
      <c r="AV477" s="20">
        <f>VLOOKUP(AV132,[1]Plan1!$F$3:$G$429,2,FALSE)</f>
        <v>110</v>
      </c>
      <c r="AW477" s="20">
        <f>VLOOKUP(AW132,[1]Plan1!$F$3:$G$429,2,FALSE)</f>
        <v>6</v>
      </c>
      <c r="AX477" s="20">
        <f>VLOOKUP(AX132,[1]Plan1!$F$3:$G$429,2,FALSE)</f>
        <v>3</v>
      </c>
      <c r="AY477" s="20">
        <f>VLOOKUP(AY132,[1]Plan1!$F$3:$G$429,2,FALSE)</f>
        <v>2</v>
      </c>
      <c r="AZ477" s="20" t="e">
        <f>VLOOKUP(AZ132,[1]Plan1!$F$3:$G$429,2,FALSE)</f>
        <v>#N/A</v>
      </c>
      <c r="BA477" s="20">
        <f>VLOOKUP(BA132,[1]Plan1!$F$3:$G$429,2,FALSE)</f>
        <v>30</v>
      </c>
      <c r="BB477" s="20">
        <f>VLOOKUP(BB132,[1]Plan1!$F$3:$G$429,2,FALSE)</f>
        <v>3</v>
      </c>
      <c r="BC477" s="20">
        <f>VLOOKUP(BC132,[1]Plan1!$F$3:$G$429,2,FALSE)</f>
        <v>2</v>
      </c>
      <c r="BD477" s="20">
        <f>VLOOKUP(BD132,[1]Plan1!$F$3:$G$429,2,FALSE)</f>
        <v>1</v>
      </c>
      <c r="BE477" s="20" t="e">
        <f>VLOOKUP(BE132,[1]Plan1!$F$3:$G$429,2,FALSE)</f>
        <v>#N/A</v>
      </c>
      <c r="BF477" s="20">
        <f>VLOOKUP(BF132,[1]Plan1!$F$3:$G$429,2,FALSE)</f>
        <v>25</v>
      </c>
      <c r="BG477" s="20">
        <f>VLOOKUP(BG132,[1]Plan1!$F$3:$G$429,2,FALSE)</f>
        <v>7</v>
      </c>
      <c r="BH477" s="20">
        <f>VLOOKUP(BH132,[1]Plan1!$F$3:$G$429,2,FALSE)</f>
        <v>7</v>
      </c>
      <c r="BI477" s="20">
        <f>VLOOKUP(BI132,[1]Plan1!$F$3:$G$429,2,FALSE)</f>
        <v>2</v>
      </c>
      <c r="BJ477" s="20">
        <f>VLOOKUP(BJ132,[1]Plan1!$F$3:$G$429,2,FALSE)</f>
        <v>2</v>
      </c>
      <c r="BK477" s="20">
        <f>VLOOKUP(BK132,[1]Plan1!$F$3:$G$429,2,FALSE)</f>
        <v>2</v>
      </c>
      <c r="BL477" s="20">
        <f>VLOOKUP(BL132,[1]Plan1!$F$3:$G$429,2,FALSE)</f>
        <v>2</v>
      </c>
      <c r="BM477" s="20">
        <f>VLOOKUP(BM132,[1]Plan1!$F$3:$G$429,2,FALSE)</f>
        <v>1</v>
      </c>
      <c r="BN477" s="20">
        <f>VLOOKUP(BN132,[1]Plan1!$F$3:$G$429,2,FALSE)</f>
        <v>0</v>
      </c>
      <c r="BO477" s="20">
        <f>VLOOKUP(BO132,[1]Plan1!$F$3:$G$429,2,FALSE)</f>
        <v>0</v>
      </c>
      <c r="BP477" s="20">
        <f>VLOOKUP(BP132,[1]Plan1!$F$3:$G$429,2,FALSE)</f>
        <v>0</v>
      </c>
      <c r="BQ477" s="20" t="e">
        <f>VLOOKUP(BQ132,[1]ajustes!$L$3:$M$11,2,FALSE)</f>
        <v>#N/A</v>
      </c>
      <c r="BR477" s="20" t="e">
        <f>VLOOKUP(BR132,[1]Plan1!$F$3:$G$429,2,FALSE)</f>
        <v>#N/A</v>
      </c>
      <c r="BS477" s="20">
        <f>VLOOKUP(BS132,[1]Plan1!$F$3:$G$429,2,FALSE)</f>
        <v>4</v>
      </c>
      <c r="BT477" s="20">
        <f>VLOOKUP(BT132,[1]Plan1!$F$3:$G$429,2,FALSE)</f>
        <v>2</v>
      </c>
      <c r="BU477" s="20">
        <f>VLOOKUP(BU132,[1]Plan1!$F$3:$G$429,2,FALSE)</f>
        <v>1</v>
      </c>
      <c r="BV477" s="20" t="e">
        <f>VLOOKUP(BV132,[1]ajustes!$L$3:$M$328,2,FALSE)</f>
        <v>#N/A</v>
      </c>
      <c r="BW477" s="20" t="e">
        <f>VLOOKUP(BW132,[1]Plan1!$F$3:$G$429,2,FALSE)</f>
        <v>#N/A</v>
      </c>
      <c r="BX477" s="20">
        <f>VLOOKUP(BX132,[1]Plan1!$F$3:$G$429,2,FALSE)</f>
        <v>20</v>
      </c>
      <c r="BY477" s="20">
        <f>VLOOKUP(BY132,[1]Plan1!$F$3:$G$429,2,FALSE)</f>
        <v>4</v>
      </c>
      <c r="BZ477" s="20">
        <f>VLOOKUP(BZ132,[1]Plan1!$F$3:$G$429,2,FALSE)</f>
        <v>1</v>
      </c>
      <c r="CA477" s="20">
        <f>VLOOKUP(CA132,[1]Plan1!$F$3:$G$429,2,FALSE)</f>
        <v>1</v>
      </c>
      <c r="CB477" s="20">
        <f>VLOOKUP(CB132,[1]Plan1!$F$3:$G$429,2,FALSE)</f>
        <v>0</v>
      </c>
      <c r="CC477" s="20">
        <f>VLOOKUP(CC132,[1]Plan1!$F$3:$G$429,2,FALSE)</f>
        <v>10</v>
      </c>
      <c r="CD477" s="20" t="e">
        <f>VLOOKUP(CD132,[1]Plan1!$F$3:$G$429,2,FALSE)</f>
        <v>#N/A</v>
      </c>
      <c r="CE477" s="20" t="e">
        <f>VLOOKUP(CE132,[1]Plan1!$F$3:$G$429,2,FALSE)</f>
        <v>#N/A</v>
      </c>
      <c r="CF477" s="20">
        <f>VLOOKUP(CF132,[1]Plan1!$F$3:$G$429,2,FALSE)</f>
        <v>0</v>
      </c>
      <c r="CG477" s="20" t="e">
        <f>VLOOKUP(CG132,[1]Plan1!$F$3:$G$429,2,FALSE)</f>
        <v>#N/A</v>
      </c>
      <c r="CH477" s="20" t="e">
        <f>VLOOKUP(CH132,[1]Plan1!$F$3:$G$429,2,FALSE)</f>
        <v>#N/A</v>
      </c>
      <c r="CI477" s="20">
        <f>VLOOKUP(CI132,[1]Plan1!$F$3:$G$429,2,FALSE)</f>
        <v>0</v>
      </c>
      <c r="CJ477" s="20">
        <f>VLOOKUP(CJ132,[1]Plan1!$F$3:$G$429,2,FALSE)</f>
        <v>0</v>
      </c>
      <c r="CK477" s="20" t="e">
        <f>VLOOKUP(CK132,[1]Plan1!$F$3:$G$429,2,FALSE)</f>
        <v>#N/A</v>
      </c>
      <c r="CL477" s="20" t="e">
        <f>VLOOKUP(CL132,[1]Plan1!$F$3:$G$429,2,FALSE)</f>
        <v>#N/A</v>
      </c>
      <c r="CM477" s="20">
        <f>VLOOKUP(CM132,[1]Plan1!$F$3:$G$429,2,FALSE)</f>
        <v>0</v>
      </c>
      <c r="CN477" s="20">
        <f>VLOOKUP(CN132,[1]Plan1!$F$3:$G$429,2,FALSE)</f>
        <v>0</v>
      </c>
      <c r="CU477" s="20" t="str">
        <f>IF(ISERROR(VLOOKUP(CU132,[1]Plan1!$B$2:$D$490,2,FALSE)),"(sem email)",VLOOKUP(CU132,[1]Plan1!$B$2:$D$490,2,FALSE))</f>
        <v>(sem email)</v>
      </c>
      <c r="CX477" s="20" t="str">
        <f>IF(ISERROR(VLOOKUP(CX132,[1]ajustes!$L$4:$M$309,2,FALSE)),"(sem email)",VLOOKUP(CX132,[1]ajustes!$L$4:$M$309,2,FALSE))</f>
        <v>(sem email)</v>
      </c>
    </row>
    <row r="478" spans="5:102" ht="15.75" customHeight="1" x14ac:dyDescent="0.3">
      <c r="E478" s="23" t="str">
        <f t="shared" si="2"/>
        <v>Soraya Costa De Moura Prado</v>
      </c>
      <c r="O478" s="20" t="e">
        <f>VLOOKUP(O133,[1]Plan1!$B$2:$D$490,2,FALSE)</f>
        <v>#N/A</v>
      </c>
      <c r="P478" s="20" t="str">
        <f>VLOOKUP(P133,[1]ajustes!$N$4:$O$344,2,FALSE)</f>
        <v>(13) 99681-5089</v>
      </c>
      <c r="AN478" s="20">
        <f>VLOOKUP(AN133,[1]Plan1!$F$3:$G$429,2,FALSE)</f>
        <v>15</v>
      </c>
      <c r="AO478" s="20">
        <f>VLOOKUP(AO133,[1]Plan1!$F$3:$G$429,2,FALSE)</f>
        <v>6</v>
      </c>
      <c r="AP478" s="20">
        <f>VLOOKUP(AP133,[1]Plan1!$F$3:$G$429,2,FALSE)</f>
        <v>3</v>
      </c>
      <c r="AQ478" s="20">
        <f>VLOOKUP(AQ133,[1]Plan1!$F$3:$G$429,2,FALSE)</f>
        <v>3</v>
      </c>
      <c r="AR478" s="20">
        <f>VLOOKUP(AR133,[1]Plan1!$F$3:$G$429,2,FALSE)</f>
        <v>0</v>
      </c>
      <c r="AS478" s="20">
        <f>VLOOKUP(AS133,[1]Plan1!$F$3:$G$429,2,FALSE)</f>
        <v>0</v>
      </c>
      <c r="AT478" s="20">
        <f>VLOOKUP(AT133,[1]Plan1!$F$3:$G$429,2,FALSE)</f>
        <v>0</v>
      </c>
      <c r="AU478" s="20" t="e">
        <f>VLOOKUP(AU133,[1]ajustes!$L$4:$N$134,3,FALSE)</f>
        <v>#N/A</v>
      </c>
      <c r="AV478" s="20">
        <f>VLOOKUP(AV133,[1]Plan1!$F$3:$G$429,2,FALSE)</f>
        <v>0</v>
      </c>
      <c r="AW478" s="20">
        <f>VLOOKUP(AW133,[1]Plan1!$F$3:$G$429,2,FALSE)</f>
        <v>2</v>
      </c>
      <c r="AX478" s="20">
        <f>VLOOKUP(AX133,[1]Plan1!$F$3:$G$429,2,FALSE)</f>
        <v>0</v>
      </c>
      <c r="AY478" s="20">
        <f>VLOOKUP(AY133,[1]Plan1!$F$3:$G$429,2,FALSE)</f>
        <v>0</v>
      </c>
      <c r="AZ478" s="20">
        <f>VLOOKUP(AZ133,[1]Plan1!$F$3:$G$429,2,FALSE)</f>
        <v>0</v>
      </c>
      <c r="BA478" s="20">
        <f>VLOOKUP(BA133,[1]Plan1!$F$3:$G$429,2,FALSE)</f>
        <v>0</v>
      </c>
      <c r="BB478" s="20">
        <f>VLOOKUP(BB133,[1]Plan1!$F$3:$G$429,2,FALSE)</f>
        <v>1</v>
      </c>
      <c r="BC478" s="20">
        <f>VLOOKUP(BC133,[1]Plan1!$F$3:$G$429,2,FALSE)</f>
        <v>1</v>
      </c>
      <c r="BD478" s="20">
        <f>VLOOKUP(BD133,[1]Plan1!$F$3:$G$429,2,FALSE)</f>
        <v>0</v>
      </c>
      <c r="BE478" s="20" t="e">
        <f>VLOOKUP(BE133,[1]Plan1!$F$3:$G$429,2,FALSE)</f>
        <v>#N/A</v>
      </c>
      <c r="BF478" s="20">
        <f>VLOOKUP(BF133,[1]Plan1!$F$3:$G$429,2,FALSE)</f>
        <v>12</v>
      </c>
      <c r="BG478" s="20">
        <f>VLOOKUP(BG133,[1]Plan1!$F$3:$G$429,2,FALSE)</f>
        <v>5</v>
      </c>
      <c r="BH478" s="20">
        <f>VLOOKUP(BH133,[1]Plan1!$F$3:$G$429,2,FALSE)</f>
        <v>4</v>
      </c>
      <c r="BI478" s="20">
        <f>VLOOKUP(BI133,[1]Plan1!$F$3:$G$429,2,FALSE)</f>
        <v>0</v>
      </c>
      <c r="BJ478" s="20">
        <f>VLOOKUP(BJ133,[1]Plan1!$F$3:$G$429,2,FALSE)</f>
        <v>1</v>
      </c>
      <c r="BK478" s="20">
        <f>VLOOKUP(BK133,[1]Plan1!$F$3:$G$429,2,FALSE)</f>
        <v>1</v>
      </c>
      <c r="BL478" s="20">
        <f>VLOOKUP(BL133,[1]Plan1!$F$3:$G$429,2,FALSE)</f>
        <v>1</v>
      </c>
      <c r="BM478" s="20">
        <f>VLOOKUP(BM133,[1]Plan1!$F$3:$G$429,2,FALSE)</f>
        <v>1</v>
      </c>
      <c r="BN478" s="20">
        <f>VLOOKUP(BN133,[1]Plan1!$F$3:$G$429,2,FALSE)</f>
        <v>0</v>
      </c>
      <c r="BO478" s="20">
        <f>VLOOKUP(BO133,[1]Plan1!$F$3:$G$429,2,FALSE)</f>
        <v>1</v>
      </c>
      <c r="BP478" s="20">
        <f>VLOOKUP(BP133,[1]Plan1!$F$3:$G$429,2,FALSE)</f>
        <v>4</v>
      </c>
      <c r="BQ478" s="20" t="e">
        <f>VLOOKUP(BQ133,[1]ajustes!$L$3:$M$11,2,FALSE)</f>
        <v>#N/A</v>
      </c>
      <c r="BR478" s="20">
        <f>VLOOKUP(BR133,[1]Plan1!$F$3:$G$429,2,FALSE)</f>
        <v>0</v>
      </c>
      <c r="BS478" s="20">
        <f>VLOOKUP(BS133,[1]Plan1!$F$3:$G$429,2,FALSE)</f>
        <v>0</v>
      </c>
      <c r="BT478" s="20">
        <f>VLOOKUP(BT133,[1]Plan1!$F$3:$G$429,2,FALSE)</f>
        <v>0</v>
      </c>
      <c r="BU478" s="20">
        <f>VLOOKUP(BU133,[1]Plan1!$F$3:$G$429,2,FALSE)</f>
        <v>0</v>
      </c>
      <c r="BV478" s="20" t="e">
        <f>VLOOKUP(BV133,[1]ajustes!$L$3:$M$328,2,FALSE)</f>
        <v>#N/A</v>
      </c>
      <c r="BW478" s="20">
        <f>VLOOKUP(BW133,[1]Plan1!$F$3:$G$429,2,FALSE)</f>
        <v>0</v>
      </c>
      <c r="BX478" s="20">
        <f>VLOOKUP(BX133,[1]Plan1!$F$3:$G$429,2,FALSE)</f>
        <v>0</v>
      </c>
      <c r="BY478" s="20">
        <f>VLOOKUP(BY133,[1]Plan1!$F$3:$G$429,2,FALSE)</f>
        <v>0</v>
      </c>
      <c r="BZ478" s="20">
        <f>VLOOKUP(BZ133,[1]Plan1!$F$3:$G$429,2,FALSE)</f>
        <v>0</v>
      </c>
      <c r="CA478" s="20">
        <f>VLOOKUP(CA133,[1]Plan1!$F$3:$G$429,2,FALSE)</f>
        <v>0</v>
      </c>
      <c r="CB478" s="20">
        <f>VLOOKUP(CB133,[1]Plan1!$F$3:$G$429,2,FALSE)</f>
        <v>0</v>
      </c>
      <c r="CC478" s="20">
        <f>VLOOKUP(CC133,[1]Plan1!$F$3:$G$429,2,FALSE)</f>
        <v>0</v>
      </c>
      <c r="CD478" s="20" t="e">
        <f>VLOOKUP(CD133,[1]Plan1!$F$3:$G$429,2,FALSE)</f>
        <v>#N/A</v>
      </c>
      <c r="CE478" s="20">
        <f>VLOOKUP(CE133,[1]Plan1!$F$3:$G$429,2,FALSE)</f>
        <v>0</v>
      </c>
      <c r="CF478" s="20">
        <f>VLOOKUP(CF133,[1]Plan1!$F$3:$G$429,2,FALSE)</f>
        <v>0</v>
      </c>
      <c r="CG478" s="20" t="e">
        <f>VLOOKUP(CG133,[1]Plan1!$F$3:$G$429,2,FALSE)</f>
        <v>#N/A</v>
      </c>
      <c r="CH478" s="20">
        <f>VLOOKUP(CH133,[1]Plan1!$F$3:$G$429,2,FALSE)</f>
        <v>0</v>
      </c>
      <c r="CI478" s="20">
        <f>VLOOKUP(CI133,[1]Plan1!$F$3:$G$429,2,FALSE)</f>
        <v>0</v>
      </c>
      <c r="CJ478" s="20">
        <f>VLOOKUP(CJ133,[1]Plan1!$F$3:$G$429,2,FALSE)</f>
        <v>0</v>
      </c>
      <c r="CK478" s="20" t="e">
        <f>VLOOKUP(CK133,[1]Plan1!$F$3:$G$429,2,FALSE)</f>
        <v>#N/A</v>
      </c>
      <c r="CL478" s="20">
        <f>VLOOKUP(CL133,[1]Plan1!$F$3:$G$429,2,FALSE)</f>
        <v>0</v>
      </c>
      <c r="CM478" s="20">
        <f>VLOOKUP(CM133,[1]Plan1!$F$3:$G$429,2,FALSE)</f>
        <v>0</v>
      </c>
      <c r="CN478" s="20">
        <f>VLOOKUP(CN133,[1]Plan1!$F$3:$G$429,2,FALSE)</f>
        <v>0</v>
      </c>
      <c r="CU478" s="20" t="str">
        <f>IF(ISERROR(VLOOKUP(CU133,[1]Plan1!$B$2:$D$490,2,FALSE)),"(sem email)",VLOOKUP(CU133,[1]Plan1!$B$2:$D$490,2,FALSE))</f>
        <v>(sem email)</v>
      </c>
      <c r="CX478" s="20" t="str">
        <f>IF(ISERROR(VLOOKUP(CX133,[1]ajustes!$L$4:$M$309,2,FALSE)),"(sem email)",VLOOKUP(CX133,[1]ajustes!$L$4:$M$309,2,FALSE))</f>
        <v>(sem email)</v>
      </c>
    </row>
    <row r="479" spans="5:102" ht="15.75" customHeight="1" x14ac:dyDescent="0.3">
      <c r="E479" s="23" t="str">
        <f t="shared" si="2"/>
        <v>Lucimara Gomes Rodrigues</v>
      </c>
      <c r="O479" s="20" t="e">
        <f>VLOOKUP(O134,[1]Plan1!$B$2:$D$490,2,FALSE)</f>
        <v>#N/A</v>
      </c>
      <c r="P479" s="20" t="str">
        <f>VLOOKUP(P134,[1]ajustes!$N$4:$O$344,2,FALSE)</f>
        <v>(13) 3462-1701</v>
      </c>
      <c r="AN479" s="20">
        <f>VLOOKUP(AN134,[1]Plan1!$F$3:$G$429,2,FALSE)</f>
        <v>56</v>
      </c>
      <c r="AO479" s="20">
        <f>VLOOKUP(AO134,[1]Plan1!$F$3:$G$429,2,FALSE)</f>
        <v>64</v>
      </c>
      <c r="AP479" s="20">
        <f>VLOOKUP(AP134,[1]Plan1!$F$3:$G$429,2,FALSE)</f>
        <v>11</v>
      </c>
      <c r="AQ479" s="20">
        <f>VLOOKUP(AQ134,[1]Plan1!$F$3:$G$429,2,FALSE)</f>
        <v>13</v>
      </c>
      <c r="AR479" s="20">
        <f>VLOOKUP(AR134,[1]Plan1!$F$3:$G$429,2,FALSE)</f>
        <v>0</v>
      </c>
      <c r="AS479" s="20">
        <f>VLOOKUP(AS134,[1]Plan1!$F$3:$G$429,2,FALSE)</f>
        <v>0</v>
      </c>
      <c r="AT479" s="20" t="e">
        <f>VLOOKUP(AT134,[1]Plan1!$F$3:$G$429,2,FALSE)</f>
        <v>#N/A</v>
      </c>
      <c r="AU479" s="20" t="e">
        <f>VLOOKUP(AU134,[1]ajustes!$L$4:$N$134,3,FALSE)</f>
        <v>#N/A</v>
      </c>
      <c r="AV479" s="20">
        <f>VLOOKUP(AV134,[1]Plan1!$F$3:$G$429,2,FALSE)</f>
        <v>16</v>
      </c>
      <c r="AW479" s="20">
        <f>VLOOKUP(AW134,[1]Plan1!$F$3:$G$429,2,FALSE)</f>
        <v>5</v>
      </c>
      <c r="AX479" s="20">
        <f>VLOOKUP(AX134,[1]Plan1!$F$3:$G$429,2,FALSE)</f>
        <v>3</v>
      </c>
      <c r="AY479" s="20">
        <f>VLOOKUP(AY134,[1]Plan1!$F$3:$G$429,2,FALSE)</f>
        <v>2</v>
      </c>
      <c r="AZ479" s="20">
        <f>VLOOKUP(AZ134,[1]Plan1!$F$3:$G$429,2,FALSE)</f>
        <v>0</v>
      </c>
      <c r="BA479" s="20">
        <f>VLOOKUP(BA134,[1]Plan1!$F$3:$G$429,2,FALSE)</f>
        <v>0</v>
      </c>
      <c r="BB479" s="20">
        <f>VLOOKUP(BB134,[1]Plan1!$F$3:$G$429,2,FALSE)</f>
        <v>3</v>
      </c>
      <c r="BC479" s="20">
        <f>VLOOKUP(BC134,[1]Plan1!$F$3:$G$429,2,FALSE)</f>
        <v>1</v>
      </c>
      <c r="BD479" s="20">
        <f>VLOOKUP(BD134,[1]Plan1!$F$3:$G$429,2,FALSE)</f>
        <v>1</v>
      </c>
      <c r="BE479" s="20" t="e">
        <f>VLOOKUP(BE134,[1]Plan1!$F$3:$G$429,2,FALSE)</f>
        <v>#N/A</v>
      </c>
      <c r="BF479" s="20">
        <f>VLOOKUP(BF134,[1]Plan1!$F$3:$G$429,2,FALSE)</f>
        <v>25</v>
      </c>
      <c r="BG479" s="20">
        <f>VLOOKUP(BG134,[1]Plan1!$F$3:$G$429,2,FALSE)</f>
        <v>10</v>
      </c>
      <c r="BH479" s="20">
        <f>VLOOKUP(BH134,[1]Plan1!$F$3:$G$429,2,FALSE)</f>
        <v>9</v>
      </c>
      <c r="BI479" s="20">
        <f>VLOOKUP(BI134,[1]Plan1!$F$3:$G$429,2,FALSE)</f>
        <v>0</v>
      </c>
      <c r="BJ479" s="20">
        <f>VLOOKUP(BJ134,[1]Plan1!$F$3:$G$429,2,FALSE)</f>
        <v>2</v>
      </c>
      <c r="BK479" s="20">
        <f>VLOOKUP(BK134,[1]Plan1!$F$3:$G$429,2,FALSE)</f>
        <v>1</v>
      </c>
      <c r="BL479" s="20">
        <f>VLOOKUP(BL134,[1]Plan1!$F$3:$G$429,2,FALSE)</f>
        <v>1</v>
      </c>
      <c r="BM479" s="20">
        <f>VLOOKUP(BM134,[1]Plan1!$F$3:$G$429,2,FALSE)</f>
        <v>2</v>
      </c>
      <c r="BN479" s="20">
        <f>VLOOKUP(BN134,[1]Plan1!$F$3:$G$429,2,FALSE)</f>
        <v>0</v>
      </c>
      <c r="BO479" s="20">
        <f>VLOOKUP(BO134,[1]Plan1!$F$3:$G$429,2,FALSE)</f>
        <v>1</v>
      </c>
      <c r="BP479" s="20">
        <f>VLOOKUP(BP134,[1]Plan1!$F$3:$G$429,2,FALSE)</f>
        <v>9</v>
      </c>
      <c r="BQ479" s="20" t="e">
        <f>VLOOKUP(BQ134,[1]ajustes!$L$3:$M$11,2,FALSE)</f>
        <v>#N/A</v>
      </c>
      <c r="BR479" s="20" t="e">
        <f>VLOOKUP(BR134,[1]Plan1!$F$3:$G$429,2,FALSE)</f>
        <v>#N/A</v>
      </c>
      <c r="BS479" s="20">
        <f>VLOOKUP(BS134,[1]Plan1!$F$3:$G$429,2,FALSE)</f>
        <v>8</v>
      </c>
      <c r="BT479" s="20">
        <f>VLOOKUP(BT134,[1]Plan1!$F$3:$G$429,2,FALSE)</f>
        <v>2</v>
      </c>
      <c r="BU479" s="20">
        <f>VLOOKUP(BU134,[1]Plan1!$F$3:$G$429,2,FALSE)</f>
        <v>1</v>
      </c>
      <c r="BV479" s="20" t="e">
        <f>VLOOKUP(BV134,[1]ajustes!$L$3:$M$328,2,FALSE)</f>
        <v>#N/A</v>
      </c>
      <c r="BW479" s="20" t="e">
        <f>VLOOKUP(BW134,[1]Plan1!$F$3:$G$429,2,FALSE)</f>
        <v>#N/A</v>
      </c>
      <c r="BX479" s="20">
        <f>VLOOKUP(BX134,[1]Plan1!$F$3:$G$429,2,FALSE)</f>
        <v>5</v>
      </c>
      <c r="BY479" s="20">
        <f>VLOOKUP(BY134,[1]Plan1!$F$3:$G$429,2,FALSE)</f>
        <v>5</v>
      </c>
      <c r="BZ479" s="20">
        <f>VLOOKUP(BZ134,[1]Plan1!$F$3:$G$429,2,FALSE)</f>
        <v>4</v>
      </c>
      <c r="CA479" s="20">
        <f>VLOOKUP(CA134,[1]Plan1!$F$3:$G$429,2,FALSE)</f>
        <v>2</v>
      </c>
      <c r="CB479" s="20">
        <f>VLOOKUP(CB134,[1]Plan1!$F$3:$G$429,2,FALSE)</f>
        <v>0</v>
      </c>
      <c r="CC479" s="20">
        <f>VLOOKUP(CC134,[1]Plan1!$F$3:$G$429,2,FALSE)</f>
        <v>24</v>
      </c>
      <c r="CD479" s="20" t="e">
        <f>VLOOKUP(CD134,[1]Plan1!$F$3:$G$429,2,FALSE)</f>
        <v>#N/A</v>
      </c>
      <c r="CE479" s="20" t="e">
        <f>VLOOKUP(CE134,[1]Plan1!$F$3:$G$429,2,FALSE)</f>
        <v>#N/A</v>
      </c>
      <c r="CF479" s="20">
        <f>VLOOKUP(CF134,[1]Plan1!$F$3:$G$429,2,FALSE)</f>
        <v>0</v>
      </c>
      <c r="CG479" s="20" t="e">
        <f>VLOOKUP(CG134,[1]Plan1!$F$3:$G$429,2,FALSE)</f>
        <v>#N/A</v>
      </c>
      <c r="CH479" s="20" t="e">
        <f>VLOOKUP(CH134,[1]Plan1!$F$3:$G$429,2,FALSE)</f>
        <v>#N/A</v>
      </c>
      <c r="CI479" s="20">
        <f>VLOOKUP(CI134,[1]Plan1!$F$3:$G$429,2,FALSE)</f>
        <v>0</v>
      </c>
      <c r="CJ479" s="20">
        <f>VLOOKUP(CJ134,[1]Plan1!$F$3:$G$429,2,FALSE)</f>
        <v>0</v>
      </c>
      <c r="CK479" s="20" t="e">
        <f>VLOOKUP(CK134,[1]Plan1!$F$3:$G$429,2,FALSE)</f>
        <v>#N/A</v>
      </c>
      <c r="CL479" s="20" t="e">
        <f>VLOOKUP(CL134,[1]Plan1!$F$3:$G$429,2,FALSE)</f>
        <v>#N/A</v>
      </c>
      <c r="CM479" s="20">
        <f>VLOOKUP(CM134,[1]Plan1!$F$3:$G$429,2,FALSE)</f>
        <v>0</v>
      </c>
      <c r="CN479" s="20">
        <f>VLOOKUP(CN134,[1]Plan1!$F$3:$G$429,2,FALSE)</f>
        <v>0</v>
      </c>
      <c r="CU479" s="20" t="str">
        <f>IF(ISERROR(VLOOKUP(CU134,[1]Plan1!$B$2:$D$490,2,FALSE)),"(sem email)",VLOOKUP(CU134,[1]Plan1!$B$2:$D$490,2,FALSE))</f>
        <v>(sem email)</v>
      </c>
      <c r="CX479" s="20" t="str">
        <f>IF(ISERROR(VLOOKUP(CX134,[1]ajustes!$L$4:$M$309,2,FALSE)),"(sem email)",VLOOKUP(CX134,[1]ajustes!$L$4:$M$309,2,FALSE))</f>
        <v>(sem email)</v>
      </c>
    </row>
    <row r="480" spans="5:102" ht="15.75" customHeight="1" x14ac:dyDescent="0.3">
      <c r="E480" s="23" t="str">
        <f t="shared" si="2"/>
        <v>Luiz Alves Da Silva</v>
      </c>
      <c r="O480" s="20" t="e">
        <f>VLOOKUP(O135,[1]Plan1!$B$2:$D$490,2,FALSE)</f>
        <v>#N/A</v>
      </c>
      <c r="P480" s="20" t="e">
        <f>VLOOKUP(P135,[1]ajustes!$N$4:$O$344,2,FALSE)</f>
        <v>#N/A</v>
      </c>
      <c r="AN480" s="20">
        <f>VLOOKUP(AN135,[1]Plan1!$F$3:$G$429,2,FALSE)</f>
        <v>8</v>
      </c>
      <c r="AO480" s="20">
        <f>VLOOKUP(AO135,[1]Plan1!$F$3:$G$429,2,FALSE)</f>
        <v>8</v>
      </c>
      <c r="AP480" s="20">
        <f>VLOOKUP(AP135,[1]Plan1!$F$3:$G$429,2,FALSE)</f>
        <v>3</v>
      </c>
      <c r="AQ480" s="20">
        <f>VLOOKUP(AQ135,[1]Plan1!$F$3:$G$429,2,FALSE)</f>
        <v>3</v>
      </c>
      <c r="AR480" s="20" t="e">
        <f>VLOOKUP(AR135,[1]Plan1!$F$3:$G$429,2,FALSE)</f>
        <v>#N/A</v>
      </c>
      <c r="AS480" s="20">
        <f>VLOOKUP(AS135,[1]Plan1!$F$3:$G$429,2,FALSE)</f>
        <v>20</v>
      </c>
      <c r="AT480" s="20">
        <f>VLOOKUP(AT135,[1]Plan1!$F$3:$G$429,2,FALSE)</f>
        <v>0</v>
      </c>
      <c r="AU480" s="20" t="e">
        <f>VLOOKUP(AU135,[1]ajustes!$L$4:$N$134,3,FALSE)</f>
        <v>#N/A</v>
      </c>
      <c r="AV480" s="20">
        <f>VLOOKUP(AV135,[1]Plan1!$F$3:$G$429,2,FALSE)</f>
        <v>0</v>
      </c>
      <c r="AW480" s="20">
        <f>VLOOKUP(AW135,[1]Plan1!$F$3:$G$429,2,FALSE)</f>
        <v>0</v>
      </c>
      <c r="AX480" s="20">
        <f>VLOOKUP(AX135,[1]Plan1!$F$3:$G$429,2,FALSE)</f>
        <v>0</v>
      </c>
      <c r="AY480" s="20">
        <f>VLOOKUP(AY135,[1]Plan1!$F$3:$G$429,2,FALSE)</f>
        <v>0</v>
      </c>
      <c r="AZ480" s="20">
        <f>VLOOKUP(AZ135,[1]Plan1!$F$3:$G$429,2,FALSE)</f>
        <v>0</v>
      </c>
      <c r="BA480" s="20">
        <f>VLOOKUP(BA135,[1]Plan1!$F$3:$G$429,2,FALSE)</f>
        <v>0</v>
      </c>
      <c r="BB480" s="20">
        <f>VLOOKUP(BB135,[1]Plan1!$F$3:$G$429,2,FALSE)</f>
        <v>0</v>
      </c>
      <c r="BC480" s="20">
        <f>VLOOKUP(BC135,[1]Plan1!$F$3:$G$429,2,FALSE)</f>
        <v>0</v>
      </c>
      <c r="BD480" s="20">
        <f>VLOOKUP(BD135,[1]Plan1!$F$3:$G$429,2,FALSE)</f>
        <v>0</v>
      </c>
      <c r="BE480" s="20" t="e">
        <f>VLOOKUP(BE135,[1]Plan1!$F$3:$G$429,2,FALSE)</f>
        <v>#N/A</v>
      </c>
      <c r="BF480" s="20">
        <f>VLOOKUP(BF135,[1]Plan1!$F$3:$G$429,2,FALSE)</f>
        <v>15</v>
      </c>
      <c r="BG480" s="20">
        <f>VLOOKUP(BG135,[1]Plan1!$F$3:$G$429,2,FALSE)</f>
        <v>0</v>
      </c>
      <c r="BH480" s="20">
        <f>VLOOKUP(BH135,[1]Plan1!$F$3:$G$429,2,FALSE)</f>
        <v>4</v>
      </c>
      <c r="BI480" s="20">
        <f>VLOOKUP(BI135,[1]Plan1!$F$3:$G$429,2,FALSE)</f>
        <v>0</v>
      </c>
      <c r="BJ480" s="20">
        <f>VLOOKUP(BJ135,[1]Plan1!$F$3:$G$429,2,FALSE)</f>
        <v>1</v>
      </c>
      <c r="BK480" s="20">
        <f>VLOOKUP(BK135,[1]Plan1!$F$3:$G$429,2,FALSE)</f>
        <v>1</v>
      </c>
      <c r="BL480" s="20">
        <f>VLOOKUP(BL135,[1]Plan1!$F$3:$G$429,2,FALSE)</f>
        <v>1</v>
      </c>
      <c r="BM480" s="20">
        <f>VLOOKUP(BM135,[1]Plan1!$F$3:$G$429,2,FALSE)</f>
        <v>1</v>
      </c>
      <c r="BN480" s="20">
        <f>VLOOKUP(BN135,[1]Plan1!$F$3:$G$429,2,FALSE)</f>
        <v>0</v>
      </c>
      <c r="BO480" s="20">
        <f>VLOOKUP(BO135,[1]Plan1!$F$3:$G$429,2,FALSE)</f>
        <v>4</v>
      </c>
      <c r="BP480" s="20">
        <f>VLOOKUP(BP135,[1]Plan1!$F$3:$G$429,2,FALSE)</f>
        <v>4</v>
      </c>
      <c r="BQ480" s="20" t="e">
        <f>VLOOKUP(BQ135,[1]ajustes!$L$3:$M$11,2,FALSE)</f>
        <v>#N/A</v>
      </c>
      <c r="BR480" s="20" t="e">
        <f>VLOOKUP(BR135,[1]Plan1!$F$3:$G$429,2,FALSE)</f>
        <v>#N/A</v>
      </c>
      <c r="BS480" s="20">
        <f>VLOOKUP(BS135,[1]Plan1!$F$3:$G$429,2,FALSE)</f>
        <v>3</v>
      </c>
      <c r="BT480" s="20">
        <f>VLOOKUP(BT135,[1]Plan1!$F$3:$G$429,2,FALSE)</f>
        <v>2</v>
      </c>
      <c r="BU480" s="20">
        <f>VLOOKUP(BU135,[1]Plan1!$F$3:$G$429,2,FALSE)</f>
        <v>2</v>
      </c>
      <c r="BV480" s="20" t="e">
        <f>VLOOKUP(BV135,[1]ajustes!$L$3:$M$328,2,FALSE)</f>
        <v>#N/A</v>
      </c>
      <c r="BW480" s="20" t="e">
        <f>VLOOKUP(BW135,[1]Plan1!$F$3:$G$429,2,FALSE)</f>
        <v>#N/A</v>
      </c>
      <c r="BX480" s="20">
        <f>VLOOKUP(BX135,[1]Plan1!$F$3:$G$429,2,FALSE)</f>
        <v>6</v>
      </c>
      <c r="BY480" s="20">
        <f>VLOOKUP(BY135,[1]Plan1!$F$3:$G$429,2,FALSE)</f>
        <v>2</v>
      </c>
      <c r="BZ480" s="20">
        <f>VLOOKUP(BZ135,[1]Plan1!$F$3:$G$429,2,FALSE)</f>
        <v>1</v>
      </c>
      <c r="CA480" s="20">
        <f>VLOOKUP(CA135,[1]Plan1!$F$3:$G$429,2,FALSE)</f>
        <v>1</v>
      </c>
      <c r="CB480" s="20">
        <f>VLOOKUP(CB135,[1]Plan1!$F$3:$G$429,2,FALSE)</f>
        <v>0</v>
      </c>
      <c r="CC480" s="20">
        <f>VLOOKUP(CC135,[1]Plan1!$F$3:$G$429,2,FALSE)</f>
        <v>4</v>
      </c>
      <c r="CD480" s="20">
        <f>VLOOKUP(CD135,[1]Plan1!$F$3:$G$429,2,FALSE)</f>
        <v>0</v>
      </c>
      <c r="CE480" s="20">
        <f>VLOOKUP(CE135,[1]Plan1!$F$3:$G$429,2,FALSE)</f>
        <v>0</v>
      </c>
      <c r="CF480" s="20" t="e">
        <f>VLOOKUP(CF135,[1]Plan1!$F$3:$G$429,2,FALSE)</f>
        <v>#N/A</v>
      </c>
      <c r="CG480" s="20" t="e">
        <f>VLOOKUP(CG135,[1]Plan1!$F$3:$G$429,2,FALSE)</f>
        <v>#N/A</v>
      </c>
      <c r="CH480" s="20">
        <f>VLOOKUP(CH135,[1]Plan1!$F$3:$G$429,2,FALSE)</f>
        <v>0</v>
      </c>
      <c r="CI480" s="20">
        <f>VLOOKUP(CI135,[1]Plan1!$F$3:$G$429,2,FALSE)</f>
        <v>0</v>
      </c>
      <c r="CJ480" s="20">
        <f>VLOOKUP(CJ135,[1]Plan1!$F$3:$G$429,2,FALSE)</f>
        <v>0</v>
      </c>
      <c r="CK480" s="20">
        <f>VLOOKUP(CK135,[1]Plan1!$F$3:$G$429,2,FALSE)</f>
        <v>0</v>
      </c>
      <c r="CL480" s="20">
        <f>VLOOKUP(CL135,[1]Plan1!$F$3:$G$429,2,FALSE)</f>
        <v>0</v>
      </c>
      <c r="CM480" s="20">
        <f>VLOOKUP(CM135,[1]Plan1!$F$3:$G$429,2,FALSE)</f>
        <v>0</v>
      </c>
      <c r="CN480" s="20">
        <f>VLOOKUP(CN135,[1]Plan1!$F$3:$G$429,2,FALSE)</f>
        <v>0</v>
      </c>
      <c r="CU480" s="20" t="str">
        <f>IF(ISERROR(VLOOKUP(CU135,[1]Plan1!$B$2:$D$490,2,FALSE)),"(sem email)",VLOOKUP(CU135,[1]Plan1!$B$2:$D$490,2,FALSE))</f>
        <v>(sem email)</v>
      </c>
      <c r="CX480" s="20" t="str">
        <f>IF(ISERROR(VLOOKUP(CX135,[1]ajustes!$L$4:$M$309,2,FALSE)),"(sem email)",VLOOKUP(CX135,[1]ajustes!$L$4:$M$309,2,FALSE))</f>
        <v>(sem email)</v>
      </c>
    </row>
    <row r="481" spans="5:102" ht="15.75" customHeight="1" x14ac:dyDescent="0.3">
      <c r="E481" s="23" t="str">
        <f t="shared" si="2"/>
        <v xml:space="preserve">Maria Lidia Gomes Romualdo </v>
      </c>
      <c r="O481" s="20" t="e">
        <f>VLOOKUP(O136,[1]Plan1!$B$2:$D$490,2,FALSE)</f>
        <v>#N/A</v>
      </c>
      <c r="P481" s="20" t="str">
        <f>VLOOKUP(P136,[1]ajustes!$N$4:$O$344,2,FALSE)</f>
        <v>(13) 99761-5678</v>
      </c>
      <c r="AN481" s="20">
        <f>VLOOKUP(AN136,[1]Plan1!$F$3:$G$429,2,FALSE)</f>
        <v>30</v>
      </c>
      <c r="AO481" s="20">
        <f>VLOOKUP(AO136,[1]Plan1!$F$3:$G$429,2,FALSE)</f>
        <v>25</v>
      </c>
      <c r="AP481" s="20">
        <f>VLOOKUP(AP136,[1]Plan1!$F$3:$G$429,2,FALSE)</f>
        <v>17</v>
      </c>
      <c r="AQ481" s="20">
        <f>VLOOKUP(AQ136,[1]Plan1!$F$3:$G$429,2,FALSE)</f>
        <v>29</v>
      </c>
      <c r="AR481" s="20">
        <f>VLOOKUP(AR136,[1]Plan1!$F$3:$G$429,2,FALSE)</f>
        <v>0</v>
      </c>
      <c r="AS481" s="20">
        <f>VLOOKUP(AS136,[1]Plan1!$F$3:$G$429,2,FALSE)</f>
        <v>0</v>
      </c>
      <c r="AT481" s="20" t="e">
        <f>VLOOKUP(AT136,[1]Plan1!$F$3:$G$429,2,FALSE)</f>
        <v>#N/A</v>
      </c>
      <c r="AU481" s="20" t="e">
        <f>VLOOKUP(AU136,[1]ajustes!$L$4:$N$134,3,FALSE)</f>
        <v>#N/A</v>
      </c>
      <c r="AV481" s="20">
        <f>VLOOKUP(AV136,[1]Plan1!$F$3:$G$429,2,FALSE)</f>
        <v>40</v>
      </c>
      <c r="AW481" s="20">
        <f>VLOOKUP(AW136,[1]Plan1!$F$3:$G$429,2,FALSE)</f>
        <v>9</v>
      </c>
      <c r="AX481" s="20">
        <f>VLOOKUP(AX136,[1]Plan1!$F$3:$G$429,2,FALSE)</f>
        <v>6</v>
      </c>
      <c r="AY481" s="20">
        <f>VLOOKUP(AY136,[1]Plan1!$F$3:$G$429,2,FALSE)</f>
        <v>2</v>
      </c>
      <c r="AZ481" s="20" t="e">
        <f>VLOOKUP(AZ136,[1]Plan1!$F$3:$G$429,2,FALSE)</f>
        <v>#N/A</v>
      </c>
      <c r="BA481" s="20">
        <f>VLOOKUP(BA136,[1]Plan1!$F$3:$G$429,2,FALSE)</f>
        <v>23</v>
      </c>
      <c r="BB481" s="20">
        <f>VLOOKUP(BB136,[1]Plan1!$F$3:$G$429,2,FALSE)</f>
        <v>3</v>
      </c>
      <c r="BC481" s="20">
        <f>VLOOKUP(BC136,[1]Plan1!$F$3:$G$429,2,FALSE)</f>
        <v>3</v>
      </c>
      <c r="BD481" s="20">
        <f>VLOOKUP(BD136,[1]Plan1!$F$3:$G$429,2,FALSE)</f>
        <v>1</v>
      </c>
      <c r="BE481" s="20" t="e">
        <f>VLOOKUP(BE136,[1]Plan1!$F$3:$G$429,2,FALSE)</f>
        <v>#N/A</v>
      </c>
      <c r="BF481" s="20">
        <f>VLOOKUP(BF136,[1]Plan1!$F$3:$G$429,2,FALSE)</f>
        <v>6</v>
      </c>
      <c r="BG481" s="20">
        <f>VLOOKUP(BG136,[1]Plan1!$F$3:$G$429,2,FALSE)</f>
        <v>8</v>
      </c>
      <c r="BH481" s="20">
        <f>VLOOKUP(BH136,[1]Plan1!$F$3:$G$429,2,FALSE)</f>
        <v>8</v>
      </c>
      <c r="BI481" s="20">
        <f>VLOOKUP(BI136,[1]Plan1!$F$3:$G$429,2,FALSE)</f>
        <v>0</v>
      </c>
      <c r="BJ481" s="20">
        <f>VLOOKUP(BJ136,[1]Plan1!$F$3:$G$429,2,FALSE)</f>
        <v>0</v>
      </c>
      <c r="BK481" s="20">
        <f>VLOOKUP(BK136,[1]Plan1!$F$3:$G$429,2,FALSE)</f>
        <v>0</v>
      </c>
      <c r="BL481" s="20">
        <f>VLOOKUP(BL136,[1]Plan1!$F$3:$G$429,2,FALSE)</f>
        <v>0</v>
      </c>
      <c r="BM481" s="20">
        <f>VLOOKUP(BM136,[1]Plan1!$F$3:$G$429,2,FALSE)</f>
        <v>1</v>
      </c>
      <c r="BN481" s="20">
        <f>VLOOKUP(BN136,[1]Plan1!$F$3:$G$429,2,FALSE)</f>
        <v>0</v>
      </c>
      <c r="BO481" s="20">
        <f>VLOOKUP(BO136,[1]Plan1!$F$3:$G$429,2,FALSE)</f>
        <v>8</v>
      </c>
      <c r="BP481" s="20">
        <f>VLOOKUP(BP136,[1]Plan1!$F$3:$G$429,2,FALSE)</f>
        <v>8</v>
      </c>
      <c r="BQ481" s="20" t="e">
        <f>VLOOKUP(BQ136,[1]ajustes!$L$3:$M$11,2,FALSE)</f>
        <v>#N/A</v>
      </c>
      <c r="BR481" s="20" t="e">
        <f>VLOOKUP(BR136,[1]Plan1!$F$3:$G$429,2,FALSE)</f>
        <v>#N/A</v>
      </c>
      <c r="BS481" s="20">
        <f>VLOOKUP(BS136,[1]Plan1!$F$3:$G$429,2,FALSE)</f>
        <v>6</v>
      </c>
      <c r="BT481" s="20">
        <f>VLOOKUP(BT136,[1]Plan1!$F$3:$G$429,2,FALSE)</f>
        <v>5</v>
      </c>
      <c r="BU481" s="20">
        <f>VLOOKUP(BU136,[1]Plan1!$F$3:$G$429,2,FALSE)</f>
        <v>1</v>
      </c>
      <c r="BV481" s="20" t="e">
        <f>VLOOKUP(BV136,[1]ajustes!$L$3:$M$328,2,FALSE)</f>
        <v>#N/A</v>
      </c>
      <c r="BW481" s="20" t="e">
        <f>VLOOKUP(BW136,[1]Plan1!$F$3:$G$429,2,FALSE)</f>
        <v>#N/A</v>
      </c>
      <c r="BX481" s="20">
        <f>VLOOKUP(BX136,[1]Plan1!$F$3:$G$429,2,FALSE)</f>
        <v>12</v>
      </c>
      <c r="BY481" s="20">
        <f>VLOOKUP(BY136,[1]Plan1!$F$3:$G$429,2,FALSE)</f>
        <v>7</v>
      </c>
      <c r="BZ481" s="20">
        <f>VLOOKUP(BZ136,[1]Plan1!$F$3:$G$429,2,FALSE)</f>
        <v>4</v>
      </c>
      <c r="CA481" s="20">
        <f>VLOOKUP(CA136,[1]Plan1!$F$3:$G$429,2,FALSE)</f>
        <v>2</v>
      </c>
      <c r="CB481" s="20">
        <f>VLOOKUP(CB136,[1]Plan1!$F$3:$G$429,2,FALSE)</f>
        <v>0</v>
      </c>
      <c r="CC481" s="20">
        <f>VLOOKUP(CC136,[1]Plan1!$F$3:$G$429,2,FALSE)</f>
        <v>26</v>
      </c>
      <c r="CD481" s="20" t="e">
        <f>VLOOKUP(CD136,[1]Plan1!$F$3:$G$429,2,FALSE)</f>
        <v>#N/A</v>
      </c>
      <c r="CE481" s="20" t="e">
        <f>VLOOKUP(CE136,[1]Plan1!$F$3:$G$429,2,FALSE)</f>
        <v>#N/A</v>
      </c>
      <c r="CF481" s="20">
        <f>VLOOKUP(CF136,[1]Plan1!$F$3:$G$429,2,FALSE)</f>
        <v>0</v>
      </c>
      <c r="CG481" s="20" t="e">
        <f>VLOOKUP(CG136,[1]Plan1!$F$3:$G$429,2,FALSE)</f>
        <v>#N/A</v>
      </c>
      <c r="CH481" s="20" t="e">
        <f>VLOOKUP(CH136,[1]Plan1!$F$3:$G$429,2,FALSE)</f>
        <v>#N/A</v>
      </c>
      <c r="CI481" s="20">
        <f>VLOOKUP(CI136,[1]Plan1!$F$3:$G$429,2,FALSE)</f>
        <v>0</v>
      </c>
      <c r="CJ481" s="20">
        <f>VLOOKUP(CJ136,[1]Plan1!$F$3:$G$429,2,FALSE)</f>
        <v>0</v>
      </c>
      <c r="CK481" s="20">
        <f>VLOOKUP(CK136,[1]Plan1!$F$3:$G$429,2,FALSE)</f>
        <v>0</v>
      </c>
      <c r="CL481" s="20" t="e">
        <f>VLOOKUP(CL136,[1]Plan1!$F$3:$G$429,2,FALSE)</f>
        <v>#N/A</v>
      </c>
      <c r="CM481" s="20">
        <f>VLOOKUP(CM136,[1]Plan1!$F$3:$G$429,2,FALSE)</f>
        <v>0</v>
      </c>
      <c r="CN481" s="20">
        <f>VLOOKUP(CN136,[1]Plan1!$F$3:$G$429,2,FALSE)</f>
        <v>0</v>
      </c>
      <c r="CU481" s="20" t="str">
        <f>IF(ISERROR(VLOOKUP(CU136,[1]Plan1!$B$2:$D$490,2,FALSE)),"(sem email)",VLOOKUP(CU136,[1]Plan1!$B$2:$D$490,2,FALSE))</f>
        <v>(sem email)</v>
      </c>
      <c r="CX481" s="20" t="str">
        <f>IF(ISERROR(VLOOKUP(CX136,[1]ajustes!$L$4:$M$309,2,FALSE)),"(sem email)",VLOOKUP(CX136,[1]ajustes!$L$4:$M$309,2,FALSE))</f>
        <v>(sem email)</v>
      </c>
    </row>
    <row r="482" spans="5:102" ht="15.75" customHeight="1" x14ac:dyDescent="0.3">
      <c r="E482" s="23" t="str">
        <f t="shared" si="2"/>
        <v>Roseane F T Yago</v>
      </c>
      <c r="O482" s="20" t="e">
        <f>VLOOKUP(O137,[1]Plan1!$B$2:$D$490,2,FALSE)</f>
        <v>#N/A</v>
      </c>
      <c r="P482" s="20" t="str">
        <f>VLOOKUP(P137,[1]ajustes!$N$4:$O$344,2,FALSE)</f>
        <v>(13) 99709-7201</v>
      </c>
      <c r="AN482" s="20">
        <f>VLOOKUP(AN137,[1]Plan1!$F$3:$G$429,2,FALSE)</f>
        <v>115</v>
      </c>
      <c r="AO482" s="20">
        <f>VLOOKUP(AO137,[1]Plan1!$F$3:$G$429,2,FALSE)</f>
        <v>100</v>
      </c>
      <c r="AP482" s="20">
        <f>VLOOKUP(AP137,[1]Plan1!$F$3:$G$429,2,FALSE)</f>
        <v>20</v>
      </c>
      <c r="AQ482" s="20">
        <f>VLOOKUP(AQ137,[1]Plan1!$F$3:$G$429,2,FALSE)</f>
        <v>25</v>
      </c>
      <c r="AR482" s="20" t="e">
        <f>VLOOKUP(AR137,[1]Plan1!$F$3:$G$429,2,FALSE)</f>
        <v>#N/A</v>
      </c>
      <c r="AS482" s="20">
        <f>VLOOKUP(AS137,[1]Plan1!$F$3:$G$429,2,FALSE)</f>
        <v>35</v>
      </c>
      <c r="AT482" s="20" t="e">
        <f>VLOOKUP(AT137,[1]Plan1!$F$3:$G$429,2,FALSE)</f>
        <v>#N/A</v>
      </c>
      <c r="AU482" s="20" t="e">
        <f>VLOOKUP(AU137,[1]ajustes!$L$4:$N$134,3,FALSE)</f>
        <v>#N/A</v>
      </c>
      <c r="AV482" s="20">
        <f>VLOOKUP(AV137,[1]Plan1!$F$3:$G$429,2,FALSE)</f>
        <v>28</v>
      </c>
      <c r="AW482" s="20">
        <f>VLOOKUP(AW137,[1]Plan1!$F$3:$G$429,2,FALSE)</f>
        <v>23</v>
      </c>
      <c r="AX482" s="20">
        <f>VLOOKUP(AX137,[1]Plan1!$F$3:$G$429,2,FALSE)</f>
        <v>5</v>
      </c>
      <c r="AY482" s="20">
        <f>VLOOKUP(AY137,[1]Plan1!$F$3:$G$429,2,FALSE)</f>
        <v>3</v>
      </c>
      <c r="AZ482" s="20" t="e">
        <f>VLOOKUP(AZ137,[1]Plan1!$F$3:$G$429,2,FALSE)</f>
        <v>#N/A</v>
      </c>
      <c r="BA482" s="20">
        <f>VLOOKUP(BA137,[1]Plan1!$F$3:$G$429,2,FALSE)</f>
        <v>38</v>
      </c>
      <c r="BB482" s="20">
        <f>VLOOKUP(BB137,[1]Plan1!$F$3:$G$429,2,FALSE)</f>
        <v>4</v>
      </c>
      <c r="BC482" s="20">
        <f>VLOOKUP(BC137,[1]Plan1!$F$3:$G$429,2,FALSE)</f>
        <v>3</v>
      </c>
      <c r="BD482" s="20">
        <f>VLOOKUP(BD137,[1]Plan1!$F$3:$G$429,2,FALSE)</f>
        <v>2</v>
      </c>
      <c r="BE482" s="20" t="e">
        <f>VLOOKUP(BE137,[1]Plan1!$F$3:$G$429,2,FALSE)</f>
        <v>#N/A</v>
      </c>
      <c r="BF482" s="20">
        <f>VLOOKUP(BF137,[1]Plan1!$F$3:$G$429,2,FALSE)</f>
        <v>20</v>
      </c>
      <c r="BG482" s="20">
        <f>VLOOKUP(BG137,[1]Plan1!$F$3:$G$429,2,FALSE)</f>
        <v>10</v>
      </c>
      <c r="BH482" s="20">
        <f>VLOOKUP(BH137,[1]Plan1!$F$3:$G$429,2,FALSE)</f>
        <v>9</v>
      </c>
      <c r="BI482" s="20">
        <f>VLOOKUP(BI137,[1]Plan1!$F$3:$G$429,2,FALSE)</f>
        <v>0</v>
      </c>
      <c r="BJ482" s="20">
        <f>VLOOKUP(BJ137,[1]Plan1!$F$3:$G$429,2,FALSE)</f>
        <v>9</v>
      </c>
      <c r="BK482" s="20">
        <f>VLOOKUP(BK137,[1]Plan1!$F$3:$G$429,2,FALSE)</f>
        <v>9</v>
      </c>
      <c r="BL482" s="20">
        <f>VLOOKUP(BL137,[1]Plan1!$F$3:$G$429,2,FALSE)</f>
        <v>9</v>
      </c>
      <c r="BM482" s="20">
        <f>VLOOKUP(BM137,[1]Plan1!$F$3:$G$429,2,FALSE)</f>
        <v>4</v>
      </c>
      <c r="BN482" s="20">
        <f>VLOOKUP(BN137,[1]Plan1!$F$3:$G$429,2,FALSE)</f>
        <v>0</v>
      </c>
      <c r="BO482" s="20">
        <f>VLOOKUP(BO137,[1]Plan1!$F$3:$G$429,2,FALSE)</f>
        <v>9</v>
      </c>
      <c r="BP482" s="20">
        <f>VLOOKUP(BP137,[1]Plan1!$F$3:$G$429,2,FALSE)</f>
        <v>9</v>
      </c>
      <c r="BQ482" s="20" t="e">
        <f>VLOOKUP(BQ137,[1]ajustes!$L$3:$M$11,2,FALSE)</f>
        <v>#N/A</v>
      </c>
      <c r="BR482" s="20" t="e">
        <f>VLOOKUP(BR137,[1]Plan1!$F$3:$G$429,2,FALSE)</f>
        <v>#N/A</v>
      </c>
      <c r="BS482" s="20">
        <f>VLOOKUP(BS137,[1]Plan1!$F$3:$G$429,2,FALSE)</f>
        <v>9</v>
      </c>
      <c r="BT482" s="20">
        <f>VLOOKUP(BT137,[1]Plan1!$F$3:$G$429,2,FALSE)</f>
        <v>3</v>
      </c>
      <c r="BU482" s="20">
        <f>VLOOKUP(BU137,[1]Plan1!$F$3:$G$429,2,FALSE)</f>
        <v>1</v>
      </c>
      <c r="BV482" s="20" t="e">
        <f>VLOOKUP(BV137,[1]ajustes!$L$3:$M$328,2,FALSE)</f>
        <v>#N/A</v>
      </c>
      <c r="BW482" s="20" t="e">
        <f>VLOOKUP(BW137,[1]Plan1!$F$3:$G$429,2,FALSE)</f>
        <v>#N/A</v>
      </c>
      <c r="BX482" s="20">
        <f>VLOOKUP(BX137,[1]Plan1!$F$3:$G$429,2,FALSE)</f>
        <v>8</v>
      </c>
      <c r="BY482" s="20">
        <f>VLOOKUP(BY137,[1]Plan1!$F$3:$G$429,2,FALSE)</f>
        <v>8</v>
      </c>
      <c r="BZ482" s="20">
        <f>VLOOKUP(BZ137,[1]Plan1!$F$3:$G$429,2,FALSE)</f>
        <v>2</v>
      </c>
      <c r="CA482" s="20">
        <f>VLOOKUP(CA137,[1]Plan1!$F$3:$G$429,2,FALSE)</f>
        <v>1</v>
      </c>
      <c r="CB482" s="20">
        <f>VLOOKUP(CB137,[1]Plan1!$F$3:$G$429,2,FALSE)</f>
        <v>0</v>
      </c>
      <c r="CC482" s="20">
        <f>VLOOKUP(CC137,[1]Plan1!$F$3:$G$429,2,FALSE)</f>
        <v>51</v>
      </c>
      <c r="CD482" s="20" t="e">
        <f>VLOOKUP(CD137,[1]Plan1!$F$3:$G$429,2,FALSE)</f>
        <v>#N/A</v>
      </c>
      <c r="CE482" s="20" t="e">
        <f>VLOOKUP(CE137,[1]Plan1!$F$3:$G$429,2,FALSE)</f>
        <v>#N/A</v>
      </c>
      <c r="CF482" s="20">
        <f>VLOOKUP(CF137,[1]Plan1!$F$3:$G$429,2,FALSE)</f>
        <v>0</v>
      </c>
      <c r="CG482" s="20" t="e">
        <f>VLOOKUP(CG137,[1]Plan1!$F$3:$G$429,2,FALSE)</f>
        <v>#N/A</v>
      </c>
      <c r="CH482" s="20" t="e">
        <f>VLOOKUP(CH137,[1]Plan1!$F$3:$G$429,2,FALSE)</f>
        <v>#N/A</v>
      </c>
      <c r="CI482" s="20">
        <f>VLOOKUP(CI137,[1]Plan1!$F$3:$G$429,2,FALSE)</f>
        <v>0</v>
      </c>
      <c r="CJ482" s="20">
        <f>VLOOKUP(CJ137,[1]Plan1!$F$3:$G$429,2,FALSE)</f>
        <v>0</v>
      </c>
      <c r="CK482" s="20" t="e">
        <f>VLOOKUP(CK137,[1]Plan1!$F$3:$G$429,2,FALSE)</f>
        <v>#N/A</v>
      </c>
      <c r="CL482" s="20" t="e">
        <f>VLOOKUP(CL137,[1]Plan1!$F$3:$G$429,2,FALSE)</f>
        <v>#N/A</v>
      </c>
      <c r="CM482" s="20">
        <f>VLOOKUP(CM137,[1]Plan1!$F$3:$G$429,2,FALSE)</f>
        <v>0</v>
      </c>
      <c r="CN482" s="20">
        <f>VLOOKUP(CN137,[1]Plan1!$F$3:$G$429,2,FALSE)</f>
        <v>0</v>
      </c>
      <c r="CU482" s="20" t="str">
        <f>IF(ISERROR(VLOOKUP(CU137,[1]Plan1!$B$2:$D$490,2,FALSE)),"(sem email)",VLOOKUP(CU137,[1]Plan1!$B$2:$D$490,2,FALSE))</f>
        <v>(sem email)</v>
      </c>
      <c r="CX482" s="20" t="str">
        <f>IF(ISERROR(VLOOKUP(CX137,[1]ajustes!$L$4:$M$309,2,FALSE)),"(sem email)",VLOOKUP(CX137,[1]ajustes!$L$4:$M$309,2,FALSE))</f>
        <v>(sem email)</v>
      </c>
    </row>
    <row r="483" spans="5:102" ht="15.75" customHeight="1" x14ac:dyDescent="0.3">
      <c r="E483" s="23" t="str">
        <f t="shared" si="2"/>
        <v>Ricardo Benedito Pereira</v>
      </c>
      <c r="O483" s="20" t="e">
        <f>VLOOKUP(O138,[1]Plan1!$B$2:$D$490,2,FALSE)</f>
        <v>#N/A</v>
      </c>
      <c r="P483" s="20" t="e">
        <f>VLOOKUP(P138,[1]ajustes!$N$4:$O$344,2,FALSE)</f>
        <v>#N/A</v>
      </c>
      <c r="AN483" s="20">
        <f>VLOOKUP(AN138,[1]Plan1!$F$3:$G$429,2,FALSE)</f>
        <v>10</v>
      </c>
      <c r="AO483" s="20">
        <f>VLOOKUP(AO138,[1]Plan1!$F$3:$G$429,2,FALSE)</f>
        <v>7</v>
      </c>
      <c r="AP483" s="20">
        <f>VLOOKUP(AP138,[1]Plan1!$F$3:$G$429,2,FALSE)</f>
        <v>1</v>
      </c>
      <c r="AQ483" s="20">
        <f>VLOOKUP(AQ138,[1]Plan1!$F$3:$G$429,2,FALSE)</f>
        <v>2</v>
      </c>
      <c r="AR483" s="20">
        <f>VLOOKUP(AR138,[1]Plan1!$F$3:$G$429,2,FALSE)</f>
        <v>0</v>
      </c>
      <c r="AS483" s="20">
        <f>VLOOKUP(AS138,[1]Plan1!$F$3:$G$429,2,FALSE)</f>
        <v>0</v>
      </c>
      <c r="AT483" s="20">
        <f>VLOOKUP(AT138,[1]Plan1!$F$3:$G$429,2,FALSE)</f>
        <v>0</v>
      </c>
      <c r="AU483" s="20" t="e">
        <f>VLOOKUP(AU138,[1]ajustes!$L$4:$N$134,3,FALSE)</f>
        <v>#N/A</v>
      </c>
      <c r="AV483" s="20">
        <f>VLOOKUP(AV138,[1]Plan1!$F$3:$G$429,2,FALSE)</f>
        <v>0</v>
      </c>
      <c r="AW483" s="20">
        <f>VLOOKUP(AW138,[1]Plan1!$F$3:$G$429,2,FALSE)</f>
        <v>1</v>
      </c>
      <c r="AX483" s="20">
        <f>VLOOKUP(AX138,[1]Plan1!$F$3:$G$429,2,FALSE)</f>
        <v>1</v>
      </c>
      <c r="AY483" s="20">
        <f>VLOOKUP(AY138,[1]Plan1!$F$3:$G$429,2,FALSE)</f>
        <v>0</v>
      </c>
      <c r="AZ483" s="20">
        <f>VLOOKUP(AZ138,[1]Plan1!$F$3:$G$429,2,FALSE)</f>
        <v>0</v>
      </c>
      <c r="BA483" s="20">
        <f>VLOOKUP(BA138,[1]Plan1!$F$3:$G$429,2,FALSE)</f>
        <v>0</v>
      </c>
      <c r="BB483" s="20">
        <f>VLOOKUP(BB138,[1]Plan1!$F$3:$G$429,2,FALSE)</f>
        <v>1</v>
      </c>
      <c r="BC483" s="20">
        <f>VLOOKUP(BC138,[1]Plan1!$F$3:$G$429,2,FALSE)</f>
        <v>0</v>
      </c>
      <c r="BD483" s="20">
        <f>VLOOKUP(BD138,[1]Plan1!$F$3:$G$429,2,FALSE)</f>
        <v>0</v>
      </c>
      <c r="BE483" s="20">
        <f>VLOOKUP(BE138,[1]Plan1!$F$3:$G$429,2,FALSE)</f>
        <v>0</v>
      </c>
      <c r="BF483" s="20">
        <f>VLOOKUP(BF138,[1]Plan1!$F$3:$G$429,2,FALSE)</f>
        <v>0</v>
      </c>
      <c r="BG483" s="20">
        <f>VLOOKUP(BG138,[1]Plan1!$F$3:$G$429,2,FALSE)</f>
        <v>0</v>
      </c>
      <c r="BH483" s="20">
        <f>VLOOKUP(BH138,[1]Plan1!$F$3:$G$429,2,FALSE)</f>
        <v>0</v>
      </c>
      <c r="BI483" s="20">
        <f>VLOOKUP(BI138,[1]Plan1!$F$3:$G$429,2,FALSE)</f>
        <v>0</v>
      </c>
      <c r="BJ483" s="20">
        <f>VLOOKUP(BJ138,[1]Plan1!$F$3:$G$429,2,FALSE)</f>
        <v>0</v>
      </c>
      <c r="BK483" s="20">
        <f>VLOOKUP(BK138,[1]Plan1!$F$3:$G$429,2,FALSE)</f>
        <v>0</v>
      </c>
      <c r="BL483" s="20">
        <f>VLOOKUP(BL138,[1]Plan1!$F$3:$G$429,2,FALSE)</f>
        <v>0</v>
      </c>
      <c r="BM483" s="20">
        <f>VLOOKUP(BM138,[1]Plan1!$F$3:$G$429,2,FALSE)</f>
        <v>0</v>
      </c>
      <c r="BN483" s="20">
        <f>VLOOKUP(BN138,[1]Plan1!$F$3:$G$429,2,FALSE)</f>
        <v>0</v>
      </c>
      <c r="BO483" s="20">
        <f>VLOOKUP(BO138,[1]Plan1!$F$3:$G$429,2,FALSE)</f>
        <v>0</v>
      </c>
      <c r="BP483" s="20">
        <f>VLOOKUP(BP138,[1]Plan1!$F$3:$G$429,2,FALSE)</f>
        <v>0</v>
      </c>
      <c r="BQ483" s="20" t="e">
        <f>VLOOKUP(BQ138,[1]ajustes!$L$3:$M$11,2,FALSE)</f>
        <v>#N/A</v>
      </c>
      <c r="BR483" s="20">
        <f>VLOOKUP(BR138,[1]Plan1!$F$3:$G$429,2,FALSE)</f>
        <v>0</v>
      </c>
      <c r="BS483" s="20">
        <f>VLOOKUP(BS138,[1]Plan1!$F$3:$G$429,2,FALSE)</f>
        <v>0</v>
      </c>
      <c r="BT483" s="20">
        <f>VLOOKUP(BT138,[1]Plan1!$F$3:$G$429,2,FALSE)</f>
        <v>0</v>
      </c>
      <c r="BU483" s="20">
        <f>VLOOKUP(BU138,[1]Plan1!$F$3:$G$429,2,FALSE)</f>
        <v>0</v>
      </c>
      <c r="BV483" s="20" t="e">
        <f>VLOOKUP(BV138,[1]ajustes!$L$3:$M$328,2,FALSE)</f>
        <v>#N/A</v>
      </c>
      <c r="BW483" s="20">
        <f>VLOOKUP(BW138,[1]Plan1!$F$3:$G$429,2,FALSE)</f>
        <v>0</v>
      </c>
      <c r="BX483" s="20">
        <f>VLOOKUP(BX138,[1]Plan1!$F$3:$G$429,2,FALSE)</f>
        <v>0</v>
      </c>
      <c r="BY483" s="20">
        <f>VLOOKUP(BY138,[1]Plan1!$F$3:$G$429,2,FALSE)</f>
        <v>0</v>
      </c>
      <c r="BZ483" s="20">
        <f>VLOOKUP(BZ138,[1]Plan1!$F$3:$G$429,2,FALSE)</f>
        <v>0</v>
      </c>
      <c r="CA483" s="20">
        <f>VLOOKUP(CA138,[1]Plan1!$F$3:$G$429,2,FALSE)</f>
        <v>0</v>
      </c>
      <c r="CB483" s="20">
        <f>VLOOKUP(CB138,[1]Plan1!$F$3:$G$429,2,FALSE)</f>
        <v>0</v>
      </c>
      <c r="CC483" s="20">
        <f>VLOOKUP(CC138,[1]Plan1!$F$3:$G$429,2,FALSE)</f>
        <v>30</v>
      </c>
      <c r="CD483" s="20" t="e">
        <f>VLOOKUP(CD138,[1]Plan1!$F$3:$G$429,2,FALSE)</f>
        <v>#N/A</v>
      </c>
      <c r="CE483" s="20" t="e">
        <f>VLOOKUP(CE138,[1]Plan1!$F$3:$G$429,2,FALSE)</f>
        <v>#N/A</v>
      </c>
      <c r="CF483" s="20">
        <f>VLOOKUP(CF138,[1]Plan1!$F$3:$G$429,2,FALSE)</f>
        <v>0</v>
      </c>
      <c r="CG483" s="20" t="e">
        <f>VLOOKUP(CG138,[1]Plan1!$F$3:$G$429,2,FALSE)</f>
        <v>#N/A</v>
      </c>
      <c r="CH483" s="20" t="e">
        <f>VLOOKUP(CH138,[1]Plan1!$F$3:$G$429,2,FALSE)</f>
        <v>#N/A</v>
      </c>
      <c r="CI483" s="20">
        <f>VLOOKUP(CI138,[1]Plan1!$F$3:$G$429,2,FALSE)</f>
        <v>0</v>
      </c>
      <c r="CJ483" s="20">
        <f>VLOOKUP(CJ138,[1]Plan1!$F$3:$G$429,2,FALSE)</f>
        <v>0</v>
      </c>
      <c r="CK483" s="20">
        <f>VLOOKUP(CK138,[1]Plan1!$F$3:$G$429,2,FALSE)</f>
        <v>0</v>
      </c>
      <c r="CL483" s="20">
        <f>VLOOKUP(CL138,[1]Plan1!$F$3:$G$429,2,FALSE)</f>
        <v>0</v>
      </c>
      <c r="CM483" s="20">
        <f>VLOOKUP(CM138,[1]Plan1!$F$3:$G$429,2,FALSE)</f>
        <v>0</v>
      </c>
      <c r="CN483" s="20">
        <f>VLOOKUP(CN138,[1]Plan1!$F$3:$G$429,2,FALSE)</f>
        <v>0</v>
      </c>
      <c r="CU483" s="20" t="str">
        <f>IF(ISERROR(VLOOKUP(CU138,[1]Plan1!$B$2:$D$490,2,FALSE)),"(sem email)",VLOOKUP(CU138,[1]Plan1!$B$2:$D$490,2,FALSE))</f>
        <v>(sem email)</v>
      </c>
      <c r="CX483" s="20" t="str">
        <f>IF(ISERROR(VLOOKUP(CX138,[1]ajustes!$L$4:$M$309,2,FALSE)),"(sem email)",VLOOKUP(CX138,[1]ajustes!$L$4:$M$309,2,FALSE))</f>
        <v>(sem email)</v>
      </c>
    </row>
    <row r="484" spans="5:102" ht="15.75" customHeight="1" x14ac:dyDescent="0.3">
      <c r="E484" s="23" t="str">
        <f t="shared" si="2"/>
        <v>Paulo Alves Da Silva</v>
      </c>
      <c r="O484" s="20" t="e">
        <f>VLOOKUP(O139,[1]Plan1!$B$2:$D$490,2,FALSE)</f>
        <v>#N/A</v>
      </c>
      <c r="P484" s="20" t="str">
        <f>VLOOKUP(P139,[1]ajustes!$N$4:$O$344,2,FALSE)</f>
        <v>(13) 99755-7644</v>
      </c>
      <c r="AN484" s="20">
        <f>VLOOKUP(AN139,[1]Plan1!$F$3:$G$429,2,FALSE)</f>
        <v>5</v>
      </c>
      <c r="AO484" s="20">
        <f>VLOOKUP(AO139,[1]Plan1!$F$3:$G$429,2,FALSE)</f>
        <v>8</v>
      </c>
      <c r="AP484" s="20">
        <f>VLOOKUP(AP139,[1]Plan1!$F$3:$G$429,2,FALSE)</f>
        <v>5</v>
      </c>
      <c r="AQ484" s="20">
        <f>VLOOKUP(AQ139,[1]Plan1!$F$3:$G$429,2,FALSE)</f>
        <v>8</v>
      </c>
      <c r="AR484" s="20">
        <f>VLOOKUP(AR139,[1]Plan1!$F$3:$G$429,2,FALSE)</f>
        <v>0</v>
      </c>
      <c r="AS484" s="20">
        <f>VLOOKUP(AS139,[1]Plan1!$F$3:$G$429,2,FALSE)</f>
        <v>0</v>
      </c>
      <c r="AT484" s="20">
        <f>VLOOKUP(AT139,[1]Plan1!$F$3:$G$429,2,FALSE)</f>
        <v>0</v>
      </c>
      <c r="AU484" s="20" t="e">
        <f>VLOOKUP(AU139,[1]ajustes!$L$4:$N$134,3,FALSE)</f>
        <v>#N/A</v>
      </c>
      <c r="AV484" s="20">
        <f>VLOOKUP(AV139,[1]Plan1!$F$3:$G$429,2,FALSE)</f>
        <v>0</v>
      </c>
      <c r="AW484" s="20">
        <f>VLOOKUP(AW139,[1]Plan1!$F$3:$G$429,2,FALSE)</f>
        <v>0</v>
      </c>
      <c r="AX484" s="20">
        <f>VLOOKUP(AX139,[1]Plan1!$F$3:$G$429,2,FALSE)</f>
        <v>2</v>
      </c>
      <c r="AY484" s="20">
        <f>VLOOKUP(AY139,[1]Plan1!$F$3:$G$429,2,FALSE)</f>
        <v>0</v>
      </c>
      <c r="AZ484" s="20">
        <f>VLOOKUP(AZ139,[1]Plan1!$F$3:$G$429,2,FALSE)</f>
        <v>0</v>
      </c>
      <c r="BA484" s="20">
        <f>VLOOKUP(BA139,[1]Plan1!$F$3:$G$429,2,FALSE)</f>
        <v>0</v>
      </c>
      <c r="BB484" s="20">
        <f>VLOOKUP(BB139,[1]Plan1!$F$3:$G$429,2,FALSE)</f>
        <v>0</v>
      </c>
      <c r="BC484" s="20">
        <f>VLOOKUP(BC139,[1]Plan1!$F$3:$G$429,2,FALSE)</f>
        <v>0</v>
      </c>
      <c r="BD484" s="20">
        <f>VLOOKUP(BD139,[1]Plan1!$F$3:$G$429,2,FALSE)</f>
        <v>0</v>
      </c>
      <c r="BE484" s="20">
        <f>VLOOKUP(BE139,[1]Plan1!$F$3:$G$429,2,FALSE)</f>
        <v>0</v>
      </c>
      <c r="BF484" s="20">
        <f>VLOOKUP(BF139,[1]Plan1!$F$3:$G$429,2,FALSE)</f>
        <v>0</v>
      </c>
      <c r="BG484" s="20">
        <f>VLOOKUP(BG139,[1]Plan1!$F$3:$G$429,2,FALSE)</f>
        <v>0</v>
      </c>
      <c r="BH484" s="20">
        <f>VLOOKUP(BH139,[1]Plan1!$F$3:$G$429,2,FALSE)</f>
        <v>2</v>
      </c>
      <c r="BI484" s="20">
        <f>VLOOKUP(BI139,[1]Plan1!$F$3:$G$429,2,FALSE)</f>
        <v>0</v>
      </c>
      <c r="BJ484" s="20">
        <f>VLOOKUP(BJ139,[1]Plan1!$F$3:$G$429,2,FALSE)</f>
        <v>0</v>
      </c>
      <c r="BK484" s="20">
        <f>VLOOKUP(BK139,[1]Plan1!$F$3:$G$429,2,FALSE)</f>
        <v>0</v>
      </c>
      <c r="BL484" s="20">
        <f>VLOOKUP(BL139,[1]Plan1!$F$3:$G$429,2,FALSE)</f>
        <v>1</v>
      </c>
      <c r="BM484" s="20">
        <f>VLOOKUP(BM139,[1]Plan1!$F$3:$G$429,2,FALSE)</f>
        <v>0</v>
      </c>
      <c r="BN484" s="20">
        <f>VLOOKUP(BN139,[1]Plan1!$F$3:$G$429,2,FALSE)</f>
        <v>0</v>
      </c>
      <c r="BO484" s="20">
        <f>VLOOKUP(BO139,[1]Plan1!$F$3:$G$429,2,FALSE)</f>
        <v>1</v>
      </c>
      <c r="BP484" s="20">
        <f>VLOOKUP(BP139,[1]Plan1!$F$3:$G$429,2,FALSE)</f>
        <v>2</v>
      </c>
      <c r="BQ484" s="20" t="e">
        <f>VLOOKUP(BQ139,[1]ajustes!$L$3:$M$11,2,FALSE)</f>
        <v>#N/A</v>
      </c>
      <c r="BR484" s="20">
        <f>VLOOKUP(BR139,[1]Plan1!$F$3:$G$429,2,FALSE)</f>
        <v>0</v>
      </c>
      <c r="BS484" s="20">
        <f>VLOOKUP(BS139,[1]Plan1!$F$3:$G$429,2,FALSE)</f>
        <v>0</v>
      </c>
      <c r="BT484" s="20">
        <f>VLOOKUP(BT139,[1]Plan1!$F$3:$G$429,2,FALSE)</f>
        <v>1</v>
      </c>
      <c r="BU484" s="20">
        <f>VLOOKUP(BU139,[1]Plan1!$F$3:$G$429,2,FALSE)</f>
        <v>0</v>
      </c>
      <c r="BV484" s="20" t="e">
        <f>VLOOKUP(BV139,[1]ajustes!$L$3:$M$328,2,FALSE)</f>
        <v>#N/A</v>
      </c>
      <c r="BW484" s="20">
        <f>VLOOKUP(BW139,[1]Plan1!$F$3:$G$429,2,FALSE)</f>
        <v>0</v>
      </c>
      <c r="BX484" s="20">
        <f>VLOOKUP(BX139,[1]Plan1!$F$3:$G$429,2,FALSE)</f>
        <v>0</v>
      </c>
      <c r="BY484" s="20">
        <f>VLOOKUP(BY139,[1]Plan1!$F$3:$G$429,2,FALSE)</f>
        <v>0</v>
      </c>
      <c r="BZ484" s="20">
        <f>VLOOKUP(BZ139,[1]Plan1!$F$3:$G$429,2,FALSE)</f>
        <v>1</v>
      </c>
      <c r="CA484" s="20">
        <f>VLOOKUP(CA139,[1]Plan1!$F$3:$G$429,2,FALSE)</f>
        <v>0</v>
      </c>
      <c r="CB484" s="20">
        <f>VLOOKUP(CB139,[1]Plan1!$F$3:$G$429,2,FALSE)</f>
        <v>0</v>
      </c>
      <c r="CC484" s="20">
        <f>VLOOKUP(CC139,[1]Plan1!$F$3:$G$429,2,FALSE)</f>
        <v>3</v>
      </c>
      <c r="CD484" s="20">
        <f>VLOOKUP(CD139,[1]Plan1!$F$3:$G$429,2,FALSE)</f>
        <v>0</v>
      </c>
      <c r="CE484" s="20">
        <f>VLOOKUP(CE139,[1]Plan1!$F$3:$G$429,2,FALSE)</f>
        <v>0</v>
      </c>
      <c r="CF484" s="20">
        <f>VLOOKUP(CF139,[1]Plan1!$F$3:$G$429,2,FALSE)</f>
        <v>0</v>
      </c>
      <c r="CG484" s="20" t="e">
        <f>VLOOKUP(CG139,[1]Plan1!$F$3:$G$429,2,FALSE)</f>
        <v>#N/A</v>
      </c>
      <c r="CH484" s="20">
        <f>VLOOKUP(CH139,[1]Plan1!$F$3:$G$429,2,FALSE)</f>
        <v>0</v>
      </c>
      <c r="CI484" s="20">
        <f>VLOOKUP(CI139,[1]Plan1!$F$3:$G$429,2,FALSE)</f>
        <v>0</v>
      </c>
      <c r="CJ484" s="20">
        <f>VLOOKUP(CJ139,[1]Plan1!$F$3:$G$429,2,FALSE)</f>
        <v>0</v>
      </c>
      <c r="CK484" s="20" t="e">
        <f>VLOOKUP(CK139,[1]Plan1!$F$3:$G$429,2,FALSE)</f>
        <v>#N/A</v>
      </c>
      <c r="CL484" s="20">
        <f>VLOOKUP(CL139,[1]Plan1!$F$3:$G$429,2,FALSE)</f>
        <v>0</v>
      </c>
      <c r="CM484" s="20">
        <f>VLOOKUP(CM139,[1]Plan1!$F$3:$G$429,2,FALSE)</f>
        <v>0</v>
      </c>
      <c r="CN484" s="20">
        <f>VLOOKUP(CN139,[1]Plan1!$F$3:$G$429,2,FALSE)</f>
        <v>0</v>
      </c>
      <c r="CU484" s="20" t="str">
        <f>IF(ISERROR(VLOOKUP(CU139,[1]Plan1!$B$2:$D$490,2,FALSE)),"(sem email)",VLOOKUP(CU139,[1]Plan1!$B$2:$D$490,2,FALSE))</f>
        <v>(sem email)</v>
      </c>
      <c r="CX484" s="20" t="str">
        <f>IF(ISERROR(VLOOKUP(CX139,[1]ajustes!$L$4:$M$309,2,FALSE)),"(sem email)",VLOOKUP(CX139,[1]ajustes!$L$4:$M$309,2,FALSE))</f>
        <v>(sem email)</v>
      </c>
    </row>
    <row r="485" spans="5:102" ht="15.75" customHeight="1" x14ac:dyDescent="0.3">
      <c r="E485" s="23" t="str">
        <f t="shared" si="2"/>
        <v>Leila Cardoso Dos Santos Almeida</v>
      </c>
      <c r="O485" s="20" t="e">
        <f>VLOOKUP(O140,[1]Plan1!$B$2:$D$490,2,FALSE)</f>
        <v>#N/A</v>
      </c>
      <c r="P485" s="20" t="str">
        <f>VLOOKUP(P140,[1]ajustes!$N$4:$O$344,2,FALSE)</f>
        <v>(13) 99164-4549</v>
      </c>
      <c r="AN485" s="20">
        <f>VLOOKUP(AN140,[1]Plan1!$F$3:$G$429,2,FALSE)</f>
        <v>45</v>
      </c>
      <c r="AO485" s="20">
        <f>VLOOKUP(AO140,[1]Plan1!$F$3:$G$429,2,FALSE)</f>
        <v>12</v>
      </c>
      <c r="AP485" s="20">
        <f>VLOOKUP(AP140,[1]Plan1!$F$3:$G$429,2,FALSE)</f>
        <v>6</v>
      </c>
      <c r="AQ485" s="20">
        <f>VLOOKUP(AQ140,[1]Plan1!$F$3:$G$429,2,FALSE)</f>
        <v>6</v>
      </c>
      <c r="AR485" s="20">
        <f>VLOOKUP(AR140,[1]Plan1!$F$3:$G$429,2,FALSE)</f>
        <v>0</v>
      </c>
      <c r="AS485" s="20">
        <f>VLOOKUP(AS140,[1]Plan1!$F$3:$G$429,2,FALSE)</f>
        <v>0</v>
      </c>
      <c r="AT485" s="20" t="e">
        <f>VLOOKUP(AT140,[1]Plan1!$F$3:$G$429,2,FALSE)</f>
        <v>#N/A</v>
      </c>
      <c r="AU485" s="20" t="e">
        <f>VLOOKUP(AU140,[1]ajustes!$L$4:$N$134,3,FALSE)</f>
        <v>#N/A</v>
      </c>
      <c r="AV485" s="20">
        <f>VLOOKUP(AV140,[1]Plan1!$F$3:$G$429,2,FALSE)</f>
        <v>14</v>
      </c>
      <c r="AW485" s="20">
        <f>VLOOKUP(AW140,[1]Plan1!$F$3:$G$429,2,FALSE)</f>
        <v>6</v>
      </c>
      <c r="AX485" s="20">
        <f>VLOOKUP(AX140,[1]Plan1!$F$3:$G$429,2,FALSE)</f>
        <v>1</v>
      </c>
      <c r="AY485" s="20">
        <f>VLOOKUP(AY140,[1]Plan1!$F$3:$G$429,2,FALSE)</f>
        <v>1</v>
      </c>
      <c r="AZ485" s="20">
        <f>VLOOKUP(AZ140,[1]Plan1!$F$3:$G$429,2,FALSE)</f>
        <v>0</v>
      </c>
      <c r="BA485" s="20">
        <f>VLOOKUP(BA140,[1]Plan1!$F$3:$G$429,2,FALSE)</f>
        <v>0</v>
      </c>
      <c r="BB485" s="20">
        <f>VLOOKUP(BB140,[1]Plan1!$F$3:$G$429,2,FALSE)</f>
        <v>0</v>
      </c>
      <c r="BC485" s="20">
        <f>VLOOKUP(BC140,[1]Plan1!$F$3:$G$429,2,FALSE)</f>
        <v>0</v>
      </c>
      <c r="BD485" s="20">
        <f>VLOOKUP(BD140,[1]Plan1!$F$3:$G$429,2,FALSE)</f>
        <v>0</v>
      </c>
      <c r="BE485" s="20" t="e">
        <f>VLOOKUP(BE140,[1]Plan1!$F$3:$G$429,2,FALSE)</f>
        <v>#N/A</v>
      </c>
      <c r="BF485" s="20">
        <f>VLOOKUP(BF140,[1]Plan1!$F$3:$G$429,2,FALSE)</f>
        <v>85</v>
      </c>
      <c r="BG485" s="20">
        <f>VLOOKUP(BG140,[1]Plan1!$F$3:$G$429,2,FALSE)</f>
        <v>11</v>
      </c>
      <c r="BH485" s="20">
        <f>VLOOKUP(BH140,[1]Plan1!$F$3:$G$429,2,FALSE)</f>
        <v>3</v>
      </c>
      <c r="BI485" s="20">
        <f>VLOOKUP(BI140,[1]Plan1!$F$3:$G$429,2,FALSE)</f>
        <v>0</v>
      </c>
      <c r="BJ485" s="20">
        <f>VLOOKUP(BJ140,[1]Plan1!$F$3:$G$429,2,FALSE)</f>
        <v>1</v>
      </c>
      <c r="BK485" s="20">
        <f>VLOOKUP(BK140,[1]Plan1!$F$3:$G$429,2,FALSE)</f>
        <v>1</v>
      </c>
      <c r="BL485" s="20">
        <f>VLOOKUP(BL140,[1]Plan1!$F$3:$G$429,2,FALSE)</f>
        <v>1</v>
      </c>
      <c r="BM485" s="20">
        <f>VLOOKUP(BM140,[1]Plan1!$F$3:$G$429,2,FALSE)</f>
        <v>1</v>
      </c>
      <c r="BN485" s="20">
        <f>VLOOKUP(BN140,[1]Plan1!$F$3:$G$429,2,FALSE)</f>
        <v>0</v>
      </c>
      <c r="BO485" s="20">
        <f>VLOOKUP(BO140,[1]Plan1!$F$3:$G$429,2,FALSE)</f>
        <v>3</v>
      </c>
      <c r="BP485" s="20">
        <f>VLOOKUP(BP140,[1]Plan1!$F$3:$G$429,2,FALSE)</f>
        <v>2</v>
      </c>
      <c r="BQ485" s="20" t="e">
        <f>VLOOKUP(BQ140,[1]ajustes!$L$3:$M$11,2,FALSE)</f>
        <v>#N/A</v>
      </c>
      <c r="BR485" s="20">
        <f>VLOOKUP(BR140,[1]Plan1!$F$3:$G$429,2,FALSE)</f>
        <v>0</v>
      </c>
      <c r="BS485" s="20">
        <f>VLOOKUP(BS140,[1]Plan1!$F$3:$G$429,2,FALSE)</f>
        <v>0</v>
      </c>
      <c r="BT485" s="20">
        <f>VLOOKUP(BT140,[1]Plan1!$F$3:$G$429,2,FALSE)</f>
        <v>0</v>
      </c>
      <c r="BU485" s="20">
        <f>VLOOKUP(BU140,[1]Plan1!$F$3:$G$429,2,FALSE)</f>
        <v>1</v>
      </c>
      <c r="BV485" s="20" t="e">
        <f>VLOOKUP(BV140,[1]ajustes!$L$3:$M$328,2,FALSE)</f>
        <v>#N/A</v>
      </c>
      <c r="BW485" s="20">
        <f>VLOOKUP(BW140,[1]Plan1!$F$3:$G$429,2,FALSE)</f>
        <v>0</v>
      </c>
      <c r="BX485" s="20">
        <f>VLOOKUP(BX140,[1]Plan1!$F$3:$G$429,2,FALSE)</f>
        <v>0</v>
      </c>
      <c r="BY485" s="20">
        <f>VLOOKUP(BY140,[1]Plan1!$F$3:$G$429,2,FALSE)</f>
        <v>0</v>
      </c>
      <c r="BZ485" s="20">
        <f>VLOOKUP(BZ140,[1]Plan1!$F$3:$G$429,2,FALSE)</f>
        <v>0</v>
      </c>
      <c r="CA485" s="20">
        <f>VLOOKUP(CA140,[1]Plan1!$F$3:$G$429,2,FALSE)</f>
        <v>0</v>
      </c>
      <c r="CB485" s="20">
        <f>VLOOKUP(CB140,[1]Plan1!$F$3:$G$429,2,FALSE)</f>
        <v>0</v>
      </c>
      <c r="CC485" s="20">
        <f>VLOOKUP(CC140,[1]Plan1!$F$3:$G$429,2,FALSE)</f>
        <v>3</v>
      </c>
      <c r="CD485" s="20">
        <f>VLOOKUP(CD140,[1]Plan1!$F$3:$G$429,2,FALSE)</f>
        <v>0</v>
      </c>
      <c r="CE485" s="20">
        <f>VLOOKUP(CE140,[1]Plan1!$F$3:$G$429,2,FALSE)</f>
        <v>0</v>
      </c>
      <c r="CF485" s="20">
        <f>VLOOKUP(CF140,[1]Plan1!$F$3:$G$429,2,FALSE)</f>
        <v>0</v>
      </c>
      <c r="CG485" s="20" t="e">
        <f>VLOOKUP(CG140,[1]Plan1!$F$3:$G$429,2,FALSE)</f>
        <v>#N/A</v>
      </c>
      <c r="CH485" s="20">
        <f>VLOOKUP(CH140,[1]Plan1!$F$3:$G$429,2,FALSE)</f>
        <v>0</v>
      </c>
      <c r="CI485" s="20">
        <f>VLOOKUP(CI140,[1]Plan1!$F$3:$G$429,2,FALSE)</f>
        <v>0</v>
      </c>
      <c r="CJ485" s="20">
        <f>VLOOKUP(CJ140,[1]Plan1!$F$3:$G$429,2,FALSE)</f>
        <v>0</v>
      </c>
      <c r="CK485" s="20" t="e">
        <f>VLOOKUP(CK140,[1]Plan1!$F$3:$G$429,2,FALSE)</f>
        <v>#N/A</v>
      </c>
      <c r="CL485" s="20">
        <f>VLOOKUP(CL140,[1]Plan1!$F$3:$G$429,2,FALSE)</f>
        <v>0</v>
      </c>
      <c r="CM485" s="20">
        <f>VLOOKUP(CM140,[1]Plan1!$F$3:$G$429,2,FALSE)</f>
        <v>0</v>
      </c>
      <c r="CN485" s="20">
        <f>VLOOKUP(CN140,[1]Plan1!$F$3:$G$429,2,FALSE)</f>
        <v>0</v>
      </c>
      <c r="CU485" s="20" t="str">
        <f>IF(ISERROR(VLOOKUP(CU140,[1]Plan1!$B$2:$D$490,2,FALSE)),"(sem email)",VLOOKUP(CU140,[1]Plan1!$B$2:$D$490,2,FALSE))</f>
        <v>(sem email)</v>
      </c>
      <c r="CX485" s="20" t="str">
        <f>IF(ISERROR(VLOOKUP(CX140,[1]ajustes!$L$4:$M$309,2,FALSE)),"(sem email)",VLOOKUP(CX140,[1]ajustes!$L$4:$M$309,2,FALSE))</f>
        <v>(sem email)</v>
      </c>
    </row>
    <row r="486" spans="5:102" ht="15.75" customHeight="1" x14ac:dyDescent="0.3">
      <c r="E486" s="23" t="str">
        <f t="shared" si="2"/>
        <v>Deise Batista Da Silva</v>
      </c>
      <c r="O486" s="20" t="e">
        <f>VLOOKUP(O141,[1]Plan1!$B$2:$D$490,2,FALSE)</f>
        <v>#N/A</v>
      </c>
      <c r="P486" s="20" t="str">
        <f>VLOOKUP(P141,[1]ajustes!$N$4:$O$344,2,FALSE)</f>
        <v>(13) 98199-6900</v>
      </c>
      <c r="AN486" s="20">
        <f>VLOOKUP(AN141,[1]Plan1!$F$3:$G$429,2,FALSE)</f>
        <v>20</v>
      </c>
      <c r="AO486" s="20">
        <f>VLOOKUP(AO141,[1]Plan1!$F$3:$G$429,2,FALSE)</f>
        <v>35</v>
      </c>
      <c r="AP486" s="20">
        <f>VLOOKUP(AP141,[1]Plan1!$F$3:$G$429,2,FALSE)</f>
        <v>7</v>
      </c>
      <c r="AQ486" s="20">
        <f>VLOOKUP(AQ141,[1]Plan1!$F$3:$G$429,2,FALSE)</f>
        <v>16</v>
      </c>
      <c r="AR486" s="20">
        <f>VLOOKUP(AR141,[1]Plan1!$F$3:$G$429,2,FALSE)</f>
        <v>0</v>
      </c>
      <c r="AS486" s="20">
        <f>VLOOKUP(AS141,[1]Plan1!$F$3:$G$429,2,FALSE)</f>
        <v>0</v>
      </c>
      <c r="AT486" s="20" t="e">
        <f>VLOOKUP(AT141,[1]Plan1!$F$3:$G$429,2,FALSE)</f>
        <v>#N/A</v>
      </c>
      <c r="AU486" s="20" t="e">
        <f>VLOOKUP(AU141,[1]ajustes!$L$4:$N$134,3,FALSE)</f>
        <v>#N/A</v>
      </c>
      <c r="AV486" s="20">
        <f>VLOOKUP(AV141,[1]Plan1!$F$3:$G$429,2,FALSE)</f>
        <v>30</v>
      </c>
      <c r="AW486" s="20">
        <f>VLOOKUP(AW141,[1]Plan1!$F$3:$G$429,2,FALSE)</f>
        <v>8</v>
      </c>
      <c r="AX486" s="20">
        <f>VLOOKUP(AX141,[1]Plan1!$F$3:$G$429,2,FALSE)</f>
        <v>3</v>
      </c>
      <c r="AY486" s="20">
        <f>VLOOKUP(AY141,[1]Plan1!$F$3:$G$429,2,FALSE)</f>
        <v>2</v>
      </c>
      <c r="AZ486" s="20" t="e">
        <f>VLOOKUP(AZ141,[1]Plan1!$F$3:$G$429,2,FALSE)</f>
        <v>#N/A</v>
      </c>
      <c r="BA486" s="20">
        <f>VLOOKUP(BA141,[1]Plan1!$F$3:$G$429,2,FALSE)</f>
        <v>8</v>
      </c>
      <c r="BB486" s="20">
        <f>VLOOKUP(BB141,[1]Plan1!$F$3:$G$429,2,FALSE)</f>
        <v>8</v>
      </c>
      <c r="BC486" s="20">
        <f>VLOOKUP(BC141,[1]Plan1!$F$3:$G$429,2,FALSE)</f>
        <v>2</v>
      </c>
      <c r="BD486" s="20">
        <f>VLOOKUP(BD141,[1]Plan1!$F$3:$G$429,2,FALSE)</f>
        <v>2</v>
      </c>
      <c r="BE486" s="20" t="e">
        <f>VLOOKUP(BE141,[1]Plan1!$F$3:$G$429,2,FALSE)</f>
        <v>#N/A</v>
      </c>
      <c r="BF486" s="20">
        <f>VLOOKUP(BF141,[1]Plan1!$F$3:$G$429,2,FALSE)</f>
        <v>10</v>
      </c>
      <c r="BG486" s="20">
        <f>VLOOKUP(BG141,[1]Plan1!$F$3:$G$429,2,FALSE)</f>
        <v>7</v>
      </c>
      <c r="BH486" s="20">
        <f>VLOOKUP(BH141,[1]Plan1!$F$3:$G$429,2,FALSE)</f>
        <v>7</v>
      </c>
      <c r="BI486" s="20">
        <f>VLOOKUP(BI141,[1]Plan1!$F$3:$G$429,2,FALSE)</f>
        <v>2</v>
      </c>
      <c r="BJ486" s="20">
        <f>VLOOKUP(BJ141,[1]Plan1!$F$3:$G$429,2,FALSE)</f>
        <v>2</v>
      </c>
      <c r="BK486" s="20">
        <f>VLOOKUP(BK141,[1]Plan1!$F$3:$G$429,2,FALSE)</f>
        <v>2</v>
      </c>
      <c r="BL486" s="20">
        <f>VLOOKUP(BL141,[1]Plan1!$F$3:$G$429,2,FALSE)</f>
        <v>1</v>
      </c>
      <c r="BM486" s="20">
        <f>VLOOKUP(BM141,[1]Plan1!$F$3:$G$429,2,FALSE)</f>
        <v>1</v>
      </c>
      <c r="BN486" s="20">
        <f>VLOOKUP(BN141,[1]Plan1!$F$3:$G$429,2,FALSE)</f>
        <v>0</v>
      </c>
      <c r="BO486" s="20">
        <f>VLOOKUP(BO141,[1]Plan1!$F$3:$G$429,2,FALSE)</f>
        <v>7</v>
      </c>
      <c r="BP486" s="20">
        <f>VLOOKUP(BP141,[1]Plan1!$F$3:$G$429,2,FALSE)</f>
        <v>7</v>
      </c>
      <c r="BQ486" s="20" t="e">
        <f>VLOOKUP(BQ141,[1]ajustes!$L$3:$M$11,2,FALSE)</f>
        <v>#N/A</v>
      </c>
      <c r="BR486" s="20" t="e">
        <f>VLOOKUP(BR141,[1]Plan1!$F$3:$G$429,2,FALSE)</f>
        <v>#N/A</v>
      </c>
      <c r="BS486" s="20">
        <f>VLOOKUP(BS141,[1]Plan1!$F$3:$G$429,2,FALSE)</f>
        <v>0</v>
      </c>
      <c r="BT486" s="20">
        <f>VLOOKUP(BT141,[1]Plan1!$F$3:$G$429,2,FALSE)</f>
        <v>2</v>
      </c>
      <c r="BU486" s="20">
        <f>VLOOKUP(BU141,[1]Plan1!$F$3:$G$429,2,FALSE)</f>
        <v>0</v>
      </c>
      <c r="BV486" s="20" t="e">
        <f>VLOOKUP(BV141,[1]ajustes!$L$3:$M$328,2,FALSE)</f>
        <v>#N/A</v>
      </c>
      <c r="BW486" s="20" t="e">
        <f>VLOOKUP(BW141,[1]Plan1!$F$3:$G$429,2,FALSE)</f>
        <v>#N/A</v>
      </c>
      <c r="BX486" s="20">
        <f>VLOOKUP(BX141,[1]Plan1!$F$3:$G$429,2,FALSE)</f>
        <v>3</v>
      </c>
      <c r="BY486" s="20">
        <f>VLOOKUP(BY141,[1]Plan1!$F$3:$G$429,2,FALSE)</f>
        <v>8</v>
      </c>
      <c r="BZ486" s="20">
        <f>VLOOKUP(BZ141,[1]Plan1!$F$3:$G$429,2,FALSE)</f>
        <v>3</v>
      </c>
      <c r="CA486" s="20">
        <f>VLOOKUP(CA141,[1]Plan1!$F$3:$G$429,2,FALSE)</f>
        <v>1</v>
      </c>
      <c r="CB486" s="20">
        <f>VLOOKUP(CB141,[1]Plan1!$F$3:$G$429,2,FALSE)</f>
        <v>0</v>
      </c>
      <c r="CC486" s="20">
        <f>VLOOKUP(CC141,[1]Plan1!$F$3:$G$429,2,FALSE)</f>
        <v>6</v>
      </c>
      <c r="CD486" s="20" t="e">
        <f>VLOOKUP(CD141,[1]Plan1!$F$3:$G$429,2,FALSE)</f>
        <v>#N/A</v>
      </c>
      <c r="CE486" s="20" t="e">
        <f>VLOOKUP(CE141,[1]Plan1!$F$3:$G$429,2,FALSE)</f>
        <v>#N/A</v>
      </c>
      <c r="CF486" s="20">
        <f>VLOOKUP(CF141,[1]Plan1!$F$3:$G$429,2,FALSE)</f>
        <v>0</v>
      </c>
      <c r="CG486" s="20" t="e">
        <f>VLOOKUP(CG141,[1]Plan1!$F$3:$G$429,2,FALSE)</f>
        <v>#N/A</v>
      </c>
      <c r="CH486" s="20" t="e">
        <f>VLOOKUP(CH141,[1]Plan1!$F$3:$G$429,2,FALSE)</f>
        <v>#N/A</v>
      </c>
      <c r="CI486" s="20">
        <f>VLOOKUP(CI141,[1]Plan1!$F$3:$G$429,2,FALSE)</f>
        <v>0</v>
      </c>
      <c r="CJ486" s="20">
        <f>VLOOKUP(CJ141,[1]Plan1!$F$3:$G$429,2,FALSE)</f>
        <v>1</v>
      </c>
      <c r="CK486" s="20" t="e">
        <f>VLOOKUP(CK141,[1]Plan1!$F$3:$G$429,2,FALSE)</f>
        <v>#N/A</v>
      </c>
      <c r="CL486" s="20" t="e">
        <f>VLOOKUP(CL141,[1]Plan1!$F$3:$G$429,2,FALSE)</f>
        <v>#N/A</v>
      </c>
      <c r="CM486" s="20">
        <f>VLOOKUP(CM141,[1]Plan1!$F$3:$G$429,2,FALSE)</f>
        <v>0</v>
      </c>
      <c r="CN486" s="20">
        <f>VLOOKUP(CN141,[1]Plan1!$F$3:$G$429,2,FALSE)</f>
        <v>1</v>
      </c>
      <c r="CU486" s="20" t="str">
        <f>IF(ISERROR(VLOOKUP(CU141,[1]Plan1!$B$2:$D$490,2,FALSE)),"(sem email)",VLOOKUP(CU141,[1]Plan1!$B$2:$D$490,2,FALSE))</f>
        <v>(sem email)</v>
      </c>
      <c r="CX486" s="20" t="str">
        <f>IF(ISERROR(VLOOKUP(CX141,[1]ajustes!$L$4:$M$309,2,FALSE)),"(sem email)",VLOOKUP(CX141,[1]ajustes!$L$4:$M$309,2,FALSE))</f>
        <v>(sem email)</v>
      </c>
    </row>
    <row r="487" spans="5:102" ht="15.75" customHeight="1" x14ac:dyDescent="0.3">
      <c r="E487" s="23" t="str">
        <f t="shared" si="2"/>
        <v>Alberto Cesar Palermo</v>
      </c>
      <c r="O487" s="20" t="e">
        <f>VLOOKUP(O142,[1]Plan1!$B$2:$D$490,2,FALSE)</f>
        <v>#N/A</v>
      </c>
      <c r="P487" s="20" t="str">
        <f>VLOOKUP(P142,[1]ajustes!$N$4:$O$344,2,FALSE)</f>
        <v>(13) 3234-9855</v>
      </c>
      <c r="AN487" s="20">
        <f>VLOOKUP(AN142,[1]Plan1!$F$3:$G$429,2,FALSE)</f>
        <v>220</v>
      </c>
      <c r="AO487" s="20">
        <f>VLOOKUP(AO142,[1]Plan1!$F$3:$G$429,2,FALSE)</f>
        <v>55</v>
      </c>
      <c r="AP487" s="20">
        <f>VLOOKUP(AP142,[1]Plan1!$F$3:$G$429,2,FALSE)</f>
        <v>12</v>
      </c>
      <c r="AQ487" s="20">
        <f>VLOOKUP(AQ142,[1]Plan1!$F$3:$G$429,2,FALSE)</f>
        <v>8</v>
      </c>
      <c r="AR487" s="20" t="e">
        <f>VLOOKUP(AR142,[1]Plan1!$F$3:$G$429,2,FALSE)</f>
        <v>#N/A</v>
      </c>
      <c r="AS487" s="20">
        <f>VLOOKUP(AS142,[1]Plan1!$F$3:$G$429,2,FALSE)</f>
        <v>20</v>
      </c>
      <c r="AT487" s="20" t="e">
        <f>VLOOKUP(AT142,[1]Plan1!$F$3:$G$429,2,FALSE)</f>
        <v>#N/A</v>
      </c>
      <c r="AU487" s="20" t="e">
        <f>VLOOKUP(AU142,[1]ajustes!$L$4:$N$134,3,FALSE)</f>
        <v>#N/A</v>
      </c>
      <c r="AV487" s="20">
        <f>VLOOKUP(AV142,[1]Plan1!$F$3:$G$429,2,FALSE)</f>
        <v>40</v>
      </c>
      <c r="AW487" s="20">
        <f>VLOOKUP(AW142,[1]Plan1!$F$3:$G$429,2,FALSE)</f>
        <v>12</v>
      </c>
      <c r="AX487" s="20">
        <f>VLOOKUP(AX142,[1]Plan1!$F$3:$G$429,2,FALSE)</f>
        <v>3</v>
      </c>
      <c r="AY487" s="20">
        <f>VLOOKUP(AY142,[1]Plan1!$F$3:$G$429,2,FALSE)</f>
        <v>3</v>
      </c>
      <c r="AZ487" s="20" t="e">
        <f>VLOOKUP(AZ142,[1]Plan1!$F$3:$G$429,2,FALSE)</f>
        <v>#N/A</v>
      </c>
      <c r="BA487" s="20">
        <f>VLOOKUP(BA142,[1]Plan1!$F$3:$G$429,2,FALSE)</f>
        <v>40</v>
      </c>
      <c r="BB487" s="20">
        <f>VLOOKUP(BB142,[1]Plan1!$F$3:$G$429,2,FALSE)</f>
        <v>3</v>
      </c>
      <c r="BC487" s="20">
        <f>VLOOKUP(BC142,[1]Plan1!$F$3:$G$429,2,FALSE)</f>
        <v>1</v>
      </c>
      <c r="BD487" s="20">
        <f>VLOOKUP(BD142,[1]Plan1!$F$3:$G$429,2,FALSE)</f>
        <v>3</v>
      </c>
      <c r="BE487" s="20" t="e">
        <f>VLOOKUP(BE142,[1]Plan1!$F$3:$G$429,2,FALSE)</f>
        <v>#N/A</v>
      </c>
      <c r="BF487" s="20">
        <f>VLOOKUP(BF142,[1]Plan1!$F$3:$G$429,2,FALSE)</f>
        <v>12</v>
      </c>
      <c r="BG487" s="20">
        <f>VLOOKUP(BG142,[1]Plan1!$F$3:$G$429,2,FALSE)</f>
        <v>12</v>
      </c>
      <c r="BH487" s="20">
        <f>VLOOKUP(BH142,[1]Plan1!$F$3:$G$429,2,FALSE)</f>
        <v>10</v>
      </c>
      <c r="BI487" s="20">
        <f>VLOOKUP(BI142,[1]Plan1!$F$3:$G$429,2,FALSE)</f>
        <v>3</v>
      </c>
      <c r="BJ487" s="20">
        <f>VLOOKUP(BJ142,[1]Plan1!$F$3:$G$429,2,FALSE)</f>
        <v>3</v>
      </c>
      <c r="BK487" s="20">
        <f>VLOOKUP(BK142,[1]Plan1!$F$3:$G$429,2,FALSE)</f>
        <v>2</v>
      </c>
      <c r="BL487" s="20">
        <f>VLOOKUP(BL142,[1]Plan1!$F$3:$G$429,2,FALSE)</f>
        <v>3</v>
      </c>
      <c r="BM487" s="20">
        <f>VLOOKUP(BM142,[1]Plan1!$F$3:$G$429,2,FALSE)</f>
        <v>2</v>
      </c>
      <c r="BN487" s="20">
        <f>VLOOKUP(BN142,[1]Plan1!$F$3:$G$429,2,FALSE)</f>
        <v>0</v>
      </c>
      <c r="BO487" s="20">
        <f>VLOOKUP(BO142,[1]Plan1!$F$3:$G$429,2,FALSE)</f>
        <v>4</v>
      </c>
      <c r="BP487" s="20">
        <f>VLOOKUP(BP142,[1]Plan1!$F$3:$G$429,2,FALSE)</f>
        <v>3</v>
      </c>
      <c r="BQ487" s="20" t="e">
        <f>VLOOKUP(BQ142,[1]ajustes!$L$3:$M$11,2,FALSE)</f>
        <v>#N/A</v>
      </c>
      <c r="BR487" s="20" t="e">
        <f>VLOOKUP(BR142,[1]Plan1!$F$3:$G$429,2,FALSE)</f>
        <v>#N/A</v>
      </c>
      <c r="BS487" s="20">
        <f>VLOOKUP(BS142,[1]Plan1!$F$3:$G$429,2,FALSE)</f>
        <v>6</v>
      </c>
      <c r="BT487" s="20">
        <f>VLOOKUP(BT142,[1]Plan1!$F$3:$G$429,2,FALSE)</f>
        <v>2</v>
      </c>
      <c r="BU487" s="20">
        <f>VLOOKUP(BU142,[1]Plan1!$F$3:$G$429,2,FALSE)</f>
        <v>1</v>
      </c>
      <c r="BV487" s="20" t="e">
        <f>VLOOKUP(BV142,[1]ajustes!$L$3:$M$328,2,FALSE)</f>
        <v>#N/A</v>
      </c>
      <c r="BW487" s="20" t="e">
        <f>VLOOKUP(BW142,[1]Plan1!$F$3:$G$429,2,FALSE)</f>
        <v>#N/A</v>
      </c>
      <c r="BX487" s="20">
        <f>VLOOKUP(BX142,[1]Plan1!$F$3:$G$429,2,FALSE)</f>
        <v>0</v>
      </c>
      <c r="BY487" s="20">
        <f>VLOOKUP(BY142,[1]Plan1!$F$3:$G$429,2,FALSE)</f>
        <v>4</v>
      </c>
      <c r="BZ487" s="20">
        <f>VLOOKUP(BZ142,[1]Plan1!$F$3:$G$429,2,FALSE)</f>
        <v>1</v>
      </c>
      <c r="CA487" s="20">
        <f>VLOOKUP(CA142,[1]Plan1!$F$3:$G$429,2,FALSE)</f>
        <v>1</v>
      </c>
      <c r="CB487" s="20">
        <f>VLOOKUP(CB142,[1]Plan1!$F$3:$G$429,2,FALSE)</f>
        <v>0</v>
      </c>
      <c r="CC487" s="20">
        <f>VLOOKUP(CC142,[1]Plan1!$F$3:$G$429,2,FALSE)</f>
        <v>3</v>
      </c>
      <c r="CD487" s="20">
        <f>VLOOKUP(CD142,[1]Plan1!$F$3:$G$429,2,FALSE)</f>
        <v>0</v>
      </c>
      <c r="CE487" s="20" t="e">
        <f>VLOOKUP(CE142,[1]Plan1!$F$3:$G$429,2,FALSE)</f>
        <v>#N/A</v>
      </c>
      <c r="CF487" s="20">
        <f>VLOOKUP(CF142,[1]Plan1!$F$3:$G$429,2,FALSE)</f>
        <v>0</v>
      </c>
      <c r="CG487" s="20" t="e">
        <f>VLOOKUP(CG142,[1]Plan1!$F$3:$G$429,2,FALSE)</f>
        <v>#N/A</v>
      </c>
      <c r="CH487" s="20" t="e">
        <f>VLOOKUP(CH142,[1]Plan1!$F$3:$G$429,2,FALSE)</f>
        <v>#N/A</v>
      </c>
      <c r="CI487" s="20">
        <f>VLOOKUP(CI142,[1]Plan1!$F$3:$G$429,2,FALSE)</f>
        <v>0</v>
      </c>
      <c r="CJ487" s="20">
        <f>VLOOKUP(CJ142,[1]Plan1!$F$3:$G$429,2,FALSE)</f>
        <v>0</v>
      </c>
      <c r="CK487" s="20" t="e">
        <f>VLOOKUP(CK142,[1]Plan1!$F$3:$G$429,2,FALSE)</f>
        <v>#N/A</v>
      </c>
      <c r="CL487" s="20" t="e">
        <f>VLOOKUP(CL142,[1]Plan1!$F$3:$G$429,2,FALSE)</f>
        <v>#N/A</v>
      </c>
      <c r="CM487" s="20">
        <f>VLOOKUP(CM142,[1]Plan1!$F$3:$G$429,2,FALSE)</f>
        <v>0</v>
      </c>
      <c r="CN487" s="20">
        <f>VLOOKUP(CN142,[1]Plan1!$F$3:$G$429,2,FALSE)</f>
        <v>0</v>
      </c>
      <c r="CU487" s="20" t="str">
        <f>IF(ISERROR(VLOOKUP(CU142,[1]Plan1!$B$2:$D$490,2,FALSE)),"(sem email)",VLOOKUP(CU142,[1]Plan1!$B$2:$D$490,2,FALSE))</f>
        <v>(sem email)</v>
      </c>
      <c r="CX487" s="20" t="str">
        <f>IF(ISERROR(VLOOKUP(CX142,[1]ajustes!$L$4:$M$309,2,FALSE)),"(sem email)",VLOOKUP(CX142,[1]ajustes!$L$4:$M$309,2,FALSE))</f>
        <v>(sem email)</v>
      </c>
    </row>
    <row r="488" spans="5:102" ht="15.75" customHeight="1" x14ac:dyDescent="0.3">
      <c r="E488" s="23" t="str">
        <f t="shared" si="2"/>
        <v>Ivone Forgatti Zanqueta</v>
      </c>
      <c r="O488" s="20" t="e">
        <f>VLOOKUP(O143,[1]Plan1!$B$2:$D$490,2,FALSE)</f>
        <v>#N/A</v>
      </c>
      <c r="P488" s="20" t="e">
        <f>VLOOKUP(P143,[1]ajustes!$N$4:$O$344,2,FALSE)</f>
        <v>#N/A</v>
      </c>
      <c r="AN488" s="20">
        <f>VLOOKUP(AN143,[1]Plan1!$F$3:$G$429,2,FALSE)</f>
        <v>35</v>
      </c>
      <c r="AO488" s="20">
        <f>VLOOKUP(AO143,[1]Plan1!$F$3:$G$429,2,FALSE)</f>
        <v>18</v>
      </c>
      <c r="AP488" s="20">
        <f>VLOOKUP(AP143,[1]Plan1!$F$3:$G$429,2,FALSE)</f>
        <v>15</v>
      </c>
      <c r="AQ488" s="20">
        <f>VLOOKUP(AQ143,[1]Plan1!$F$3:$G$429,2,FALSE)</f>
        <v>12</v>
      </c>
      <c r="AR488" s="20" t="e">
        <f>VLOOKUP(AR143,[1]Plan1!$F$3:$G$429,2,FALSE)</f>
        <v>#N/A</v>
      </c>
      <c r="AS488" s="20">
        <f>VLOOKUP(AS143,[1]Plan1!$F$3:$G$429,2,FALSE)</f>
        <v>6</v>
      </c>
      <c r="AT488" s="20" t="e">
        <f>VLOOKUP(AT143,[1]Plan1!$F$3:$G$429,2,FALSE)</f>
        <v>#N/A</v>
      </c>
      <c r="AU488" s="20" t="e">
        <f>VLOOKUP(AU143,[1]ajustes!$L$4:$N$134,3,FALSE)</f>
        <v>#N/A</v>
      </c>
      <c r="AV488" s="20">
        <f>VLOOKUP(AV143,[1]Plan1!$F$3:$G$429,2,FALSE)</f>
        <v>25</v>
      </c>
      <c r="AW488" s="20">
        <f>VLOOKUP(AW143,[1]Plan1!$F$3:$G$429,2,FALSE)</f>
        <v>12</v>
      </c>
      <c r="AX488" s="20">
        <f>VLOOKUP(AX143,[1]Plan1!$F$3:$G$429,2,FALSE)</f>
        <v>8</v>
      </c>
      <c r="AY488" s="20">
        <f>VLOOKUP(AY143,[1]Plan1!$F$3:$G$429,2,FALSE)</f>
        <v>3</v>
      </c>
      <c r="AZ488" s="20" t="e">
        <f>VLOOKUP(AZ143,[1]Plan1!$F$3:$G$429,2,FALSE)</f>
        <v>#N/A</v>
      </c>
      <c r="BA488" s="20">
        <f>VLOOKUP(BA143,[1]Plan1!$F$3:$G$429,2,FALSE)</f>
        <v>14</v>
      </c>
      <c r="BB488" s="20">
        <f>VLOOKUP(BB143,[1]Plan1!$F$3:$G$429,2,FALSE)</f>
        <v>12</v>
      </c>
      <c r="BC488" s="20">
        <f>VLOOKUP(BC143,[1]Plan1!$F$3:$G$429,2,FALSE)</f>
        <v>6</v>
      </c>
      <c r="BD488" s="20">
        <f>VLOOKUP(BD143,[1]Plan1!$F$3:$G$429,2,FALSE)</f>
        <v>4</v>
      </c>
      <c r="BE488" s="20" t="e">
        <f>VLOOKUP(BE143,[1]Plan1!$F$3:$G$429,2,FALSE)</f>
        <v>#N/A</v>
      </c>
      <c r="BF488" s="20">
        <f>VLOOKUP(BF143,[1]Plan1!$F$3:$G$429,2,FALSE)</f>
        <v>11</v>
      </c>
      <c r="BG488" s="20">
        <f>VLOOKUP(BG143,[1]Plan1!$F$3:$G$429,2,FALSE)</f>
        <v>9</v>
      </c>
      <c r="BH488" s="20">
        <f>VLOOKUP(BH143,[1]Plan1!$F$3:$G$429,2,FALSE)</f>
        <v>11</v>
      </c>
      <c r="BI488" s="20">
        <f>VLOOKUP(BI143,[1]Plan1!$F$3:$G$429,2,FALSE)</f>
        <v>2</v>
      </c>
      <c r="BJ488" s="20">
        <f>VLOOKUP(BJ143,[1]Plan1!$F$3:$G$429,2,FALSE)</f>
        <v>2</v>
      </c>
      <c r="BK488" s="20">
        <f>VLOOKUP(BK143,[1]Plan1!$F$3:$G$429,2,FALSE)</f>
        <v>2</v>
      </c>
      <c r="BL488" s="20">
        <f>VLOOKUP(BL143,[1]Plan1!$F$3:$G$429,2,FALSE)</f>
        <v>2</v>
      </c>
      <c r="BM488" s="20">
        <f>VLOOKUP(BM143,[1]Plan1!$F$3:$G$429,2,FALSE)</f>
        <v>3</v>
      </c>
      <c r="BN488" s="20">
        <f>VLOOKUP(BN143,[1]Plan1!$F$3:$G$429,2,FALSE)</f>
        <v>0</v>
      </c>
      <c r="BO488" s="20">
        <f>VLOOKUP(BO143,[1]Plan1!$F$3:$G$429,2,FALSE)</f>
        <v>11</v>
      </c>
      <c r="BP488" s="20">
        <f>VLOOKUP(BP143,[1]Plan1!$F$3:$G$429,2,FALSE)</f>
        <v>10</v>
      </c>
      <c r="BQ488" s="20" t="e">
        <f>VLOOKUP(BQ143,[1]ajustes!$L$3:$M$11,2,FALSE)</f>
        <v>#N/A</v>
      </c>
      <c r="BR488" s="20" t="e">
        <f>VLOOKUP(BR143,[1]Plan1!$F$3:$G$429,2,FALSE)</f>
        <v>#N/A</v>
      </c>
      <c r="BS488" s="20">
        <f>VLOOKUP(BS143,[1]Plan1!$F$3:$G$429,2,FALSE)</f>
        <v>5</v>
      </c>
      <c r="BT488" s="20">
        <f>VLOOKUP(BT143,[1]Plan1!$F$3:$G$429,2,FALSE)</f>
        <v>1</v>
      </c>
      <c r="BU488" s="20">
        <f>VLOOKUP(BU143,[1]Plan1!$F$3:$G$429,2,FALSE)</f>
        <v>1</v>
      </c>
      <c r="BV488" s="20" t="e">
        <f>VLOOKUP(BV143,[1]ajustes!$L$3:$M$328,2,FALSE)</f>
        <v>#N/A</v>
      </c>
      <c r="BW488" s="20" t="e">
        <f>VLOOKUP(BW143,[1]Plan1!$F$3:$G$429,2,FALSE)</f>
        <v>#N/A</v>
      </c>
      <c r="BX488" s="20">
        <f>VLOOKUP(BX143,[1]Plan1!$F$3:$G$429,2,FALSE)</f>
        <v>10</v>
      </c>
      <c r="BY488" s="20">
        <f>VLOOKUP(BY143,[1]Plan1!$F$3:$G$429,2,FALSE)</f>
        <v>3</v>
      </c>
      <c r="BZ488" s="20">
        <f>VLOOKUP(BZ143,[1]Plan1!$F$3:$G$429,2,FALSE)</f>
        <v>2</v>
      </c>
      <c r="CA488" s="20">
        <f>VLOOKUP(CA143,[1]Plan1!$F$3:$G$429,2,FALSE)</f>
        <v>1</v>
      </c>
      <c r="CB488" s="20">
        <f>VLOOKUP(CB143,[1]Plan1!$F$3:$G$429,2,FALSE)</f>
        <v>0</v>
      </c>
      <c r="CC488" s="20">
        <f>VLOOKUP(CC143,[1]Plan1!$F$3:$G$429,2,FALSE)</f>
        <v>21</v>
      </c>
      <c r="CD488" s="20" t="e">
        <f>VLOOKUP(CD143,[1]Plan1!$F$3:$G$429,2,FALSE)</f>
        <v>#N/A</v>
      </c>
      <c r="CE488" s="20">
        <f>VLOOKUP(CE143,[1]Plan1!$F$3:$G$429,2,FALSE)</f>
        <v>0</v>
      </c>
      <c r="CF488" s="20">
        <f>VLOOKUP(CF143,[1]Plan1!$F$3:$G$429,2,FALSE)</f>
        <v>0</v>
      </c>
      <c r="CG488" s="20" t="e">
        <f>VLOOKUP(CG143,[1]Plan1!$F$3:$G$429,2,FALSE)</f>
        <v>#N/A</v>
      </c>
      <c r="CH488" s="20" t="e">
        <f>VLOOKUP(CH143,[1]Plan1!$F$3:$G$429,2,FALSE)</f>
        <v>#N/A</v>
      </c>
      <c r="CI488" s="20">
        <f>VLOOKUP(CI143,[1]Plan1!$F$3:$G$429,2,FALSE)</f>
        <v>7</v>
      </c>
      <c r="CJ488" s="20">
        <f>VLOOKUP(CJ143,[1]Plan1!$F$3:$G$429,2,FALSE)</f>
        <v>2</v>
      </c>
      <c r="CK488" s="20">
        <f>VLOOKUP(CK143,[1]Plan1!$F$3:$G$429,2,FALSE)</f>
        <v>0</v>
      </c>
      <c r="CL488" s="20" t="e">
        <f>VLOOKUP(CL143,[1]Plan1!$F$3:$G$429,2,FALSE)</f>
        <v>#N/A</v>
      </c>
      <c r="CM488" s="20">
        <f>VLOOKUP(CM143,[1]Plan1!$F$3:$G$429,2,FALSE)</f>
        <v>0</v>
      </c>
      <c r="CN488" s="20">
        <f>VLOOKUP(CN143,[1]Plan1!$F$3:$G$429,2,FALSE)</f>
        <v>0</v>
      </c>
      <c r="CU488" s="20" t="str">
        <f>IF(ISERROR(VLOOKUP(CU143,[1]Plan1!$B$2:$D$490,2,FALSE)),"(sem email)",VLOOKUP(CU143,[1]Plan1!$B$2:$D$490,2,FALSE))</f>
        <v>(sem email)</v>
      </c>
      <c r="CX488" s="20" t="str">
        <f>IF(ISERROR(VLOOKUP(CX143,[1]ajustes!$L$4:$M$309,2,FALSE)),"(sem email)",VLOOKUP(CX143,[1]ajustes!$L$4:$M$309,2,FALSE))</f>
        <v>(sem email)</v>
      </c>
    </row>
    <row r="489" spans="5:102" ht="15.75" customHeight="1" x14ac:dyDescent="0.3">
      <c r="E489" s="23" t="str">
        <f t="shared" si="2"/>
        <v>Ana Paula R. De Oliveira</v>
      </c>
      <c r="O489" s="20" t="e">
        <f>VLOOKUP(O144,[1]Plan1!$B$2:$D$490,2,FALSE)</f>
        <v>#N/A</v>
      </c>
      <c r="P489" s="20" t="e">
        <f>VLOOKUP(P144,[1]ajustes!$N$4:$O$344,2,FALSE)</f>
        <v>#N/A</v>
      </c>
      <c r="AN489" s="20">
        <f>VLOOKUP(AN144,[1]Plan1!$F$3:$G$429,2,FALSE)</f>
        <v>40</v>
      </c>
      <c r="AO489" s="20">
        <f>VLOOKUP(AO144,[1]Plan1!$F$3:$G$429,2,FALSE)</f>
        <v>15</v>
      </c>
      <c r="AP489" s="20">
        <f>VLOOKUP(AP144,[1]Plan1!$F$3:$G$429,2,FALSE)</f>
        <v>8</v>
      </c>
      <c r="AQ489" s="20">
        <f>VLOOKUP(AQ144,[1]Plan1!$F$3:$G$429,2,FALSE)</f>
        <v>6</v>
      </c>
      <c r="AR489" s="20">
        <f>VLOOKUP(AR144,[1]Plan1!$F$3:$G$429,2,FALSE)</f>
        <v>0</v>
      </c>
      <c r="AS489" s="20">
        <f>VLOOKUP(AS144,[1]Plan1!$F$3:$G$429,2,FALSE)</f>
        <v>0</v>
      </c>
      <c r="AT489" s="20" t="e">
        <f>VLOOKUP(AT144,[1]Plan1!$F$3:$G$429,2,FALSE)</f>
        <v>#N/A</v>
      </c>
      <c r="AU489" s="20" t="e">
        <f>VLOOKUP(AU144,[1]ajustes!$L$4:$N$134,3,FALSE)</f>
        <v>#N/A</v>
      </c>
      <c r="AV489" s="20">
        <f>VLOOKUP(AV144,[1]Plan1!$F$3:$G$429,2,FALSE)</f>
        <v>12</v>
      </c>
      <c r="AW489" s="20">
        <f>VLOOKUP(AW144,[1]Plan1!$F$3:$G$429,2,FALSE)</f>
        <v>8</v>
      </c>
      <c r="AX489" s="20">
        <f>VLOOKUP(AX144,[1]Plan1!$F$3:$G$429,2,FALSE)</f>
        <v>4</v>
      </c>
      <c r="AY489" s="20">
        <f>VLOOKUP(AY144,[1]Plan1!$F$3:$G$429,2,FALSE)</f>
        <v>4</v>
      </c>
      <c r="AZ489" s="20" t="e">
        <f>VLOOKUP(AZ144,[1]Plan1!$F$3:$G$429,2,FALSE)</f>
        <v>#N/A</v>
      </c>
      <c r="BA489" s="20">
        <f>VLOOKUP(BA144,[1]Plan1!$F$3:$G$429,2,FALSE)</f>
        <v>0</v>
      </c>
      <c r="BB489" s="20">
        <f>VLOOKUP(BB144,[1]Plan1!$F$3:$G$429,2,FALSE)</f>
        <v>5</v>
      </c>
      <c r="BC489" s="20">
        <f>VLOOKUP(BC144,[1]Plan1!$F$3:$G$429,2,FALSE)</f>
        <v>1</v>
      </c>
      <c r="BD489" s="20">
        <f>VLOOKUP(BD144,[1]Plan1!$F$3:$G$429,2,FALSE)</f>
        <v>2</v>
      </c>
      <c r="BE489" s="20" t="e">
        <f>VLOOKUP(BE144,[1]Plan1!$F$3:$G$429,2,FALSE)</f>
        <v>#N/A</v>
      </c>
      <c r="BF489" s="20">
        <f>VLOOKUP(BF144,[1]Plan1!$F$3:$G$429,2,FALSE)</f>
        <v>10</v>
      </c>
      <c r="BG489" s="20">
        <f>VLOOKUP(BG144,[1]Plan1!$F$3:$G$429,2,FALSE)</f>
        <v>5</v>
      </c>
      <c r="BH489" s="20">
        <f>VLOOKUP(BH144,[1]Plan1!$F$3:$G$429,2,FALSE)</f>
        <v>3</v>
      </c>
      <c r="BI489" s="20">
        <f>VLOOKUP(BI144,[1]Plan1!$F$3:$G$429,2,FALSE)</f>
        <v>0</v>
      </c>
      <c r="BJ489" s="20">
        <f>VLOOKUP(BJ144,[1]Plan1!$F$3:$G$429,2,FALSE)</f>
        <v>1</v>
      </c>
      <c r="BK489" s="20">
        <f>VLOOKUP(BK144,[1]Plan1!$F$3:$G$429,2,FALSE)</f>
        <v>1</v>
      </c>
      <c r="BL489" s="20">
        <f>VLOOKUP(BL144,[1]Plan1!$F$3:$G$429,2,FALSE)</f>
        <v>0</v>
      </c>
      <c r="BM489" s="20">
        <f>VLOOKUP(BM144,[1]Plan1!$F$3:$G$429,2,FALSE)</f>
        <v>1</v>
      </c>
      <c r="BN489" s="20">
        <f>VLOOKUP(BN144,[1]Plan1!$F$3:$G$429,2,FALSE)</f>
        <v>0</v>
      </c>
      <c r="BO489" s="20">
        <f>VLOOKUP(BO144,[1]Plan1!$F$3:$G$429,2,FALSE)</f>
        <v>2</v>
      </c>
      <c r="BP489" s="20">
        <f>VLOOKUP(BP144,[1]Plan1!$F$3:$G$429,2,FALSE)</f>
        <v>3</v>
      </c>
      <c r="BQ489" s="20" t="e">
        <f>VLOOKUP(BQ144,[1]ajustes!$L$3:$M$11,2,FALSE)</f>
        <v>#N/A</v>
      </c>
      <c r="BR489" s="20">
        <f>VLOOKUP(BR144,[1]Plan1!$F$3:$G$429,2,FALSE)</f>
        <v>0</v>
      </c>
      <c r="BS489" s="20">
        <f>VLOOKUP(BS144,[1]Plan1!$F$3:$G$429,2,FALSE)</f>
        <v>0</v>
      </c>
      <c r="BT489" s="20">
        <f>VLOOKUP(BT144,[1]Plan1!$F$3:$G$429,2,FALSE)</f>
        <v>0</v>
      </c>
      <c r="BU489" s="20">
        <f>VLOOKUP(BU144,[1]Plan1!$F$3:$G$429,2,FALSE)</f>
        <v>0</v>
      </c>
      <c r="BV489" s="20" t="e">
        <f>VLOOKUP(BV144,[1]ajustes!$L$3:$M$328,2,FALSE)</f>
        <v>#N/A</v>
      </c>
      <c r="BW489" s="20" t="e">
        <f>VLOOKUP(BW144,[1]Plan1!$F$3:$G$429,2,FALSE)</f>
        <v>#N/A</v>
      </c>
      <c r="BX489" s="20">
        <f>VLOOKUP(BX144,[1]Plan1!$F$3:$G$429,2,FALSE)</f>
        <v>6</v>
      </c>
      <c r="BY489" s="20">
        <f>VLOOKUP(BY144,[1]Plan1!$F$3:$G$429,2,FALSE)</f>
        <v>8</v>
      </c>
      <c r="BZ489" s="20">
        <f>VLOOKUP(BZ144,[1]Plan1!$F$3:$G$429,2,FALSE)</f>
        <v>3</v>
      </c>
      <c r="CA489" s="20">
        <f>VLOOKUP(CA144,[1]Plan1!$F$3:$G$429,2,FALSE)</f>
        <v>3</v>
      </c>
      <c r="CB489" s="20">
        <f>VLOOKUP(CB144,[1]Plan1!$F$3:$G$429,2,FALSE)</f>
        <v>0</v>
      </c>
      <c r="CC489" s="20">
        <f>VLOOKUP(CC144,[1]Plan1!$F$3:$G$429,2,FALSE)</f>
        <v>10</v>
      </c>
      <c r="CD489" s="20">
        <f>VLOOKUP(CD144,[1]Plan1!$F$3:$G$429,2,FALSE)</f>
        <v>0</v>
      </c>
      <c r="CE489" s="20">
        <f>VLOOKUP(CE144,[1]Plan1!$F$3:$G$429,2,FALSE)</f>
        <v>0</v>
      </c>
      <c r="CF489" s="20">
        <f>VLOOKUP(CF144,[1]Plan1!$F$3:$G$429,2,FALSE)</f>
        <v>0</v>
      </c>
      <c r="CG489" s="20" t="e">
        <f>VLOOKUP(CG144,[1]Plan1!$F$3:$G$429,2,FALSE)</f>
        <v>#N/A</v>
      </c>
      <c r="CH489" s="20" t="e">
        <f>VLOOKUP(CH144,[1]Plan1!$F$3:$G$429,2,FALSE)</f>
        <v>#N/A</v>
      </c>
      <c r="CI489" s="20">
        <f>VLOOKUP(CI144,[1]Plan1!$F$3:$G$429,2,FALSE)</f>
        <v>0</v>
      </c>
      <c r="CJ489" s="20">
        <f>VLOOKUP(CJ144,[1]Plan1!$F$3:$G$429,2,FALSE)</f>
        <v>0</v>
      </c>
      <c r="CK489" s="20">
        <f>VLOOKUP(CK144,[1]Plan1!$F$3:$G$429,2,FALSE)</f>
        <v>0</v>
      </c>
      <c r="CL489" s="20" t="e">
        <f>VLOOKUP(CL144,[1]Plan1!$F$3:$G$429,2,FALSE)</f>
        <v>#N/A</v>
      </c>
      <c r="CM489" s="20">
        <f>VLOOKUP(CM144,[1]Plan1!$F$3:$G$429,2,FALSE)</f>
        <v>0</v>
      </c>
      <c r="CN489" s="20">
        <f>VLOOKUP(CN144,[1]Plan1!$F$3:$G$429,2,FALSE)</f>
        <v>0</v>
      </c>
      <c r="CU489" s="20" t="str">
        <f>IF(ISERROR(VLOOKUP(CU144,[1]Plan1!$B$2:$D$490,2,FALSE)),"(sem email)",VLOOKUP(CU144,[1]Plan1!$B$2:$D$490,2,FALSE))</f>
        <v>(sem email)</v>
      </c>
      <c r="CX489" s="20" t="str">
        <f>IF(ISERROR(VLOOKUP(CX144,[1]ajustes!$L$4:$M$309,2,FALSE)),"(sem email)",VLOOKUP(CX144,[1]ajustes!$L$4:$M$309,2,FALSE))</f>
        <v>(sem email)</v>
      </c>
    </row>
    <row r="490" spans="5:102" ht="15.75" customHeight="1" x14ac:dyDescent="0.3">
      <c r="E490" s="23" t="str">
        <f t="shared" si="2"/>
        <v>Antônio Mendes Da Silva</v>
      </c>
      <c r="O490" s="20" t="e">
        <f>VLOOKUP(O145,[1]Plan1!$B$2:$D$490,2,FALSE)</f>
        <v>#N/A</v>
      </c>
      <c r="P490" s="20" t="e">
        <f>VLOOKUP(P145,[1]ajustes!$N$4:$O$344,2,FALSE)</f>
        <v>#N/A</v>
      </c>
      <c r="AN490" s="20">
        <f>VLOOKUP(AN145,[1]Plan1!$F$3:$G$429,2,FALSE)</f>
        <v>40</v>
      </c>
      <c r="AO490" s="20">
        <f>VLOOKUP(AO145,[1]Plan1!$F$3:$G$429,2,FALSE)</f>
        <v>13</v>
      </c>
      <c r="AP490" s="20">
        <f>VLOOKUP(AP145,[1]Plan1!$F$3:$G$429,2,FALSE)</f>
        <v>8</v>
      </c>
      <c r="AQ490" s="20">
        <f>VLOOKUP(AQ145,[1]Plan1!$F$3:$G$429,2,FALSE)</f>
        <v>6</v>
      </c>
      <c r="AR490" s="20" t="e">
        <f>VLOOKUP(AR145,[1]Plan1!$F$3:$G$429,2,FALSE)</f>
        <v>#N/A</v>
      </c>
      <c r="AS490" s="20">
        <f>VLOOKUP(AS145,[1]Plan1!$F$3:$G$429,2,FALSE)</f>
        <v>20</v>
      </c>
      <c r="AT490" s="20">
        <f>VLOOKUP(AT145,[1]Plan1!$F$3:$G$429,2,FALSE)</f>
        <v>0</v>
      </c>
      <c r="AU490" s="20" t="e">
        <f>VLOOKUP(AU145,[1]ajustes!$L$4:$N$134,3,FALSE)</f>
        <v>#N/A</v>
      </c>
      <c r="AV490" s="20">
        <f>VLOOKUP(AV145,[1]Plan1!$F$3:$G$429,2,FALSE)</f>
        <v>0</v>
      </c>
      <c r="AW490" s="20">
        <f>VLOOKUP(AW145,[1]Plan1!$F$3:$G$429,2,FALSE)</f>
        <v>4</v>
      </c>
      <c r="AX490" s="20">
        <f>VLOOKUP(AX145,[1]Plan1!$F$3:$G$429,2,FALSE)</f>
        <v>2</v>
      </c>
      <c r="AY490" s="20">
        <f>VLOOKUP(AY145,[1]Plan1!$F$3:$G$429,2,FALSE)</f>
        <v>0</v>
      </c>
      <c r="AZ490" s="20">
        <f>VLOOKUP(AZ145,[1]Plan1!$F$3:$G$429,2,FALSE)</f>
        <v>0</v>
      </c>
      <c r="BA490" s="20">
        <f>VLOOKUP(BA145,[1]Plan1!$F$3:$G$429,2,FALSE)</f>
        <v>0</v>
      </c>
      <c r="BB490" s="20">
        <f>VLOOKUP(BB145,[1]Plan1!$F$3:$G$429,2,FALSE)</f>
        <v>2</v>
      </c>
      <c r="BC490" s="20">
        <f>VLOOKUP(BC145,[1]Plan1!$F$3:$G$429,2,FALSE)</f>
        <v>2</v>
      </c>
      <c r="BD490" s="20">
        <f>VLOOKUP(BD145,[1]Plan1!$F$3:$G$429,2,FALSE)</f>
        <v>0</v>
      </c>
      <c r="BE490" s="20" t="e">
        <f>VLOOKUP(BE145,[1]Plan1!$F$3:$G$429,2,FALSE)</f>
        <v>#N/A</v>
      </c>
      <c r="BF490" s="20">
        <f>VLOOKUP(BF145,[1]Plan1!$F$3:$G$429,2,FALSE)</f>
        <v>15</v>
      </c>
      <c r="BG490" s="20">
        <f>VLOOKUP(BG145,[1]Plan1!$F$3:$G$429,2,FALSE)</f>
        <v>0</v>
      </c>
      <c r="BH490" s="20">
        <f>VLOOKUP(BH145,[1]Plan1!$F$3:$G$429,2,FALSE)</f>
        <v>4</v>
      </c>
      <c r="BI490" s="20">
        <f>VLOOKUP(BI145,[1]Plan1!$F$3:$G$429,2,FALSE)</f>
        <v>0</v>
      </c>
      <c r="BJ490" s="20">
        <f>VLOOKUP(BJ145,[1]Plan1!$F$3:$G$429,2,FALSE)</f>
        <v>2</v>
      </c>
      <c r="BK490" s="20">
        <f>VLOOKUP(BK145,[1]Plan1!$F$3:$G$429,2,FALSE)</f>
        <v>1</v>
      </c>
      <c r="BL490" s="20">
        <f>VLOOKUP(BL145,[1]Plan1!$F$3:$G$429,2,FALSE)</f>
        <v>1</v>
      </c>
      <c r="BM490" s="20">
        <f>VLOOKUP(BM145,[1]Plan1!$F$3:$G$429,2,FALSE)</f>
        <v>0</v>
      </c>
      <c r="BN490" s="20">
        <f>VLOOKUP(BN145,[1]Plan1!$F$3:$G$429,2,FALSE)</f>
        <v>0</v>
      </c>
      <c r="BO490" s="20">
        <f>VLOOKUP(BO145,[1]Plan1!$F$3:$G$429,2,FALSE)</f>
        <v>4</v>
      </c>
      <c r="BP490" s="20">
        <f>VLOOKUP(BP145,[1]Plan1!$F$3:$G$429,2,FALSE)</f>
        <v>4</v>
      </c>
      <c r="BQ490" s="20" t="e">
        <f>VLOOKUP(BQ145,[1]ajustes!$L$3:$M$11,2,FALSE)</f>
        <v>#N/A</v>
      </c>
      <c r="BR490" s="20" t="e">
        <f>VLOOKUP(BR145,[1]Plan1!$F$3:$G$429,2,FALSE)</f>
        <v>#N/A</v>
      </c>
      <c r="BS490" s="20">
        <f>VLOOKUP(BS145,[1]Plan1!$F$3:$G$429,2,FALSE)</f>
        <v>10</v>
      </c>
      <c r="BT490" s="20">
        <f>VLOOKUP(BT145,[1]Plan1!$F$3:$G$429,2,FALSE)</f>
        <v>2</v>
      </c>
      <c r="BU490" s="20">
        <f>VLOOKUP(BU145,[1]Plan1!$F$3:$G$429,2,FALSE)</f>
        <v>1</v>
      </c>
      <c r="BV490" s="20" t="e">
        <f>VLOOKUP(BV145,[1]ajustes!$L$3:$M$328,2,FALSE)</f>
        <v>#N/A</v>
      </c>
      <c r="BW490" s="20" t="e">
        <f>VLOOKUP(BW145,[1]Plan1!$F$3:$G$429,2,FALSE)</f>
        <v>#N/A</v>
      </c>
      <c r="BX490" s="20">
        <f>VLOOKUP(BX145,[1]Plan1!$F$3:$G$429,2,FALSE)</f>
        <v>8</v>
      </c>
      <c r="BY490" s="20">
        <f>VLOOKUP(BY145,[1]Plan1!$F$3:$G$429,2,FALSE)</f>
        <v>2</v>
      </c>
      <c r="BZ490" s="20">
        <f>VLOOKUP(BZ145,[1]Plan1!$F$3:$G$429,2,FALSE)</f>
        <v>3</v>
      </c>
      <c r="CA490" s="20">
        <f>VLOOKUP(CA145,[1]Plan1!$F$3:$G$429,2,FALSE)</f>
        <v>1</v>
      </c>
      <c r="CB490" s="20">
        <f>VLOOKUP(CB145,[1]Plan1!$F$3:$G$429,2,FALSE)</f>
        <v>0</v>
      </c>
      <c r="CC490" s="20">
        <f>VLOOKUP(CC145,[1]Plan1!$F$3:$G$429,2,FALSE)</f>
        <v>6</v>
      </c>
      <c r="CD490" s="20">
        <f>VLOOKUP(CD145,[1]Plan1!$F$3:$G$429,2,FALSE)</f>
        <v>0</v>
      </c>
      <c r="CE490" s="20" t="e">
        <f>VLOOKUP(CE145,[1]Plan1!$F$3:$G$429,2,FALSE)</f>
        <v>#N/A</v>
      </c>
      <c r="CF490" s="20">
        <f>VLOOKUP(CF145,[1]Plan1!$F$3:$G$429,2,FALSE)</f>
        <v>0</v>
      </c>
      <c r="CG490" s="20" t="e">
        <f>VLOOKUP(CG145,[1]Plan1!$F$3:$G$429,2,FALSE)</f>
        <v>#N/A</v>
      </c>
      <c r="CH490" s="20" t="e">
        <f>VLOOKUP(CH145,[1]Plan1!$F$3:$G$429,2,FALSE)</f>
        <v>#N/A</v>
      </c>
      <c r="CI490" s="20">
        <f>VLOOKUP(CI145,[1]Plan1!$F$3:$G$429,2,FALSE)</f>
        <v>1</v>
      </c>
      <c r="CJ490" s="20">
        <f>VLOOKUP(CJ145,[1]Plan1!$F$3:$G$429,2,FALSE)</f>
        <v>2</v>
      </c>
      <c r="CK490" s="20">
        <f>VLOOKUP(CK145,[1]Plan1!$F$3:$G$429,2,FALSE)</f>
        <v>0</v>
      </c>
      <c r="CL490" s="20" t="e">
        <f>VLOOKUP(CL145,[1]Plan1!$F$3:$G$429,2,FALSE)</f>
        <v>#N/A</v>
      </c>
      <c r="CM490" s="20">
        <f>VLOOKUP(CM145,[1]Plan1!$F$3:$G$429,2,FALSE)</f>
        <v>0</v>
      </c>
      <c r="CN490" s="20">
        <f>VLOOKUP(CN145,[1]Plan1!$F$3:$G$429,2,FALSE)</f>
        <v>0</v>
      </c>
      <c r="CU490" s="20" t="str">
        <f>IF(ISERROR(VLOOKUP(CU145,[1]Plan1!$B$2:$D$490,2,FALSE)),"(sem email)",VLOOKUP(CU145,[1]Plan1!$B$2:$D$490,2,FALSE))</f>
        <v>(sem email)</v>
      </c>
      <c r="CX490" s="20" t="str">
        <f>IF(ISERROR(VLOOKUP(CX145,[1]ajustes!$L$4:$M$309,2,FALSE)),"(sem email)",VLOOKUP(CX145,[1]ajustes!$L$4:$M$309,2,FALSE))</f>
        <v>(sem email)</v>
      </c>
    </row>
    <row r="491" spans="5:102" ht="15.75" customHeight="1" x14ac:dyDescent="0.3">
      <c r="E491" s="23" t="str">
        <f t="shared" si="2"/>
        <v>Rafael Da Silva Kohatsu</v>
      </c>
      <c r="O491" s="20" t="e">
        <f>VLOOKUP(O146,[1]Plan1!$B$2:$D$490,2,FALSE)</f>
        <v>#N/A</v>
      </c>
      <c r="P491" s="20" t="str">
        <f>VLOOKUP(P146,[1]ajustes!$N$4:$O$344,2,FALSE)</f>
        <v>(13) 98192-9027</v>
      </c>
      <c r="AN491" s="20">
        <f>VLOOKUP(AN146,[1]Plan1!$F$3:$G$429,2,FALSE)</f>
        <v>150</v>
      </c>
      <c r="AO491" s="20">
        <f>VLOOKUP(AO146,[1]Plan1!$F$3:$G$429,2,FALSE)</f>
        <v>60</v>
      </c>
      <c r="AP491" s="20">
        <f>VLOOKUP(AP146,[1]Plan1!$F$3:$G$429,2,FALSE)</f>
        <v>15</v>
      </c>
      <c r="AQ491" s="20">
        <f>VLOOKUP(AQ146,[1]Plan1!$F$3:$G$429,2,FALSE)</f>
        <v>12</v>
      </c>
      <c r="AR491" s="20">
        <f>VLOOKUP(AR146,[1]Plan1!$F$3:$G$429,2,FALSE)</f>
        <v>0</v>
      </c>
      <c r="AS491" s="20">
        <f>VLOOKUP(AS146,[1]Plan1!$F$3:$G$429,2,FALSE)</f>
        <v>0</v>
      </c>
      <c r="AT491" s="20" t="e">
        <f>VLOOKUP(AT146,[1]Plan1!$F$3:$G$429,2,FALSE)</f>
        <v>#N/A</v>
      </c>
      <c r="AU491" s="20" t="e">
        <f>VLOOKUP(AU146,[1]ajustes!$L$4:$N$134,3,FALSE)</f>
        <v>#N/A</v>
      </c>
      <c r="AV491" s="20">
        <f>VLOOKUP(AV146,[1]Plan1!$F$3:$G$429,2,FALSE)</f>
        <v>20</v>
      </c>
      <c r="AW491" s="20">
        <f>VLOOKUP(AW146,[1]Plan1!$F$3:$G$429,2,FALSE)</f>
        <v>10</v>
      </c>
      <c r="AX491" s="20">
        <f>VLOOKUP(AX146,[1]Plan1!$F$3:$G$429,2,FALSE)</f>
        <v>6</v>
      </c>
      <c r="AY491" s="20">
        <f>VLOOKUP(AY146,[1]Plan1!$F$3:$G$429,2,FALSE)</f>
        <v>2</v>
      </c>
      <c r="AZ491" s="20">
        <f>VLOOKUP(AZ146,[1]Plan1!$F$3:$G$429,2,FALSE)</f>
        <v>0</v>
      </c>
      <c r="BA491" s="20">
        <f>VLOOKUP(BA146,[1]Plan1!$F$3:$G$429,2,FALSE)</f>
        <v>0</v>
      </c>
      <c r="BB491" s="20">
        <f>VLOOKUP(BB146,[1]Plan1!$F$3:$G$429,2,FALSE)</f>
        <v>4</v>
      </c>
      <c r="BC491" s="20">
        <f>VLOOKUP(BC146,[1]Plan1!$F$3:$G$429,2,FALSE)</f>
        <v>1</v>
      </c>
      <c r="BD491" s="20">
        <f>VLOOKUP(BD146,[1]Plan1!$F$3:$G$429,2,FALSE)</f>
        <v>1</v>
      </c>
      <c r="BE491" s="20" t="e">
        <f>VLOOKUP(BE146,[1]Plan1!$F$3:$G$429,2,FALSE)</f>
        <v>#N/A</v>
      </c>
      <c r="BF491" s="20">
        <f>VLOOKUP(BF146,[1]Plan1!$F$3:$G$429,2,FALSE)</f>
        <v>40</v>
      </c>
      <c r="BG491" s="20">
        <f>VLOOKUP(BG146,[1]Plan1!$F$3:$G$429,2,FALSE)</f>
        <v>6</v>
      </c>
      <c r="BH491" s="20">
        <f>VLOOKUP(BH146,[1]Plan1!$F$3:$G$429,2,FALSE)</f>
        <v>12</v>
      </c>
      <c r="BI491" s="20">
        <f>VLOOKUP(BI146,[1]Plan1!$F$3:$G$429,2,FALSE)</f>
        <v>2</v>
      </c>
      <c r="BJ491" s="20">
        <f>VLOOKUP(BJ146,[1]Plan1!$F$3:$G$429,2,FALSE)</f>
        <v>2</v>
      </c>
      <c r="BK491" s="20">
        <f>VLOOKUP(BK146,[1]Plan1!$F$3:$G$429,2,FALSE)</f>
        <v>2</v>
      </c>
      <c r="BL491" s="20">
        <f>VLOOKUP(BL146,[1]Plan1!$F$3:$G$429,2,FALSE)</f>
        <v>4</v>
      </c>
      <c r="BM491" s="20">
        <f>VLOOKUP(BM146,[1]Plan1!$F$3:$G$429,2,FALSE)</f>
        <v>2</v>
      </c>
      <c r="BN491" s="20">
        <f>VLOOKUP(BN146,[1]Plan1!$F$3:$G$429,2,FALSE)</f>
        <v>1</v>
      </c>
      <c r="BO491" s="20">
        <f>VLOOKUP(BO146,[1]Plan1!$F$3:$G$429,2,FALSE)</f>
        <v>10</v>
      </c>
      <c r="BP491" s="20">
        <f>VLOOKUP(BP146,[1]Plan1!$F$3:$G$429,2,FALSE)</f>
        <v>10</v>
      </c>
      <c r="BQ491" s="20" t="e">
        <f>VLOOKUP(BQ146,[1]ajustes!$L$3:$M$11,2,FALSE)</f>
        <v>#N/A</v>
      </c>
      <c r="BR491" s="20" t="e">
        <f>VLOOKUP(BR146,[1]Plan1!$F$3:$G$429,2,FALSE)</f>
        <v>#N/A</v>
      </c>
      <c r="BS491" s="20">
        <f>VLOOKUP(BS146,[1]Plan1!$F$3:$G$429,2,FALSE)</f>
        <v>8</v>
      </c>
      <c r="BT491" s="20">
        <f>VLOOKUP(BT146,[1]Plan1!$F$3:$G$429,2,FALSE)</f>
        <v>2</v>
      </c>
      <c r="BU491" s="20">
        <f>VLOOKUP(BU146,[1]Plan1!$F$3:$G$429,2,FALSE)</f>
        <v>1</v>
      </c>
      <c r="BV491" s="20" t="e">
        <f>VLOOKUP(BV146,[1]ajustes!$L$3:$M$328,2,FALSE)</f>
        <v>#N/A</v>
      </c>
      <c r="BW491" s="20">
        <f>VLOOKUP(BW146,[1]Plan1!$F$3:$G$429,2,FALSE)</f>
        <v>0</v>
      </c>
      <c r="BX491" s="20">
        <f>VLOOKUP(BX146,[1]Plan1!$F$3:$G$429,2,FALSE)</f>
        <v>0</v>
      </c>
      <c r="BY491" s="20">
        <f>VLOOKUP(BY146,[1]Plan1!$F$3:$G$429,2,FALSE)</f>
        <v>4</v>
      </c>
      <c r="BZ491" s="20">
        <f>VLOOKUP(BZ146,[1]Plan1!$F$3:$G$429,2,FALSE)</f>
        <v>4</v>
      </c>
      <c r="CA491" s="20">
        <f>VLOOKUP(CA146,[1]Plan1!$F$3:$G$429,2,FALSE)</f>
        <v>0</v>
      </c>
      <c r="CB491" s="20">
        <f>VLOOKUP(CB146,[1]Plan1!$F$3:$G$429,2,FALSE)</f>
        <v>0</v>
      </c>
      <c r="CC491" s="20">
        <f>VLOOKUP(CC146,[1]Plan1!$F$3:$G$429,2,FALSE)</f>
        <v>0</v>
      </c>
      <c r="CD491" s="20">
        <f>VLOOKUP(CD146,[1]Plan1!$F$3:$G$429,2,FALSE)</f>
        <v>0</v>
      </c>
      <c r="CE491" s="20" t="e">
        <f>VLOOKUP(CE146,[1]Plan1!$F$3:$G$429,2,FALSE)</f>
        <v>#N/A</v>
      </c>
      <c r="CF491" s="20" t="e">
        <f>VLOOKUP(CF146,[1]Plan1!$F$3:$G$429,2,FALSE)</f>
        <v>#N/A</v>
      </c>
      <c r="CG491" s="20" t="e">
        <f>VLOOKUP(CG146,[1]Plan1!$F$3:$G$429,2,FALSE)</f>
        <v>#N/A</v>
      </c>
      <c r="CH491" s="20" t="e">
        <f>VLOOKUP(CH146,[1]Plan1!$F$3:$G$429,2,FALSE)</f>
        <v>#N/A</v>
      </c>
      <c r="CI491" s="20">
        <f>VLOOKUP(CI146,[1]Plan1!$F$3:$G$429,2,FALSE)</f>
        <v>0</v>
      </c>
      <c r="CJ491" s="20">
        <f>VLOOKUP(CJ146,[1]Plan1!$F$3:$G$429,2,FALSE)</f>
        <v>0</v>
      </c>
      <c r="CK491" s="20" t="e">
        <f>VLOOKUP(CK146,[1]Plan1!$F$3:$G$429,2,FALSE)</f>
        <v>#N/A</v>
      </c>
      <c r="CL491" s="20" t="e">
        <f>VLOOKUP(CL146,[1]Plan1!$F$3:$G$429,2,FALSE)</f>
        <v>#N/A</v>
      </c>
      <c r="CM491" s="20">
        <f>VLOOKUP(CM146,[1]Plan1!$F$3:$G$429,2,FALSE)</f>
        <v>0</v>
      </c>
      <c r="CN491" s="20">
        <f>VLOOKUP(CN146,[1]Plan1!$F$3:$G$429,2,FALSE)</f>
        <v>0</v>
      </c>
      <c r="CU491" s="20" t="str">
        <f>IF(ISERROR(VLOOKUP(CU146,[1]Plan1!$B$2:$D$490,2,FALSE)),"(sem email)",VLOOKUP(CU146,[1]Plan1!$B$2:$D$490,2,FALSE))</f>
        <v>(sem email)</v>
      </c>
      <c r="CX491" s="20" t="str">
        <f>IF(ISERROR(VLOOKUP(CX146,[1]ajustes!$L$4:$M$309,2,FALSE)),"(sem email)",VLOOKUP(CX146,[1]ajustes!$L$4:$M$309,2,FALSE))</f>
        <v>(sem email)</v>
      </c>
    </row>
    <row r="492" spans="5:102" ht="15.75" customHeight="1" x14ac:dyDescent="0.3">
      <c r="E492" s="23" t="str">
        <f t="shared" si="2"/>
        <v>Roberto Lopes Rossignatti</v>
      </c>
      <c r="O492" s="20" t="e">
        <f>VLOOKUP(O147,[1]Plan1!$B$2:$D$490,2,FALSE)</f>
        <v>#N/A</v>
      </c>
      <c r="P492" s="20" t="str">
        <f>VLOOKUP(P147,[1]ajustes!$N$4:$O$344,2,FALSE)</f>
        <v>(13) 98149-9978</v>
      </c>
      <c r="AN492" s="20">
        <f>VLOOKUP(AN147,[1]Plan1!$F$3:$G$429,2,FALSE)</f>
        <v>7</v>
      </c>
      <c r="AO492" s="20">
        <f>VLOOKUP(AO147,[1]Plan1!$F$3:$G$429,2,FALSE)</f>
        <v>10</v>
      </c>
      <c r="AP492" s="20">
        <f>VLOOKUP(AP147,[1]Plan1!$F$3:$G$429,2,FALSE)</f>
        <v>6</v>
      </c>
      <c r="AQ492" s="20">
        <f>VLOOKUP(AQ147,[1]Plan1!$F$3:$G$429,2,FALSE)</f>
        <v>2</v>
      </c>
      <c r="AR492" s="20">
        <f>VLOOKUP(AR147,[1]Plan1!$F$3:$G$429,2,FALSE)</f>
        <v>0</v>
      </c>
      <c r="AS492" s="20">
        <f>VLOOKUP(AS147,[1]Plan1!$F$3:$G$429,2,FALSE)</f>
        <v>0</v>
      </c>
      <c r="AT492" s="20" t="e">
        <f>VLOOKUP(AT147,[1]Plan1!$F$3:$G$429,2,FALSE)</f>
        <v>#N/A</v>
      </c>
      <c r="AU492" s="20" t="e">
        <f>VLOOKUP(AU147,[1]ajustes!$L$4:$N$134,3,FALSE)</f>
        <v>#N/A</v>
      </c>
      <c r="AV492" s="20">
        <f>VLOOKUP(AV147,[1]Plan1!$F$3:$G$429,2,FALSE)</f>
        <v>5</v>
      </c>
      <c r="AW492" s="20">
        <f>VLOOKUP(AW147,[1]Plan1!$F$3:$G$429,2,FALSE)</f>
        <v>1</v>
      </c>
      <c r="AX492" s="20">
        <f>VLOOKUP(AX147,[1]Plan1!$F$3:$G$429,2,FALSE)</f>
        <v>1</v>
      </c>
      <c r="AY492" s="20">
        <f>VLOOKUP(AY147,[1]Plan1!$F$3:$G$429,2,FALSE)</f>
        <v>1</v>
      </c>
      <c r="AZ492" s="20">
        <f>VLOOKUP(AZ147,[1]Plan1!$F$3:$G$429,2,FALSE)</f>
        <v>0</v>
      </c>
      <c r="BA492" s="20">
        <f>VLOOKUP(BA147,[1]Plan1!$F$3:$G$429,2,FALSE)</f>
        <v>0</v>
      </c>
      <c r="BB492" s="20">
        <f>VLOOKUP(BB147,[1]Plan1!$F$3:$G$429,2,FALSE)</f>
        <v>0</v>
      </c>
      <c r="BC492" s="20">
        <f>VLOOKUP(BC147,[1]Plan1!$F$3:$G$429,2,FALSE)</f>
        <v>0</v>
      </c>
      <c r="BD492" s="20">
        <f>VLOOKUP(BD147,[1]Plan1!$F$3:$G$429,2,FALSE)</f>
        <v>0</v>
      </c>
      <c r="BE492" s="20">
        <f>VLOOKUP(BE147,[1]Plan1!$F$3:$G$429,2,FALSE)</f>
        <v>0</v>
      </c>
      <c r="BF492" s="20">
        <f>VLOOKUP(BF147,[1]Plan1!$F$3:$G$429,2,FALSE)</f>
        <v>0</v>
      </c>
      <c r="BG492" s="20">
        <f>VLOOKUP(BG147,[1]Plan1!$F$3:$G$429,2,FALSE)</f>
        <v>0</v>
      </c>
      <c r="BH492" s="20">
        <f>VLOOKUP(BH147,[1]Plan1!$F$3:$G$429,2,FALSE)</f>
        <v>0</v>
      </c>
      <c r="BI492" s="20">
        <f>VLOOKUP(BI147,[1]Plan1!$F$3:$G$429,2,FALSE)</f>
        <v>0</v>
      </c>
      <c r="BJ492" s="20">
        <f>VLOOKUP(BJ147,[1]Plan1!$F$3:$G$429,2,FALSE)</f>
        <v>0</v>
      </c>
      <c r="BK492" s="20">
        <f>VLOOKUP(BK147,[1]Plan1!$F$3:$G$429,2,FALSE)</f>
        <v>0</v>
      </c>
      <c r="BL492" s="20">
        <f>VLOOKUP(BL147,[1]Plan1!$F$3:$G$429,2,FALSE)</f>
        <v>0</v>
      </c>
      <c r="BM492" s="20">
        <f>VLOOKUP(BM147,[1]Plan1!$F$3:$G$429,2,FALSE)</f>
        <v>0</v>
      </c>
      <c r="BN492" s="20">
        <f>VLOOKUP(BN147,[1]Plan1!$F$3:$G$429,2,FALSE)</f>
        <v>0</v>
      </c>
      <c r="BO492" s="20">
        <f>VLOOKUP(BO147,[1]Plan1!$F$3:$G$429,2,FALSE)</f>
        <v>0</v>
      </c>
      <c r="BP492" s="20">
        <f>VLOOKUP(BP147,[1]Plan1!$F$3:$G$429,2,FALSE)</f>
        <v>0</v>
      </c>
      <c r="BQ492" s="20" t="e">
        <f>VLOOKUP(BQ147,[1]ajustes!$L$3:$M$11,2,FALSE)</f>
        <v>#N/A</v>
      </c>
      <c r="BR492" s="20" t="e">
        <f>VLOOKUP(BR147,[1]Plan1!$F$3:$G$429,2,FALSE)</f>
        <v>#N/A</v>
      </c>
      <c r="BS492" s="20">
        <f>VLOOKUP(BS147,[1]Plan1!$F$3:$G$429,2,FALSE)</f>
        <v>0</v>
      </c>
      <c r="BT492" s="20">
        <f>VLOOKUP(BT147,[1]Plan1!$F$3:$G$429,2,FALSE)</f>
        <v>0</v>
      </c>
      <c r="BU492" s="20">
        <f>VLOOKUP(BU147,[1]Plan1!$F$3:$G$429,2,FALSE)</f>
        <v>0</v>
      </c>
      <c r="BV492" s="20" t="e">
        <f>VLOOKUP(BV147,[1]ajustes!$L$3:$M$328,2,FALSE)</f>
        <v>#N/A</v>
      </c>
      <c r="BW492" s="20">
        <f>VLOOKUP(BW147,[1]Plan1!$F$3:$G$429,2,FALSE)</f>
        <v>0</v>
      </c>
      <c r="BX492" s="20">
        <f>VLOOKUP(BX147,[1]Plan1!$F$3:$G$429,2,FALSE)</f>
        <v>0</v>
      </c>
      <c r="BY492" s="20">
        <f>VLOOKUP(BY147,[1]Plan1!$F$3:$G$429,2,FALSE)</f>
        <v>0</v>
      </c>
      <c r="BZ492" s="20">
        <f>VLOOKUP(BZ147,[1]Plan1!$F$3:$G$429,2,FALSE)</f>
        <v>0</v>
      </c>
      <c r="CA492" s="20">
        <f>VLOOKUP(CA147,[1]Plan1!$F$3:$G$429,2,FALSE)</f>
        <v>0</v>
      </c>
      <c r="CB492" s="20">
        <f>VLOOKUP(CB147,[1]Plan1!$F$3:$G$429,2,FALSE)</f>
        <v>0</v>
      </c>
      <c r="CC492" s="20">
        <f>VLOOKUP(CC147,[1]Plan1!$F$3:$G$429,2,FALSE)</f>
        <v>0</v>
      </c>
      <c r="CD492" s="20">
        <f>VLOOKUP(CD147,[1]Plan1!$F$3:$G$429,2,FALSE)</f>
        <v>0</v>
      </c>
      <c r="CE492" s="20">
        <f>VLOOKUP(CE147,[1]Plan1!$F$3:$G$429,2,FALSE)</f>
        <v>0</v>
      </c>
      <c r="CF492" s="20">
        <f>VLOOKUP(CF147,[1]Plan1!$F$3:$G$429,2,FALSE)</f>
        <v>0</v>
      </c>
      <c r="CG492" s="20" t="e">
        <f>VLOOKUP(CG147,[1]Plan1!$F$3:$G$429,2,FALSE)</f>
        <v>#N/A</v>
      </c>
      <c r="CH492" s="20">
        <f>VLOOKUP(CH147,[1]Plan1!$F$3:$G$429,2,FALSE)</f>
        <v>0</v>
      </c>
      <c r="CI492" s="20">
        <f>VLOOKUP(CI147,[1]Plan1!$F$3:$G$429,2,FALSE)</f>
        <v>0</v>
      </c>
      <c r="CJ492" s="20">
        <f>VLOOKUP(CJ147,[1]Plan1!$F$3:$G$429,2,FALSE)</f>
        <v>0</v>
      </c>
      <c r="CK492" s="20" t="e">
        <f>VLOOKUP(CK147,[1]Plan1!$F$3:$G$429,2,FALSE)</f>
        <v>#N/A</v>
      </c>
      <c r="CL492" s="20">
        <f>VLOOKUP(CL147,[1]Plan1!$F$3:$G$429,2,FALSE)</f>
        <v>0</v>
      </c>
      <c r="CM492" s="20">
        <f>VLOOKUP(CM147,[1]Plan1!$F$3:$G$429,2,FALSE)</f>
        <v>0</v>
      </c>
      <c r="CN492" s="20">
        <f>VLOOKUP(CN147,[1]Plan1!$F$3:$G$429,2,FALSE)</f>
        <v>0</v>
      </c>
      <c r="CU492" s="20" t="str">
        <f>IF(ISERROR(VLOOKUP(CU147,[1]Plan1!$B$2:$D$490,2,FALSE)),"(sem email)",VLOOKUP(CU147,[1]Plan1!$B$2:$D$490,2,FALSE))</f>
        <v>(sem email)</v>
      </c>
      <c r="CX492" s="20" t="str">
        <f>IF(ISERROR(VLOOKUP(CX147,[1]ajustes!$L$4:$M$309,2,FALSE)),"(sem email)",VLOOKUP(CX147,[1]ajustes!$L$4:$M$309,2,FALSE))</f>
        <v>(sem email)</v>
      </c>
    </row>
    <row r="493" spans="5:102" ht="15.75" customHeight="1" x14ac:dyDescent="0.3">
      <c r="E493" s="23" t="str">
        <f t="shared" si="2"/>
        <v>José Carlos Tenório Do Nascimento</v>
      </c>
      <c r="O493" s="20" t="e">
        <f>VLOOKUP(O148,[1]Plan1!$B$2:$D$490,2,FALSE)</f>
        <v>#N/A</v>
      </c>
      <c r="P493" s="20" t="e">
        <f>VLOOKUP(P148,[1]ajustes!$N$4:$O$344,2,FALSE)</f>
        <v>#N/A</v>
      </c>
      <c r="AN493" s="20">
        <f>VLOOKUP(AN148,[1]Plan1!$F$3:$G$429,2,FALSE)</f>
        <v>25</v>
      </c>
      <c r="AO493" s="20">
        <f>VLOOKUP(AO148,[1]Plan1!$F$3:$G$429,2,FALSE)</f>
        <v>6</v>
      </c>
      <c r="AP493" s="20">
        <f>VLOOKUP(AP148,[1]Plan1!$F$3:$G$429,2,FALSE)</f>
        <v>5</v>
      </c>
      <c r="AQ493" s="20">
        <f>VLOOKUP(AQ148,[1]Plan1!$F$3:$G$429,2,FALSE)</f>
        <v>3</v>
      </c>
      <c r="AR493" s="20" t="e">
        <f>VLOOKUP(AR148,[1]Plan1!$F$3:$G$429,2,FALSE)</f>
        <v>#N/A</v>
      </c>
      <c r="AS493" s="20">
        <f>VLOOKUP(AS148,[1]Plan1!$F$3:$G$429,2,FALSE)</f>
        <v>6</v>
      </c>
      <c r="AT493" s="20" t="e">
        <f>VLOOKUP(AT148,[1]Plan1!$F$3:$G$429,2,FALSE)</f>
        <v>#N/A</v>
      </c>
      <c r="AU493" s="20" t="e">
        <f>VLOOKUP(AU148,[1]ajustes!$L$4:$N$134,3,FALSE)</f>
        <v>#N/A</v>
      </c>
      <c r="AV493" s="20">
        <f>VLOOKUP(AV148,[1]Plan1!$F$3:$G$429,2,FALSE)</f>
        <v>0</v>
      </c>
      <c r="AW493" s="20">
        <f>VLOOKUP(AW148,[1]Plan1!$F$3:$G$429,2,FALSE)</f>
        <v>5</v>
      </c>
      <c r="AX493" s="20">
        <f>VLOOKUP(AX148,[1]Plan1!$F$3:$G$429,2,FALSE)</f>
        <v>3</v>
      </c>
      <c r="AY493" s="20">
        <f>VLOOKUP(AY148,[1]Plan1!$F$3:$G$429,2,FALSE)</f>
        <v>1</v>
      </c>
      <c r="AZ493" s="20" t="e">
        <f>VLOOKUP(AZ148,[1]Plan1!$F$3:$G$429,2,FALSE)</f>
        <v>#N/A</v>
      </c>
      <c r="BA493" s="20">
        <f>VLOOKUP(BA148,[1]Plan1!$F$3:$G$429,2,FALSE)</f>
        <v>6</v>
      </c>
      <c r="BB493" s="20">
        <f>VLOOKUP(BB148,[1]Plan1!$F$3:$G$429,2,FALSE)</f>
        <v>2</v>
      </c>
      <c r="BC493" s="20">
        <f>VLOOKUP(BC148,[1]Plan1!$F$3:$G$429,2,FALSE)</f>
        <v>2</v>
      </c>
      <c r="BD493" s="20">
        <f>VLOOKUP(BD148,[1]Plan1!$F$3:$G$429,2,FALSE)</f>
        <v>1</v>
      </c>
      <c r="BE493" s="20">
        <f>VLOOKUP(BE148,[1]Plan1!$F$3:$G$429,2,FALSE)</f>
        <v>0</v>
      </c>
      <c r="BF493" s="20">
        <f>VLOOKUP(BF148,[1]Plan1!$F$3:$G$429,2,FALSE)</f>
        <v>0</v>
      </c>
      <c r="BG493" s="20">
        <f>VLOOKUP(BG148,[1]Plan1!$F$3:$G$429,2,FALSE)</f>
        <v>0</v>
      </c>
      <c r="BH493" s="20">
        <f>VLOOKUP(BH148,[1]Plan1!$F$3:$G$429,2,FALSE)</f>
        <v>0</v>
      </c>
      <c r="BI493" s="20">
        <f>VLOOKUP(BI148,[1]Plan1!$F$3:$G$429,2,FALSE)</f>
        <v>0</v>
      </c>
      <c r="BJ493" s="20">
        <f>VLOOKUP(BJ148,[1]Plan1!$F$3:$G$429,2,FALSE)</f>
        <v>0</v>
      </c>
      <c r="BK493" s="20">
        <f>VLOOKUP(BK148,[1]Plan1!$F$3:$G$429,2,FALSE)</f>
        <v>0</v>
      </c>
      <c r="BL493" s="20">
        <f>VLOOKUP(BL148,[1]Plan1!$F$3:$G$429,2,FALSE)</f>
        <v>0</v>
      </c>
      <c r="BM493" s="20">
        <f>VLOOKUP(BM148,[1]Plan1!$F$3:$G$429,2,FALSE)</f>
        <v>0</v>
      </c>
      <c r="BN493" s="20">
        <f>VLOOKUP(BN148,[1]Plan1!$F$3:$G$429,2,FALSE)</f>
        <v>0</v>
      </c>
      <c r="BO493" s="20">
        <f>VLOOKUP(BO148,[1]Plan1!$F$3:$G$429,2,FALSE)</f>
        <v>0</v>
      </c>
      <c r="BP493" s="20">
        <f>VLOOKUP(BP148,[1]Plan1!$F$3:$G$429,2,FALSE)</f>
        <v>3</v>
      </c>
      <c r="BQ493" s="20" t="e">
        <f>VLOOKUP(BQ148,[1]ajustes!$L$3:$M$11,2,FALSE)</f>
        <v>#N/A</v>
      </c>
      <c r="BR493" s="20">
        <f>VLOOKUP(BR148,[1]Plan1!$F$3:$G$429,2,FALSE)</f>
        <v>0</v>
      </c>
      <c r="BS493" s="20">
        <f>VLOOKUP(BS148,[1]Plan1!$F$3:$G$429,2,FALSE)</f>
        <v>0</v>
      </c>
      <c r="BT493" s="20">
        <f>VLOOKUP(BT148,[1]Plan1!$F$3:$G$429,2,FALSE)</f>
        <v>1</v>
      </c>
      <c r="BU493" s="20">
        <f>VLOOKUP(BU148,[1]Plan1!$F$3:$G$429,2,FALSE)</f>
        <v>0</v>
      </c>
      <c r="BV493" s="20" t="e">
        <f>VLOOKUP(BV148,[1]ajustes!$L$3:$M$328,2,FALSE)</f>
        <v>#N/A</v>
      </c>
      <c r="BW493" s="20">
        <f>VLOOKUP(BW148,[1]Plan1!$F$3:$G$429,2,FALSE)</f>
        <v>0</v>
      </c>
      <c r="BX493" s="20">
        <f>VLOOKUP(BX148,[1]Plan1!$F$3:$G$429,2,FALSE)</f>
        <v>0</v>
      </c>
      <c r="BY493" s="20">
        <f>VLOOKUP(BY148,[1]Plan1!$F$3:$G$429,2,FALSE)</f>
        <v>0</v>
      </c>
      <c r="BZ493" s="20">
        <f>VLOOKUP(BZ148,[1]Plan1!$F$3:$G$429,2,FALSE)</f>
        <v>1</v>
      </c>
      <c r="CA493" s="20">
        <f>VLOOKUP(CA148,[1]Plan1!$F$3:$G$429,2,FALSE)</f>
        <v>0</v>
      </c>
      <c r="CB493" s="20">
        <f>VLOOKUP(CB148,[1]Plan1!$F$3:$G$429,2,FALSE)</f>
        <v>0</v>
      </c>
      <c r="CC493" s="20">
        <f>VLOOKUP(CC148,[1]Plan1!$F$3:$G$429,2,FALSE)</f>
        <v>3</v>
      </c>
      <c r="CD493" s="20">
        <f>VLOOKUP(CD148,[1]Plan1!$F$3:$G$429,2,FALSE)</f>
        <v>0</v>
      </c>
      <c r="CE493" s="20">
        <f>VLOOKUP(CE148,[1]Plan1!$F$3:$G$429,2,FALSE)</f>
        <v>0</v>
      </c>
      <c r="CF493" s="20">
        <f>VLOOKUP(CF148,[1]Plan1!$F$3:$G$429,2,FALSE)</f>
        <v>0</v>
      </c>
      <c r="CG493" s="20" t="e">
        <f>VLOOKUP(CG148,[1]Plan1!$F$3:$G$429,2,FALSE)</f>
        <v>#N/A</v>
      </c>
      <c r="CH493" s="20">
        <f>VLOOKUP(CH148,[1]Plan1!$F$3:$G$429,2,FALSE)</f>
        <v>0</v>
      </c>
      <c r="CI493" s="20">
        <f>VLOOKUP(CI148,[1]Plan1!$F$3:$G$429,2,FALSE)</f>
        <v>0</v>
      </c>
      <c r="CJ493" s="20">
        <f>VLOOKUP(CJ148,[1]Plan1!$F$3:$G$429,2,FALSE)</f>
        <v>0</v>
      </c>
      <c r="CK493" s="20" t="e">
        <f>VLOOKUP(CK148,[1]Plan1!$F$3:$G$429,2,FALSE)</f>
        <v>#N/A</v>
      </c>
      <c r="CL493" s="20">
        <f>VLOOKUP(CL148,[1]Plan1!$F$3:$G$429,2,FALSE)</f>
        <v>0</v>
      </c>
      <c r="CM493" s="20">
        <f>VLOOKUP(CM148,[1]Plan1!$F$3:$G$429,2,FALSE)</f>
        <v>0</v>
      </c>
      <c r="CN493" s="20">
        <f>VLOOKUP(CN148,[1]Plan1!$F$3:$G$429,2,FALSE)</f>
        <v>0</v>
      </c>
      <c r="CU493" s="20" t="str">
        <f>IF(ISERROR(VLOOKUP(CU148,[1]Plan1!$B$2:$D$490,2,FALSE)),"(sem email)",VLOOKUP(CU148,[1]Plan1!$B$2:$D$490,2,FALSE))</f>
        <v>(sem email)</v>
      </c>
      <c r="CX493" s="20" t="str">
        <f>IF(ISERROR(VLOOKUP(CX148,[1]ajustes!$L$4:$M$309,2,FALSE)),"(sem email)",VLOOKUP(CX148,[1]ajustes!$L$4:$M$309,2,FALSE))</f>
        <v>(sem email)</v>
      </c>
    </row>
    <row r="494" spans="5:102" ht="15.75" customHeight="1" x14ac:dyDescent="0.3">
      <c r="E494" s="23" t="str">
        <f t="shared" si="2"/>
        <v>Aurea Maria Tavares Ataide</v>
      </c>
      <c r="O494" s="20" t="e">
        <f>VLOOKUP(O149,[1]Plan1!$B$2:$D$490,2,FALSE)</f>
        <v>#N/A</v>
      </c>
      <c r="P494" s="20" t="str">
        <f>VLOOKUP(P149,[1]ajustes!$N$4:$O$344,2,FALSE)</f>
        <v>(13) 98832-8332</v>
      </c>
      <c r="AN494" s="20">
        <f>VLOOKUP(AN149,[1]Plan1!$F$3:$G$429,2,FALSE)</f>
        <v>230</v>
      </c>
      <c r="AO494" s="20">
        <f>VLOOKUP(AO149,[1]Plan1!$F$3:$G$429,2,FALSE)</f>
        <v>80</v>
      </c>
      <c r="AP494" s="20">
        <f>VLOOKUP(AP149,[1]Plan1!$F$3:$G$429,2,FALSE)</f>
        <v>22</v>
      </c>
      <c r="AQ494" s="20">
        <f>VLOOKUP(AQ149,[1]Plan1!$F$3:$G$429,2,FALSE)</f>
        <v>12</v>
      </c>
      <c r="AR494" s="20">
        <f>VLOOKUP(AR149,[1]Plan1!$F$3:$G$429,2,FALSE)</f>
        <v>0</v>
      </c>
      <c r="AS494" s="20">
        <f>VLOOKUP(AS149,[1]Plan1!$F$3:$G$429,2,FALSE)</f>
        <v>0</v>
      </c>
      <c r="AT494" s="20" t="e">
        <f>VLOOKUP(AT149,[1]Plan1!$F$3:$G$429,2,FALSE)</f>
        <v>#N/A</v>
      </c>
      <c r="AU494" s="20" t="e">
        <f>VLOOKUP(AU149,[1]ajustes!$L$4:$N$134,3,FALSE)</f>
        <v>#N/A</v>
      </c>
      <c r="AV494" s="20">
        <f>VLOOKUP(AV149,[1]Plan1!$F$3:$G$429,2,FALSE)</f>
        <v>29</v>
      </c>
      <c r="AW494" s="20">
        <f>VLOOKUP(AW149,[1]Plan1!$F$3:$G$429,2,FALSE)</f>
        <v>22</v>
      </c>
      <c r="AX494" s="20">
        <f>VLOOKUP(AX149,[1]Plan1!$F$3:$G$429,2,FALSE)</f>
        <v>6</v>
      </c>
      <c r="AY494" s="20">
        <f>VLOOKUP(AY149,[1]Plan1!$F$3:$G$429,2,FALSE)</f>
        <v>3</v>
      </c>
      <c r="AZ494" s="20" t="e">
        <f>VLOOKUP(AZ149,[1]Plan1!$F$3:$G$429,2,FALSE)</f>
        <v>#N/A</v>
      </c>
      <c r="BA494" s="20">
        <f>VLOOKUP(BA149,[1]Plan1!$F$3:$G$429,2,FALSE)</f>
        <v>21</v>
      </c>
      <c r="BB494" s="20">
        <f>VLOOKUP(BB149,[1]Plan1!$F$3:$G$429,2,FALSE)</f>
        <v>3</v>
      </c>
      <c r="BC494" s="20">
        <f>VLOOKUP(BC149,[1]Plan1!$F$3:$G$429,2,FALSE)</f>
        <v>3</v>
      </c>
      <c r="BD494" s="20">
        <f>VLOOKUP(BD149,[1]Plan1!$F$3:$G$429,2,FALSE)</f>
        <v>3</v>
      </c>
      <c r="BE494" s="20" t="e">
        <f>VLOOKUP(BE149,[1]Plan1!$F$3:$G$429,2,FALSE)</f>
        <v>#N/A</v>
      </c>
      <c r="BF494" s="20">
        <f>VLOOKUP(BF149,[1]Plan1!$F$3:$G$429,2,FALSE)</f>
        <v>20</v>
      </c>
      <c r="BG494" s="20">
        <f>VLOOKUP(BG149,[1]Plan1!$F$3:$G$429,2,FALSE)</f>
        <v>10</v>
      </c>
      <c r="BH494" s="20">
        <f>VLOOKUP(BH149,[1]Plan1!$F$3:$G$429,2,FALSE)</f>
        <v>12</v>
      </c>
      <c r="BI494" s="20">
        <f>VLOOKUP(BI149,[1]Plan1!$F$3:$G$429,2,FALSE)</f>
        <v>2</v>
      </c>
      <c r="BJ494" s="20">
        <f>VLOOKUP(BJ149,[1]Plan1!$F$3:$G$429,2,FALSE)</f>
        <v>2</v>
      </c>
      <c r="BK494" s="20">
        <f>VLOOKUP(BK149,[1]Plan1!$F$3:$G$429,2,FALSE)</f>
        <v>2</v>
      </c>
      <c r="BL494" s="20">
        <f>VLOOKUP(BL149,[1]Plan1!$F$3:$G$429,2,FALSE)</f>
        <v>2</v>
      </c>
      <c r="BM494" s="20">
        <f>VLOOKUP(BM149,[1]Plan1!$F$3:$G$429,2,FALSE)</f>
        <v>4</v>
      </c>
      <c r="BN494" s="20">
        <f>VLOOKUP(BN149,[1]Plan1!$F$3:$G$429,2,FALSE)</f>
        <v>0</v>
      </c>
      <c r="BO494" s="20">
        <f>VLOOKUP(BO149,[1]Plan1!$F$3:$G$429,2,FALSE)</f>
        <v>1</v>
      </c>
      <c r="BP494" s="20">
        <f>VLOOKUP(BP149,[1]Plan1!$F$3:$G$429,2,FALSE)</f>
        <v>12</v>
      </c>
      <c r="BQ494" s="20" t="e">
        <f>VLOOKUP(BQ149,[1]ajustes!$L$3:$M$11,2,FALSE)</f>
        <v>#N/A</v>
      </c>
      <c r="BR494" s="20" t="e">
        <f>VLOOKUP(BR149,[1]Plan1!$F$3:$G$429,2,FALSE)</f>
        <v>#N/A</v>
      </c>
      <c r="BS494" s="20">
        <f>VLOOKUP(BS149,[1]Plan1!$F$3:$G$429,2,FALSE)</f>
        <v>3</v>
      </c>
      <c r="BT494" s="20">
        <f>VLOOKUP(BT149,[1]Plan1!$F$3:$G$429,2,FALSE)</f>
        <v>2</v>
      </c>
      <c r="BU494" s="20">
        <f>VLOOKUP(BU149,[1]Plan1!$F$3:$G$429,2,FALSE)</f>
        <v>2</v>
      </c>
      <c r="BV494" s="20" t="e">
        <f>VLOOKUP(BV149,[1]ajustes!$L$3:$M$328,2,FALSE)</f>
        <v>#N/A</v>
      </c>
      <c r="BW494" s="20" t="e">
        <f>VLOOKUP(BW149,[1]Plan1!$F$3:$G$429,2,FALSE)</f>
        <v>#N/A</v>
      </c>
      <c r="BX494" s="20">
        <f>VLOOKUP(BX149,[1]Plan1!$F$3:$G$429,2,FALSE)</f>
        <v>12</v>
      </c>
      <c r="BY494" s="20">
        <f>VLOOKUP(BY149,[1]Plan1!$F$3:$G$429,2,FALSE)</f>
        <v>8</v>
      </c>
      <c r="BZ494" s="20">
        <f>VLOOKUP(BZ149,[1]Plan1!$F$3:$G$429,2,FALSE)</f>
        <v>2</v>
      </c>
      <c r="CA494" s="20">
        <f>VLOOKUP(CA149,[1]Plan1!$F$3:$G$429,2,FALSE)</f>
        <v>2</v>
      </c>
      <c r="CB494" s="20">
        <f>VLOOKUP(CB149,[1]Plan1!$F$3:$G$429,2,FALSE)</f>
        <v>0</v>
      </c>
      <c r="CC494" s="20">
        <f>VLOOKUP(CC149,[1]Plan1!$F$3:$G$429,2,FALSE)</f>
        <v>85</v>
      </c>
      <c r="CD494" s="20" t="e">
        <f>VLOOKUP(CD149,[1]Plan1!$F$3:$G$429,2,FALSE)</f>
        <v>#N/A</v>
      </c>
      <c r="CE494" s="20" t="e">
        <f>VLOOKUP(CE149,[1]Plan1!$F$3:$G$429,2,FALSE)</f>
        <v>#N/A</v>
      </c>
      <c r="CF494" s="20">
        <f>VLOOKUP(CF149,[1]Plan1!$F$3:$G$429,2,FALSE)</f>
        <v>0</v>
      </c>
      <c r="CG494" s="20" t="e">
        <f>VLOOKUP(CG149,[1]Plan1!$F$3:$G$429,2,FALSE)</f>
        <v>#N/A</v>
      </c>
      <c r="CH494" s="20" t="e">
        <f>VLOOKUP(CH149,[1]Plan1!$F$3:$G$429,2,FALSE)</f>
        <v>#N/A</v>
      </c>
      <c r="CI494" s="20">
        <f>VLOOKUP(CI149,[1]Plan1!$F$3:$G$429,2,FALSE)</f>
        <v>0</v>
      </c>
      <c r="CJ494" s="20">
        <f>VLOOKUP(CJ149,[1]Plan1!$F$3:$G$429,2,FALSE)</f>
        <v>3</v>
      </c>
      <c r="CK494" s="20" t="e">
        <f>VLOOKUP(CK149,[1]Plan1!$F$3:$G$429,2,FALSE)</f>
        <v>#N/A</v>
      </c>
      <c r="CL494" s="20" t="e">
        <f>VLOOKUP(CL149,[1]Plan1!$F$3:$G$429,2,FALSE)</f>
        <v>#N/A</v>
      </c>
      <c r="CM494" s="20">
        <f>VLOOKUP(CM149,[1]Plan1!$F$3:$G$429,2,FALSE)</f>
        <v>0</v>
      </c>
      <c r="CN494" s="20">
        <f>VLOOKUP(CN149,[1]Plan1!$F$3:$G$429,2,FALSE)</f>
        <v>0</v>
      </c>
      <c r="CU494" s="20" t="str">
        <f>IF(ISERROR(VLOOKUP(CU149,[1]Plan1!$B$2:$D$490,2,FALSE)),"(sem email)",VLOOKUP(CU149,[1]Plan1!$B$2:$D$490,2,FALSE))</f>
        <v>(sem email)</v>
      </c>
      <c r="CX494" s="20" t="str">
        <f>IF(ISERROR(VLOOKUP(CX149,[1]ajustes!$L$4:$M$309,2,FALSE)),"(sem email)",VLOOKUP(CX149,[1]ajustes!$L$4:$M$309,2,FALSE))</f>
        <v>(sem email)</v>
      </c>
    </row>
    <row r="495" spans="5:102" ht="15.75" customHeight="1" x14ac:dyDescent="0.3">
      <c r="E495" s="23" t="str">
        <f t="shared" si="2"/>
        <v>Sonia Maria Bramante Denk</v>
      </c>
      <c r="O495" s="20" t="e">
        <f>VLOOKUP(O150,[1]Plan1!$B$2:$D$490,2,FALSE)</f>
        <v>#N/A</v>
      </c>
      <c r="P495" s="20" t="str">
        <f>VLOOKUP(P150,[1]ajustes!$N$4:$O$344,2,FALSE)</f>
        <v>(11) 95540-3036</v>
      </c>
      <c r="AN495" s="20">
        <f>VLOOKUP(AN150,[1]Plan1!$F$3:$G$429,2,FALSE)</f>
        <v>15</v>
      </c>
      <c r="AO495" s="20">
        <f>VLOOKUP(AO150,[1]Plan1!$F$3:$G$429,2,FALSE)</f>
        <v>10</v>
      </c>
      <c r="AP495" s="20">
        <f>VLOOKUP(AP150,[1]Plan1!$F$3:$G$429,2,FALSE)</f>
        <v>6</v>
      </c>
      <c r="AQ495" s="20">
        <f>VLOOKUP(AQ150,[1]Plan1!$F$3:$G$429,2,FALSE)</f>
        <v>2</v>
      </c>
      <c r="AR495" s="20" t="e">
        <f>VLOOKUP(AR150,[1]Plan1!$F$3:$G$429,2,FALSE)</f>
        <v>#N/A</v>
      </c>
      <c r="AS495" s="20">
        <f>VLOOKUP(AS150,[1]Plan1!$F$3:$G$429,2,FALSE)</f>
        <v>6</v>
      </c>
      <c r="AT495" s="20" t="e">
        <f>VLOOKUP(AT150,[1]Plan1!$F$3:$G$429,2,FALSE)</f>
        <v>#N/A</v>
      </c>
      <c r="AU495" s="20" t="e">
        <f>VLOOKUP(AU150,[1]ajustes!$L$4:$N$134,3,FALSE)</f>
        <v>#N/A</v>
      </c>
      <c r="AV495" s="20">
        <f>VLOOKUP(AV150,[1]Plan1!$F$3:$G$429,2,FALSE)</f>
        <v>8</v>
      </c>
      <c r="AW495" s="20">
        <f>VLOOKUP(AW150,[1]Plan1!$F$3:$G$429,2,FALSE)</f>
        <v>6</v>
      </c>
      <c r="AX495" s="20">
        <f>VLOOKUP(AX150,[1]Plan1!$F$3:$G$429,2,FALSE)</f>
        <v>3</v>
      </c>
      <c r="AY495" s="20">
        <f>VLOOKUP(AY150,[1]Plan1!$F$3:$G$429,2,FALSE)</f>
        <v>1</v>
      </c>
      <c r="AZ495" s="20">
        <f>VLOOKUP(AZ150,[1]Plan1!$F$3:$G$429,2,FALSE)</f>
        <v>0</v>
      </c>
      <c r="BA495" s="20">
        <f>VLOOKUP(BA150,[1]Plan1!$F$3:$G$429,2,FALSE)</f>
        <v>0</v>
      </c>
      <c r="BB495" s="20">
        <f>VLOOKUP(BB150,[1]Plan1!$F$3:$G$429,2,FALSE)</f>
        <v>0</v>
      </c>
      <c r="BC495" s="20">
        <f>VLOOKUP(BC150,[1]Plan1!$F$3:$G$429,2,FALSE)</f>
        <v>2</v>
      </c>
      <c r="BD495" s="20">
        <f>VLOOKUP(BD150,[1]Plan1!$F$3:$G$429,2,FALSE)</f>
        <v>0</v>
      </c>
      <c r="BE495" s="20">
        <f>VLOOKUP(BE150,[1]Plan1!$F$3:$G$429,2,FALSE)</f>
        <v>0</v>
      </c>
      <c r="BF495" s="20">
        <f>VLOOKUP(BF150,[1]Plan1!$F$3:$G$429,2,FALSE)</f>
        <v>3</v>
      </c>
      <c r="BG495" s="20">
        <f>VLOOKUP(BG150,[1]Plan1!$F$3:$G$429,2,FALSE)</f>
        <v>0</v>
      </c>
      <c r="BH495" s="20">
        <f>VLOOKUP(BH150,[1]Plan1!$F$3:$G$429,2,FALSE)</f>
        <v>1</v>
      </c>
      <c r="BI495" s="20">
        <f>VLOOKUP(BI150,[1]Plan1!$F$3:$G$429,2,FALSE)</f>
        <v>0</v>
      </c>
      <c r="BJ495" s="20">
        <f>VLOOKUP(BJ150,[1]Plan1!$F$3:$G$429,2,FALSE)</f>
        <v>0</v>
      </c>
      <c r="BK495" s="20">
        <f>VLOOKUP(BK150,[1]Plan1!$F$3:$G$429,2,FALSE)</f>
        <v>1</v>
      </c>
      <c r="BL495" s="20">
        <f>VLOOKUP(BL150,[1]Plan1!$F$3:$G$429,2,FALSE)</f>
        <v>0</v>
      </c>
      <c r="BM495" s="20">
        <f>VLOOKUP(BM150,[1]Plan1!$F$3:$G$429,2,FALSE)</f>
        <v>0</v>
      </c>
      <c r="BN495" s="20">
        <f>VLOOKUP(BN150,[1]Plan1!$F$3:$G$429,2,FALSE)</f>
        <v>0</v>
      </c>
      <c r="BO495" s="20">
        <f>VLOOKUP(BO150,[1]Plan1!$F$3:$G$429,2,FALSE)</f>
        <v>0</v>
      </c>
      <c r="BP495" s="20">
        <f>VLOOKUP(BP150,[1]Plan1!$F$3:$G$429,2,FALSE)</f>
        <v>0</v>
      </c>
      <c r="BQ495" s="20" t="e">
        <f>VLOOKUP(BQ150,[1]ajustes!$L$3:$M$11,2,FALSE)</f>
        <v>#N/A</v>
      </c>
      <c r="BR495" s="20">
        <f>VLOOKUP(BR150,[1]Plan1!$F$3:$G$429,2,FALSE)</f>
        <v>0</v>
      </c>
      <c r="BS495" s="20">
        <f>VLOOKUP(BS150,[1]Plan1!$F$3:$G$429,2,FALSE)</f>
        <v>0</v>
      </c>
      <c r="BT495" s="20">
        <f>VLOOKUP(BT150,[1]Plan1!$F$3:$G$429,2,FALSE)</f>
        <v>0</v>
      </c>
      <c r="BU495" s="20">
        <f>VLOOKUP(BU150,[1]Plan1!$F$3:$G$429,2,FALSE)</f>
        <v>0</v>
      </c>
      <c r="BV495" s="20" t="e">
        <f>VLOOKUP(BV150,[1]ajustes!$L$3:$M$328,2,FALSE)</f>
        <v>#N/A</v>
      </c>
      <c r="BW495" s="20">
        <f>VLOOKUP(BW150,[1]Plan1!$F$3:$G$429,2,FALSE)</f>
        <v>0</v>
      </c>
      <c r="BX495" s="20">
        <f>VLOOKUP(BX150,[1]Plan1!$F$3:$G$429,2,FALSE)</f>
        <v>0</v>
      </c>
      <c r="BY495" s="20">
        <f>VLOOKUP(BY150,[1]Plan1!$F$3:$G$429,2,FALSE)</f>
        <v>0</v>
      </c>
      <c r="BZ495" s="20">
        <f>VLOOKUP(BZ150,[1]Plan1!$F$3:$G$429,2,FALSE)</f>
        <v>0</v>
      </c>
      <c r="CA495" s="20">
        <f>VLOOKUP(CA150,[1]Plan1!$F$3:$G$429,2,FALSE)</f>
        <v>0</v>
      </c>
      <c r="CB495" s="20">
        <f>VLOOKUP(CB150,[1]Plan1!$F$3:$G$429,2,FALSE)</f>
        <v>0</v>
      </c>
      <c r="CC495" s="20">
        <f>VLOOKUP(CC150,[1]Plan1!$F$3:$G$429,2,FALSE)</f>
        <v>0</v>
      </c>
      <c r="CD495" s="20">
        <f>VLOOKUP(CD150,[1]Plan1!$F$3:$G$429,2,FALSE)</f>
        <v>0</v>
      </c>
      <c r="CE495" s="20">
        <f>VLOOKUP(CE150,[1]Plan1!$F$3:$G$429,2,FALSE)</f>
        <v>0</v>
      </c>
      <c r="CF495" s="20">
        <f>VLOOKUP(CF150,[1]Plan1!$F$3:$G$429,2,FALSE)</f>
        <v>0</v>
      </c>
      <c r="CG495" s="20">
        <f>VLOOKUP(CG150,[1]Plan1!$F$3:$G$429,2,FALSE)</f>
        <v>0</v>
      </c>
      <c r="CH495" s="20" t="e">
        <f>VLOOKUP(CH150,[1]Plan1!$F$3:$G$429,2,FALSE)</f>
        <v>#N/A</v>
      </c>
      <c r="CI495" s="20">
        <f>VLOOKUP(CI150,[1]Plan1!$F$3:$G$429,2,FALSE)</f>
        <v>0</v>
      </c>
      <c r="CJ495" s="20">
        <f>VLOOKUP(CJ150,[1]Plan1!$F$3:$G$429,2,FALSE)</f>
        <v>0</v>
      </c>
      <c r="CK495" s="20">
        <f>VLOOKUP(CK150,[1]Plan1!$F$3:$G$429,2,FALSE)</f>
        <v>0</v>
      </c>
      <c r="CL495" s="20" t="e">
        <f>VLOOKUP(CL150,[1]Plan1!$F$3:$G$429,2,FALSE)</f>
        <v>#N/A</v>
      </c>
      <c r="CM495" s="20">
        <f>VLOOKUP(CM150,[1]Plan1!$F$3:$G$429,2,FALSE)</f>
        <v>0</v>
      </c>
      <c r="CN495" s="20">
        <f>VLOOKUP(CN150,[1]Plan1!$F$3:$G$429,2,FALSE)</f>
        <v>0</v>
      </c>
      <c r="CU495" s="20" t="str">
        <f>IF(ISERROR(VLOOKUP(CU150,[1]Plan1!$B$2:$D$490,2,FALSE)),"(sem email)",VLOOKUP(CU150,[1]Plan1!$B$2:$D$490,2,FALSE))</f>
        <v>(sem email)</v>
      </c>
      <c r="CX495" s="20" t="str">
        <f>IF(ISERROR(VLOOKUP(CX150,[1]ajustes!$L$4:$M$309,2,FALSE)),"(sem email)",VLOOKUP(CX150,[1]ajustes!$L$4:$M$309,2,FALSE))</f>
        <v>(sem email)</v>
      </c>
    </row>
    <row r="496" spans="5:102" ht="15.75" customHeight="1" x14ac:dyDescent="0.3">
      <c r="E496" s="23" t="str">
        <f t="shared" si="2"/>
        <v>Mariauria Meirinho Tiitus</v>
      </c>
      <c r="O496" s="20" t="e">
        <f>VLOOKUP(O151,[1]Plan1!$B$2:$D$490,2,FALSE)</f>
        <v>#N/A</v>
      </c>
      <c r="P496" s="20" t="str">
        <f>VLOOKUP(P151,[1]ajustes!$N$4:$O$344,2,FALSE)</f>
        <v>(13) 3472-6575 / (13) 98157-3080</v>
      </c>
      <c r="AN496" s="20">
        <f>VLOOKUP(AN151,[1]Plan1!$F$3:$G$429,2,FALSE)</f>
        <v>70</v>
      </c>
      <c r="AO496" s="20">
        <f>VLOOKUP(AO151,[1]Plan1!$F$3:$G$429,2,FALSE)</f>
        <v>42</v>
      </c>
      <c r="AP496" s="20">
        <f>VLOOKUP(AP151,[1]Plan1!$F$3:$G$429,2,FALSE)</f>
        <v>4</v>
      </c>
      <c r="AQ496" s="20">
        <f>VLOOKUP(AQ151,[1]Plan1!$F$3:$G$429,2,FALSE)</f>
        <v>9</v>
      </c>
      <c r="AR496" s="20">
        <f>VLOOKUP(AR151,[1]Plan1!$F$3:$G$429,2,FALSE)</f>
        <v>0</v>
      </c>
      <c r="AS496" s="20">
        <f>VLOOKUP(AS151,[1]Plan1!$F$3:$G$429,2,FALSE)</f>
        <v>0</v>
      </c>
      <c r="AT496" s="20">
        <f>VLOOKUP(AT151,[1]Plan1!$F$3:$G$429,2,FALSE)</f>
        <v>0</v>
      </c>
      <c r="AU496" s="20" t="e">
        <f>VLOOKUP(AU151,[1]ajustes!$L$4:$N$134,3,FALSE)</f>
        <v>#N/A</v>
      </c>
      <c r="AV496" s="20">
        <f>VLOOKUP(AV151,[1]Plan1!$F$3:$G$429,2,FALSE)</f>
        <v>0</v>
      </c>
      <c r="AW496" s="20">
        <f>VLOOKUP(AW151,[1]Plan1!$F$3:$G$429,2,FALSE)</f>
        <v>10</v>
      </c>
      <c r="AX496" s="20">
        <f>VLOOKUP(AX151,[1]Plan1!$F$3:$G$429,2,FALSE)</f>
        <v>2</v>
      </c>
      <c r="AY496" s="20">
        <f>VLOOKUP(AY151,[1]Plan1!$F$3:$G$429,2,FALSE)</f>
        <v>2</v>
      </c>
      <c r="AZ496" s="20">
        <f>VLOOKUP(AZ151,[1]Plan1!$F$3:$G$429,2,FALSE)</f>
        <v>0</v>
      </c>
      <c r="BA496" s="20">
        <f>VLOOKUP(BA151,[1]Plan1!$F$3:$G$429,2,FALSE)</f>
        <v>0</v>
      </c>
      <c r="BB496" s="20">
        <f>VLOOKUP(BB151,[1]Plan1!$F$3:$G$429,2,FALSE)</f>
        <v>3</v>
      </c>
      <c r="BC496" s="20">
        <f>VLOOKUP(BC151,[1]Plan1!$F$3:$G$429,2,FALSE)</f>
        <v>3</v>
      </c>
      <c r="BD496" s="20">
        <f>VLOOKUP(BD151,[1]Plan1!$F$3:$G$429,2,FALSE)</f>
        <v>0</v>
      </c>
      <c r="BE496" s="20" t="e">
        <f>VLOOKUP(BE151,[1]Plan1!$F$3:$G$429,2,FALSE)</f>
        <v>#N/A</v>
      </c>
      <c r="BF496" s="20">
        <f>VLOOKUP(BF151,[1]Plan1!$F$3:$G$429,2,FALSE)</f>
        <v>2</v>
      </c>
      <c r="BG496" s="20">
        <f>VLOOKUP(BG151,[1]Plan1!$F$3:$G$429,2,FALSE)</f>
        <v>0</v>
      </c>
      <c r="BH496" s="20">
        <f>VLOOKUP(BH151,[1]Plan1!$F$3:$G$429,2,FALSE)</f>
        <v>2</v>
      </c>
      <c r="BI496" s="20">
        <f>VLOOKUP(BI151,[1]Plan1!$F$3:$G$429,2,FALSE)</f>
        <v>0</v>
      </c>
      <c r="BJ496" s="20">
        <f>VLOOKUP(BJ151,[1]Plan1!$F$3:$G$429,2,FALSE)</f>
        <v>0</v>
      </c>
      <c r="BK496" s="20">
        <f>VLOOKUP(BK151,[1]Plan1!$F$3:$G$429,2,FALSE)</f>
        <v>0</v>
      </c>
      <c r="BL496" s="20">
        <f>VLOOKUP(BL151,[1]Plan1!$F$3:$G$429,2,FALSE)</f>
        <v>0</v>
      </c>
      <c r="BM496" s="20">
        <f>VLOOKUP(BM151,[1]Plan1!$F$3:$G$429,2,FALSE)</f>
        <v>0</v>
      </c>
      <c r="BN496" s="20">
        <f>VLOOKUP(BN151,[1]Plan1!$F$3:$G$429,2,FALSE)</f>
        <v>0</v>
      </c>
      <c r="BO496" s="20">
        <f>VLOOKUP(BO151,[1]Plan1!$F$3:$G$429,2,FALSE)</f>
        <v>0</v>
      </c>
      <c r="BP496" s="20">
        <f>VLOOKUP(BP151,[1]Plan1!$F$3:$G$429,2,FALSE)</f>
        <v>1</v>
      </c>
      <c r="BQ496" s="20" t="e">
        <f>VLOOKUP(BQ151,[1]ajustes!$L$3:$M$11,2,FALSE)</f>
        <v>#N/A</v>
      </c>
      <c r="BR496" s="20">
        <f>VLOOKUP(BR151,[1]Plan1!$F$3:$G$429,2,FALSE)</f>
        <v>0</v>
      </c>
      <c r="BS496" s="20">
        <f>VLOOKUP(BS151,[1]Plan1!$F$3:$G$429,2,FALSE)</f>
        <v>0</v>
      </c>
      <c r="BT496" s="20">
        <f>VLOOKUP(BT151,[1]Plan1!$F$3:$G$429,2,FALSE)</f>
        <v>0</v>
      </c>
      <c r="BU496" s="20">
        <f>VLOOKUP(BU151,[1]Plan1!$F$3:$G$429,2,FALSE)</f>
        <v>0</v>
      </c>
      <c r="BV496" s="20" t="e">
        <f>VLOOKUP(BV151,[1]ajustes!$L$3:$M$328,2,FALSE)</f>
        <v>#N/A</v>
      </c>
      <c r="BW496" s="20" t="e">
        <f>VLOOKUP(BW151,[1]Plan1!$F$3:$G$429,2,FALSE)</f>
        <v>#N/A</v>
      </c>
      <c r="BX496" s="20">
        <f>VLOOKUP(BX151,[1]Plan1!$F$3:$G$429,2,FALSE)</f>
        <v>1</v>
      </c>
      <c r="BY496" s="20">
        <f>VLOOKUP(BY151,[1]Plan1!$F$3:$G$429,2,FALSE)</f>
        <v>3</v>
      </c>
      <c r="BZ496" s="20">
        <f>VLOOKUP(BZ151,[1]Plan1!$F$3:$G$429,2,FALSE)</f>
        <v>1</v>
      </c>
      <c r="CA496" s="20">
        <f>VLOOKUP(CA151,[1]Plan1!$F$3:$G$429,2,FALSE)</f>
        <v>1</v>
      </c>
      <c r="CB496" s="20">
        <f>VLOOKUP(CB151,[1]Plan1!$F$3:$G$429,2,FALSE)</f>
        <v>0</v>
      </c>
      <c r="CC496" s="20">
        <f>VLOOKUP(CC151,[1]Plan1!$F$3:$G$429,2,FALSE)</f>
        <v>10</v>
      </c>
      <c r="CD496" s="20">
        <f>VLOOKUP(CD151,[1]Plan1!$F$3:$G$429,2,FALSE)</f>
        <v>0</v>
      </c>
      <c r="CE496" s="20">
        <f>VLOOKUP(CE151,[1]Plan1!$F$3:$G$429,2,FALSE)</f>
        <v>0</v>
      </c>
      <c r="CF496" s="20">
        <f>VLOOKUP(CF151,[1]Plan1!$F$3:$G$429,2,FALSE)</f>
        <v>0</v>
      </c>
      <c r="CG496" s="20" t="e">
        <f>VLOOKUP(CG151,[1]Plan1!$F$3:$G$429,2,FALSE)</f>
        <v>#N/A</v>
      </c>
      <c r="CH496" s="20" t="e">
        <f>VLOOKUP(CH151,[1]Plan1!$F$3:$G$429,2,FALSE)</f>
        <v>#N/A</v>
      </c>
      <c r="CI496" s="20">
        <f>VLOOKUP(CI151,[1]Plan1!$F$3:$G$429,2,FALSE)</f>
        <v>0</v>
      </c>
      <c r="CJ496" s="20">
        <f>VLOOKUP(CJ151,[1]Plan1!$F$3:$G$429,2,FALSE)</f>
        <v>0</v>
      </c>
      <c r="CK496" s="20">
        <f>VLOOKUP(CK151,[1]Plan1!$F$3:$G$429,2,FALSE)</f>
        <v>0</v>
      </c>
      <c r="CL496" s="20" t="e">
        <f>VLOOKUP(CL151,[1]Plan1!$F$3:$G$429,2,FALSE)</f>
        <v>#N/A</v>
      </c>
      <c r="CM496" s="20">
        <f>VLOOKUP(CM151,[1]Plan1!$F$3:$G$429,2,FALSE)</f>
        <v>0</v>
      </c>
      <c r="CN496" s="20">
        <f>VLOOKUP(CN151,[1]Plan1!$F$3:$G$429,2,FALSE)</f>
        <v>0</v>
      </c>
      <c r="CU496" s="20" t="str">
        <f>IF(ISERROR(VLOOKUP(CU151,[1]Plan1!$B$2:$D$490,2,FALSE)),"(sem email)",VLOOKUP(CU151,[1]Plan1!$B$2:$D$490,2,FALSE))</f>
        <v>(sem email)</v>
      </c>
      <c r="CX496" s="20" t="str">
        <f>IF(ISERROR(VLOOKUP(CX151,[1]ajustes!$L$4:$M$309,2,FALSE)),"(sem email)",VLOOKUP(CX151,[1]ajustes!$L$4:$M$309,2,FALSE))</f>
        <v>(sem email)</v>
      </c>
    </row>
    <row r="497" spans="5:102" ht="15.75" customHeight="1" x14ac:dyDescent="0.3">
      <c r="E497" s="23" t="str">
        <f t="shared" si="2"/>
        <v>Mariley Massanet</v>
      </c>
      <c r="O497" s="20" t="e">
        <f>VLOOKUP(O152,[1]Plan1!$B$2:$D$490,2,FALSE)</f>
        <v>#N/A</v>
      </c>
      <c r="P497" s="20" t="e">
        <f>VLOOKUP(P152,[1]ajustes!$N$4:$O$344,2,FALSE)</f>
        <v>#N/A</v>
      </c>
      <c r="AN497" s="20">
        <f>VLOOKUP(AN152,[1]Plan1!$F$3:$G$429,2,FALSE)</f>
        <v>0</v>
      </c>
      <c r="AO497" s="20">
        <f>VLOOKUP(AO152,[1]Plan1!$F$3:$G$429,2,FALSE)</f>
        <v>7</v>
      </c>
      <c r="AP497" s="20">
        <f>VLOOKUP(AP152,[1]Plan1!$F$3:$G$429,2,FALSE)</f>
        <v>6</v>
      </c>
      <c r="AQ497" s="20">
        <f>VLOOKUP(AQ152,[1]Plan1!$F$3:$G$429,2,FALSE)</f>
        <v>3</v>
      </c>
      <c r="AR497" s="20">
        <f>VLOOKUP(AR152,[1]Plan1!$F$3:$G$429,2,FALSE)</f>
        <v>0</v>
      </c>
      <c r="AS497" s="20">
        <f>VLOOKUP(AS152,[1]Plan1!$F$3:$G$429,2,FALSE)</f>
        <v>0</v>
      </c>
      <c r="AT497" s="20">
        <f>VLOOKUP(AT152,[1]Plan1!$F$3:$G$429,2,FALSE)</f>
        <v>0</v>
      </c>
      <c r="AU497" s="20" t="e">
        <f>VLOOKUP(AU152,[1]ajustes!$L$4:$N$134,3,FALSE)</f>
        <v>#N/A</v>
      </c>
      <c r="AV497" s="20">
        <f>VLOOKUP(AV152,[1]Plan1!$F$3:$G$429,2,FALSE)</f>
        <v>0</v>
      </c>
      <c r="AW497" s="20">
        <f>VLOOKUP(AW152,[1]Plan1!$F$3:$G$429,2,FALSE)</f>
        <v>0</v>
      </c>
      <c r="AX497" s="20">
        <f>VLOOKUP(AX152,[1]Plan1!$F$3:$G$429,2,FALSE)</f>
        <v>0</v>
      </c>
      <c r="AY497" s="20">
        <f>VLOOKUP(AY152,[1]Plan1!$F$3:$G$429,2,FALSE)</f>
        <v>0</v>
      </c>
      <c r="AZ497" s="20">
        <f>VLOOKUP(AZ152,[1]Plan1!$F$3:$G$429,2,FALSE)</f>
        <v>0</v>
      </c>
      <c r="BA497" s="20">
        <f>VLOOKUP(BA152,[1]Plan1!$F$3:$G$429,2,FALSE)</f>
        <v>0</v>
      </c>
      <c r="BB497" s="20">
        <f>VLOOKUP(BB152,[1]Plan1!$F$3:$G$429,2,FALSE)</f>
        <v>0</v>
      </c>
      <c r="BC497" s="20">
        <f>VLOOKUP(BC152,[1]Plan1!$F$3:$G$429,2,FALSE)</f>
        <v>0</v>
      </c>
      <c r="BD497" s="20">
        <f>VLOOKUP(BD152,[1]Plan1!$F$3:$G$429,2,FALSE)</f>
        <v>0</v>
      </c>
      <c r="BE497" s="20" t="e">
        <f>VLOOKUP(BE152,[1]Plan1!$F$3:$G$429,2,FALSE)</f>
        <v>#N/A</v>
      </c>
      <c r="BF497" s="20">
        <f>VLOOKUP(BF152,[1]Plan1!$F$3:$G$429,2,FALSE)</f>
        <v>15</v>
      </c>
      <c r="BG497" s="20">
        <f>VLOOKUP(BG152,[1]Plan1!$F$3:$G$429,2,FALSE)</f>
        <v>4</v>
      </c>
      <c r="BH497" s="20">
        <f>VLOOKUP(BH152,[1]Plan1!$F$3:$G$429,2,FALSE)</f>
        <v>5</v>
      </c>
      <c r="BI497" s="20">
        <f>VLOOKUP(BI152,[1]Plan1!$F$3:$G$429,2,FALSE)</f>
        <v>1</v>
      </c>
      <c r="BJ497" s="20">
        <f>VLOOKUP(BJ152,[1]Plan1!$F$3:$G$429,2,FALSE)</f>
        <v>1</v>
      </c>
      <c r="BK497" s="20">
        <f>VLOOKUP(BK152,[1]Plan1!$F$3:$G$429,2,FALSE)</f>
        <v>1</v>
      </c>
      <c r="BL497" s="20">
        <f>VLOOKUP(BL152,[1]Plan1!$F$3:$G$429,2,FALSE)</f>
        <v>1</v>
      </c>
      <c r="BM497" s="20">
        <f>VLOOKUP(BM152,[1]Plan1!$F$3:$G$429,2,FALSE)</f>
        <v>1</v>
      </c>
      <c r="BN497" s="20">
        <f>VLOOKUP(BN152,[1]Plan1!$F$3:$G$429,2,FALSE)</f>
        <v>0</v>
      </c>
      <c r="BO497" s="20">
        <f>VLOOKUP(BO152,[1]Plan1!$F$3:$G$429,2,FALSE)</f>
        <v>5</v>
      </c>
      <c r="BP497" s="20">
        <f>VLOOKUP(BP152,[1]Plan1!$F$3:$G$429,2,FALSE)</f>
        <v>5</v>
      </c>
      <c r="BQ497" s="20" t="e">
        <f>VLOOKUP(BQ152,[1]ajustes!$L$3:$M$11,2,FALSE)</f>
        <v>#N/A</v>
      </c>
      <c r="BR497" s="20" t="e">
        <f>VLOOKUP(BR152,[1]Plan1!$F$3:$G$429,2,FALSE)</f>
        <v>#N/A</v>
      </c>
      <c r="BS497" s="20">
        <f>VLOOKUP(BS152,[1]Plan1!$F$3:$G$429,2,FALSE)</f>
        <v>3</v>
      </c>
      <c r="BT497" s="20">
        <f>VLOOKUP(BT152,[1]Plan1!$F$3:$G$429,2,FALSE)</f>
        <v>1</v>
      </c>
      <c r="BU497" s="20">
        <f>VLOOKUP(BU152,[1]Plan1!$F$3:$G$429,2,FALSE)</f>
        <v>1</v>
      </c>
      <c r="BV497" s="20" t="e">
        <f>VLOOKUP(BV152,[1]ajustes!$L$3:$M$328,2,FALSE)</f>
        <v>#N/A</v>
      </c>
      <c r="BW497" s="20">
        <f>VLOOKUP(BW152,[1]Plan1!$F$3:$G$429,2,FALSE)</f>
        <v>0</v>
      </c>
      <c r="BX497" s="20">
        <f>VLOOKUP(BX152,[1]Plan1!$F$3:$G$429,2,FALSE)</f>
        <v>0</v>
      </c>
      <c r="BY497" s="20">
        <f>VLOOKUP(BY152,[1]Plan1!$F$3:$G$429,2,FALSE)</f>
        <v>0</v>
      </c>
      <c r="BZ497" s="20">
        <f>VLOOKUP(BZ152,[1]Plan1!$F$3:$G$429,2,FALSE)</f>
        <v>0</v>
      </c>
      <c r="CA497" s="20">
        <f>VLOOKUP(CA152,[1]Plan1!$F$3:$G$429,2,FALSE)</f>
        <v>0</v>
      </c>
      <c r="CB497" s="20">
        <f>VLOOKUP(CB152,[1]Plan1!$F$3:$G$429,2,FALSE)</f>
        <v>0</v>
      </c>
      <c r="CC497" s="20">
        <f>VLOOKUP(CC152,[1]Plan1!$F$3:$G$429,2,FALSE)</f>
        <v>5</v>
      </c>
      <c r="CD497" s="20">
        <f>VLOOKUP(CD152,[1]Plan1!$F$3:$G$429,2,FALSE)</f>
        <v>0</v>
      </c>
      <c r="CE497" s="20">
        <f>VLOOKUP(CE152,[1]Plan1!$F$3:$G$429,2,FALSE)</f>
        <v>0</v>
      </c>
      <c r="CF497" s="20">
        <f>VLOOKUP(CF152,[1]Plan1!$F$3:$G$429,2,FALSE)</f>
        <v>0</v>
      </c>
      <c r="CG497" s="20" t="e">
        <f>VLOOKUP(CG152,[1]Plan1!$F$3:$G$429,2,FALSE)</f>
        <v>#N/A</v>
      </c>
      <c r="CH497" s="20" t="e">
        <f>VLOOKUP(CH152,[1]Plan1!$F$3:$G$429,2,FALSE)</f>
        <v>#N/A</v>
      </c>
      <c r="CI497" s="20">
        <f>VLOOKUP(CI152,[1]Plan1!$F$3:$G$429,2,FALSE)</f>
        <v>0</v>
      </c>
      <c r="CJ497" s="20">
        <f>VLOOKUP(CJ152,[1]Plan1!$F$3:$G$429,2,FALSE)</f>
        <v>0</v>
      </c>
      <c r="CK497" s="20">
        <f>VLOOKUP(CK152,[1]Plan1!$F$3:$G$429,2,FALSE)</f>
        <v>0</v>
      </c>
      <c r="CL497" s="20" t="e">
        <f>VLOOKUP(CL152,[1]Plan1!$F$3:$G$429,2,FALSE)</f>
        <v>#N/A</v>
      </c>
      <c r="CM497" s="20">
        <f>VLOOKUP(CM152,[1]Plan1!$F$3:$G$429,2,FALSE)</f>
        <v>0</v>
      </c>
      <c r="CN497" s="20">
        <f>VLOOKUP(CN152,[1]Plan1!$F$3:$G$429,2,FALSE)</f>
        <v>0</v>
      </c>
      <c r="CU497" s="20" t="str">
        <f>IF(ISERROR(VLOOKUP(CU152,[1]Plan1!$B$2:$D$490,2,FALSE)),"(sem email)",VLOOKUP(CU152,[1]Plan1!$B$2:$D$490,2,FALSE))</f>
        <v>(sem email)</v>
      </c>
      <c r="CX497" s="20" t="str">
        <f>IF(ISERROR(VLOOKUP(CX152,[1]ajustes!$L$4:$M$309,2,FALSE)),"(sem email)",VLOOKUP(CX152,[1]ajustes!$L$4:$M$309,2,FALSE))</f>
        <v>(sem email)</v>
      </c>
    </row>
    <row r="498" spans="5:102" ht="15.75" customHeight="1" x14ac:dyDescent="0.3">
      <c r="E498" s="23" t="str">
        <f t="shared" si="2"/>
        <v>Núcleo De Evangelização Espírita A Caminho Luz A Caminho Da Luz</v>
      </c>
      <c r="O498" s="20" t="e">
        <f>VLOOKUP(O153,[1]Plan1!$B$2:$D$490,2,FALSE)</f>
        <v>#N/A</v>
      </c>
      <c r="P498" s="20" t="e">
        <f>VLOOKUP(P153,[1]ajustes!$N$4:$O$344,2,FALSE)</f>
        <v>#N/A</v>
      </c>
      <c r="AN498" s="20">
        <f>VLOOKUP(AN153,[1]Plan1!$F$3:$G$429,2,FALSE)</f>
        <v>15</v>
      </c>
      <c r="AO498" s="20">
        <f>VLOOKUP(AO153,[1]Plan1!$F$3:$G$429,2,FALSE)</f>
        <v>8</v>
      </c>
      <c r="AP498" s="20">
        <f>VLOOKUP(AP153,[1]Plan1!$F$3:$G$429,2,FALSE)</f>
        <v>4</v>
      </c>
      <c r="AQ498" s="20">
        <f>VLOOKUP(AQ153,[1]Plan1!$F$3:$G$429,2,FALSE)</f>
        <v>4</v>
      </c>
      <c r="AR498" s="20">
        <f>VLOOKUP(AR153,[1]Plan1!$F$3:$G$429,2,FALSE)</f>
        <v>0</v>
      </c>
      <c r="AS498" s="20">
        <f>VLOOKUP(AS153,[1]Plan1!$F$3:$G$429,2,FALSE)</f>
        <v>0</v>
      </c>
      <c r="AT498" s="20" t="e">
        <f>VLOOKUP(AT153,[1]Plan1!$F$3:$G$429,2,FALSE)</f>
        <v>#N/A</v>
      </c>
      <c r="AU498" s="20" t="e">
        <f>VLOOKUP(AU153,[1]ajustes!$L$4:$N$134,3,FALSE)</f>
        <v>#N/A</v>
      </c>
      <c r="AV498" s="20">
        <f>VLOOKUP(AV153,[1]Plan1!$F$3:$G$429,2,FALSE)</f>
        <v>10</v>
      </c>
      <c r="AW498" s="20">
        <f>VLOOKUP(AW153,[1]Plan1!$F$3:$G$429,2,FALSE)</f>
        <v>4</v>
      </c>
      <c r="AX498" s="20">
        <f>VLOOKUP(AX153,[1]Plan1!$F$3:$G$429,2,FALSE)</f>
        <v>3</v>
      </c>
      <c r="AY498" s="20">
        <f>VLOOKUP(AY153,[1]Plan1!$F$3:$G$429,2,FALSE)</f>
        <v>1</v>
      </c>
      <c r="AZ498" s="20" t="e">
        <f>VLOOKUP(AZ153,[1]Plan1!$F$3:$G$429,2,FALSE)</f>
        <v>#N/A</v>
      </c>
      <c r="BA498" s="20">
        <f>VLOOKUP(BA153,[1]Plan1!$F$3:$G$429,2,FALSE)</f>
        <v>5</v>
      </c>
      <c r="BB498" s="20">
        <f>VLOOKUP(BB153,[1]Plan1!$F$3:$G$429,2,FALSE)</f>
        <v>3</v>
      </c>
      <c r="BC498" s="20">
        <f>VLOOKUP(BC153,[1]Plan1!$F$3:$G$429,2,FALSE)</f>
        <v>3</v>
      </c>
      <c r="BD498" s="20">
        <f>VLOOKUP(BD153,[1]Plan1!$F$3:$G$429,2,FALSE)</f>
        <v>1</v>
      </c>
      <c r="BE498" s="20" t="e">
        <f>VLOOKUP(BE153,[1]Plan1!$F$3:$G$429,2,FALSE)</f>
        <v>#N/A</v>
      </c>
      <c r="BF498" s="20">
        <f>VLOOKUP(BF153,[1]Plan1!$F$3:$G$429,2,FALSE)</f>
        <v>4</v>
      </c>
      <c r="BG498" s="20">
        <f>VLOOKUP(BG153,[1]Plan1!$F$3:$G$429,2,FALSE)</f>
        <v>4</v>
      </c>
      <c r="BH498" s="20">
        <f>VLOOKUP(BH153,[1]Plan1!$F$3:$G$429,2,FALSE)</f>
        <v>2</v>
      </c>
      <c r="BI498" s="20">
        <f>VLOOKUP(BI153,[1]Plan1!$F$3:$G$429,2,FALSE)</f>
        <v>0</v>
      </c>
      <c r="BJ498" s="20">
        <f>VLOOKUP(BJ153,[1]Plan1!$F$3:$G$429,2,FALSE)</f>
        <v>0</v>
      </c>
      <c r="BK498" s="20">
        <f>VLOOKUP(BK153,[1]Plan1!$F$3:$G$429,2,FALSE)</f>
        <v>0</v>
      </c>
      <c r="BL498" s="20">
        <f>VLOOKUP(BL153,[1]Plan1!$F$3:$G$429,2,FALSE)</f>
        <v>0</v>
      </c>
      <c r="BM498" s="20">
        <f>VLOOKUP(BM153,[1]Plan1!$F$3:$G$429,2,FALSE)</f>
        <v>0</v>
      </c>
      <c r="BN498" s="20">
        <f>VLOOKUP(BN153,[1]Plan1!$F$3:$G$429,2,FALSE)</f>
        <v>0</v>
      </c>
      <c r="BO498" s="20">
        <f>VLOOKUP(BO153,[1]Plan1!$F$3:$G$429,2,FALSE)</f>
        <v>0</v>
      </c>
      <c r="BP498" s="20">
        <f>VLOOKUP(BP153,[1]Plan1!$F$3:$G$429,2,FALSE)</f>
        <v>3</v>
      </c>
      <c r="BQ498" s="20" t="e">
        <f>VLOOKUP(BQ153,[1]ajustes!$L$3:$M$11,2,FALSE)</f>
        <v>#N/A</v>
      </c>
      <c r="BR498" s="20" t="e">
        <f>VLOOKUP(BR153,[1]Plan1!$F$3:$G$429,2,FALSE)</f>
        <v>#N/A</v>
      </c>
      <c r="BS498" s="20">
        <f>VLOOKUP(BS153,[1]Plan1!$F$3:$G$429,2,FALSE)</f>
        <v>0</v>
      </c>
      <c r="BT498" s="20">
        <f>VLOOKUP(BT153,[1]Plan1!$F$3:$G$429,2,FALSE)</f>
        <v>1</v>
      </c>
      <c r="BU498" s="20">
        <f>VLOOKUP(BU153,[1]Plan1!$F$3:$G$429,2,FALSE)</f>
        <v>0</v>
      </c>
      <c r="BV498" s="20" t="e">
        <f>VLOOKUP(BV153,[1]ajustes!$L$3:$M$328,2,FALSE)</f>
        <v>#N/A</v>
      </c>
      <c r="BW498" s="20">
        <f>VLOOKUP(BW153,[1]Plan1!$F$3:$G$429,2,FALSE)</f>
        <v>0</v>
      </c>
      <c r="BX498" s="20">
        <f>VLOOKUP(BX153,[1]Plan1!$F$3:$G$429,2,FALSE)</f>
        <v>0</v>
      </c>
      <c r="BY498" s="20">
        <f>VLOOKUP(BY153,[1]Plan1!$F$3:$G$429,2,FALSE)</f>
        <v>0</v>
      </c>
      <c r="BZ498" s="20">
        <f>VLOOKUP(BZ153,[1]Plan1!$F$3:$G$429,2,FALSE)</f>
        <v>0</v>
      </c>
      <c r="CA498" s="20">
        <f>VLOOKUP(CA153,[1]Plan1!$F$3:$G$429,2,FALSE)</f>
        <v>0</v>
      </c>
      <c r="CB498" s="20">
        <f>VLOOKUP(CB153,[1]Plan1!$F$3:$G$429,2,FALSE)</f>
        <v>0</v>
      </c>
      <c r="CC498" s="20">
        <f>VLOOKUP(CC153,[1]Plan1!$F$3:$G$429,2,FALSE)</f>
        <v>4</v>
      </c>
      <c r="CD498" s="20">
        <f>VLOOKUP(CD153,[1]Plan1!$F$3:$G$429,2,FALSE)</f>
        <v>0</v>
      </c>
      <c r="CE498" s="20">
        <f>VLOOKUP(CE153,[1]Plan1!$F$3:$G$429,2,FALSE)</f>
        <v>0</v>
      </c>
      <c r="CF498" s="20">
        <f>VLOOKUP(CF153,[1]Plan1!$F$3:$G$429,2,FALSE)</f>
        <v>0</v>
      </c>
      <c r="CG498" s="20" t="e">
        <f>VLOOKUP(CG153,[1]Plan1!$F$3:$G$429,2,FALSE)</f>
        <v>#N/A</v>
      </c>
      <c r="CH498" s="20" t="e">
        <f>VLOOKUP(CH153,[1]Plan1!$F$3:$G$429,2,FALSE)</f>
        <v>#N/A</v>
      </c>
      <c r="CI498" s="20">
        <f>VLOOKUP(CI153,[1]Plan1!$F$3:$G$429,2,FALSE)</f>
        <v>0</v>
      </c>
      <c r="CJ498" s="20">
        <f>VLOOKUP(CJ153,[1]Plan1!$F$3:$G$429,2,FALSE)</f>
        <v>0</v>
      </c>
      <c r="CK498" s="20" t="e">
        <f>VLOOKUP(CK153,[1]Plan1!$F$3:$G$429,2,FALSE)</f>
        <v>#N/A</v>
      </c>
      <c r="CL498" s="20" t="e">
        <f>VLOOKUP(CL153,[1]Plan1!$F$3:$G$429,2,FALSE)</f>
        <v>#N/A</v>
      </c>
      <c r="CM498" s="20">
        <f>VLOOKUP(CM153,[1]Plan1!$F$3:$G$429,2,FALSE)</f>
        <v>0</v>
      </c>
      <c r="CN498" s="20">
        <f>VLOOKUP(CN153,[1]Plan1!$F$3:$G$429,2,FALSE)</f>
        <v>0</v>
      </c>
      <c r="CU498" s="20" t="str">
        <f>IF(ISERROR(VLOOKUP(CU153,[1]Plan1!$B$2:$D$490,2,FALSE)),"(sem email)",VLOOKUP(CU153,[1]Plan1!$B$2:$D$490,2,FALSE))</f>
        <v>(sem email)</v>
      </c>
      <c r="CX498" s="20" t="str">
        <f>IF(ISERROR(VLOOKUP(CX153,[1]ajustes!$L$4:$M$309,2,FALSE)),"(sem email)",VLOOKUP(CX153,[1]ajustes!$L$4:$M$309,2,FALSE))</f>
        <v>(sem email)</v>
      </c>
    </row>
    <row r="499" spans="5:102" ht="15.75" customHeight="1" x14ac:dyDescent="0.3">
      <c r="E499" s="23" t="str">
        <f t="shared" si="2"/>
        <v>Emilio De Souza Oliveira</v>
      </c>
      <c r="O499" s="20" t="e">
        <f>VLOOKUP(O154,[1]Plan1!$B$2:$D$490,2,FALSE)</f>
        <v>#N/A</v>
      </c>
      <c r="P499" s="20" t="str">
        <f>VLOOKUP(P154,[1]ajustes!$N$4:$O$344,2,FALSE)</f>
        <v>(35) 3291-4525</v>
      </c>
      <c r="AN499" s="20">
        <f>VLOOKUP(AN154,[1]Plan1!$F$3:$G$429,2,FALSE)</f>
        <v>8</v>
      </c>
      <c r="AO499" s="20">
        <f>VLOOKUP(AO154,[1]Plan1!$F$3:$G$429,2,FALSE)</f>
        <v>12</v>
      </c>
      <c r="AP499" s="20">
        <f>VLOOKUP(AP154,[1]Plan1!$F$3:$G$429,2,FALSE)</f>
        <v>3</v>
      </c>
      <c r="AQ499" s="20">
        <f>VLOOKUP(AQ154,[1]Plan1!$F$3:$G$429,2,FALSE)</f>
        <v>1</v>
      </c>
      <c r="AR499" s="20">
        <f>VLOOKUP(AR154,[1]Plan1!$F$3:$G$429,2,FALSE)</f>
        <v>0</v>
      </c>
      <c r="AS499" s="20">
        <f>VLOOKUP(AS154,[1]Plan1!$F$3:$G$429,2,FALSE)</f>
        <v>0</v>
      </c>
      <c r="AT499" s="20">
        <f>VLOOKUP(AT154,[1]Plan1!$F$3:$G$429,2,FALSE)</f>
        <v>0</v>
      </c>
      <c r="AU499" s="20" t="e">
        <f>VLOOKUP(AU154,[1]ajustes!$L$4:$N$134,3,FALSE)</f>
        <v>#N/A</v>
      </c>
      <c r="AV499" s="20">
        <f>VLOOKUP(AV154,[1]Plan1!$F$3:$G$429,2,FALSE)</f>
        <v>0</v>
      </c>
      <c r="AW499" s="20">
        <f>VLOOKUP(AW154,[1]Plan1!$F$3:$G$429,2,FALSE)</f>
        <v>0</v>
      </c>
      <c r="AX499" s="20">
        <f>VLOOKUP(AX154,[1]Plan1!$F$3:$G$429,2,FALSE)</f>
        <v>0</v>
      </c>
      <c r="AY499" s="20">
        <f>VLOOKUP(AY154,[1]Plan1!$F$3:$G$429,2,FALSE)</f>
        <v>0</v>
      </c>
      <c r="AZ499" s="20">
        <f>VLOOKUP(AZ154,[1]Plan1!$F$3:$G$429,2,FALSE)</f>
        <v>0</v>
      </c>
      <c r="BA499" s="20">
        <f>VLOOKUP(BA154,[1]Plan1!$F$3:$G$429,2,FALSE)</f>
        <v>0</v>
      </c>
      <c r="BB499" s="20">
        <f>VLOOKUP(BB154,[1]Plan1!$F$3:$G$429,2,FALSE)</f>
        <v>0</v>
      </c>
      <c r="BC499" s="20">
        <f>VLOOKUP(BC154,[1]Plan1!$F$3:$G$429,2,FALSE)</f>
        <v>0</v>
      </c>
      <c r="BD499" s="20">
        <f>VLOOKUP(BD154,[1]Plan1!$F$3:$G$429,2,FALSE)</f>
        <v>0</v>
      </c>
      <c r="BE499" s="20">
        <f>VLOOKUP(BE154,[1]Plan1!$F$3:$G$429,2,FALSE)</f>
        <v>0</v>
      </c>
      <c r="BF499" s="20">
        <f>VLOOKUP(BF154,[1]Plan1!$F$3:$G$429,2,FALSE)</f>
        <v>0</v>
      </c>
      <c r="BG499" s="20">
        <f>VLOOKUP(BG154,[1]Plan1!$F$3:$G$429,2,FALSE)</f>
        <v>0</v>
      </c>
      <c r="BH499" s="20">
        <f>VLOOKUP(BH154,[1]Plan1!$F$3:$G$429,2,FALSE)</f>
        <v>0</v>
      </c>
      <c r="BI499" s="20">
        <f>VLOOKUP(BI154,[1]Plan1!$F$3:$G$429,2,FALSE)</f>
        <v>0</v>
      </c>
      <c r="BJ499" s="20">
        <f>VLOOKUP(BJ154,[1]Plan1!$F$3:$G$429,2,FALSE)</f>
        <v>0</v>
      </c>
      <c r="BK499" s="20">
        <f>VLOOKUP(BK154,[1]Plan1!$F$3:$G$429,2,FALSE)</f>
        <v>0</v>
      </c>
      <c r="BL499" s="20">
        <f>VLOOKUP(BL154,[1]Plan1!$F$3:$G$429,2,FALSE)</f>
        <v>0</v>
      </c>
      <c r="BM499" s="20">
        <f>VLOOKUP(BM154,[1]Plan1!$F$3:$G$429,2,FALSE)</f>
        <v>0</v>
      </c>
      <c r="BN499" s="20">
        <f>VLOOKUP(BN154,[1]Plan1!$F$3:$G$429,2,FALSE)</f>
        <v>0</v>
      </c>
      <c r="BO499" s="20">
        <f>VLOOKUP(BO154,[1]Plan1!$F$3:$G$429,2,FALSE)</f>
        <v>0</v>
      </c>
      <c r="BP499" s="20">
        <f>VLOOKUP(BP154,[1]Plan1!$F$3:$G$429,2,FALSE)</f>
        <v>0</v>
      </c>
      <c r="BQ499" s="20" t="e">
        <f>VLOOKUP(BQ154,[1]ajustes!$L$3:$M$11,2,FALSE)</f>
        <v>#N/A</v>
      </c>
      <c r="BR499" s="20">
        <f>VLOOKUP(BR154,[1]Plan1!$F$3:$G$429,2,FALSE)</f>
        <v>0</v>
      </c>
      <c r="BS499" s="20">
        <f>VLOOKUP(BS154,[1]Plan1!$F$3:$G$429,2,FALSE)</f>
        <v>0</v>
      </c>
      <c r="BT499" s="20">
        <f>VLOOKUP(BT154,[1]Plan1!$F$3:$G$429,2,FALSE)</f>
        <v>0</v>
      </c>
      <c r="BU499" s="20">
        <f>VLOOKUP(BU154,[1]Plan1!$F$3:$G$429,2,FALSE)</f>
        <v>0</v>
      </c>
      <c r="BV499" s="20" t="e">
        <f>VLOOKUP(BV154,[1]ajustes!$L$3:$M$328,2,FALSE)</f>
        <v>#N/A</v>
      </c>
      <c r="BW499" s="20">
        <f>VLOOKUP(BW154,[1]Plan1!$F$3:$G$429,2,FALSE)</f>
        <v>0</v>
      </c>
      <c r="BX499" s="20">
        <f>VLOOKUP(BX154,[1]Plan1!$F$3:$G$429,2,FALSE)</f>
        <v>0</v>
      </c>
      <c r="BY499" s="20">
        <f>VLOOKUP(BY154,[1]Plan1!$F$3:$G$429,2,FALSE)</f>
        <v>0</v>
      </c>
      <c r="BZ499" s="20">
        <f>VLOOKUP(BZ154,[1]Plan1!$F$3:$G$429,2,FALSE)</f>
        <v>0</v>
      </c>
      <c r="CA499" s="20">
        <f>VLOOKUP(CA154,[1]Plan1!$F$3:$G$429,2,FALSE)</f>
        <v>0</v>
      </c>
      <c r="CB499" s="20">
        <f>VLOOKUP(CB154,[1]Plan1!$F$3:$G$429,2,FALSE)</f>
        <v>0</v>
      </c>
      <c r="CC499" s="20">
        <f>VLOOKUP(CC154,[1]Plan1!$F$3:$G$429,2,FALSE)</f>
        <v>0</v>
      </c>
      <c r="CD499" s="20">
        <f>VLOOKUP(CD154,[1]Plan1!$F$3:$G$429,2,FALSE)</f>
        <v>0</v>
      </c>
      <c r="CE499" s="20">
        <f>VLOOKUP(CE154,[1]Plan1!$F$3:$G$429,2,FALSE)</f>
        <v>0</v>
      </c>
      <c r="CF499" s="20">
        <f>VLOOKUP(CF154,[1]Plan1!$F$3:$G$429,2,FALSE)</f>
        <v>0</v>
      </c>
      <c r="CG499" s="20" t="e">
        <f>VLOOKUP(CG154,[1]Plan1!$F$3:$G$429,2,FALSE)</f>
        <v>#N/A</v>
      </c>
      <c r="CH499" s="20">
        <f>VLOOKUP(CH154,[1]Plan1!$F$3:$G$429,2,FALSE)</f>
        <v>0</v>
      </c>
      <c r="CI499" s="20">
        <f>VLOOKUP(CI154,[1]Plan1!$F$3:$G$429,2,FALSE)</f>
        <v>0</v>
      </c>
      <c r="CJ499" s="20">
        <f>VLOOKUP(CJ154,[1]Plan1!$F$3:$G$429,2,FALSE)</f>
        <v>0</v>
      </c>
      <c r="CK499" s="20" t="e">
        <f>VLOOKUP(CK154,[1]Plan1!$F$3:$G$429,2,FALSE)</f>
        <v>#N/A</v>
      </c>
      <c r="CL499" s="20" t="e">
        <f>VLOOKUP(CL154,[1]Plan1!$F$3:$G$429,2,FALSE)</f>
        <v>#N/A</v>
      </c>
      <c r="CM499" s="20">
        <f>VLOOKUP(CM154,[1]Plan1!$F$3:$G$429,2,FALSE)</f>
        <v>0</v>
      </c>
      <c r="CN499" s="20">
        <f>VLOOKUP(CN154,[1]Plan1!$F$3:$G$429,2,FALSE)</f>
        <v>0</v>
      </c>
      <c r="CU499" s="20" t="str">
        <f>IF(ISERROR(VLOOKUP(CU154,[1]Plan1!$B$2:$D$490,2,FALSE)),"(sem email)",VLOOKUP(CU154,[1]Plan1!$B$2:$D$490,2,FALSE))</f>
        <v>(sem email)</v>
      </c>
      <c r="CX499" s="20" t="str">
        <f>IF(ISERROR(VLOOKUP(CX154,[1]ajustes!$L$4:$M$309,2,FALSE)),"(sem email)",VLOOKUP(CX154,[1]ajustes!$L$4:$M$309,2,FALSE))</f>
        <v>(sem email)</v>
      </c>
    </row>
    <row r="500" spans="5:102" ht="15.75" customHeight="1" x14ac:dyDescent="0.3">
      <c r="E500" s="23" t="str">
        <f t="shared" si="2"/>
        <v>Heronaldo Campos Pinheiro</v>
      </c>
      <c r="O500" s="20" t="e">
        <f>VLOOKUP(O155,[1]Plan1!$B$2:$D$490,2,FALSE)</f>
        <v>#N/A</v>
      </c>
      <c r="P500" s="20" t="str">
        <f>VLOOKUP(P155,[1]ajustes!$N$4:$O$344,2,FALSE)</f>
        <v>(31) 99915-3483</v>
      </c>
      <c r="AN500" s="20">
        <f>VLOOKUP(AN155,[1]Plan1!$F$3:$G$429,2,FALSE)</f>
        <v>20</v>
      </c>
      <c r="AO500" s="20">
        <f>VLOOKUP(AO155,[1]Plan1!$F$3:$G$429,2,FALSE)</f>
        <v>8</v>
      </c>
      <c r="AP500" s="20">
        <f>VLOOKUP(AP155,[1]Plan1!$F$3:$G$429,2,FALSE)</f>
        <v>8</v>
      </c>
      <c r="AQ500" s="20">
        <f>VLOOKUP(AQ155,[1]Plan1!$F$3:$G$429,2,FALSE)</f>
        <v>4</v>
      </c>
      <c r="AR500" s="20">
        <f>VLOOKUP(AR155,[1]Plan1!$F$3:$G$429,2,FALSE)</f>
        <v>0</v>
      </c>
      <c r="AS500" s="20">
        <f>VLOOKUP(AS155,[1]Plan1!$F$3:$G$429,2,FALSE)</f>
        <v>0</v>
      </c>
      <c r="AT500" s="20" t="e">
        <f>VLOOKUP(AT155,[1]Plan1!$F$3:$G$429,2,FALSE)</f>
        <v>#N/A</v>
      </c>
      <c r="AU500" s="20" t="e">
        <f>VLOOKUP(AU155,[1]ajustes!$L$4:$N$134,3,FALSE)</f>
        <v>#N/A</v>
      </c>
      <c r="AV500" s="20">
        <f>VLOOKUP(AV155,[1]Plan1!$F$3:$G$429,2,FALSE)</f>
        <v>12</v>
      </c>
      <c r="AW500" s="20">
        <f>VLOOKUP(AW155,[1]Plan1!$F$3:$G$429,2,FALSE)</f>
        <v>7</v>
      </c>
      <c r="AX500" s="20">
        <f>VLOOKUP(AX155,[1]Plan1!$F$3:$G$429,2,FALSE)</f>
        <v>3</v>
      </c>
      <c r="AY500" s="20">
        <f>VLOOKUP(AY155,[1]Plan1!$F$3:$G$429,2,FALSE)</f>
        <v>3</v>
      </c>
      <c r="AZ500" s="20" t="e">
        <f>VLOOKUP(AZ155,[1]Plan1!$F$3:$G$429,2,FALSE)</f>
        <v>#N/A</v>
      </c>
      <c r="BA500" s="20">
        <f>VLOOKUP(BA155,[1]Plan1!$F$3:$G$429,2,FALSE)</f>
        <v>8</v>
      </c>
      <c r="BB500" s="20">
        <f>VLOOKUP(BB155,[1]Plan1!$F$3:$G$429,2,FALSE)</f>
        <v>5</v>
      </c>
      <c r="BC500" s="20">
        <f>VLOOKUP(BC155,[1]Plan1!$F$3:$G$429,2,FALSE)</f>
        <v>3</v>
      </c>
      <c r="BD500" s="20">
        <f>VLOOKUP(BD155,[1]Plan1!$F$3:$G$429,2,FALSE)</f>
        <v>2</v>
      </c>
      <c r="BE500" s="20" t="e">
        <f>VLOOKUP(BE155,[1]Plan1!$F$3:$G$429,2,FALSE)</f>
        <v>#N/A</v>
      </c>
      <c r="BF500" s="20">
        <f>VLOOKUP(BF155,[1]Plan1!$F$3:$G$429,2,FALSE)</f>
        <v>15</v>
      </c>
      <c r="BG500" s="20">
        <f>VLOOKUP(BG155,[1]Plan1!$F$3:$G$429,2,FALSE)</f>
        <v>3</v>
      </c>
      <c r="BH500" s="20">
        <f>VLOOKUP(BH155,[1]Plan1!$F$3:$G$429,2,FALSE)</f>
        <v>5</v>
      </c>
      <c r="BI500" s="20">
        <f>VLOOKUP(BI155,[1]Plan1!$F$3:$G$429,2,FALSE)</f>
        <v>1</v>
      </c>
      <c r="BJ500" s="20">
        <f>VLOOKUP(BJ155,[1]Plan1!$F$3:$G$429,2,FALSE)</f>
        <v>1</v>
      </c>
      <c r="BK500" s="20">
        <f>VLOOKUP(BK155,[1]Plan1!$F$3:$G$429,2,FALSE)</f>
        <v>1</v>
      </c>
      <c r="BL500" s="20">
        <f>VLOOKUP(BL155,[1]Plan1!$F$3:$G$429,2,FALSE)</f>
        <v>2</v>
      </c>
      <c r="BM500" s="20">
        <f>VLOOKUP(BM155,[1]Plan1!$F$3:$G$429,2,FALSE)</f>
        <v>0</v>
      </c>
      <c r="BN500" s="20">
        <f>VLOOKUP(BN155,[1]Plan1!$F$3:$G$429,2,FALSE)</f>
        <v>0</v>
      </c>
      <c r="BO500" s="20">
        <f>VLOOKUP(BO155,[1]Plan1!$F$3:$G$429,2,FALSE)</f>
        <v>5</v>
      </c>
      <c r="BP500" s="20">
        <f>VLOOKUP(BP155,[1]Plan1!$F$3:$G$429,2,FALSE)</f>
        <v>3</v>
      </c>
      <c r="BQ500" s="20" t="e">
        <f>VLOOKUP(BQ155,[1]ajustes!$L$3:$M$11,2,FALSE)</f>
        <v>#N/A</v>
      </c>
      <c r="BR500" s="20" t="e">
        <f>VLOOKUP(BR155,[1]Plan1!$F$3:$G$429,2,FALSE)</f>
        <v>#N/A</v>
      </c>
      <c r="BS500" s="20">
        <f>VLOOKUP(BS155,[1]Plan1!$F$3:$G$429,2,FALSE)</f>
        <v>0</v>
      </c>
      <c r="BT500" s="20">
        <f>VLOOKUP(BT155,[1]Plan1!$F$3:$G$429,2,FALSE)</f>
        <v>0</v>
      </c>
      <c r="BU500" s="20">
        <f>VLOOKUP(BU155,[1]Plan1!$F$3:$G$429,2,FALSE)</f>
        <v>0</v>
      </c>
      <c r="BV500" s="20" t="e">
        <f>VLOOKUP(BV155,[1]ajustes!$L$3:$M$328,2,FALSE)</f>
        <v>#N/A</v>
      </c>
      <c r="BW500" s="20">
        <f>VLOOKUP(BW155,[1]Plan1!$F$3:$G$429,2,FALSE)</f>
        <v>0</v>
      </c>
      <c r="BX500" s="20">
        <f>VLOOKUP(BX155,[1]Plan1!$F$3:$G$429,2,FALSE)</f>
        <v>0</v>
      </c>
      <c r="BY500" s="20">
        <f>VLOOKUP(BY155,[1]Plan1!$F$3:$G$429,2,FALSE)</f>
        <v>0</v>
      </c>
      <c r="BZ500" s="20">
        <f>VLOOKUP(BZ155,[1]Plan1!$F$3:$G$429,2,FALSE)</f>
        <v>0</v>
      </c>
      <c r="CA500" s="20">
        <f>VLOOKUP(CA155,[1]Plan1!$F$3:$G$429,2,FALSE)</f>
        <v>0</v>
      </c>
      <c r="CB500" s="20">
        <f>VLOOKUP(CB155,[1]Plan1!$F$3:$G$429,2,FALSE)</f>
        <v>0</v>
      </c>
      <c r="CC500" s="20">
        <f>VLOOKUP(CC155,[1]Plan1!$F$3:$G$429,2,FALSE)</f>
        <v>4</v>
      </c>
      <c r="CD500" s="20">
        <f>VLOOKUP(CD155,[1]Plan1!$F$3:$G$429,2,FALSE)</f>
        <v>0</v>
      </c>
      <c r="CE500" s="20">
        <f>VLOOKUP(CE155,[1]Plan1!$F$3:$G$429,2,FALSE)</f>
        <v>0</v>
      </c>
      <c r="CF500" s="20">
        <f>VLOOKUP(CF155,[1]Plan1!$F$3:$G$429,2,FALSE)</f>
        <v>0</v>
      </c>
      <c r="CG500" s="20" t="e">
        <f>VLOOKUP(CG155,[1]Plan1!$F$3:$G$429,2,FALSE)</f>
        <v>#N/A</v>
      </c>
      <c r="CH500" s="20" t="e">
        <f>VLOOKUP(CH155,[1]Plan1!$F$3:$G$429,2,FALSE)</f>
        <v>#N/A</v>
      </c>
      <c r="CI500" s="20">
        <f>VLOOKUP(CI155,[1]Plan1!$F$3:$G$429,2,FALSE)</f>
        <v>0</v>
      </c>
      <c r="CJ500" s="20">
        <f>VLOOKUP(CJ155,[1]Plan1!$F$3:$G$429,2,FALSE)</f>
        <v>0</v>
      </c>
      <c r="CK500" s="20" t="e">
        <f>VLOOKUP(CK155,[1]Plan1!$F$3:$G$429,2,FALSE)</f>
        <v>#N/A</v>
      </c>
      <c r="CL500" s="20" t="e">
        <f>VLOOKUP(CL155,[1]Plan1!$F$3:$G$429,2,FALSE)</f>
        <v>#N/A</v>
      </c>
      <c r="CM500" s="20">
        <f>VLOOKUP(CM155,[1]Plan1!$F$3:$G$429,2,FALSE)</f>
        <v>0</v>
      </c>
      <c r="CN500" s="20">
        <f>VLOOKUP(CN155,[1]Plan1!$F$3:$G$429,2,FALSE)</f>
        <v>0</v>
      </c>
      <c r="CU500" s="20" t="str">
        <f>IF(ISERROR(VLOOKUP(CU155,[1]Plan1!$B$2:$D$490,2,FALSE)),"(sem email)",VLOOKUP(CU155,[1]Plan1!$B$2:$D$490,2,FALSE))</f>
        <v>(sem email)</v>
      </c>
      <c r="CX500" s="20" t="str">
        <f>IF(ISERROR(VLOOKUP(CX155,[1]ajustes!$L$4:$M$309,2,FALSE)),"(sem email)",VLOOKUP(CX155,[1]ajustes!$L$4:$M$309,2,FALSE))</f>
        <v>(sem email)</v>
      </c>
    </row>
    <row r="501" spans="5:102" ht="15.75" customHeight="1" x14ac:dyDescent="0.3">
      <c r="E501" s="23" t="str">
        <f t="shared" si="2"/>
        <v>Leonardo Pereira Dumont</v>
      </c>
      <c r="O501" s="20" t="e">
        <f>VLOOKUP(O156,[1]Plan1!$B$2:$D$490,2,FALSE)</f>
        <v>#N/A</v>
      </c>
      <c r="P501" s="20" t="e">
        <f>VLOOKUP(P156,[1]ajustes!$N$4:$O$344,2,FALSE)</f>
        <v>#N/A</v>
      </c>
      <c r="AN501" s="20">
        <f>VLOOKUP(AN156,[1]Plan1!$F$3:$G$429,2,FALSE)</f>
        <v>30</v>
      </c>
      <c r="AO501" s="20">
        <f>VLOOKUP(AO156,[1]Plan1!$F$3:$G$429,2,FALSE)</f>
        <v>15</v>
      </c>
      <c r="AP501" s="20">
        <f>VLOOKUP(AP156,[1]Plan1!$F$3:$G$429,2,FALSE)</f>
        <v>9</v>
      </c>
      <c r="AQ501" s="20">
        <f>VLOOKUP(AQ156,[1]Plan1!$F$3:$G$429,2,FALSE)</f>
        <v>6</v>
      </c>
      <c r="AR501" s="20">
        <f>VLOOKUP(AR156,[1]Plan1!$F$3:$G$429,2,FALSE)</f>
        <v>0</v>
      </c>
      <c r="AS501" s="20">
        <f>VLOOKUP(AS156,[1]Plan1!$F$3:$G$429,2,FALSE)</f>
        <v>0</v>
      </c>
      <c r="AT501" s="20" t="e">
        <f>VLOOKUP(AT156,[1]Plan1!$F$3:$G$429,2,FALSE)</f>
        <v>#N/A</v>
      </c>
      <c r="AU501" s="20" t="e">
        <f>VLOOKUP(AU156,[1]ajustes!$L$4:$N$134,3,FALSE)</f>
        <v>#N/A</v>
      </c>
      <c r="AV501" s="20">
        <f>VLOOKUP(AV156,[1]Plan1!$F$3:$G$429,2,FALSE)</f>
        <v>10</v>
      </c>
      <c r="AW501" s="20">
        <f>VLOOKUP(AW156,[1]Plan1!$F$3:$G$429,2,FALSE)</f>
        <v>6</v>
      </c>
      <c r="AX501" s="20">
        <f>VLOOKUP(AX156,[1]Plan1!$F$3:$G$429,2,FALSE)</f>
        <v>2</v>
      </c>
      <c r="AY501" s="20">
        <f>VLOOKUP(AY156,[1]Plan1!$F$3:$G$429,2,FALSE)</f>
        <v>1</v>
      </c>
      <c r="AZ501" s="20">
        <f>VLOOKUP(AZ156,[1]Plan1!$F$3:$G$429,2,FALSE)</f>
        <v>0</v>
      </c>
      <c r="BA501" s="20">
        <f>VLOOKUP(BA156,[1]Plan1!$F$3:$G$429,2,FALSE)</f>
        <v>0</v>
      </c>
      <c r="BB501" s="20">
        <f>VLOOKUP(BB156,[1]Plan1!$F$3:$G$429,2,FALSE)</f>
        <v>2</v>
      </c>
      <c r="BC501" s="20">
        <f>VLOOKUP(BC156,[1]Plan1!$F$3:$G$429,2,FALSE)</f>
        <v>2</v>
      </c>
      <c r="BD501" s="20">
        <f>VLOOKUP(BD156,[1]Plan1!$F$3:$G$429,2,FALSE)</f>
        <v>2</v>
      </c>
      <c r="BE501" s="20" t="e">
        <f>VLOOKUP(BE156,[1]Plan1!$F$3:$G$429,2,FALSE)</f>
        <v>#N/A</v>
      </c>
      <c r="BF501" s="20">
        <f>VLOOKUP(BF156,[1]Plan1!$F$3:$G$429,2,FALSE)</f>
        <v>15</v>
      </c>
      <c r="BG501" s="20">
        <f>VLOOKUP(BG156,[1]Plan1!$F$3:$G$429,2,FALSE)</f>
        <v>10</v>
      </c>
      <c r="BH501" s="20">
        <f>VLOOKUP(BH156,[1]Plan1!$F$3:$G$429,2,FALSE)</f>
        <v>7</v>
      </c>
      <c r="BI501" s="20">
        <f>VLOOKUP(BI156,[1]Plan1!$F$3:$G$429,2,FALSE)</f>
        <v>2</v>
      </c>
      <c r="BJ501" s="20">
        <f>VLOOKUP(BJ156,[1]Plan1!$F$3:$G$429,2,FALSE)</f>
        <v>2</v>
      </c>
      <c r="BK501" s="20">
        <f>VLOOKUP(BK156,[1]Plan1!$F$3:$G$429,2,FALSE)</f>
        <v>1</v>
      </c>
      <c r="BL501" s="20">
        <f>VLOOKUP(BL156,[1]Plan1!$F$3:$G$429,2,FALSE)</f>
        <v>1</v>
      </c>
      <c r="BM501" s="20">
        <f>VLOOKUP(BM156,[1]Plan1!$F$3:$G$429,2,FALSE)</f>
        <v>1</v>
      </c>
      <c r="BN501" s="20">
        <f>VLOOKUP(BN156,[1]Plan1!$F$3:$G$429,2,FALSE)</f>
        <v>0</v>
      </c>
      <c r="BO501" s="20">
        <f>VLOOKUP(BO156,[1]Plan1!$F$3:$G$429,2,FALSE)</f>
        <v>7</v>
      </c>
      <c r="BP501" s="20">
        <f>VLOOKUP(BP156,[1]Plan1!$F$3:$G$429,2,FALSE)</f>
        <v>8</v>
      </c>
      <c r="BQ501" s="20" t="e">
        <f>VLOOKUP(BQ156,[1]ajustes!$L$3:$M$11,2,FALSE)</f>
        <v>#N/A</v>
      </c>
      <c r="BR501" s="20" t="e">
        <f>VLOOKUP(BR156,[1]Plan1!$F$3:$G$429,2,FALSE)</f>
        <v>#N/A</v>
      </c>
      <c r="BS501" s="20">
        <f>VLOOKUP(BS156,[1]Plan1!$F$3:$G$429,2,FALSE)</f>
        <v>5</v>
      </c>
      <c r="BT501" s="20">
        <f>VLOOKUP(BT156,[1]Plan1!$F$3:$G$429,2,FALSE)</f>
        <v>2</v>
      </c>
      <c r="BU501" s="20">
        <f>VLOOKUP(BU156,[1]Plan1!$F$3:$G$429,2,FALSE)</f>
        <v>2</v>
      </c>
      <c r="BV501" s="20" t="e">
        <f>VLOOKUP(BV156,[1]ajustes!$L$3:$M$328,2,FALSE)</f>
        <v>#N/A</v>
      </c>
      <c r="BW501" s="20" t="e">
        <f>VLOOKUP(BW156,[1]Plan1!$F$3:$G$429,2,FALSE)</f>
        <v>#N/A</v>
      </c>
      <c r="BX501" s="20">
        <f>VLOOKUP(BX156,[1]Plan1!$F$3:$G$429,2,FALSE)</f>
        <v>5</v>
      </c>
      <c r="BY501" s="20">
        <f>VLOOKUP(BY156,[1]Plan1!$F$3:$G$429,2,FALSE)</f>
        <v>4</v>
      </c>
      <c r="BZ501" s="20">
        <f>VLOOKUP(BZ156,[1]Plan1!$F$3:$G$429,2,FALSE)</f>
        <v>4</v>
      </c>
      <c r="CA501" s="20">
        <f>VLOOKUP(CA156,[1]Plan1!$F$3:$G$429,2,FALSE)</f>
        <v>2</v>
      </c>
      <c r="CB501" s="20">
        <f>VLOOKUP(CB156,[1]Plan1!$F$3:$G$429,2,FALSE)</f>
        <v>1</v>
      </c>
      <c r="CC501" s="20">
        <f>VLOOKUP(CC156,[1]Plan1!$F$3:$G$429,2,FALSE)</f>
        <v>2</v>
      </c>
      <c r="CD501" s="20">
        <f>VLOOKUP(CD156,[1]Plan1!$F$3:$G$429,2,FALSE)</f>
        <v>0</v>
      </c>
      <c r="CE501" s="20">
        <f>VLOOKUP(CE156,[1]Plan1!$F$3:$G$429,2,FALSE)</f>
        <v>0</v>
      </c>
      <c r="CF501" s="20">
        <f>VLOOKUP(CF156,[1]Plan1!$F$3:$G$429,2,FALSE)</f>
        <v>0</v>
      </c>
      <c r="CG501" s="20" t="e">
        <f>VLOOKUP(CG156,[1]Plan1!$F$3:$G$429,2,FALSE)</f>
        <v>#N/A</v>
      </c>
      <c r="CH501" s="20" t="e">
        <f>VLOOKUP(CH156,[1]Plan1!$F$3:$G$429,2,FALSE)</f>
        <v>#N/A</v>
      </c>
      <c r="CI501" s="20">
        <f>VLOOKUP(CI156,[1]Plan1!$F$3:$G$429,2,FALSE)</f>
        <v>0</v>
      </c>
      <c r="CJ501" s="20">
        <f>VLOOKUP(CJ156,[1]Plan1!$F$3:$G$429,2,FALSE)</f>
        <v>0</v>
      </c>
      <c r="CK501" s="20" t="e">
        <f>VLOOKUP(CK156,[1]Plan1!$F$3:$G$429,2,FALSE)</f>
        <v>#N/A</v>
      </c>
      <c r="CL501" s="20" t="e">
        <f>VLOOKUP(CL156,[1]Plan1!$F$3:$G$429,2,FALSE)</f>
        <v>#N/A</v>
      </c>
      <c r="CM501" s="20">
        <f>VLOOKUP(CM156,[1]Plan1!$F$3:$G$429,2,FALSE)</f>
        <v>0</v>
      </c>
      <c r="CN501" s="20">
        <f>VLOOKUP(CN156,[1]Plan1!$F$3:$G$429,2,FALSE)</f>
        <v>0</v>
      </c>
      <c r="CU501" s="20" t="str">
        <f>IF(ISERROR(VLOOKUP(CU156,[1]Plan1!$B$2:$D$490,2,FALSE)),"(sem email)",VLOOKUP(CU156,[1]Plan1!$B$2:$D$490,2,FALSE))</f>
        <v>(sem email)</v>
      </c>
      <c r="CX501" s="20" t="str">
        <f>IF(ISERROR(VLOOKUP(CX156,[1]ajustes!$L$4:$M$309,2,FALSE)),"(sem email)",VLOOKUP(CX156,[1]ajustes!$L$4:$M$309,2,FALSE))</f>
        <v>(sem email)</v>
      </c>
    </row>
    <row r="502" spans="5:102" ht="15.75" customHeight="1" x14ac:dyDescent="0.3">
      <c r="E502" s="23" t="str">
        <f t="shared" si="2"/>
        <v>Maria Antônia C Salles Abris</v>
      </c>
      <c r="O502" s="20" t="e">
        <f>VLOOKUP(O157,[1]Plan1!$B$2:$D$490,2,FALSE)</f>
        <v>#N/A</v>
      </c>
      <c r="P502" s="20" t="str">
        <f>VLOOKUP(P157,[1]ajustes!$N$4:$O$344,2,FALSE)</f>
        <v>(31) 99806-6317</v>
      </c>
      <c r="AN502" s="20">
        <f>VLOOKUP(AN157,[1]Plan1!$F$3:$G$429,2,FALSE)</f>
        <v>4</v>
      </c>
      <c r="AO502" s="20">
        <f>VLOOKUP(AO157,[1]Plan1!$F$3:$G$429,2,FALSE)</f>
        <v>0</v>
      </c>
      <c r="AP502" s="20">
        <f>VLOOKUP(AP157,[1]Plan1!$F$3:$G$429,2,FALSE)</f>
        <v>8</v>
      </c>
      <c r="AQ502" s="20">
        <f>VLOOKUP(AQ157,[1]Plan1!$F$3:$G$429,2,FALSE)</f>
        <v>4</v>
      </c>
      <c r="AR502" s="20">
        <f>VLOOKUP(AR157,[1]Plan1!$F$3:$G$429,2,FALSE)</f>
        <v>0</v>
      </c>
      <c r="AS502" s="20">
        <f>VLOOKUP(AS157,[1]Plan1!$F$3:$G$429,2,FALSE)</f>
        <v>0</v>
      </c>
      <c r="AT502" s="20" t="e">
        <f>VLOOKUP(AT157,[1]Plan1!$F$3:$G$429,2,FALSE)</f>
        <v>#N/A</v>
      </c>
      <c r="AU502" s="20" t="e">
        <f>VLOOKUP(AU157,[1]ajustes!$L$4:$N$134,3,FALSE)</f>
        <v>#N/A</v>
      </c>
      <c r="AV502" s="20">
        <f>VLOOKUP(AV157,[1]Plan1!$F$3:$G$429,2,FALSE)</f>
        <v>1</v>
      </c>
      <c r="AW502" s="20">
        <f>VLOOKUP(AW157,[1]Plan1!$F$3:$G$429,2,FALSE)</f>
        <v>0</v>
      </c>
      <c r="AX502" s="20">
        <f>VLOOKUP(AX157,[1]Plan1!$F$3:$G$429,2,FALSE)</f>
        <v>1</v>
      </c>
      <c r="AY502" s="20">
        <f>VLOOKUP(AY157,[1]Plan1!$F$3:$G$429,2,FALSE)</f>
        <v>1</v>
      </c>
      <c r="AZ502" s="20" t="e">
        <f>VLOOKUP(AZ157,[1]Plan1!$F$3:$G$429,2,FALSE)</f>
        <v>#N/A</v>
      </c>
      <c r="BA502" s="20">
        <f>VLOOKUP(BA157,[1]Plan1!$F$3:$G$429,2,FALSE)</f>
        <v>8</v>
      </c>
      <c r="BB502" s="20">
        <f>VLOOKUP(BB157,[1]Plan1!$F$3:$G$429,2,FALSE)</f>
        <v>0</v>
      </c>
      <c r="BC502" s="20">
        <f>VLOOKUP(BC157,[1]Plan1!$F$3:$G$429,2,FALSE)</f>
        <v>0</v>
      </c>
      <c r="BD502" s="20">
        <f>VLOOKUP(BD157,[1]Plan1!$F$3:$G$429,2,FALSE)</f>
        <v>0</v>
      </c>
      <c r="BE502" s="20" t="e">
        <f>VLOOKUP(BE157,[1]Plan1!$F$3:$G$429,2,FALSE)</f>
        <v>#N/A</v>
      </c>
      <c r="BF502" s="20">
        <f>VLOOKUP(BF157,[1]Plan1!$F$3:$G$429,2,FALSE)</f>
        <v>5</v>
      </c>
      <c r="BG502" s="20">
        <f>VLOOKUP(BG157,[1]Plan1!$F$3:$G$429,2,FALSE)</f>
        <v>0</v>
      </c>
      <c r="BH502" s="20">
        <f>VLOOKUP(BH157,[1]Plan1!$F$3:$G$429,2,FALSE)</f>
        <v>3</v>
      </c>
      <c r="BI502" s="20">
        <f>VLOOKUP(BI157,[1]Plan1!$F$3:$G$429,2,FALSE)</f>
        <v>0</v>
      </c>
      <c r="BJ502" s="20">
        <f>VLOOKUP(BJ157,[1]Plan1!$F$3:$G$429,2,FALSE)</f>
        <v>0</v>
      </c>
      <c r="BK502" s="20">
        <f>VLOOKUP(BK157,[1]Plan1!$F$3:$G$429,2,FALSE)</f>
        <v>0</v>
      </c>
      <c r="BL502" s="20">
        <f>VLOOKUP(BL157,[1]Plan1!$F$3:$G$429,2,FALSE)</f>
        <v>0</v>
      </c>
      <c r="BM502" s="20">
        <f>VLOOKUP(BM157,[1]Plan1!$F$3:$G$429,2,FALSE)</f>
        <v>0</v>
      </c>
      <c r="BN502" s="20">
        <f>VLOOKUP(BN157,[1]Plan1!$F$3:$G$429,2,FALSE)</f>
        <v>1</v>
      </c>
      <c r="BO502" s="20">
        <f>VLOOKUP(BO157,[1]Plan1!$F$3:$G$429,2,FALSE)</f>
        <v>2</v>
      </c>
      <c r="BP502" s="20">
        <f>VLOOKUP(BP157,[1]Plan1!$F$3:$G$429,2,FALSE)</f>
        <v>2</v>
      </c>
      <c r="BQ502" s="20" t="e">
        <f>VLOOKUP(BQ157,[1]ajustes!$L$3:$M$11,2,FALSE)</f>
        <v>#N/A</v>
      </c>
      <c r="BR502" s="20" t="e">
        <f>VLOOKUP(BR157,[1]Plan1!$F$3:$G$429,2,FALSE)</f>
        <v>#N/A</v>
      </c>
      <c r="BS502" s="20">
        <f>VLOOKUP(BS157,[1]Plan1!$F$3:$G$429,2,FALSE)</f>
        <v>3</v>
      </c>
      <c r="BT502" s="20">
        <f>VLOOKUP(BT157,[1]Plan1!$F$3:$G$429,2,FALSE)</f>
        <v>1</v>
      </c>
      <c r="BU502" s="20">
        <f>VLOOKUP(BU157,[1]Plan1!$F$3:$G$429,2,FALSE)</f>
        <v>1</v>
      </c>
      <c r="BV502" s="20" t="e">
        <f>VLOOKUP(BV157,[1]ajustes!$L$3:$M$328,2,FALSE)</f>
        <v>#N/A</v>
      </c>
      <c r="BW502" s="20" t="e">
        <f>VLOOKUP(BW157,[1]Plan1!$F$3:$G$429,2,FALSE)</f>
        <v>#N/A</v>
      </c>
      <c r="BX502" s="20">
        <f>VLOOKUP(BX157,[1]Plan1!$F$3:$G$429,2,FALSE)</f>
        <v>2</v>
      </c>
      <c r="BY502" s="20">
        <f>VLOOKUP(BY157,[1]Plan1!$F$3:$G$429,2,FALSE)</f>
        <v>5</v>
      </c>
      <c r="BZ502" s="20">
        <f>VLOOKUP(BZ157,[1]Plan1!$F$3:$G$429,2,FALSE)</f>
        <v>4</v>
      </c>
      <c r="CA502" s="20">
        <f>VLOOKUP(CA157,[1]Plan1!$F$3:$G$429,2,FALSE)</f>
        <v>2</v>
      </c>
      <c r="CB502" s="20">
        <f>VLOOKUP(CB157,[1]Plan1!$F$3:$G$429,2,FALSE)</f>
        <v>1</v>
      </c>
      <c r="CC502" s="20">
        <f>VLOOKUP(CC157,[1]Plan1!$F$3:$G$429,2,FALSE)</f>
        <v>1</v>
      </c>
      <c r="CD502" s="20">
        <f>VLOOKUP(CD157,[1]Plan1!$F$3:$G$429,2,FALSE)</f>
        <v>0</v>
      </c>
      <c r="CE502" s="20">
        <f>VLOOKUP(CE157,[1]Plan1!$F$3:$G$429,2,FALSE)</f>
        <v>0</v>
      </c>
      <c r="CF502" s="20">
        <f>VLOOKUP(CF157,[1]Plan1!$F$3:$G$429,2,FALSE)</f>
        <v>0</v>
      </c>
      <c r="CG502" s="20" t="e">
        <f>VLOOKUP(CG157,[1]Plan1!$F$3:$G$429,2,FALSE)</f>
        <v>#N/A</v>
      </c>
      <c r="CH502" s="20" t="e">
        <f>VLOOKUP(CH157,[1]Plan1!$F$3:$G$429,2,FALSE)</f>
        <v>#N/A</v>
      </c>
      <c r="CI502" s="20">
        <f>VLOOKUP(CI157,[1]Plan1!$F$3:$G$429,2,FALSE)</f>
        <v>0</v>
      </c>
      <c r="CJ502" s="20">
        <f>VLOOKUP(CJ157,[1]Plan1!$F$3:$G$429,2,FALSE)</f>
        <v>0</v>
      </c>
      <c r="CK502" s="20" t="e">
        <f>VLOOKUP(CK157,[1]Plan1!$F$3:$G$429,2,FALSE)</f>
        <v>#N/A</v>
      </c>
      <c r="CL502" s="20" t="e">
        <f>VLOOKUP(CL157,[1]Plan1!$F$3:$G$429,2,FALSE)</f>
        <v>#N/A</v>
      </c>
      <c r="CM502" s="20">
        <f>VLOOKUP(CM157,[1]Plan1!$F$3:$G$429,2,FALSE)</f>
        <v>0</v>
      </c>
      <c r="CN502" s="20">
        <f>VLOOKUP(CN157,[1]Plan1!$F$3:$G$429,2,FALSE)</f>
        <v>0</v>
      </c>
      <c r="CU502" s="20" t="str">
        <f>IF(ISERROR(VLOOKUP(CU157,[1]Plan1!$B$2:$D$490,2,FALSE)),"(sem email)",VLOOKUP(CU157,[1]Plan1!$B$2:$D$490,2,FALSE))</f>
        <v>(sem email)</v>
      </c>
      <c r="CX502" s="20" t="str">
        <f>IF(ISERROR(VLOOKUP(CX157,[1]ajustes!$L$4:$M$309,2,FALSE)),"(sem email)",VLOOKUP(CX157,[1]ajustes!$L$4:$M$309,2,FALSE))</f>
        <v>(sem email)</v>
      </c>
    </row>
    <row r="503" spans="5:102" ht="15.75" customHeight="1" x14ac:dyDescent="0.3">
      <c r="E503" s="23" t="str">
        <f t="shared" si="2"/>
        <v>Lúcia De Oliveira Rodrigues</v>
      </c>
      <c r="O503" s="20" t="e">
        <f>VLOOKUP(O158,[1]Plan1!$B$2:$D$490,2,FALSE)</f>
        <v>#N/A</v>
      </c>
      <c r="P503" s="20" t="e">
        <f>VLOOKUP(P158,[1]ajustes!$N$4:$O$344,2,FALSE)</f>
        <v>#N/A</v>
      </c>
      <c r="AN503" s="20">
        <f>VLOOKUP(AN158,[1]Plan1!$F$3:$G$429,2,FALSE)</f>
        <v>30</v>
      </c>
      <c r="AO503" s="20">
        <f>VLOOKUP(AO158,[1]Plan1!$F$3:$G$429,2,FALSE)</f>
        <v>4</v>
      </c>
      <c r="AP503" s="20">
        <f>VLOOKUP(AP158,[1]Plan1!$F$3:$G$429,2,FALSE)</f>
        <v>7</v>
      </c>
      <c r="AQ503" s="20">
        <f>VLOOKUP(AQ158,[1]Plan1!$F$3:$G$429,2,FALSE)</f>
        <v>6</v>
      </c>
      <c r="AR503" s="20" t="e">
        <f>VLOOKUP(AR158,[1]Plan1!$F$3:$G$429,2,FALSE)</f>
        <v>#N/A</v>
      </c>
      <c r="AS503" s="20">
        <f>VLOOKUP(AS158,[1]Plan1!$F$3:$G$429,2,FALSE)</f>
        <v>22</v>
      </c>
      <c r="AT503" s="20" t="e">
        <f>VLOOKUP(AT158,[1]Plan1!$F$3:$G$429,2,FALSE)</f>
        <v>#N/A</v>
      </c>
      <c r="AU503" s="20" t="e">
        <f>VLOOKUP(AU158,[1]ajustes!$L$4:$N$134,3,FALSE)</f>
        <v>#N/A</v>
      </c>
      <c r="AV503" s="20">
        <f>VLOOKUP(AV158,[1]Plan1!$F$3:$G$429,2,FALSE)</f>
        <v>5</v>
      </c>
      <c r="AW503" s="20">
        <f>VLOOKUP(AW158,[1]Plan1!$F$3:$G$429,2,FALSE)</f>
        <v>7</v>
      </c>
      <c r="AX503" s="20">
        <f>VLOOKUP(AX158,[1]Plan1!$F$3:$G$429,2,FALSE)</f>
        <v>5</v>
      </c>
      <c r="AY503" s="20">
        <f>VLOOKUP(AY158,[1]Plan1!$F$3:$G$429,2,FALSE)</f>
        <v>2</v>
      </c>
      <c r="AZ503" s="20" t="e">
        <f>VLOOKUP(AZ158,[1]Plan1!$F$3:$G$429,2,FALSE)</f>
        <v>#N/A</v>
      </c>
      <c r="BA503" s="20">
        <f>VLOOKUP(BA158,[1]Plan1!$F$3:$G$429,2,FALSE)</f>
        <v>10</v>
      </c>
      <c r="BB503" s="20">
        <f>VLOOKUP(BB158,[1]Plan1!$F$3:$G$429,2,FALSE)</f>
        <v>7</v>
      </c>
      <c r="BC503" s="20">
        <f>VLOOKUP(BC158,[1]Plan1!$F$3:$G$429,2,FALSE)</f>
        <v>5</v>
      </c>
      <c r="BD503" s="20">
        <f>VLOOKUP(BD158,[1]Plan1!$F$3:$G$429,2,FALSE)</f>
        <v>2</v>
      </c>
      <c r="BE503" s="20" t="e">
        <f>VLOOKUP(BE158,[1]Plan1!$F$3:$G$429,2,FALSE)</f>
        <v>#N/A</v>
      </c>
      <c r="BF503" s="20">
        <f>VLOOKUP(BF158,[1]Plan1!$F$3:$G$429,2,FALSE)</f>
        <v>10</v>
      </c>
      <c r="BG503" s="20">
        <f>VLOOKUP(BG158,[1]Plan1!$F$3:$G$429,2,FALSE)</f>
        <v>2</v>
      </c>
      <c r="BH503" s="20">
        <f>VLOOKUP(BH158,[1]Plan1!$F$3:$G$429,2,FALSE)</f>
        <v>6</v>
      </c>
      <c r="BI503" s="20">
        <f>VLOOKUP(BI158,[1]Plan1!$F$3:$G$429,2,FALSE)</f>
        <v>2</v>
      </c>
      <c r="BJ503" s="20">
        <f>VLOOKUP(BJ158,[1]Plan1!$F$3:$G$429,2,FALSE)</f>
        <v>1</v>
      </c>
      <c r="BK503" s="20">
        <f>VLOOKUP(BK158,[1]Plan1!$F$3:$G$429,2,FALSE)</f>
        <v>1</v>
      </c>
      <c r="BL503" s="20">
        <f>VLOOKUP(BL158,[1]Plan1!$F$3:$G$429,2,FALSE)</f>
        <v>1</v>
      </c>
      <c r="BM503" s="20">
        <f>VLOOKUP(BM158,[1]Plan1!$F$3:$G$429,2,FALSE)</f>
        <v>1</v>
      </c>
      <c r="BN503" s="20">
        <f>VLOOKUP(BN158,[1]Plan1!$F$3:$G$429,2,FALSE)</f>
        <v>0</v>
      </c>
      <c r="BO503" s="20">
        <f>VLOOKUP(BO158,[1]Plan1!$F$3:$G$429,2,FALSE)</f>
        <v>6</v>
      </c>
      <c r="BP503" s="20">
        <f>VLOOKUP(BP158,[1]Plan1!$F$3:$G$429,2,FALSE)</f>
        <v>5</v>
      </c>
      <c r="BQ503" s="20" t="e">
        <f>VLOOKUP(BQ158,[1]ajustes!$L$3:$M$11,2,FALSE)</f>
        <v>#N/A</v>
      </c>
      <c r="BR503" s="20">
        <f>VLOOKUP(BR158,[1]Plan1!$F$3:$G$429,2,FALSE)</f>
        <v>0</v>
      </c>
      <c r="BS503" s="20">
        <f>VLOOKUP(BS158,[1]Plan1!$F$3:$G$429,2,FALSE)</f>
        <v>0</v>
      </c>
      <c r="BT503" s="20">
        <f>VLOOKUP(BT158,[1]Plan1!$F$3:$G$429,2,FALSE)</f>
        <v>0</v>
      </c>
      <c r="BU503" s="20">
        <f>VLOOKUP(BU158,[1]Plan1!$F$3:$G$429,2,FALSE)</f>
        <v>0</v>
      </c>
      <c r="BV503" s="20" t="e">
        <f>VLOOKUP(BV158,[1]ajustes!$L$3:$M$328,2,FALSE)</f>
        <v>#N/A</v>
      </c>
      <c r="BW503" s="20" t="e">
        <f>VLOOKUP(BW158,[1]Plan1!$F$3:$G$429,2,FALSE)</f>
        <v>#N/A</v>
      </c>
      <c r="BX503" s="20">
        <f>VLOOKUP(BX158,[1]Plan1!$F$3:$G$429,2,FALSE)</f>
        <v>4</v>
      </c>
      <c r="BY503" s="20">
        <f>VLOOKUP(BY158,[1]Plan1!$F$3:$G$429,2,FALSE)</f>
        <v>2</v>
      </c>
      <c r="BZ503" s="20">
        <f>VLOOKUP(BZ158,[1]Plan1!$F$3:$G$429,2,FALSE)</f>
        <v>2</v>
      </c>
      <c r="CA503" s="20">
        <f>VLOOKUP(CA158,[1]Plan1!$F$3:$G$429,2,FALSE)</f>
        <v>2</v>
      </c>
      <c r="CB503" s="20">
        <f>VLOOKUP(CB158,[1]Plan1!$F$3:$G$429,2,FALSE)</f>
        <v>0</v>
      </c>
      <c r="CC503" s="20">
        <f>VLOOKUP(CC158,[1]Plan1!$F$3:$G$429,2,FALSE)</f>
        <v>13</v>
      </c>
      <c r="CD503" s="20">
        <f>VLOOKUP(CD158,[1]Plan1!$F$3:$G$429,2,FALSE)</f>
        <v>0</v>
      </c>
      <c r="CE503" s="20">
        <f>VLOOKUP(CE158,[1]Plan1!$F$3:$G$429,2,FALSE)</f>
        <v>0</v>
      </c>
      <c r="CF503" s="20">
        <f>VLOOKUP(CF158,[1]Plan1!$F$3:$G$429,2,FALSE)</f>
        <v>0</v>
      </c>
      <c r="CG503" s="20" t="e">
        <f>VLOOKUP(CG158,[1]Plan1!$F$3:$G$429,2,FALSE)</f>
        <v>#N/A</v>
      </c>
      <c r="CH503" s="20" t="e">
        <f>VLOOKUP(CH158,[1]Plan1!$F$3:$G$429,2,FALSE)</f>
        <v>#N/A</v>
      </c>
      <c r="CI503" s="20">
        <f>VLOOKUP(CI158,[1]Plan1!$F$3:$G$429,2,FALSE)</f>
        <v>0</v>
      </c>
      <c r="CJ503" s="20">
        <f>VLOOKUP(CJ158,[1]Plan1!$F$3:$G$429,2,FALSE)</f>
        <v>0</v>
      </c>
      <c r="CK503" s="20">
        <f>VLOOKUP(CK158,[1]Plan1!$F$3:$G$429,2,FALSE)</f>
        <v>0</v>
      </c>
      <c r="CL503" s="20" t="e">
        <f>VLOOKUP(CL158,[1]Plan1!$F$3:$G$429,2,FALSE)</f>
        <v>#N/A</v>
      </c>
      <c r="CM503" s="20">
        <f>VLOOKUP(CM158,[1]Plan1!$F$3:$G$429,2,FALSE)</f>
        <v>0</v>
      </c>
      <c r="CN503" s="20">
        <f>VLOOKUP(CN158,[1]Plan1!$F$3:$G$429,2,FALSE)</f>
        <v>0</v>
      </c>
      <c r="CU503" s="20" t="str">
        <f>IF(ISERROR(VLOOKUP(CU158,[1]Plan1!$B$2:$D$490,2,FALSE)),"(sem email)",VLOOKUP(CU158,[1]Plan1!$B$2:$D$490,2,FALSE))</f>
        <v>(sem email)</v>
      </c>
      <c r="CX503" s="20" t="str">
        <f>IF(ISERROR(VLOOKUP(CX158,[1]ajustes!$L$4:$M$309,2,FALSE)),"(sem email)",VLOOKUP(CX158,[1]ajustes!$L$4:$M$309,2,FALSE))</f>
        <v>(sem email)</v>
      </c>
    </row>
    <row r="504" spans="5:102" ht="15.75" customHeight="1" x14ac:dyDescent="0.3">
      <c r="E504" s="23" t="str">
        <f t="shared" si="2"/>
        <v>Euclides Acácio De Souza</v>
      </c>
      <c r="O504" s="20" t="e">
        <f>VLOOKUP(O159,[1]Plan1!$B$2:$D$490,2,FALSE)</f>
        <v>#N/A</v>
      </c>
      <c r="P504" s="20" t="str">
        <f>VLOOKUP(P159,[1]ajustes!$N$4:$O$344,2,FALSE)</f>
        <v>(33) 98893-5454</v>
      </c>
      <c r="AN504" s="20">
        <f>VLOOKUP(AN159,[1]Plan1!$F$3:$G$429,2,FALSE)</f>
        <v>12</v>
      </c>
      <c r="AO504" s="20">
        <f>VLOOKUP(AO159,[1]Plan1!$F$3:$G$429,2,FALSE)</f>
        <v>4</v>
      </c>
      <c r="AP504" s="20">
        <f>VLOOKUP(AP159,[1]Plan1!$F$3:$G$429,2,FALSE)</f>
        <v>3</v>
      </c>
      <c r="AQ504" s="20">
        <f>VLOOKUP(AQ159,[1]Plan1!$F$3:$G$429,2,FALSE)</f>
        <v>2</v>
      </c>
      <c r="AR504" s="20" t="e">
        <f>VLOOKUP(AR159,[1]Plan1!$F$3:$G$429,2,FALSE)</f>
        <v>#N/A</v>
      </c>
      <c r="AS504" s="20">
        <f>VLOOKUP(AS159,[1]Plan1!$F$3:$G$429,2,FALSE)</f>
        <v>14</v>
      </c>
      <c r="AT504" s="20">
        <f>VLOOKUP(AT159,[1]Plan1!$F$3:$G$429,2,FALSE)</f>
        <v>0</v>
      </c>
      <c r="AU504" s="20" t="e">
        <f>VLOOKUP(AU159,[1]ajustes!$L$4:$N$134,3,FALSE)</f>
        <v>#N/A</v>
      </c>
      <c r="AV504" s="20">
        <f>VLOOKUP(AV159,[1]Plan1!$F$3:$G$429,2,FALSE)</f>
        <v>0</v>
      </c>
      <c r="AW504" s="20">
        <f>VLOOKUP(AW159,[1]Plan1!$F$3:$G$429,2,FALSE)</f>
        <v>3</v>
      </c>
      <c r="AX504" s="20">
        <f>VLOOKUP(AX159,[1]Plan1!$F$3:$G$429,2,FALSE)</f>
        <v>2</v>
      </c>
      <c r="AY504" s="20">
        <f>VLOOKUP(AY159,[1]Plan1!$F$3:$G$429,2,FALSE)</f>
        <v>0</v>
      </c>
      <c r="AZ504" s="20">
        <f>VLOOKUP(AZ159,[1]Plan1!$F$3:$G$429,2,FALSE)</f>
        <v>0</v>
      </c>
      <c r="BA504" s="20">
        <f>VLOOKUP(BA159,[1]Plan1!$F$3:$G$429,2,FALSE)</f>
        <v>0</v>
      </c>
      <c r="BB504" s="20">
        <f>VLOOKUP(BB159,[1]Plan1!$F$3:$G$429,2,FALSE)</f>
        <v>0</v>
      </c>
      <c r="BC504" s="20">
        <f>VLOOKUP(BC159,[1]Plan1!$F$3:$G$429,2,FALSE)</f>
        <v>0</v>
      </c>
      <c r="BD504" s="20">
        <f>VLOOKUP(BD159,[1]Plan1!$F$3:$G$429,2,FALSE)</f>
        <v>0</v>
      </c>
      <c r="BE504" s="20">
        <f>VLOOKUP(BE159,[1]Plan1!$F$3:$G$429,2,FALSE)</f>
        <v>0</v>
      </c>
      <c r="BF504" s="20">
        <f>VLOOKUP(BF159,[1]Plan1!$F$3:$G$429,2,FALSE)</f>
        <v>0</v>
      </c>
      <c r="BG504" s="20">
        <f>VLOOKUP(BG159,[1]Plan1!$F$3:$G$429,2,FALSE)</f>
        <v>0</v>
      </c>
      <c r="BH504" s="20">
        <f>VLOOKUP(BH159,[1]Plan1!$F$3:$G$429,2,FALSE)</f>
        <v>0</v>
      </c>
      <c r="BI504" s="20">
        <f>VLOOKUP(BI159,[1]Plan1!$F$3:$G$429,2,FALSE)</f>
        <v>0</v>
      </c>
      <c r="BJ504" s="20">
        <f>VLOOKUP(BJ159,[1]Plan1!$F$3:$G$429,2,FALSE)</f>
        <v>0</v>
      </c>
      <c r="BK504" s="20">
        <f>VLOOKUP(BK159,[1]Plan1!$F$3:$G$429,2,FALSE)</f>
        <v>0</v>
      </c>
      <c r="BL504" s="20">
        <f>VLOOKUP(BL159,[1]Plan1!$F$3:$G$429,2,FALSE)</f>
        <v>0</v>
      </c>
      <c r="BM504" s="20">
        <f>VLOOKUP(BM159,[1]Plan1!$F$3:$G$429,2,FALSE)</f>
        <v>0</v>
      </c>
      <c r="BN504" s="20">
        <f>VLOOKUP(BN159,[1]Plan1!$F$3:$G$429,2,FALSE)</f>
        <v>0</v>
      </c>
      <c r="BO504" s="20">
        <f>VLOOKUP(BO159,[1]Plan1!$F$3:$G$429,2,FALSE)</f>
        <v>0</v>
      </c>
      <c r="BP504" s="20">
        <f>VLOOKUP(BP159,[1]Plan1!$F$3:$G$429,2,FALSE)</f>
        <v>0</v>
      </c>
      <c r="BQ504" s="20" t="e">
        <f>VLOOKUP(BQ159,[1]ajustes!$L$3:$M$11,2,FALSE)</f>
        <v>#N/A</v>
      </c>
      <c r="BR504" s="20">
        <f>VLOOKUP(BR159,[1]Plan1!$F$3:$G$429,2,FALSE)</f>
        <v>0</v>
      </c>
      <c r="BS504" s="20">
        <f>VLOOKUP(BS159,[1]Plan1!$F$3:$G$429,2,FALSE)</f>
        <v>0</v>
      </c>
      <c r="BT504" s="20">
        <f>VLOOKUP(BT159,[1]Plan1!$F$3:$G$429,2,FALSE)</f>
        <v>0</v>
      </c>
      <c r="BU504" s="20">
        <f>VLOOKUP(BU159,[1]Plan1!$F$3:$G$429,2,FALSE)</f>
        <v>0</v>
      </c>
      <c r="BV504" s="20" t="e">
        <f>VLOOKUP(BV159,[1]ajustes!$L$3:$M$328,2,FALSE)</f>
        <v>#N/A</v>
      </c>
      <c r="BW504" s="20">
        <f>VLOOKUP(BW159,[1]Plan1!$F$3:$G$429,2,FALSE)</f>
        <v>0</v>
      </c>
      <c r="BX504" s="20">
        <f>VLOOKUP(BX159,[1]Plan1!$F$3:$G$429,2,FALSE)</f>
        <v>0</v>
      </c>
      <c r="BY504" s="20">
        <f>VLOOKUP(BY159,[1]Plan1!$F$3:$G$429,2,FALSE)</f>
        <v>0</v>
      </c>
      <c r="BZ504" s="20">
        <f>VLOOKUP(BZ159,[1]Plan1!$F$3:$G$429,2,FALSE)</f>
        <v>0</v>
      </c>
      <c r="CA504" s="20">
        <f>VLOOKUP(CA159,[1]Plan1!$F$3:$G$429,2,FALSE)</f>
        <v>0</v>
      </c>
      <c r="CB504" s="20">
        <f>VLOOKUP(CB159,[1]Plan1!$F$3:$G$429,2,FALSE)</f>
        <v>0</v>
      </c>
      <c r="CC504" s="20">
        <f>VLOOKUP(CC159,[1]Plan1!$F$3:$G$429,2,FALSE)</f>
        <v>5</v>
      </c>
      <c r="CD504" s="20">
        <f>VLOOKUP(CD159,[1]Plan1!$F$3:$G$429,2,FALSE)</f>
        <v>0</v>
      </c>
      <c r="CE504" s="20">
        <f>VLOOKUP(CE159,[1]Plan1!$F$3:$G$429,2,FALSE)</f>
        <v>0</v>
      </c>
      <c r="CF504" s="20">
        <f>VLOOKUP(CF159,[1]Plan1!$F$3:$G$429,2,FALSE)</f>
        <v>0</v>
      </c>
      <c r="CG504" s="20" t="e">
        <f>VLOOKUP(CG159,[1]Plan1!$F$3:$G$429,2,FALSE)</f>
        <v>#N/A</v>
      </c>
      <c r="CH504" s="20" t="e">
        <f>VLOOKUP(CH159,[1]Plan1!$F$3:$G$429,2,FALSE)</f>
        <v>#N/A</v>
      </c>
      <c r="CI504" s="20">
        <f>VLOOKUP(CI159,[1]Plan1!$F$3:$G$429,2,FALSE)</f>
        <v>0</v>
      </c>
      <c r="CJ504" s="20">
        <f>VLOOKUP(CJ159,[1]Plan1!$F$3:$G$429,2,FALSE)</f>
        <v>0</v>
      </c>
      <c r="CK504" s="20" t="e">
        <f>VLOOKUP(CK159,[1]Plan1!$F$3:$G$429,2,FALSE)</f>
        <v>#N/A</v>
      </c>
      <c r="CL504" s="20" t="e">
        <f>VLOOKUP(CL159,[1]Plan1!$F$3:$G$429,2,FALSE)</f>
        <v>#N/A</v>
      </c>
      <c r="CM504" s="20">
        <f>VLOOKUP(CM159,[1]Plan1!$F$3:$G$429,2,FALSE)</f>
        <v>0</v>
      </c>
      <c r="CN504" s="20">
        <f>VLOOKUP(CN159,[1]Plan1!$F$3:$G$429,2,FALSE)</f>
        <v>0</v>
      </c>
      <c r="CU504" s="20" t="str">
        <f>IF(ISERROR(VLOOKUP(CU159,[1]Plan1!$B$2:$D$490,2,FALSE)),"(sem email)",VLOOKUP(CU159,[1]Plan1!$B$2:$D$490,2,FALSE))</f>
        <v>(sem email)</v>
      </c>
      <c r="CX504" s="20" t="str">
        <f>IF(ISERROR(VLOOKUP(CX159,[1]ajustes!$L$4:$M$309,2,FALSE)),"(sem email)",VLOOKUP(CX159,[1]ajustes!$L$4:$M$309,2,FALSE))</f>
        <v>(sem email)</v>
      </c>
    </row>
    <row r="505" spans="5:102" ht="15.75" customHeight="1" x14ac:dyDescent="0.3">
      <c r="E505" s="23" t="str">
        <f t="shared" si="2"/>
        <v>Elizabeth Cristina Flores Dornellas</v>
      </c>
      <c r="O505" s="20" t="e">
        <f>VLOOKUP(O160,[1]Plan1!$B$2:$D$490,2,FALSE)</f>
        <v>#N/A</v>
      </c>
      <c r="P505" s="20" t="str">
        <f>VLOOKUP(P160,[1]ajustes!$N$4:$O$344,2,FALSE)</f>
        <v>(31) 98648-2702</v>
      </c>
      <c r="AN505" s="20">
        <f>VLOOKUP(AN160,[1]Plan1!$F$3:$G$429,2,FALSE)</f>
        <v>0</v>
      </c>
      <c r="AO505" s="20">
        <f>VLOOKUP(AO160,[1]Plan1!$F$3:$G$429,2,FALSE)</f>
        <v>0</v>
      </c>
      <c r="AP505" s="20">
        <f>VLOOKUP(AP160,[1]Plan1!$F$3:$G$429,2,FALSE)</f>
        <v>20</v>
      </c>
      <c r="AQ505" s="20">
        <f>VLOOKUP(AQ160,[1]Plan1!$F$3:$G$429,2,FALSE)</f>
        <v>10</v>
      </c>
      <c r="AR505" s="20">
        <f>VLOOKUP(AR160,[1]Plan1!$F$3:$G$429,2,FALSE)</f>
        <v>0</v>
      </c>
      <c r="AS505" s="20">
        <f>VLOOKUP(AS160,[1]Plan1!$F$3:$G$429,2,FALSE)</f>
        <v>0</v>
      </c>
      <c r="AT505" s="20" t="e">
        <f>VLOOKUP(AT160,[1]Plan1!$F$3:$G$429,2,FALSE)</f>
        <v>#N/A</v>
      </c>
      <c r="AU505" s="20" t="e">
        <f>VLOOKUP(AU160,[1]ajustes!$L$4:$N$134,3,FALSE)</f>
        <v>#N/A</v>
      </c>
      <c r="AV505" s="20">
        <f>VLOOKUP(AV160,[1]Plan1!$F$3:$G$429,2,FALSE)</f>
        <v>15</v>
      </c>
      <c r="AW505" s="20">
        <f>VLOOKUP(AW160,[1]Plan1!$F$3:$G$429,2,FALSE)</f>
        <v>15</v>
      </c>
      <c r="AX505" s="20">
        <f>VLOOKUP(AX160,[1]Plan1!$F$3:$G$429,2,FALSE)</f>
        <v>5</v>
      </c>
      <c r="AY505" s="20">
        <f>VLOOKUP(AY160,[1]Plan1!$F$3:$G$429,2,FALSE)</f>
        <v>3</v>
      </c>
      <c r="AZ505" s="20" t="e">
        <f>VLOOKUP(AZ160,[1]Plan1!$F$3:$G$429,2,FALSE)</f>
        <v>#N/A</v>
      </c>
      <c r="BA505" s="20">
        <f>VLOOKUP(BA160,[1]Plan1!$F$3:$G$429,2,FALSE)</f>
        <v>12</v>
      </c>
      <c r="BB505" s="20">
        <f>VLOOKUP(BB160,[1]Plan1!$F$3:$G$429,2,FALSE)</f>
        <v>5</v>
      </c>
      <c r="BC505" s="20">
        <f>VLOOKUP(BC160,[1]Plan1!$F$3:$G$429,2,FALSE)</f>
        <v>3</v>
      </c>
      <c r="BD505" s="20">
        <f>VLOOKUP(BD160,[1]Plan1!$F$3:$G$429,2,FALSE)</f>
        <v>1</v>
      </c>
      <c r="BE505" s="20" t="e">
        <f>VLOOKUP(BE160,[1]Plan1!$F$3:$G$429,2,FALSE)</f>
        <v>#N/A</v>
      </c>
      <c r="BF505" s="20">
        <f>VLOOKUP(BF160,[1]Plan1!$F$3:$G$429,2,FALSE)</f>
        <v>0</v>
      </c>
      <c r="BG505" s="20">
        <f>VLOOKUP(BG160,[1]Plan1!$F$3:$G$429,2,FALSE)</f>
        <v>0</v>
      </c>
      <c r="BH505" s="20">
        <f>VLOOKUP(BH160,[1]Plan1!$F$3:$G$429,2,FALSE)</f>
        <v>5</v>
      </c>
      <c r="BI505" s="20">
        <f>VLOOKUP(BI160,[1]Plan1!$F$3:$G$429,2,FALSE)</f>
        <v>2</v>
      </c>
      <c r="BJ505" s="20">
        <f>VLOOKUP(BJ160,[1]Plan1!$F$3:$G$429,2,FALSE)</f>
        <v>2</v>
      </c>
      <c r="BK505" s="20">
        <f>VLOOKUP(BK160,[1]Plan1!$F$3:$G$429,2,FALSE)</f>
        <v>1</v>
      </c>
      <c r="BL505" s="20">
        <f>VLOOKUP(BL160,[1]Plan1!$F$3:$G$429,2,FALSE)</f>
        <v>1</v>
      </c>
      <c r="BM505" s="20">
        <f>VLOOKUP(BM160,[1]Plan1!$F$3:$G$429,2,FALSE)</f>
        <v>1</v>
      </c>
      <c r="BN505" s="20">
        <f>VLOOKUP(BN160,[1]Plan1!$F$3:$G$429,2,FALSE)</f>
        <v>3</v>
      </c>
      <c r="BO505" s="20">
        <f>VLOOKUP(BO160,[1]Plan1!$F$3:$G$429,2,FALSE)</f>
        <v>5</v>
      </c>
      <c r="BP505" s="20">
        <f>VLOOKUP(BP160,[1]Plan1!$F$3:$G$429,2,FALSE)</f>
        <v>5</v>
      </c>
      <c r="BQ505" s="20" t="e">
        <f>VLOOKUP(BQ160,[1]ajustes!$L$3:$M$11,2,FALSE)</f>
        <v>#N/A</v>
      </c>
      <c r="BR505" s="20" t="e">
        <f>VLOOKUP(BR160,[1]Plan1!$F$3:$G$429,2,FALSE)</f>
        <v>#N/A</v>
      </c>
      <c r="BS505" s="20">
        <f>VLOOKUP(BS160,[1]Plan1!$F$3:$G$429,2,FALSE)</f>
        <v>6</v>
      </c>
      <c r="BT505" s="20">
        <f>VLOOKUP(BT160,[1]Plan1!$F$3:$G$429,2,FALSE)</f>
        <v>2</v>
      </c>
      <c r="BU505" s="20">
        <f>VLOOKUP(BU160,[1]Plan1!$F$3:$G$429,2,FALSE)</f>
        <v>2</v>
      </c>
      <c r="BV505" s="20" t="e">
        <f>VLOOKUP(BV160,[1]ajustes!$L$3:$M$328,2,FALSE)</f>
        <v>#N/A</v>
      </c>
      <c r="BW505" s="20" t="e">
        <f>VLOOKUP(BW160,[1]Plan1!$F$3:$G$429,2,FALSE)</f>
        <v>#N/A</v>
      </c>
      <c r="BX505" s="20">
        <f>VLOOKUP(BX160,[1]Plan1!$F$3:$G$429,2,FALSE)</f>
        <v>10</v>
      </c>
      <c r="BY505" s="20">
        <f>VLOOKUP(BY160,[1]Plan1!$F$3:$G$429,2,FALSE)</f>
        <v>10</v>
      </c>
      <c r="BZ505" s="20">
        <f>VLOOKUP(BZ160,[1]Plan1!$F$3:$G$429,2,FALSE)</f>
        <v>6</v>
      </c>
      <c r="CA505" s="20">
        <f>VLOOKUP(CA160,[1]Plan1!$F$3:$G$429,2,FALSE)</f>
        <v>2</v>
      </c>
      <c r="CB505" s="20">
        <f>VLOOKUP(CB160,[1]Plan1!$F$3:$G$429,2,FALSE)</f>
        <v>0</v>
      </c>
      <c r="CC505" s="20">
        <f>VLOOKUP(CC160,[1]Plan1!$F$3:$G$429,2,FALSE)</f>
        <v>80</v>
      </c>
      <c r="CD505" s="20">
        <f>VLOOKUP(CD160,[1]Plan1!$F$3:$G$429,2,FALSE)</f>
        <v>0</v>
      </c>
      <c r="CE505" s="20" t="e">
        <f>VLOOKUP(CE160,[1]Plan1!$F$3:$G$429,2,FALSE)</f>
        <v>#N/A</v>
      </c>
      <c r="CF505" s="20">
        <f>VLOOKUP(CF160,[1]Plan1!$F$3:$G$429,2,FALSE)</f>
        <v>0</v>
      </c>
      <c r="CG505" s="20" t="e">
        <f>VLOOKUP(CG160,[1]Plan1!$F$3:$G$429,2,FALSE)</f>
        <v>#N/A</v>
      </c>
      <c r="CH505" s="20">
        <f>VLOOKUP(CH160,[1]Plan1!$F$3:$G$429,2,FALSE)</f>
        <v>0</v>
      </c>
      <c r="CI505" s="20">
        <f>VLOOKUP(CI160,[1]Plan1!$F$3:$G$429,2,FALSE)</f>
        <v>5</v>
      </c>
      <c r="CJ505" s="20">
        <f>VLOOKUP(CJ160,[1]Plan1!$F$3:$G$429,2,FALSE)</f>
        <v>2</v>
      </c>
      <c r="CK505" s="20" t="e">
        <f>VLOOKUP(CK160,[1]Plan1!$F$3:$G$429,2,FALSE)</f>
        <v>#N/A</v>
      </c>
      <c r="CL505" s="20">
        <f>VLOOKUP(CL160,[1]Plan1!$F$3:$G$429,2,FALSE)</f>
        <v>0</v>
      </c>
      <c r="CM505" s="20">
        <f>VLOOKUP(CM160,[1]Plan1!$F$3:$G$429,2,FALSE)</f>
        <v>4</v>
      </c>
      <c r="CN505" s="20">
        <f>VLOOKUP(CN160,[1]Plan1!$F$3:$G$429,2,FALSE)</f>
        <v>2</v>
      </c>
      <c r="CU505" s="20" t="str">
        <f>IF(ISERROR(VLOOKUP(CU160,[1]Plan1!$B$2:$D$490,2,FALSE)),"(sem email)",VLOOKUP(CU160,[1]Plan1!$B$2:$D$490,2,FALSE))</f>
        <v>(sem email)</v>
      </c>
      <c r="CX505" s="20" t="str">
        <f>IF(ISERROR(VLOOKUP(CX160,[1]ajustes!$L$4:$M$309,2,FALSE)),"(sem email)",VLOOKUP(CX160,[1]ajustes!$L$4:$M$309,2,FALSE))</f>
        <v>(sem email)</v>
      </c>
    </row>
    <row r="506" spans="5:102" ht="15.75" customHeight="1" x14ac:dyDescent="0.3">
      <c r="E506" s="23" t="str">
        <f t="shared" si="2"/>
        <v>Ana Cláudia De Alcântara</v>
      </c>
      <c r="O506" s="20" t="e">
        <f>VLOOKUP(O161,[1]Plan1!$B$2:$D$490,2,FALSE)</f>
        <v>#N/A</v>
      </c>
      <c r="P506" s="20" t="str">
        <f>VLOOKUP(P161,[1]ajustes!$N$4:$O$344,2,FALSE)</f>
        <v>(31) 98917-5403</v>
      </c>
      <c r="AN506" s="20">
        <f>VLOOKUP(AN161,[1]Plan1!$F$3:$G$429,2,FALSE)</f>
        <v>0</v>
      </c>
      <c r="AO506" s="20">
        <f>VLOOKUP(AO161,[1]Plan1!$F$3:$G$429,2,FALSE)</f>
        <v>0</v>
      </c>
      <c r="AP506" s="20">
        <f>VLOOKUP(AP161,[1]Plan1!$F$3:$G$429,2,FALSE)</f>
        <v>0</v>
      </c>
      <c r="AQ506" s="20">
        <f>VLOOKUP(AQ161,[1]Plan1!$F$3:$G$429,2,FALSE)</f>
        <v>0</v>
      </c>
      <c r="AR506" s="20">
        <f>VLOOKUP(AR161,[1]Plan1!$F$3:$G$429,2,FALSE)</f>
        <v>0</v>
      </c>
      <c r="AS506" s="20">
        <f>VLOOKUP(AS161,[1]Plan1!$F$3:$G$429,2,FALSE)</f>
        <v>0</v>
      </c>
      <c r="AT506" s="20">
        <f>VLOOKUP(AT161,[1]Plan1!$F$3:$G$429,2,FALSE)</f>
        <v>0</v>
      </c>
      <c r="AU506" s="20" t="e">
        <f>VLOOKUP(AU161,[1]ajustes!$L$4:$N$134,3,FALSE)</f>
        <v>#N/A</v>
      </c>
      <c r="AV506" s="20">
        <f>VLOOKUP(AV161,[1]Plan1!$F$3:$G$429,2,FALSE)</f>
        <v>0</v>
      </c>
      <c r="AW506" s="20">
        <f>VLOOKUP(AW161,[1]Plan1!$F$3:$G$429,2,FALSE)</f>
        <v>0</v>
      </c>
      <c r="AX506" s="20">
        <f>VLOOKUP(AX161,[1]Plan1!$F$3:$G$429,2,FALSE)</f>
        <v>0</v>
      </c>
      <c r="AY506" s="20">
        <f>VLOOKUP(AY161,[1]Plan1!$F$3:$G$429,2,FALSE)</f>
        <v>0</v>
      </c>
      <c r="AZ506" s="20">
        <f>VLOOKUP(AZ161,[1]Plan1!$F$3:$G$429,2,FALSE)</f>
        <v>0</v>
      </c>
      <c r="BA506" s="20">
        <f>VLOOKUP(BA161,[1]Plan1!$F$3:$G$429,2,FALSE)</f>
        <v>0</v>
      </c>
      <c r="BB506" s="20">
        <f>VLOOKUP(BB161,[1]Plan1!$F$3:$G$429,2,FALSE)</f>
        <v>0</v>
      </c>
      <c r="BC506" s="20">
        <f>VLOOKUP(BC161,[1]Plan1!$F$3:$G$429,2,FALSE)</f>
        <v>0</v>
      </c>
      <c r="BD506" s="20">
        <f>VLOOKUP(BD161,[1]Plan1!$F$3:$G$429,2,FALSE)</f>
        <v>0</v>
      </c>
      <c r="BE506" s="20" t="e">
        <f>VLOOKUP(BE161,[1]Plan1!$F$3:$G$429,2,FALSE)</f>
        <v>#N/A</v>
      </c>
      <c r="BF506" s="20">
        <f>VLOOKUP(BF161,[1]Plan1!$F$3:$G$429,2,FALSE)</f>
        <v>0</v>
      </c>
      <c r="BG506" s="20">
        <f>VLOOKUP(BG161,[1]Plan1!$F$3:$G$429,2,FALSE)</f>
        <v>0</v>
      </c>
      <c r="BH506" s="20">
        <f>VLOOKUP(BH161,[1]Plan1!$F$3:$G$429,2,FALSE)</f>
        <v>4</v>
      </c>
      <c r="BI506" s="20">
        <f>VLOOKUP(BI161,[1]Plan1!$F$3:$G$429,2,FALSE)</f>
        <v>0</v>
      </c>
      <c r="BJ506" s="20">
        <f>VLOOKUP(BJ161,[1]Plan1!$F$3:$G$429,2,FALSE)</f>
        <v>0</v>
      </c>
      <c r="BK506" s="20">
        <f>VLOOKUP(BK161,[1]Plan1!$F$3:$G$429,2,FALSE)</f>
        <v>0</v>
      </c>
      <c r="BL506" s="20">
        <f>VLOOKUP(BL161,[1]Plan1!$F$3:$G$429,2,FALSE)</f>
        <v>0</v>
      </c>
      <c r="BM506" s="20">
        <f>VLOOKUP(BM161,[1]Plan1!$F$3:$G$429,2,FALSE)</f>
        <v>0</v>
      </c>
      <c r="BN506" s="20">
        <f>VLOOKUP(BN161,[1]Plan1!$F$3:$G$429,2,FALSE)</f>
        <v>0</v>
      </c>
      <c r="BO506" s="20">
        <f>VLOOKUP(BO161,[1]Plan1!$F$3:$G$429,2,FALSE)</f>
        <v>0</v>
      </c>
      <c r="BP506" s="20">
        <f>VLOOKUP(BP161,[1]Plan1!$F$3:$G$429,2,FALSE)</f>
        <v>0</v>
      </c>
      <c r="BQ506" s="20" t="e">
        <f>VLOOKUP(BQ161,[1]ajustes!$L$3:$M$11,2,FALSE)</f>
        <v>#N/A</v>
      </c>
      <c r="BR506" s="20">
        <f>VLOOKUP(BR161,[1]Plan1!$F$3:$G$429,2,FALSE)</f>
        <v>0</v>
      </c>
      <c r="BS506" s="20">
        <f>VLOOKUP(BS161,[1]Plan1!$F$3:$G$429,2,FALSE)</f>
        <v>0</v>
      </c>
      <c r="BT506" s="20">
        <f>VLOOKUP(BT161,[1]Plan1!$F$3:$G$429,2,FALSE)</f>
        <v>0</v>
      </c>
      <c r="BU506" s="20">
        <f>VLOOKUP(BU161,[1]Plan1!$F$3:$G$429,2,FALSE)</f>
        <v>0</v>
      </c>
      <c r="BV506" s="20" t="e">
        <f>VLOOKUP(BV161,[1]ajustes!$L$3:$M$328,2,FALSE)</f>
        <v>#N/A</v>
      </c>
      <c r="BW506" s="20">
        <f>VLOOKUP(BW161,[1]Plan1!$F$3:$G$429,2,FALSE)</f>
        <v>0</v>
      </c>
      <c r="BX506" s="20">
        <f>VLOOKUP(BX161,[1]Plan1!$F$3:$G$429,2,FALSE)</f>
        <v>0</v>
      </c>
      <c r="BY506" s="20">
        <f>VLOOKUP(BY161,[1]Plan1!$F$3:$G$429,2,FALSE)</f>
        <v>0</v>
      </c>
      <c r="BZ506" s="20">
        <f>VLOOKUP(BZ161,[1]Plan1!$F$3:$G$429,2,FALSE)</f>
        <v>0</v>
      </c>
      <c r="CA506" s="20">
        <f>VLOOKUP(CA161,[1]Plan1!$F$3:$G$429,2,FALSE)</f>
        <v>0</v>
      </c>
      <c r="CB506" s="20">
        <f>VLOOKUP(CB161,[1]Plan1!$F$3:$G$429,2,FALSE)</f>
        <v>0</v>
      </c>
      <c r="CC506" s="20">
        <f>VLOOKUP(CC161,[1]Plan1!$F$3:$G$429,2,FALSE)</f>
        <v>0</v>
      </c>
      <c r="CD506" s="20">
        <f>VLOOKUP(CD161,[1]Plan1!$F$3:$G$429,2,FALSE)</f>
        <v>0</v>
      </c>
      <c r="CE506" s="20">
        <f>VLOOKUP(CE161,[1]Plan1!$F$3:$G$429,2,FALSE)</f>
        <v>0</v>
      </c>
      <c r="CF506" s="20">
        <f>VLOOKUP(CF161,[1]Plan1!$F$3:$G$429,2,FALSE)</f>
        <v>0</v>
      </c>
      <c r="CG506" s="20" t="e">
        <f>VLOOKUP(CG161,[1]Plan1!$F$3:$G$429,2,FALSE)</f>
        <v>#N/A</v>
      </c>
      <c r="CH506" s="20" t="e">
        <f>VLOOKUP(CH161,[1]Plan1!$F$3:$G$429,2,FALSE)</f>
        <v>#N/A</v>
      </c>
      <c r="CI506" s="20">
        <f>VLOOKUP(CI161,[1]Plan1!$F$3:$G$429,2,FALSE)</f>
        <v>0</v>
      </c>
      <c r="CJ506" s="20">
        <f>VLOOKUP(CJ161,[1]Plan1!$F$3:$G$429,2,FALSE)</f>
        <v>0</v>
      </c>
      <c r="CK506" s="20" t="e">
        <f>VLOOKUP(CK161,[1]Plan1!$F$3:$G$429,2,FALSE)</f>
        <v>#N/A</v>
      </c>
      <c r="CL506" s="20" t="e">
        <f>VLOOKUP(CL161,[1]Plan1!$F$3:$G$429,2,FALSE)</f>
        <v>#N/A</v>
      </c>
      <c r="CM506" s="20">
        <f>VLOOKUP(CM161,[1]Plan1!$F$3:$G$429,2,FALSE)</f>
        <v>0</v>
      </c>
      <c r="CN506" s="20">
        <f>VLOOKUP(CN161,[1]Plan1!$F$3:$G$429,2,FALSE)</f>
        <v>0</v>
      </c>
      <c r="CU506" s="20" t="str">
        <f>IF(ISERROR(VLOOKUP(CU161,[1]Plan1!$B$2:$D$490,2,FALSE)),"(sem email)",VLOOKUP(CU161,[1]Plan1!$B$2:$D$490,2,FALSE))</f>
        <v>(sem email)</v>
      </c>
      <c r="CX506" s="20" t="str">
        <f>IF(ISERROR(VLOOKUP(CX161,[1]ajustes!$L$4:$M$309,2,FALSE)),"(sem email)",VLOOKUP(CX161,[1]ajustes!$L$4:$M$309,2,FALSE))</f>
        <v>(sem email)</v>
      </c>
    </row>
    <row r="507" spans="5:102" ht="15.75" customHeight="1" x14ac:dyDescent="0.3">
      <c r="E507" s="23" t="str">
        <f t="shared" si="2"/>
        <v>Albina Maria Martins</v>
      </c>
      <c r="O507" s="20" t="e">
        <f>VLOOKUP(O162,[1]Plan1!$B$2:$D$490,2,FALSE)</f>
        <v>#N/A</v>
      </c>
      <c r="P507" s="20" t="str">
        <f>VLOOKUP(P162,[1]ajustes!$N$4:$O$344,2,FALSE)</f>
        <v>(33) 98819-1661</v>
      </c>
      <c r="AN507" s="20">
        <f>VLOOKUP(AN162,[1]Plan1!$F$3:$G$429,2,FALSE)</f>
        <v>100</v>
      </c>
      <c r="AO507" s="20">
        <f>VLOOKUP(AO162,[1]Plan1!$F$3:$G$429,2,FALSE)</f>
        <v>12</v>
      </c>
      <c r="AP507" s="20">
        <f>VLOOKUP(AP162,[1]Plan1!$F$3:$G$429,2,FALSE)</f>
        <v>6</v>
      </c>
      <c r="AQ507" s="20">
        <f>VLOOKUP(AQ162,[1]Plan1!$F$3:$G$429,2,FALSE)</f>
        <v>5</v>
      </c>
      <c r="AR507" s="20">
        <f>VLOOKUP(AR162,[1]Plan1!$F$3:$G$429,2,FALSE)</f>
        <v>0</v>
      </c>
      <c r="AS507" s="20">
        <f>VLOOKUP(AS162,[1]Plan1!$F$3:$G$429,2,FALSE)</f>
        <v>0</v>
      </c>
      <c r="AT507" s="20">
        <f>VLOOKUP(AT162,[1]Plan1!$F$3:$G$429,2,FALSE)</f>
        <v>0</v>
      </c>
      <c r="AU507" s="20" t="e">
        <f>VLOOKUP(AU162,[1]ajustes!$L$4:$N$134,3,FALSE)</f>
        <v>#N/A</v>
      </c>
      <c r="AV507" s="20">
        <f>VLOOKUP(AV162,[1]Plan1!$F$3:$G$429,2,FALSE)</f>
        <v>11</v>
      </c>
      <c r="AW507" s="20">
        <f>VLOOKUP(AW162,[1]Plan1!$F$3:$G$429,2,FALSE)</f>
        <v>5</v>
      </c>
      <c r="AX507" s="20">
        <f>VLOOKUP(AX162,[1]Plan1!$F$3:$G$429,2,FALSE)</f>
        <v>2</v>
      </c>
      <c r="AY507" s="20">
        <f>VLOOKUP(AY162,[1]Plan1!$F$3:$G$429,2,FALSE)</f>
        <v>1</v>
      </c>
      <c r="AZ507" s="20" t="e">
        <f>VLOOKUP(AZ162,[1]Plan1!$F$3:$G$429,2,FALSE)</f>
        <v>#N/A</v>
      </c>
      <c r="BA507" s="20">
        <f>VLOOKUP(BA162,[1]Plan1!$F$3:$G$429,2,FALSE)</f>
        <v>0</v>
      </c>
      <c r="BB507" s="20">
        <f>VLOOKUP(BB162,[1]Plan1!$F$3:$G$429,2,FALSE)</f>
        <v>3</v>
      </c>
      <c r="BC507" s="20">
        <f>VLOOKUP(BC162,[1]Plan1!$F$3:$G$429,2,FALSE)</f>
        <v>2</v>
      </c>
      <c r="BD507" s="20">
        <f>VLOOKUP(BD162,[1]Plan1!$F$3:$G$429,2,FALSE)</f>
        <v>2</v>
      </c>
      <c r="BE507" s="20" t="e">
        <f>VLOOKUP(BE162,[1]Plan1!$F$3:$G$429,2,FALSE)</f>
        <v>#N/A</v>
      </c>
      <c r="BF507" s="20">
        <f>VLOOKUP(BF162,[1]Plan1!$F$3:$G$429,2,FALSE)</f>
        <v>15</v>
      </c>
      <c r="BG507" s="20">
        <f>VLOOKUP(BG162,[1]Plan1!$F$3:$G$429,2,FALSE)</f>
        <v>5</v>
      </c>
      <c r="BH507" s="20">
        <f>VLOOKUP(BH162,[1]Plan1!$F$3:$G$429,2,FALSE)</f>
        <v>9</v>
      </c>
      <c r="BI507" s="20">
        <f>VLOOKUP(BI162,[1]Plan1!$F$3:$G$429,2,FALSE)</f>
        <v>2</v>
      </c>
      <c r="BJ507" s="20">
        <f>VLOOKUP(BJ162,[1]Plan1!$F$3:$G$429,2,FALSE)</f>
        <v>2</v>
      </c>
      <c r="BK507" s="20">
        <f>VLOOKUP(BK162,[1]Plan1!$F$3:$G$429,2,FALSE)</f>
        <v>2</v>
      </c>
      <c r="BL507" s="20">
        <f>VLOOKUP(BL162,[1]Plan1!$F$3:$G$429,2,FALSE)</f>
        <v>1</v>
      </c>
      <c r="BM507" s="20">
        <f>VLOOKUP(BM162,[1]Plan1!$F$3:$G$429,2,FALSE)</f>
        <v>2</v>
      </c>
      <c r="BN507" s="20">
        <f>VLOOKUP(BN162,[1]Plan1!$F$3:$G$429,2,FALSE)</f>
        <v>2</v>
      </c>
      <c r="BO507" s="20">
        <f>VLOOKUP(BO162,[1]Plan1!$F$3:$G$429,2,FALSE)</f>
        <v>9</v>
      </c>
      <c r="BP507" s="20">
        <f>VLOOKUP(BP162,[1]Plan1!$F$3:$G$429,2,FALSE)</f>
        <v>9</v>
      </c>
      <c r="BQ507" s="20" t="e">
        <f>VLOOKUP(BQ162,[1]ajustes!$L$3:$M$11,2,FALSE)</f>
        <v>#N/A</v>
      </c>
      <c r="BR507" s="20">
        <f>VLOOKUP(BR162,[1]Plan1!$F$3:$G$429,2,FALSE)</f>
        <v>0</v>
      </c>
      <c r="BS507" s="20">
        <f>VLOOKUP(BS162,[1]Plan1!$F$3:$G$429,2,FALSE)</f>
        <v>0</v>
      </c>
      <c r="BT507" s="20">
        <f>VLOOKUP(BT162,[1]Plan1!$F$3:$G$429,2,FALSE)</f>
        <v>0</v>
      </c>
      <c r="BU507" s="20">
        <f>VLOOKUP(BU162,[1]Plan1!$F$3:$G$429,2,FALSE)</f>
        <v>0</v>
      </c>
      <c r="BV507" s="20" t="e">
        <f>VLOOKUP(BV162,[1]ajustes!$L$3:$M$328,2,FALSE)</f>
        <v>#N/A</v>
      </c>
      <c r="BW507" s="20" t="e">
        <f>VLOOKUP(BW162,[1]Plan1!$F$3:$G$429,2,FALSE)</f>
        <v>#N/A</v>
      </c>
      <c r="BX507" s="20">
        <f>VLOOKUP(BX162,[1]Plan1!$F$3:$G$429,2,FALSE)</f>
        <v>7</v>
      </c>
      <c r="BY507" s="20">
        <f>VLOOKUP(BY162,[1]Plan1!$F$3:$G$429,2,FALSE)</f>
        <v>2</v>
      </c>
      <c r="BZ507" s="20">
        <f>VLOOKUP(BZ162,[1]Plan1!$F$3:$G$429,2,FALSE)</f>
        <v>2</v>
      </c>
      <c r="CA507" s="20">
        <f>VLOOKUP(CA162,[1]Plan1!$F$3:$G$429,2,FALSE)</f>
        <v>2</v>
      </c>
      <c r="CB507" s="20">
        <f>VLOOKUP(CB162,[1]Plan1!$F$3:$G$429,2,FALSE)</f>
        <v>0</v>
      </c>
      <c r="CC507" s="20">
        <f>VLOOKUP(CC162,[1]Plan1!$F$3:$G$429,2,FALSE)</f>
        <v>3</v>
      </c>
      <c r="CD507" s="20">
        <f>VLOOKUP(CD162,[1]Plan1!$F$3:$G$429,2,FALSE)</f>
        <v>0</v>
      </c>
      <c r="CE507" s="20">
        <f>VLOOKUP(CE162,[1]Plan1!$F$3:$G$429,2,FALSE)</f>
        <v>0</v>
      </c>
      <c r="CF507" s="20">
        <f>VLOOKUP(CF162,[1]Plan1!$F$3:$G$429,2,FALSE)</f>
        <v>0</v>
      </c>
      <c r="CG507" s="20" t="e">
        <f>VLOOKUP(CG162,[1]Plan1!$F$3:$G$429,2,FALSE)</f>
        <v>#N/A</v>
      </c>
      <c r="CH507" s="20" t="e">
        <f>VLOOKUP(CH162,[1]Plan1!$F$3:$G$429,2,FALSE)</f>
        <v>#N/A</v>
      </c>
      <c r="CI507" s="20">
        <f>VLOOKUP(CI162,[1]Plan1!$F$3:$G$429,2,FALSE)</f>
        <v>0</v>
      </c>
      <c r="CJ507" s="20">
        <f>VLOOKUP(CJ162,[1]Plan1!$F$3:$G$429,2,FALSE)</f>
        <v>0</v>
      </c>
      <c r="CK507" s="20">
        <f>VLOOKUP(CK162,[1]Plan1!$F$3:$G$429,2,FALSE)</f>
        <v>0</v>
      </c>
      <c r="CL507" s="20" t="e">
        <f>VLOOKUP(CL162,[1]Plan1!$F$3:$G$429,2,FALSE)</f>
        <v>#N/A</v>
      </c>
      <c r="CM507" s="20">
        <f>VLOOKUP(CM162,[1]Plan1!$F$3:$G$429,2,FALSE)</f>
        <v>0</v>
      </c>
      <c r="CN507" s="20">
        <f>VLOOKUP(CN162,[1]Plan1!$F$3:$G$429,2,FALSE)</f>
        <v>0</v>
      </c>
      <c r="CU507" s="20" t="str">
        <f>IF(ISERROR(VLOOKUP(CU162,[1]Plan1!$B$2:$D$490,2,FALSE)),"(sem email)",VLOOKUP(CU162,[1]Plan1!$B$2:$D$490,2,FALSE))</f>
        <v>(sem email)</v>
      </c>
      <c r="CX507" s="20" t="str">
        <f>IF(ISERROR(VLOOKUP(CX162,[1]ajustes!$L$4:$M$309,2,FALSE)),"(sem email)",VLOOKUP(CX162,[1]ajustes!$L$4:$M$309,2,FALSE))</f>
        <v>(sem email)</v>
      </c>
    </row>
    <row r="508" spans="5:102" ht="15.75" customHeight="1" x14ac:dyDescent="0.3">
      <c r="E508" s="23" t="str">
        <f t="shared" si="2"/>
        <v>Elaine Da Paixão</v>
      </c>
      <c r="O508" s="20" t="e">
        <f>VLOOKUP(O163,[1]Plan1!$B$2:$D$490,2,FALSE)</f>
        <v>#N/A</v>
      </c>
      <c r="P508" s="20" t="e">
        <f>VLOOKUP(P163,[1]ajustes!$N$4:$O$344,2,FALSE)</f>
        <v>#N/A</v>
      </c>
      <c r="AN508" s="20">
        <f>VLOOKUP(AN163,[1]Plan1!$F$3:$G$429,2,FALSE)</f>
        <v>50</v>
      </c>
      <c r="AO508" s="20">
        <f>VLOOKUP(AO163,[1]Plan1!$F$3:$G$429,2,FALSE)</f>
        <v>10</v>
      </c>
      <c r="AP508" s="20">
        <f>VLOOKUP(AP163,[1]Plan1!$F$3:$G$429,2,FALSE)</f>
        <v>2</v>
      </c>
      <c r="AQ508" s="20">
        <f>VLOOKUP(AQ163,[1]Plan1!$F$3:$G$429,2,FALSE)</f>
        <v>2</v>
      </c>
      <c r="AR508" s="20">
        <f>VLOOKUP(AR163,[1]Plan1!$F$3:$G$429,2,FALSE)</f>
        <v>0</v>
      </c>
      <c r="AS508" s="20">
        <f>VLOOKUP(AS163,[1]Plan1!$F$3:$G$429,2,FALSE)</f>
        <v>0</v>
      </c>
      <c r="AT508" s="20">
        <f>VLOOKUP(AT163,[1]Plan1!$F$3:$G$429,2,FALSE)</f>
        <v>0</v>
      </c>
      <c r="AU508" s="20" t="e">
        <f>VLOOKUP(AU163,[1]ajustes!$L$4:$N$134,3,FALSE)</f>
        <v>#N/A</v>
      </c>
      <c r="AV508" s="20">
        <f>VLOOKUP(AV163,[1]Plan1!$F$3:$G$429,2,FALSE)</f>
        <v>3</v>
      </c>
      <c r="AW508" s="20">
        <f>VLOOKUP(AW163,[1]Plan1!$F$3:$G$429,2,FALSE)</f>
        <v>2</v>
      </c>
      <c r="AX508" s="20">
        <f>VLOOKUP(AX163,[1]Plan1!$F$3:$G$429,2,FALSE)</f>
        <v>2</v>
      </c>
      <c r="AY508" s="20">
        <f>VLOOKUP(AY163,[1]Plan1!$F$3:$G$429,2,FALSE)</f>
        <v>2</v>
      </c>
      <c r="AZ508" s="20">
        <f>VLOOKUP(AZ163,[1]Plan1!$F$3:$G$429,2,FALSE)</f>
        <v>0</v>
      </c>
      <c r="BA508" s="20">
        <f>VLOOKUP(BA163,[1]Plan1!$F$3:$G$429,2,FALSE)</f>
        <v>0</v>
      </c>
      <c r="BB508" s="20">
        <f>VLOOKUP(BB163,[1]Plan1!$F$3:$G$429,2,FALSE)</f>
        <v>0</v>
      </c>
      <c r="BC508" s="20">
        <f>VLOOKUP(BC163,[1]Plan1!$F$3:$G$429,2,FALSE)</f>
        <v>0</v>
      </c>
      <c r="BD508" s="20">
        <f>VLOOKUP(BD163,[1]Plan1!$F$3:$G$429,2,FALSE)</f>
        <v>0</v>
      </c>
      <c r="BE508" s="20">
        <f>VLOOKUP(BE163,[1]Plan1!$F$3:$G$429,2,FALSE)</f>
        <v>0</v>
      </c>
      <c r="BF508" s="20">
        <f>VLOOKUP(BF163,[1]Plan1!$F$3:$G$429,2,FALSE)</f>
        <v>0</v>
      </c>
      <c r="BG508" s="20">
        <f>VLOOKUP(BG163,[1]Plan1!$F$3:$G$429,2,FALSE)</f>
        <v>0</v>
      </c>
      <c r="BH508" s="20">
        <f>VLOOKUP(BH163,[1]Plan1!$F$3:$G$429,2,FALSE)</f>
        <v>0</v>
      </c>
      <c r="BI508" s="20">
        <f>VLOOKUP(BI163,[1]Plan1!$F$3:$G$429,2,FALSE)</f>
        <v>0</v>
      </c>
      <c r="BJ508" s="20">
        <f>VLOOKUP(BJ163,[1]Plan1!$F$3:$G$429,2,FALSE)</f>
        <v>0</v>
      </c>
      <c r="BK508" s="20">
        <f>VLOOKUP(BK163,[1]Plan1!$F$3:$G$429,2,FALSE)</f>
        <v>0</v>
      </c>
      <c r="BL508" s="20">
        <f>VLOOKUP(BL163,[1]Plan1!$F$3:$G$429,2,FALSE)</f>
        <v>0</v>
      </c>
      <c r="BM508" s="20">
        <f>VLOOKUP(BM163,[1]Plan1!$F$3:$G$429,2,FALSE)</f>
        <v>0</v>
      </c>
      <c r="BN508" s="20">
        <f>VLOOKUP(BN163,[1]Plan1!$F$3:$G$429,2,FALSE)</f>
        <v>0</v>
      </c>
      <c r="BO508" s="20">
        <f>VLOOKUP(BO163,[1]Plan1!$F$3:$G$429,2,FALSE)</f>
        <v>0</v>
      </c>
      <c r="BP508" s="20">
        <f>VLOOKUP(BP163,[1]Plan1!$F$3:$G$429,2,FALSE)</f>
        <v>0</v>
      </c>
      <c r="BQ508" s="20" t="e">
        <f>VLOOKUP(BQ163,[1]ajustes!$L$3:$M$11,2,FALSE)</f>
        <v>#N/A</v>
      </c>
      <c r="BR508" s="20">
        <f>VLOOKUP(BR163,[1]Plan1!$F$3:$G$429,2,FALSE)</f>
        <v>0</v>
      </c>
      <c r="BS508" s="20">
        <f>VLOOKUP(BS163,[1]Plan1!$F$3:$G$429,2,FALSE)</f>
        <v>0</v>
      </c>
      <c r="BT508" s="20">
        <f>VLOOKUP(BT163,[1]Plan1!$F$3:$G$429,2,FALSE)</f>
        <v>0</v>
      </c>
      <c r="BU508" s="20">
        <f>VLOOKUP(BU163,[1]Plan1!$F$3:$G$429,2,FALSE)</f>
        <v>0</v>
      </c>
      <c r="BV508" s="20" t="e">
        <f>VLOOKUP(BV163,[1]ajustes!$L$3:$M$328,2,FALSE)</f>
        <v>#N/A</v>
      </c>
      <c r="BW508" s="20">
        <f>VLOOKUP(BW163,[1]Plan1!$F$3:$G$429,2,FALSE)</f>
        <v>0</v>
      </c>
      <c r="BX508" s="20">
        <f>VLOOKUP(BX163,[1]Plan1!$F$3:$G$429,2,FALSE)</f>
        <v>0</v>
      </c>
      <c r="BY508" s="20">
        <f>VLOOKUP(BY163,[1]Plan1!$F$3:$G$429,2,FALSE)</f>
        <v>0</v>
      </c>
      <c r="BZ508" s="20">
        <f>VLOOKUP(BZ163,[1]Plan1!$F$3:$G$429,2,FALSE)</f>
        <v>0</v>
      </c>
      <c r="CA508" s="20">
        <f>VLOOKUP(CA163,[1]Plan1!$F$3:$G$429,2,FALSE)</f>
        <v>0</v>
      </c>
      <c r="CB508" s="20">
        <f>VLOOKUP(CB163,[1]Plan1!$F$3:$G$429,2,FALSE)</f>
        <v>0</v>
      </c>
      <c r="CC508" s="20">
        <f>VLOOKUP(CC163,[1]Plan1!$F$3:$G$429,2,FALSE)</f>
        <v>1</v>
      </c>
      <c r="CD508" s="20">
        <f>VLOOKUP(CD163,[1]Plan1!$F$3:$G$429,2,FALSE)</f>
        <v>0</v>
      </c>
      <c r="CE508" s="20">
        <f>VLOOKUP(CE163,[1]Plan1!$F$3:$G$429,2,FALSE)</f>
        <v>0</v>
      </c>
      <c r="CF508" s="20">
        <f>VLOOKUP(CF163,[1]Plan1!$F$3:$G$429,2,FALSE)</f>
        <v>0</v>
      </c>
      <c r="CG508" s="20" t="e">
        <f>VLOOKUP(CG163,[1]Plan1!$F$3:$G$429,2,FALSE)</f>
        <v>#N/A</v>
      </c>
      <c r="CH508" s="20" t="e">
        <f>VLOOKUP(CH163,[1]Plan1!$F$3:$G$429,2,FALSE)</f>
        <v>#N/A</v>
      </c>
      <c r="CI508" s="20">
        <f>VLOOKUP(CI163,[1]Plan1!$F$3:$G$429,2,FALSE)</f>
        <v>0</v>
      </c>
      <c r="CJ508" s="20">
        <f>VLOOKUP(CJ163,[1]Plan1!$F$3:$G$429,2,FALSE)</f>
        <v>2</v>
      </c>
      <c r="CK508" s="20" t="e">
        <f>VLOOKUP(CK163,[1]Plan1!$F$3:$G$429,2,FALSE)</f>
        <v>#N/A</v>
      </c>
      <c r="CL508" s="20">
        <f>VLOOKUP(CL163,[1]Plan1!$F$3:$G$429,2,FALSE)</f>
        <v>0</v>
      </c>
      <c r="CM508" s="20">
        <f>VLOOKUP(CM163,[1]Plan1!$F$3:$G$429,2,FALSE)</f>
        <v>0</v>
      </c>
      <c r="CN508" s="20">
        <f>VLOOKUP(CN163,[1]Plan1!$F$3:$G$429,2,FALSE)</f>
        <v>2</v>
      </c>
      <c r="CU508" s="20" t="str">
        <f>IF(ISERROR(VLOOKUP(CU163,[1]Plan1!$B$2:$D$490,2,FALSE)),"(sem email)",VLOOKUP(CU163,[1]Plan1!$B$2:$D$490,2,FALSE))</f>
        <v>(sem email)</v>
      </c>
      <c r="CX508" s="20" t="str">
        <f>IF(ISERROR(VLOOKUP(CX163,[1]ajustes!$L$4:$M$309,2,FALSE)),"(sem email)",VLOOKUP(CX163,[1]ajustes!$L$4:$M$309,2,FALSE))</f>
        <v>(sem email)</v>
      </c>
    </row>
    <row r="509" spans="5:102" ht="15.75" customHeight="1" x14ac:dyDescent="0.3">
      <c r="E509" s="23" t="str">
        <f t="shared" si="2"/>
        <v>Guilherme Rodrigues Gonçalves</v>
      </c>
      <c r="O509" s="20" t="e">
        <f>VLOOKUP(O164,[1]Plan1!$B$2:$D$490,2,FALSE)</f>
        <v>#N/A</v>
      </c>
      <c r="P509" s="20" t="str">
        <f>VLOOKUP(P164,[1]ajustes!$N$4:$O$344,2,FALSE)</f>
        <v>(31) 99648-3215</v>
      </c>
      <c r="AN509" s="20">
        <f>VLOOKUP(AN164,[1]Plan1!$F$3:$G$429,2,FALSE)</f>
        <v>30</v>
      </c>
      <c r="AO509" s="20">
        <f>VLOOKUP(AO164,[1]Plan1!$F$3:$G$429,2,FALSE)</f>
        <v>12</v>
      </c>
      <c r="AP509" s="20">
        <f>VLOOKUP(AP164,[1]Plan1!$F$3:$G$429,2,FALSE)</f>
        <v>7</v>
      </c>
      <c r="AQ509" s="20">
        <f>VLOOKUP(AQ164,[1]Plan1!$F$3:$G$429,2,FALSE)</f>
        <v>4</v>
      </c>
      <c r="AR509" s="20">
        <f>VLOOKUP(AR164,[1]Plan1!$F$3:$G$429,2,FALSE)</f>
        <v>0</v>
      </c>
      <c r="AS509" s="20">
        <f>VLOOKUP(AS164,[1]Plan1!$F$3:$G$429,2,FALSE)</f>
        <v>0</v>
      </c>
      <c r="AT509" s="20" t="e">
        <f>VLOOKUP(AT164,[1]Plan1!$F$3:$G$429,2,FALSE)</f>
        <v>#N/A</v>
      </c>
      <c r="AU509" s="20" t="e">
        <f>VLOOKUP(AU164,[1]ajustes!$L$4:$N$134,3,FALSE)</f>
        <v>#N/A</v>
      </c>
      <c r="AV509" s="20">
        <f>VLOOKUP(AV164,[1]Plan1!$F$3:$G$429,2,FALSE)</f>
        <v>8</v>
      </c>
      <c r="AW509" s="20">
        <f>VLOOKUP(AW164,[1]Plan1!$F$3:$G$429,2,FALSE)</f>
        <v>8</v>
      </c>
      <c r="AX509" s="20">
        <f>VLOOKUP(AX164,[1]Plan1!$F$3:$G$429,2,FALSE)</f>
        <v>3</v>
      </c>
      <c r="AY509" s="20">
        <f>VLOOKUP(AY164,[1]Plan1!$F$3:$G$429,2,FALSE)</f>
        <v>3</v>
      </c>
      <c r="AZ509" s="20">
        <f>VLOOKUP(AZ164,[1]Plan1!$F$3:$G$429,2,FALSE)</f>
        <v>0</v>
      </c>
      <c r="BA509" s="20">
        <f>VLOOKUP(BA164,[1]Plan1!$F$3:$G$429,2,FALSE)</f>
        <v>0</v>
      </c>
      <c r="BB509" s="20">
        <f>VLOOKUP(BB164,[1]Plan1!$F$3:$G$429,2,FALSE)</f>
        <v>2</v>
      </c>
      <c r="BC509" s="20">
        <f>VLOOKUP(BC164,[1]Plan1!$F$3:$G$429,2,FALSE)</f>
        <v>0</v>
      </c>
      <c r="BD509" s="20">
        <f>VLOOKUP(BD164,[1]Plan1!$F$3:$G$429,2,FALSE)</f>
        <v>0</v>
      </c>
      <c r="BE509" s="20" t="e">
        <f>VLOOKUP(BE164,[1]Plan1!$F$3:$G$429,2,FALSE)</f>
        <v>#N/A</v>
      </c>
      <c r="BF509" s="20">
        <f>VLOOKUP(BF164,[1]Plan1!$F$3:$G$429,2,FALSE)</f>
        <v>10</v>
      </c>
      <c r="BG509" s="20">
        <f>VLOOKUP(BG164,[1]Plan1!$F$3:$G$429,2,FALSE)</f>
        <v>8</v>
      </c>
      <c r="BH509" s="20">
        <f>VLOOKUP(BH164,[1]Plan1!$F$3:$G$429,2,FALSE)</f>
        <v>2</v>
      </c>
      <c r="BI509" s="20">
        <f>VLOOKUP(BI164,[1]Plan1!$F$3:$G$429,2,FALSE)</f>
        <v>0</v>
      </c>
      <c r="BJ509" s="20">
        <f>VLOOKUP(BJ164,[1]Plan1!$F$3:$G$429,2,FALSE)</f>
        <v>0</v>
      </c>
      <c r="BK509" s="20">
        <f>VLOOKUP(BK164,[1]Plan1!$F$3:$G$429,2,FALSE)</f>
        <v>0</v>
      </c>
      <c r="BL509" s="20">
        <f>VLOOKUP(BL164,[1]Plan1!$F$3:$G$429,2,FALSE)</f>
        <v>0</v>
      </c>
      <c r="BM509" s="20">
        <f>VLOOKUP(BM164,[1]Plan1!$F$3:$G$429,2,FALSE)</f>
        <v>0</v>
      </c>
      <c r="BN509" s="20">
        <f>VLOOKUP(BN164,[1]Plan1!$F$3:$G$429,2,FALSE)</f>
        <v>0</v>
      </c>
      <c r="BO509" s="20">
        <f>VLOOKUP(BO164,[1]Plan1!$F$3:$G$429,2,FALSE)</f>
        <v>0</v>
      </c>
      <c r="BP509" s="20">
        <f>VLOOKUP(BP164,[1]Plan1!$F$3:$G$429,2,FALSE)</f>
        <v>0</v>
      </c>
      <c r="BQ509" s="20" t="e">
        <f>VLOOKUP(BQ164,[1]ajustes!$L$3:$M$11,2,FALSE)</f>
        <v>#N/A</v>
      </c>
      <c r="BR509" s="20" t="e">
        <f>VLOOKUP(BR164,[1]Plan1!$F$3:$G$429,2,FALSE)</f>
        <v>#N/A</v>
      </c>
      <c r="BS509" s="20">
        <f>VLOOKUP(BS164,[1]Plan1!$F$3:$G$429,2,FALSE)</f>
        <v>6</v>
      </c>
      <c r="BT509" s="20">
        <f>VLOOKUP(BT164,[1]Plan1!$F$3:$G$429,2,FALSE)</f>
        <v>2</v>
      </c>
      <c r="BU509" s="20">
        <f>VLOOKUP(BU164,[1]Plan1!$F$3:$G$429,2,FALSE)</f>
        <v>0</v>
      </c>
      <c r="BV509" s="20" t="e">
        <f>VLOOKUP(BV164,[1]ajustes!$L$3:$M$328,2,FALSE)</f>
        <v>#N/A</v>
      </c>
      <c r="BW509" s="20" t="e">
        <f>VLOOKUP(BW164,[1]Plan1!$F$3:$G$429,2,FALSE)</f>
        <v>#N/A</v>
      </c>
      <c r="BX509" s="20">
        <f>VLOOKUP(BX164,[1]Plan1!$F$3:$G$429,2,FALSE)</f>
        <v>4</v>
      </c>
      <c r="BY509" s="20">
        <f>VLOOKUP(BY164,[1]Plan1!$F$3:$G$429,2,FALSE)</f>
        <v>3</v>
      </c>
      <c r="BZ509" s="20">
        <f>VLOOKUP(BZ164,[1]Plan1!$F$3:$G$429,2,FALSE)</f>
        <v>4</v>
      </c>
      <c r="CA509" s="20">
        <f>VLOOKUP(CA164,[1]Plan1!$F$3:$G$429,2,FALSE)</f>
        <v>2</v>
      </c>
      <c r="CB509" s="20">
        <f>VLOOKUP(CB164,[1]Plan1!$F$3:$G$429,2,FALSE)</f>
        <v>0</v>
      </c>
      <c r="CC509" s="20">
        <f>VLOOKUP(CC164,[1]Plan1!$F$3:$G$429,2,FALSE)</f>
        <v>8</v>
      </c>
      <c r="CD509" s="20">
        <f>VLOOKUP(CD164,[1]Plan1!$F$3:$G$429,2,FALSE)</f>
        <v>0</v>
      </c>
      <c r="CE509" s="20">
        <f>VLOOKUP(CE164,[1]Plan1!$F$3:$G$429,2,FALSE)</f>
        <v>0</v>
      </c>
      <c r="CF509" s="20">
        <f>VLOOKUP(CF164,[1]Plan1!$F$3:$G$429,2,FALSE)</f>
        <v>0</v>
      </c>
      <c r="CG509" s="20" t="e">
        <f>VLOOKUP(CG164,[1]Plan1!$F$3:$G$429,2,FALSE)</f>
        <v>#N/A</v>
      </c>
      <c r="CH509" s="20" t="e">
        <f>VLOOKUP(CH164,[1]Plan1!$F$3:$G$429,2,FALSE)</f>
        <v>#N/A</v>
      </c>
      <c r="CI509" s="20">
        <f>VLOOKUP(CI164,[1]Plan1!$F$3:$G$429,2,FALSE)</f>
        <v>0</v>
      </c>
      <c r="CJ509" s="20">
        <f>VLOOKUP(CJ164,[1]Plan1!$F$3:$G$429,2,FALSE)</f>
        <v>0</v>
      </c>
      <c r="CK509" s="20" t="e">
        <f>VLOOKUP(CK164,[1]Plan1!$F$3:$G$429,2,FALSE)</f>
        <v>#N/A</v>
      </c>
      <c r="CL509" s="20" t="e">
        <f>VLOOKUP(CL164,[1]Plan1!$F$3:$G$429,2,FALSE)</f>
        <v>#N/A</v>
      </c>
      <c r="CM509" s="20">
        <f>VLOOKUP(CM164,[1]Plan1!$F$3:$G$429,2,FALSE)</f>
        <v>0</v>
      </c>
      <c r="CN509" s="20">
        <f>VLOOKUP(CN164,[1]Plan1!$F$3:$G$429,2,FALSE)</f>
        <v>0</v>
      </c>
      <c r="CU509" s="20" t="str">
        <f>IF(ISERROR(VLOOKUP(CU164,[1]Plan1!$B$2:$D$490,2,FALSE)),"(sem email)",VLOOKUP(CU164,[1]Plan1!$B$2:$D$490,2,FALSE))</f>
        <v>(sem email)</v>
      </c>
      <c r="CX509" s="20" t="str">
        <f>IF(ISERROR(VLOOKUP(CX164,[1]ajustes!$L$4:$M$309,2,FALSE)),"(sem email)",VLOOKUP(CX164,[1]ajustes!$L$4:$M$309,2,FALSE))</f>
        <v>(sem email)</v>
      </c>
    </row>
    <row r="510" spans="5:102" ht="15.75" customHeight="1" x14ac:dyDescent="0.3">
      <c r="E510" s="23" t="str">
        <f t="shared" si="2"/>
        <v>Denise Rosa De Jesus</v>
      </c>
      <c r="O510" s="20" t="e">
        <f>VLOOKUP(O165,[1]Plan1!$B$2:$D$490,2,FALSE)</f>
        <v>#N/A</v>
      </c>
      <c r="P510" s="20" t="e">
        <f>VLOOKUP(P165,[1]ajustes!$N$4:$O$344,2,FALSE)</f>
        <v>#N/A</v>
      </c>
      <c r="AN510" s="20">
        <f>VLOOKUP(AN165,[1]Plan1!$F$3:$G$429,2,FALSE)</f>
        <v>24</v>
      </c>
      <c r="AO510" s="20">
        <f>VLOOKUP(AO165,[1]Plan1!$F$3:$G$429,2,FALSE)</f>
        <v>19</v>
      </c>
      <c r="AP510" s="20">
        <f>VLOOKUP(AP165,[1]Plan1!$F$3:$G$429,2,FALSE)</f>
        <v>10</v>
      </c>
      <c r="AQ510" s="20">
        <f>VLOOKUP(AQ165,[1]Plan1!$F$3:$G$429,2,FALSE)</f>
        <v>9</v>
      </c>
      <c r="AR510" s="20">
        <f>VLOOKUP(AR165,[1]Plan1!$F$3:$G$429,2,FALSE)</f>
        <v>0</v>
      </c>
      <c r="AS510" s="20">
        <f>VLOOKUP(AS165,[1]Plan1!$F$3:$G$429,2,FALSE)</f>
        <v>0</v>
      </c>
      <c r="AT510" s="20" t="e">
        <f>VLOOKUP(AT165,[1]Plan1!$F$3:$G$429,2,FALSE)</f>
        <v>#N/A</v>
      </c>
      <c r="AU510" s="20" t="e">
        <f>VLOOKUP(AU165,[1]ajustes!$L$4:$N$134,3,FALSE)</f>
        <v>#N/A</v>
      </c>
      <c r="AV510" s="20">
        <f>VLOOKUP(AV165,[1]Plan1!$F$3:$G$429,2,FALSE)</f>
        <v>16</v>
      </c>
      <c r="AW510" s="20">
        <f>VLOOKUP(AW165,[1]Plan1!$F$3:$G$429,2,FALSE)</f>
        <v>10</v>
      </c>
      <c r="AX510" s="20">
        <f>VLOOKUP(AX165,[1]Plan1!$F$3:$G$429,2,FALSE)</f>
        <v>10</v>
      </c>
      <c r="AY510" s="20">
        <f>VLOOKUP(AY165,[1]Plan1!$F$3:$G$429,2,FALSE)</f>
        <v>6</v>
      </c>
      <c r="AZ510" s="20" t="e">
        <f>VLOOKUP(AZ165,[1]Plan1!$F$3:$G$429,2,FALSE)</f>
        <v>#N/A</v>
      </c>
      <c r="BA510" s="20">
        <f>VLOOKUP(BA165,[1]Plan1!$F$3:$G$429,2,FALSE)</f>
        <v>19</v>
      </c>
      <c r="BB510" s="20">
        <f>VLOOKUP(BB165,[1]Plan1!$F$3:$G$429,2,FALSE)</f>
        <v>10</v>
      </c>
      <c r="BC510" s="20">
        <f>VLOOKUP(BC165,[1]Plan1!$F$3:$G$429,2,FALSE)</f>
        <v>4</v>
      </c>
      <c r="BD510" s="20">
        <f>VLOOKUP(BD165,[1]Plan1!$F$3:$G$429,2,FALSE)</f>
        <v>4</v>
      </c>
      <c r="BE510" s="20" t="e">
        <f>VLOOKUP(BE165,[1]Plan1!$F$3:$G$429,2,FALSE)</f>
        <v>#N/A</v>
      </c>
      <c r="BF510" s="20">
        <f>VLOOKUP(BF165,[1]Plan1!$F$3:$G$429,2,FALSE)</f>
        <v>15</v>
      </c>
      <c r="BG510" s="20">
        <f>VLOOKUP(BG165,[1]Plan1!$F$3:$G$429,2,FALSE)</f>
        <v>5</v>
      </c>
      <c r="BH510" s="20">
        <f>VLOOKUP(BH165,[1]Plan1!$F$3:$G$429,2,FALSE)</f>
        <v>8</v>
      </c>
      <c r="BI510" s="20">
        <f>VLOOKUP(BI165,[1]Plan1!$F$3:$G$429,2,FALSE)</f>
        <v>2</v>
      </c>
      <c r="BJ510" s="20">
        <f>VLOOKUP(BJ165,[1]Plan1!$F$3:$G$429,2,FALSE)</f>
        <v>2</v>
      </c>
      <c r="BK510" s="20">
        <f>VLOOKUP(BK165,[1]Plan1!$F$3:$G$429,2,FALSE)</f>
        <v>2</v>
      </c>
      <c r="BL510" s="20">
        <f>VLOOKUP(BL165,[1]Plan1!$F$3:$G$429,2,FALSE)</f>
        <v>1</v>
      </c>
      <c r="BM510" s="20">
        <f>VLOOKUP(BM165,[1]Plan1!$F$3:$G$429,2,FALSE)</f>
        <v>1</v>
      </c>
      <c r="BN510" s="20">
        <f>VLOOKUP(BN165,[1]Plan1!$F$3:$G$429,2,FALSE)</f>
        <v>0</v>
      </c>
      <c r="BO510" s="20">
        <f>VLOOKUP(BO165,[1]Plan1!$F$3:$G$429,2,FALSE)</f>
        <v>6</v>
      </c>
      <c r="BP510" s="20">
        <f>VLOOKUP(BP165,[1]Plan1!$F$3:$G$429,2,FALSE)</f>
        <v>8</v>
      </c>
      <c r="BQ510" s="20" t="e">
        <f>VLOOKUP(BQ165,[1]ajustes!$L$3:$M$11,2,FALSE)</f>
        <v>#N/A</v>
      </c>
      <c r="BR510" s="20" t="e">
        <f>VLOOKUP(BR165,[1]Plan1!$F$3:$G$429,2,FALSE)</f>
        <v>#N/A</v>
      </c>
      <c r="BS510" s="20">
        <f>VLOOKUP(BS165,[1]Plan1!$F$3:$G$429,2,FALSE)</f>
        <v>2</v>
      </c>
      <c r="BT510" s="20">
        <f>VLOOKUP(BT165,[1]Plan1!$F$3:$G$429,2,FALSE)</f>
        <v>2</v>
      </c>
      <c r="BU510" s="20">
        <f>VLOOKUP(BU165,[1]Plan1!$F$3:$G$429,2,FALSE)</f>
        <v>2</v>
      </c>
      <c r="BV510" s="20" t="e">
        <f>VLOOKUP(BV165,[1]ajustes!$L$3:$M$328,2,FALSE)</f>
        <v>#N/A</v>
      </c>
      <c r="BW510" s="20" t="e">
        <f>VLOOKUP(BW165,[1]Plan1!$F$3:$G$429,2,FALSE)</f>
        <v>#N/A</v>
      </c>
      <c r="BX510" s="20">
        <f>VLOOKUP(BX165,[1]Plan1!$F$3:$G$429,2,FALSE)</f>
        <v>3</v>
      </c>
      <c r="BY510" s="20">
        <f>VLOOKUP(BY165,[1]Plan1!$F$3:$G$429,2,FALSE)</f>
        <v>10</v>
      </c>
      <c r="BZ510" s="20">
        <f>VLOOKUP(BZ165,[1]Plan1!$F$3:$G$429,2,FALSE)</f>
        <v>2</v>
      </c>
      <c r="CA510" s="20">
        <f>VLOOKUP(CA165,[1]Plan1!$F$3:$G$429,2,FALSE)</f>
        <v>2</v>
      </c>
      <c r="CB510" s="20">
        <f>VLOOKUP(CB165,[1]Plan1!$F$3:$G$429,2,FALSE)</f>
        <v>0</v>
      </c>
      <c r="CC510" s="20">
        <f>VLOOKUP(CC165,[1]Plan1!$F$3:$G$429,2,FALSE)</f>
        <v>16</v>
      </c>
      <c r="CD510" s="20" t="e">
        <f>VLOOKUP(CD165,[1]Plan1!$F$3:$G$429,2,FALSE)</f>
        <v>#N/A</v>
      </c>
      <c r="CE510" s="20" t="e">
        <f>VLOOKUP(CE165,[1]Plan1!$F$3:$G$429,2,FALSE)</f>
        <v>#N/A</v>
      </c>
      <c r="CF510" s="20">
        <f>VLOOKUP(CF165,[1]Plan1!$F$3:$G$429,2,FALSE)</f>
        <v>0</v>
      </c>
      <c r="CG510" s="20" t="e">
        <f>VLOOKUP(CG165,[1]Plan1!$F$3:$G$429,2,FALSE)</f>
        <v>#N/A</v>
      </c>
      <c r="CH510" s="20" t="e">
        <f>VLOOKUP(CH165,[1]Plan1!$F$3:$G$429,2,FALSE)</f>
        <v>#N/A</v>
      </c>
      <c r="CI510" s="20">
        <f>VLOOKUP(CI165,[1]Plan1!$F$3:$G$429,2,FALSE)</f>
        <v>0</v>
      </c>
      <c r="CJ510" s="20">
        <f>VLOOKUP(CJ165,[1]Plan1!$F$3:$G$429,2,FALSE)</f>
        <v>0</v>
      </c>
      <c r="CK510" s="20" t="e">
        <f>VLOOKUP(CK165,[1]Plan1!$F$3:$G$429,2,FALSE)</f>
        <v>#N/A</v>
      </c>
      <c r="CL510" s="20" t="e">
        <f>VLOOKUP(CL165,[1]Plan1!$F$3:$G$429,2,FALSE)</f>
        <v>#N/A</v>
      </c>
      <c r="CM510" s="20">
        <f>VLOOKUP(CM165,[1]Plan1!$F$3:$G$429,2,FALSE)</f>
        <v>0</v>
      </c>
      <c r="CN510" s="20">
        <f>VLOOKUP(CN165,[1]Plan1!$F$3:$G$429,2,FALSE)</f>
        <v>0</v>
      </c>
      <c r="CU510" s="20" t="str">
        <f>IF(ISERROR(VLOOKUP(CU165,[1]Plan1!$B$2:$D$490,2,FALSE)),"(sem email)",VLOOKUP(CU165,[1]Plan1!$B$2:$D$490,2,FALSE))</f>
        <v>(sem email)</v>
      </c>
      <c r="CX510" s="20" t="str">
        <f>IF(ISERROR(VLOOKUP(CX165,[1]ajustes!$L$4:$M$309,2,FALSE)),"(sem email)",VLOOKUP(CX165,[1]ajustes!$L$4:$M$309,2,FALSE))</f>
        <v>(sem email)</v>
      </c>
    </row>
    <row r="511" spans="5:102" ht="15.75" customHeight="1" x14ac:dyDescent="0.3">
      <c r="E511" s="23" t="str">
        <f t="shared" si="2"/>
        <v>Raylda Ferreira</v>
      </c>
      <c r="O511" s="20" t="e">
        <f>VLOOKUP(O166,[1]Plan1!$B$2:$D$490,2,FALSE)</f>
        <v>#N/A</v>
      </c>
      <c r="P511" s="20" t="str">
        <f>VLOOKUP(P166,[1]ajustes!$N$4:$O$344,2,FALSE)</f>
        <v>(31) 99929-3188</v>
      </c>
      <c r="AN511" s="20">
        <f>VLOOKUP(AN166,[1]Plan1!$F$3:$G$429,2,FALSE)</f>
        <v>24</v>
      </c>
      <c r="AO511" s="20">
        <f>VLOOKUP(AO166,[1]Plan1!$F$3:$G$429,2,FALSE)</f>
        <v>10</v>
      </c>
      <c r="AP511" s="20">
        <f>VLOOKUP(AP166,[1]Plan1!$F$3:$G$429,2,FALSE)</f>
        <v>8</v>
      </c>
      <c r="AQ511" s="20">
        <f>VLOOKUP(AQ166,[1]Plan1!$F$3:$G$429,2,FALSE)</f>
        <v>8</v>
      </c>
      <c r="AR511" s="20">
        <f>VLOOKUP(AR166,[1]Plan1!$F$3:$G$429,2,FALSE)</f>
        <v>0</v>
      </c>
      <c r="AS511" s="20">
        <f>VLOOKUP(AS166,[1]Plan1!$F$3:$G$429,2,FALSE)</f>
        <v>0</v>
      </c>
      <c r="AT511" s="20">
        <f>VLOOKUP(AT166,[1]Plan1!$F$3:$G$429,2,FALSE)</f>
        <v>0</v>
      </c>
      <c r="AU511" s="20" t="e">
        <f>VLOOKUP(AU166,[1]ajustes!$L$4:$N$134,3,FALSE)</f>
        <v>#N/A</v>
      </c>
      <c r="AV511" s="20">
        <f>VLOOKUP(AV166,[1]Plan1!$F$3:$G$429,2,FALSE)</f>
        <v>0</v>
      </c>
      <c r="AW511" s="20">
        <f>VLOOKUP(AW166,[1]Plan1!$F$3:$G$429,2,FALSE)</f>
        <v>8</v>
      </c>
      <c r="AX511" s="20">
        <f>VLOOKUP(AX166,[1]Plan1!$F$3:$G$429,2,FALSE)</f>
        <v>2</v>
      </c>
      <c r="AY511" s="20">
        <f>VLOOKUP(AY166,[1]Plan1!$F$3:$G$429,2,FALSE)</f>
        <v>0</v>
      </c>
      <c r="AZ511" s="20">
        <f>VLOOKUP(AZ166,[1]Plan1!$F$3:$G$429,2,FALSE)</f>
        <v>0</v>
      </c>
      <c r="BA511" s="20">
        <f>VLOOKUP(BA166,[1]Plan1!$F$3:$G$429,2,FALSE)</f>
        <v>0</v>
      </c>
      <c r="BB511" s="20">
        <f>VLOOKUP(BB166,[1]Plan1!$F$3:$G$429,2,FALSE)</f>
        <v>0</v>
      </c>
      <c r="BC511" s="20">
        <f>VLOOKUP(BC166,[1]Plan1!$F$3:$G$429,2,FALSE)</f>
        <v>0</v>
      </c>
      <c r="BD511" s="20">
        <f>VLOOKUP(BD166,[1]Plan1!$F$3:$G$429,2,FALSE)</f>
        <v>0</v>
      </c>
      <c r="BE511" s="20" t="e">
        <f>VLOOKUP(BE166,[1]Plan1!$F$3:$G$429,2,FALSE)</f>
        <v>#N/A</v>
      </c>
      <c r="BF511" s="20">
        <f>VLOOKUP(BF166,[1]Plan1!$F$3:$G$429,2,FALSE)</f>
        <v>8</v>
      </c>
      <c r="BG511" s="20">
        <f>VLOOKUP(BG166,[1]Plan1!$F$3:$G$429,2,FALSE)</f>
        <v>3</v>
      </c>
      <c r="BH511" s="20">
        <f>VLOOKUP(BH166,[1]Plan1!$F$3:$G$429,2,FALSE)</f>
        <v>4</v>
      </c>
      <c r="BI511" s="20">
        <f>VLOOKUP(BI166,[1]Plan1!$F$3:$G$429,2,FALSE)</f>
        <v>1</v>
      </c>
      <c r="BJ511" s="20">
        <f>VLOOKUP(BJ166,[1]Plan1!$F$3:$G$429,2,FALSE)</f>
        <v>1</v>
      </c>
      <c r="BK511" s="20">
        <f>VLOOKUP(BK166,[1]Plan1!$F$3:$G$429,2,FALSE)</f>
        <v>1</v>
      </c>
      <c r="BL511" s="20">
        <f>VLOOKUP(BL166,[1]Plan1!$F$3:$G$429,2,FALSE)</f>
        <v>0</v>
      </c>
      <c r="BM511" s="20">
        <f>VLOOKUP(BM166,[1]Plan1!$F$3:$G$429,2,FALSE)</f>
        <v>1</v>
      </c>
      <c r="BN511" s="20">
        <f>VLOOKUP(BN166,[1]Plan1!$F$3:$G$429,2,FALSE)</f>
        <v>1</v>
      </c>
      <c r="BO511" s="20">
        <f>VLOOKUP(BO166,[1]Plan1!$F$3:$G$429,2,FALSE)</f>
        <v>4</v>
      </c>
      <c r="BP511" s="20">
        <f>VLOOKUP(BP166,[1]Plan1!$F$3:$G$429,2,FALSE)</f>
        <v>4</v>
      </c>
      <c r="BQ511" s="20" t="e">
        <f>VLOOKUP(BQ166,[1]ajustes!$L$3:$M$11,2,FALSE)</f>
        <v>#N/A</v>
      </c>
      <c r="BR511" s="20">
        <f>VLOOKUP(BR166,[1]Plan1!$F$3:$G$429,2,FALSE)</f>
        <v>0</v>
      </c>
      <c r="BS511" s="20">
        <f>VLOOKUP(BS166,[1]Plan1!$F$3:$G$429,2,FALSE)</f>
        <v>0</v>
      </c>
      <c r="BT511" s="20">
        <f>VLOOKUP(BT166,[1]Plan1!$F$3:$G$429,2,FALSE)</f>
        <v>0</v>
      </c>
      <c r="BU511" s="20">
        <f>VLOOKUP(BU166,[1]Plan1!$F$3:$G$429,2,FALSE)</f>
        <v>1</v>
      </c>
      <c r="BV511" s="20" t="e">
        <f>VLOOKUP(BV166,[1]ajustes!$L$3:$M$328,2,FALSE)</f>
        <v>#N/A</v>
      </c>
      <c r="BW511" s="20">
        <f>VLOOKUP(BW166,[1]Plan1!$F$3:$G$429,2,FALSE)</f>
        <v>0</v>
      </c>
      <c r="BX511" s="20">
        <f>VLOOKUP(BX166,[1]Plan1!$F$3:$G$429,2,FALSE)</f>
        <v>0</v>
      </c>
      <c r="BY511" s="20">
        <f>VLOOKUP(BY166,[1]Plan1!$F$3:$G$429,2,FALSE)</f>
        <v>0</v>
      </c>
      <c r="BZ511" s="20">
        <f>VLOOKUP(BZ166,[1]Plan1!$F$3:$G$429,2,FALSE)</f>
        <v>0</v>
      </c>
      <c r="CA511" s="20">
        <f>VLOOKUP(CA166,[1]Plan1!$F$3:$G$429,2,FALSE)</f>
        <v>1</v>
      </c>
      <c r="CB511" s="20">
        <f>VLOOKUP(CB166,[1]Plan1!$F$3:$G$429,2,FALSE)</f>
        <v>0</v>
      </c>
      <c r="CC511" s="20">
        <f>VLOOKUP(CC166,[1]Plan1!$F$3:$G$429,2,FALSE)</f>
        <v>0</v>
      </c>
      <c r="CD511" s="20">
        <f>VLOOKUP(CD166,[1]Plan1!$F$3:$G$429,2,FALSE)</f>
        <v>0</v>
      </c>
      <c r="CE511" s="20">
        <f>VLOOKUP(CE166,[1]Plan1!$F$3:$G$429,2,FALSE)</f>
        <v>0</v>
      </c>
      <c r="CF511" s="20">
        <f>VLOOKUP(CF166,[1]Plan1!$F$3:$G$429,2,FALSE)</f>
        <v>0</v>
      </c>
      <c r="CG511" s="20" t="e">
        <f>VLOOKUP(CG166,[1]Plan1!$F$3:$G$429,2,FALSE)</f>
        <v>#N/A</v>
      </c>
      <c r="CH511" s="20" t="e">
        <f>VLOOKUP(CH166,[1]Plan1!$F$3:$G$429,2,FALSE)</f>
        <v>#N/A</v>
      </c>
      <c r="CI511" s="20">
        <f>VLOOKUP(CI166,[1]Plan1!$F$3:$G$429,2,FALSE)</f>
        <v>0</v>
      </c>
      <c r="CJ511" s="20">
        <f>VLOOKUP(CJ166,[1]Plan1!$F$3:$G$429,2,FALSE)</f>
        <v>0</v>
      </c>
      <c r="CK511" s="20" t="e">
        <f>VLOOKUP(CK166,[1]Plan1!$F$3:$G$429,2,FALSE)</f>
        <v>#N/A</v>
      </c>
      <c r="CL511" s="20" t="e">
        <f>VLOOKUP(CL166,[1]Plan1!$F$3:$G$429,2,FALSE)</f>
        <v>#N/A</v>
      </c>
      <c r="CM511" s="20">
        <f>VLOOKUP(CM166,[1]Plan1!$F$3:$G$429,2,FALSE)</f>
        <v>0</v>
      </c>
      <c r="CN511" s="20">
        <f>VLOOKUP(CN166,[1]Plan1!$F$3:$G$429,2,FALSE)</f>
        <v>0</v>
      </c>
      <c r="CU511" s="20" t="str">
        <f>IF(ISERROR(VLOOKUP(CU166,[1]Plan1!$B$2:$D$490,2,FALSE)),"(sem email)",VLOOKUP(CU166,[1]Plan1!$B$2:$D$490,2,FALSE))</f>
        <v>(sem email)</v>
      </c>
      <c r="CX511" s="20" t="str">
        <f>IF(ISERROR(VLOOKUP(CX166,[1]ajustes!$L$4:$M$309,2,FALSE)),"(sem email)",VLOOKUP(CX166,[1]ajustes!$L$4:$M$309,2,FALSE))</f>
        <v>(sem email)</v>
      </c>
    </row>
    <row r="512" spans="5:102" ht="15.75" customHeight="1" x14ac:dyDescent="0.3">
      <c r="E512" s="23" t="str">
        <f t="shared" si="2"/>
        <v>Luiz Cláudio De Oliveira</v>
      </c>
      <c r="O512" s="20" t="e">
        <f>VLOOKUP(O167,[1]Plan1!$B$2:$D$490,2,FALSE)</f>
        <v>#N/A</v>
      </c>
      <c r="P512" s="20" t="str">
        <f>VLOOKUP(P167,[1]ajustes!$N$4:$O$344,2,FALSE)</f>
        <v>(31) 3477-8555</v>
      </c>
      <c r="AN512" s="20">
        <f>VLOOKUP(AN167,[1]Plan1!$F$3:$G$429,2,FALSE)</f>
        <v>5</v>
      </c>
      <c r="AO512" s="20">
        <f>VLOOKUP(AO167,[1]Plan1!$F$3:$G$429,2,FALSE)</f>
        <v>4</v>
      </c>
      <c r="AP512" s="20">
        <f>VLOOKUP(AP167,[1]Plan1!$F$3:$G$429,2,FALSE)</f>
        <v>3</v>
      </c>
      <c r="AQ512" s="20">
        <f>VLOOKUP(AQ167,[1]Plan1!$F$3:$G$429,2,FALSE)</f>
        <v>2</v>
      </c>
      <c r="AR512" s="20" t="e">
        <f>VLOOKUP(AR167,[1]Plan1!$F$3:$G$429,2,FALSE)</f>
        <v>#N/A</v>
      </c>
      <c r="AS512" s="20">
        <f>VLOOKUP(AS167,[1]Plan1!$F$3:$G$429,2,FALSE)</f>
        <v>4</v>
      </c>
      <c r="AT512" s="20" t="e">
        <f>VLOOKUP(AT167,[1]Plan1!$F$3:$G$429,2,FALSE)</f>
        <v>#N/A</v>
      </c>
      <c r="AU512" s="20" t="e">
        <f>VLOOKUP(AU167,[1]ajustes!$L$4:$N$134,3,FALSE)</f>
        <v>#N/A</v>
      </c>
      <c r="AV512" s="20">
        <f>VLOOKUP(AV167,[1]Plan1!$F$3:$G$429,2,FALSE)</f>
        <v>4</v>
      </c>
      <c r="AW512" s="20">
        <f>VLOOKUP(AW167,[1]Plan1!$F$3:$G$429,2,FALSE)</f>
        <v>5</v>
      </c>
      <c r="AX512" s="20">
        <f>VLOOKUP(AX167,[1]Plan1!$F$3:$G$429,2,FALSE)</f>
        <v>2</v>
      </c>
      <c r="AY512" s="20">
        <f>VLOOKUP(AY167,[1]Plan1!$F$3:$G$429,2,FALSE)</f>
        <v>2</v>
      </c>
      <c r="AZ512" s="20">
        <f>VLOOKUP(AZ167,[1]Plan1!$F$3:$G$429,2,FALSE)</f>
        <v>0</v>
      </c>
      <c r="BA512" s="20">
        <f>VLOOKUP(BA167,[1]Plan1!$F$3:$G$429,2,FALSE)</f>
        <v>0</v>
      </c>
      <c r="BB512" s="20">
        <f>VLOOKUP(BB167,[1]Plan1!$F$3:$G$429,2,FALSE)</f>
        <v>2</v>
      </c>
      <c r="BC512" s="20">
        <f>VLOOKUP(BC167,[1]Plan1!$F$3:$G$429,2,FALSE)</f>
        <v>2</v>
      </c>
      <c r="BD512" s="20">
        <f>VLOOKUP(BD167,[1]Plan1!$F$3:$G$429,2,FALSE)</f>
        <v>3</v>
      </c>
      <c r="BE512" s="20" t="e">
        <f>VLOOKUP(BE167,[1]Plan1!$F$3:$G$429,2,FALSE)</f>
        <v>#N/A</v>
      </c>
      <c r="BF512" s="20">
        <f>VLOOKUP(BF167,[1]Plan1!$F$3:$G$429,2,FALSE)</f>
        <v>1</v>
      </c>
      <c r="BG512" s="20">
        <f>VLOOKUP(BG167,[1]Plan1!$F$3:$G$429,2,FALSE)</f>
        <v>2</v>
      </c>
      <c r="BH512" s="20">
        <f>VLOOKUP(BH167,[1]Plan1!$F$3:$G$429,2,FALSE)</f>
        <v>4</v>
      </c>
      <c r="BI512" s="20">
        <f>VLOOKUP(BI167,[1]Plan1!$F$3:$G$429,2,FALSE)</f>
        <v>1</v>
      </c>
      <c r="BJ512" s="20">
        <f>VLOOKUP(BJ167,[1]Plan1!$F$3:$G$429,2,FALSE)</f>
        <v>1</v>
      </c>
      <c r="BK512" s="20">
        <f>VLOOKUP(BK167,[1]Plan1!$F$3:$G$429,2,FALSE)</f>
        <v>1</v>
      </c>
      <c r="BL512" s="20">
        <f>VLOOKUP(BL167,[1]Plan1!$F$3:$G$429,2,FALSE)</f>
        <v>1</v>
      </c>
      <c r="BM512" s="20">
        <f>VLOOKUP(BM167,[1]Plan1!$F$3:$G$429,2,FALSE)</f>
        <v>2</v>
      </c>
      <c r="BN512" s="20">
        <f>VLOOKUP(BN167,[1]Plan1!$F$3:$G$429,2,FALSE)</f>
        <v>0</v>
      </c>
      <c r="BO512" s="20">
        <f>VLOOKUP(BO167,[1]Plan1!$F$3:$G$429,2,FALSE)</f>
        <v>4</v>
      </c>
      <c r="BP512" s="20">
        <f>VLOOKUP(BP167,[1]Plan1!$F$3:$G$429,2,FALSE)</f>
        <v>5</v>
      </c>
      <c r="BQ512" s="20" t="e">
        <f>VLOOKUP(BQ167,[1]ajustes!$L$3:$M$11,2,FALSE)</f>
        <v>#N/A</v>
      </c>
      <c r="BR512" s="20">
        <f>VLOOKUP(BR167,[1]Plan1!$F$3:$G$429,2,FALSE)</f>
        <v>0</v>
      </c>
      <c r="BS512" s="20">
        <f>VLOOKUP(BS167,[1]Plan1!$F$3:$G$429,2,FALSE)</f>
        <v>0</v>
      </c>
      <c r="BT512" s="20">
        <f>VLOOKUP(BT167,[1]Plan1!$F$3:$G$429,2,FALSE)</f>
        <v>0</v>
      </c>
      <c r="BU512" s="20">
        <f>VLOOKUP(BU167,[1]Plan1!$F$3:$G$429,2,FALSE)</f>
        <v>0</v>
      </c>
      <c r="BV512" s="20" t="e">
        <f>VLOOKUP(BV167,[1]ajustes!$L$3:$M$328,2,FALSE)</f>
        <v>#N/A</v>
      </c>
      <c r="BW512" s="20">
        <f>VLOOKUP(BW167,[1]Plan1!$F$3:$G$429,2,FALSE)</f>
        <v>0</v>
      </c>
      <c r="BX512" s="20">
        <f>VLOOKUP(BX167,[1]Plan1!$F$3:$G$429,2,FALSE)</f>
        <v>0</v>
      </c>
      <c r="BY512" s="20">
        <f>VLOOKUP(BY167,[1]Plan1!$F$3:$G$429,2,FALSE)</f>
        <v>2</v>
      </c>
      <c r="BZ512" s="20">
        <f>VLOOKUP(BZ167,[1]Plan1!$F$3:$G$429,2,FALSE)</f>
        <v>2</v>
      </c>
      <c r="CA512" s="20">
        <f>VLOOKUP(CA167,[1]Plan1!$F$3:$G$429,2,FALSE)</f>
        <v>0</v>
      </c>
      <c r="CB512" s="20">
        <f>VLOOKUP(CB167,[1]Plan1!$F$3:$G$429,2,FALSE)</f>
        <v>6</v>
      </c>
      <c r="CC512" s="20">
        <f>VLOOKUP(CC167,[1]Plan1!$F$3:$G$429,2,FALSE)</f>
        <v>6</v>
      </c>
      <c r="CD512" s="20" t="e">
        <f>VLOOKUP(CD167,[1]Plan1!$F$3:$G$429,2,FALSE)</f>
        <v>#N/A</v>
      </c>
      <c r="CE512" s="20">
        <f>VLOOKUP(CE167,[1]Plan1!$F$3:$G$429,2,FALSE)</f>
        <v>0</v>
      </c>
      <c r="CF512" s="20">
        <f>VLOOKUP(CF167,[1]Plan1!$F$3:$G$429,2,FALSE)</f>
        <v>0</v>
      </c>
      <c r="CG512" s="20" t="e">
        <f>VLOOKUP(CG167,[1]Plan1!$F$3:$G$429,2,FALSE)</f>
        <v>#N/A</v>
      </c>
      <c r="CH512" s="20" t="e">
        <f>VLOOKUP(CH167,[1]Plan1!$F$3:$G$429,2,FALSE)</f>
        <v>#N/A</v>
      </c>
      <c r="CI512" s="20">
        <f>VLOOKUP(CI167,[1]Plan1!$F$3:$G$429,2,FALSE)</f>
        <v>0</v>
      </c>
      <c r="CJ512" s="20">
        <f>VLOOKUP(CJ167,[1]Plan1!$F$3:$G$429,2,FALSE)</f>
        <v>0</v>
      </c>
      <c r="CK512" s="20" t="e">
        <f>VLOOKUP(CK167,[1]Plan1!$F$3:$G$429,2,FALSE)</f>
        <v>#N/A</v>
      </c>
      <c r="CL512" s="20" t="e">
        <f>VLOOKUP(CL167,[1]Plan1!$F$3:$G$429,2,FALSE)</f>
        <v>#N/A</v>
      </c>
      <c r="CM512" s="20">
        <f>VLOOKUP(CM167,[1]Plan1!$F$3:$G$429,2,FALSE)</f>
        <v>0</v>
      </c>
      <c r="CN512" s="20">
        <f>VLOOKUP(CN167,[1]Plan1!$F$3:$G$429,2,FALSE)</f>
        <v>1</v>
      </c>
      <c r="CU512" s="20" t="str">
        <f>IF(ISERROR(VLOOKUP(CU167,[1]Plan1!$B$2:$D$490,2,FALSE)),"(sem email)",VLOOKUP(CU167,[1]Plan1!$B$2:$D$490,2,FALSE))</f>
        <v>(sem email)</v>
      </c>
      <c r="CX512" s="20" t="str">
        <f>IF(ISERROR(VLOOKUP(CX167,[1]ajustes!$L$4:$M$309,2,FALSE)),"(sem email)",VLOOKUP(CX167,[1]ajustes!$L$4:$M$309,2,FALSE))</f>
        <v>(sem email)</v>
      </c>
    </row>
    <row r="513" spans="5:102" ht="15.75" customHeight="1" x14ac:dyDescent="0.3">
      <c r="E513" s="23" t="str">
        <f t="shared" si="2"/>
        <v>Eliane Machado Teles</v>
      </c>
      <c r="O513" s="20" t="e">
        <f>VLOOKUP(O168,[1]Plan1!$B$2:$D$490,2,FALSE)</f>
        <v>#N/A</v>
      </c>
      <c r="P513" s="20" t="str">
        <f>VLOOKUP(P168,[1]ajustes!$N$4:$O$344,2,FALSE)</f>
        <v>(31) 98891-2382</v>
      </c>
      <c r="AN513" s="20">
        <f>VLOOKUP(AN168,[1]Plan1!$F$3:$G$429,2,FALSE)</f>
        <v>30</v>
      </c>
      <c r="AO513" s="20">
        <f>VLOOKUP(AO168,[1]Plan1!$F$3:$G$429,2,FALSE)</f>
        <v>13</v>
      </c>
      <c r="AP513" s="20">
        <f>VLOOKUP(AP168,[1]Plan1!$F$3:$G$429,2,FALSE)</f>
        <v>9</v>
      </c>
      <c r="AQ513" s="20">
        <f>VLOOKUP(AQ168,[1]Plan1!$F$3:$G$429,2,FALSE)</f>
        <v>4</v>
      </c>
      <c r="AR513" s="20" t="e">
        <f>VLOOKUP(AR168,[1]Plan1!$F$3:$G$429,2,FALSE)</f>
        <v>#N/A</v>
      </c>
      <c r="AS513" s="20">
        <f>VLOOKUP(AS168,[1]Plan1!$F$3:$G$429,2,FALSE)</f>
        <v>63</v>
      </c>
      <c r="AT513" s="20" t="e">
        <f>VLOOKUP(AT168,[1]Plan1!$F$3:$G$429,2,FALSE)</f>
        <v>#N/A</v>
      </c>
      <c r="AU513" s="20" t="e">
        <f>VLOOKUP(AU168,[1]ajustes!$L$4:$N$134,3,FALSE)</f>
        <v>#N/A</v>
      </c>
      <c r="AV513" s="20">
        <f>VLOOKUP(AV168,[1]Plan1!$F$3:$G$429,2,FALSE)</f>
        <v>7</v>
      </c>
      <c r="AW513" s="20">
        <f>VLOOKUP(AW168,[1]Plan1!$F$3:$G$429,2,FALSE)</f>
        <v>6</v>
      </c>
      <c r="AX513" s="20">
        <f>VLOOKUP(AX168,[1]Plan1!$F$3:$G$429,2,FALSE)</f>
        <v>4</v>
      </c>
      <c r="AY513" s="20">
        <f>VLOOKUP(AY168,[1]Plan1!$F$3:$G$429,2,FALSE)</f>
        <v>3</v>
      </c>
      <c r="AZ513" s="20" t="e">
        <f>VLOOKUP(AZ168,[1]Plan1!$F$3:$G$429,2,FALSE)</f>
        <v>#N/A</v>
      </c>
      <c r="BA513" s="20">
        <f>VLOOKUP(BA168,[1]Plan1!$F$3:$G$429,2,FALSE)</f>
        <v>6</v>
      </c>
      <c r="BB513" s="20">
        <f>VLOOKUP(BB168,[1]Plan1!$F$3:$G$429,2,FALSE)</f>
        <v>4</v>
      </c>
      <c r="BC513" s="20">
        <f>VLOOKUP(BC168,[1]Plan1!$F$3:$G$429,2,FALSE)</f>
        <v>2</v>
      </c>
      <c r="BD513" s="20">
        <f>VLOOKUP(BD168,[1]Plan1!$F$3:$G$429,2,FALSE)</f>
        <v>2</v>
      </c>
      <c r="BE513" s="20" t="e">
        <f>VLOOKUP(BE168,[1]Plan1!$F$3:$G$429,2,FALSE)</f>
        <v>#N/A</v>
      </c>
      <c r="BF513" s="20">
        <f>VLOOKUP(BF168,[1]Plan1!$F$3:$G$429,2,FALSE)</f>
        <v>0</v>
      </c>
      <c r="BG513" s="20">
        <f>VLOOKUP(BG168,[1]Plan1!$F$3:$G$429,2,FALSE)</f>
        <v>0</v>
      </c>
      <c r="BH513" s="20">
        <f>VLOOKUP(BH168,[1]Plan1!$F$3:$G$429,2,FALSE)</f>
        <v>0</v>
      </c>
      <c r="BI513" s="20">
        <f>VLOOKUP(BI168,[1]Plan1!$F$3:$G$429,2,FALSE)</f>
        <v>0</v>
      </c>
      <c r="BJ513" s="20">
        <f>VLOOKUP(BJ168,[1]Plan1!$F$3:$G$429,2,FALSE)</f>
        <v>0</v>
      </c>
      <c r="BK513" s="20">
        <f>VLOOKUP(BK168,[1]Plan1!$F$3:$G$429,2,FALSE)</f>
        <v>0</v>
      </c>
      <c r="BL513" s="20">
        <f>VLOOKUP(BL168,[1]Plan1!$F$3:$G$429,2,FALSE)</f>
        <v>0</v>
      </c>
      <c r="BM513" s="20">
        <f>VLOOKUP(BM168,[1]Plan1!$F$3:$G$429,2,FALSE)</f>
        <v>0</v>
      </c>
      <c r="BN513" s="20">
        <f>VLOOKUP(BN168,[1]Plan1!$F$3:$G$429,2,FALSE)</f>
        <v>0</v>
      </c>
      <c r="BO513" s="20">
        <f>VLOOKUP(BO168,[1]Plan1!$F$3:$G$429,2,FALSE)</f>
        <v>4</v>
      </c>
      <c r="BP513" s="20">
        <f>VLOOKUP(BP168,[1]Plan1!$F$3:$G$429,2,FALSE)</f>
        <v>2</v>
      </c>
      <c r="BQ513" s="20" t="e">
        <f>VLOOKUP(BQ168,[1]ajustes!$L$3:$M$11,2,FALSE)</f>
        <v>#N/A</v>
      </c>
      <c r="BR513" s="20" t="e">
        <f>VLOOKUP(BR168,[1]Plan1!$F$3:$G$429,2,FALSE)</f>
        <v>#N/A</v>
      </c>
      <c r="BS513" s="20">
        <f>VLOOKUP(BS168,[1]Plan1!$F$3:$G$429,2,FALSE)</f>
        <v>0</v>
      </c>
      <c r="BT513" s="20">
        <f>VLOOKUP(BT168,[1]Plan1!$F$3:$G$429,2,FALSE)</f>
        <v>0</v>
      </c>
      <c r="BU513" s="20">
        <f>VLOOKUP(BU168,[1]Plan1!$F$3:$G$429,2,FALSE)</f>
        <v>0</v>
      </c>
      <c r="BV513" s="20" t="e">
        <f>VLOOKUP(BV168,[1]ajustes!$L$3:$M$328,2,FALSE)</f>
        <v>#N/A</v>
      </c>
      <c r="BW513" s="20" t="e">
        <f>VLOOKUP(BW168,[1]Plan1!$F$3:$G$429,2,FALSE)</f>
        <v>#N/A</v>
      </c>
      <c r="BX513" s="20">
        <f>VLOOKUP(BX168,[1]Plan1!$F$3:$G$429,2,FALSE)</f>
        <v>4</v>
      </c>
      <c r="BY513" s="20">
        <f>VLOOKUP(BY168,[1]Plan1!$F$3:$G$429,2,FALSE)</f>
        <v>4</v>
      </c>
      <c r="BZ513" s="20">
        <f>VLOOKUP(BZ168,[1]Plan1!$F$3:$G$429,2,FALSE)</f>
        <v>2</v>
      </c>
      <c r="CA513" s="20">
        <f>VLOOKUP(CA168,[1]Plan1!$F$3:$G$429,2,FALSE)</f>
        <v>2</v>
      </c>
      <c r="CB513" s="20">
        <f>VLOOKUP(CB168,[1]Plan1!$F$3:$G$429,2,FALSE)</f>
        <v>0</v>
      </c>
      <c r="CC513" s="20">
        <f>VLOOKUP(CC168,[1]Plan1!$F$3:$G$429,2,FALSE)</f>
        <v>3</v>
      </c>
      <c r="CD513" s="20">
        <f>VLOOKUP(CD168,[1]Plan1!$F$3:$G$429,2,FALSE)</f>
        <v>0</v>
      </c>
      <c r="CE513" s="20">
        <f>VLOOKUP(CE168,[1]Plan1!$F$3:$G$429,2,FALSE)</f>
        <v>0</v>
      </c>
      <c r="CF513" s="20">
        <f>VLOOKUP(CF168,[1]Plan1!$F$3:$G$429,2,FALSE)</f>
        <v>0</v>
      </c>
      <c r="CG513" s="20" t="e">
        <f>VLOOKUP(CG168,[1]Plan1!$F$3:$G$429,2,FALSE)</f>
        <v>#N/A</v>
      </c>
      <c r="CH513" s="20" t="e">
        <f>VLOOKUP(CH168,[1]Plan1!$F$3:$G$429,2,FALSE)</f>
        <v>#N/A</v>
      </c>
      <c r="CI513" s="20">
        <f>VLOOKUP(CI168,[1]Plan1!$F$3:$G$429,2,FALSE)</f>
        <v>0</v>
      </c>
      <c r="CJ513" s="20">
        <f>VLOOKUP(CJ168,[1]Plan1!$F$3:$G$429,2,FALSE)</f>
        <v>0</v>
      </c>
      <c r="CK513" s="20">
        <f>VLOOKUP(CK168,[1]Plan1!$F$3:$G$429,2,FALSE)</f>
        <v>0</v>
      </c>
      <c r="CL513" s="20" t="e">
        <f>VLOOKUP(CL168,[1]Plan1!$F$3:$G$429,2,FALSE)</f>
        <v>#N/A</v>
      </c>
      <c r="CM513" s="20">
        <f>VLOOKUP(CM168,[1]Plan1!$F$3:$G$429,2,FALSE)</f>
        <v>0</v>
      </c>
      <c r="CN513" s="20">
        <f>VLOOKUP(CN168,[1]Plan1!$F$3:$G$429,2,FALSE)</f>
        <v>0</v>
      </c>
      <c r="CU513" s="20" t="str">
        <f>IF(ISERROR(VLOOKUP(CU168,[1]Plan1!$B$2:$D$490,2,FALSE)),"(sem email)",VLOOKUP(CU168,[1]Plan1!$B$2:$D$490,2,FALSE))</f>
        <v>(sem email)</v>
      </c>
      <c r="CX513" s="20" t="str">
        <f>IF(ISERROR(VLOOKUP(CX168,[1]ajustes!$L$4:$M$309,2,FALSE)),"(sem email)",VLOOKUP(CX168,[1]ajustes!$L$4:$M$309,2,FALSE))</f>
        <v>(sem email)</v>
      </c>
    </row>
    <row r="514" spans="5:102" ht="15.75" customHeight="1" x14ac:dyDescent="0.3">
      <c r="E514" s="23" t="str">
        <f t="shared" si="2"/>
        <v>Claudia Vilaça Alonso</v>
      </c>
      <c r="O514" s="20" t="e">
        <f>VLOOKUP(O169,[1]Plan1!$B$2:$D$490,2,FALSE)</f>
        <v>#N/A</v>
      </c>
      <c r="P514" s="20" t="str">
        <f>VLOOKUP(P169,[1]ajustes!$N$4:$O$344,2,FALSE)</f>
        <v>(31) 99697-5985</v>
      </c>
      <c r="AN514" s="20">
        <f>VLOOKUP(AN169,[1]Plan1!$F$3:$G$429,2,FALSE)</f>
        <v>0</v>
      </c>
      <c r="AO514" s="20">
        <f>VLOOKUP(AO169,[1]Plan1!$F$3:$G$429,2,FALSE)</f>
        <v>0</v>
      </c>
      <c r="AP514" s="20">
        <f>VLOOKUP(AP169,[1]Plan1!$F$3:$G$429,2,FALSE)</f>
        <v>0</v>
      </c>
      <c r="AQ514" s="20">
        <f>VLOOKUP(AQ169,[1]Plan1!$F$3:$G$429,2,FALSE)</f>
        <v>0</v>
      </c>
      <c r="AR514" s="20">
        <f>VLOOKUP(AR169,[1]Plan1!$F$3:$G$429,2,FALSE)</f>
        <v>0</v>
      </c>
      <c r="AS514" s="20">
        <f>VLOOKUP(AS169,[1]Plan1!$F$3:$G$429,2,FALSE)</f>
        <v>0</v>
      </c>
      <c r="AT514" s="20" t="e">
        <f>VLOOKUP(AT169,[1]Plan1!$F$3:$G$429,2,FALSE)</f>
        <v>#N/A</v>
      </c>
      <c r="AU514" s="20" t="e">
        <f>VLOOKUP(AU169,[1]ajustes!$L$4:$N$134,3,FALSE)</f>
        <v>#N/A</v>
      </c>
      <c r="AV514" s="20">
        <f>VLOOKUP(AV169,[1]Plan1!$F$3:$G$429,2,FALSE)</f>
        <v>15</v>
      </c>
      <c r="AW514" s="20">
        <f>VLOOKUP(AW169,[1]Plan1!$F$3:$G$429,2,FALSE)</f>
        <v>9</v>
      </c>
      <c r="AX514" s="20">
        <f>VLOOKUP(AX169,[1]Plan1!$F$3:$G$429,2,FALSE)</f>
        <v>8</v>
      </c>
      <c r="AY514" s="20">
        <f>VLOOKUP(AY169,[1]Plan1!$F$3:$G$429,2,FALSE)</f>
        <v>7</v>
      </c>
      <c r="AZ514" s="20" t="e">
        <f>VLOOKUP(AZ169,[1]Plan1!$F$3:$G$429,2,FALSE)</f>
        <v>#N/A</v>
      </c>
      <c r="BA514" s="20">
        <f>VLOOKUP(BA169,[1]Plan1!$F$3:$G$429,2,FALSE)</f>
        <v>3</v>
      </c>
      <c r="BB514" s="20">
        <f>VLOOKUP(BB169,[1]Plan1!$F$3:$G$429,2,FALSE)</f>
        <v>6</v>
      </c>
      <c r="BC514" s="20">
        <f>VLOOKUP(BC169,[1]Plan1!$F$3:$G$429,2,FALSE)</f>
        <v>6</v>
      </c>
      <c r="BD514" s="20">
        <f>VLOOKUP(BD169,[1]Plan1!$F$3:$G$429,2,FALSE)</f>
        <v>3</v>
      </c>
      <c r="BE514" s="20" t="e">
        <f>VLOOKUP(BE169,[1]Plan1!$F$3:$G$429,2,FALSE)</f>
        <v>#N/A</v>
      </c>
      <c r="BF514" s="20">
        <f>VLOOKUP(BF169,[1]Plan1!$F$3:$G$429,2,FALSE)</f>
        <v>12</v>
      </c>
      <c r="BG514" s="20">
        <f>VLOOKUP(BG169,[1]Plan1!$F$3:$G$429,2,FALSE)</f>
        <v>7</v>
      </c>
      <c r="BH514" s="20">
        <f>VLOOKUP(BH169,[1]Plan1!$F$3:$G$429,2,FALSE)</f>
        <v>5</v>
      </c>
      <c r="BI514" s="20">
        <f>VLOOKUP(BI169,[1]Plan1!$F$3:$G$429,2,FALSE)</f>
        <v>0</v>
      </c>
      <c r="BJ514" s="20">
        <f>VLOOKUP(BJ169,[1]Plan1!$F$3:$G$429,2,FALSE)</f>
        <v>0</v>
      </c>
      <c r="BK514" s="20">
        <f>VLOOKUP(BK169,[1]Plan1!$F$3:$G$429,2,FALSE)</f>
        <v>0</v>
      </c>
      <c r="BL514" s="20">
        <f>VLOOKUP(BL169,[1]Plan1!$F$3:$G$429,2,FALSE)</f>
        <v>0</v>
      </c>
      <c r="BM514" s="20">
        <f>VLOOKUP(BM169,[1]Plan1!$F$3:$G$429,2,FALSE)</f>
        <v>0</v>
      </c>
      <c r="BN514" s="20">
        <f>VLOOKUP(BN169,[1]Plan1!$F$3:$G$429,2,FALSE)</f>
        <v>0</v>
      </c>
      <c r="BO514" s="20">
        <f>VLOOKUP(BO169,[1]Plan1!$F$3:$G$429,2,FALSE)</f>
        <v>0</v>
      </c>
      <c r="BP514" s="20">
        <f>VLOOKUP(BP169,[1]Plan1!$F$3:$G$429,2,FALSE)</f>
        <v>0</v>
      </c>
      <c r="BQ514" s="20" t="e">
        <f>VLOOKUP(BQ169,[1]ajustes!$L$3:$M$11,2,FALSE)</f>
        <v>#N/A</v>
      </c>
      <c r="BR514" s="20" t="e">
        <f>VLOOKUP(BR169,[1]Plan1!$F$3:$G$429,2,FALSE)</f>
        <v>#N/A</v>
      </c>
      <c r="BS514" s="20">
        <f>VLOOKUP(BS169,[1]Plan1!$F$3:$G$429,2,FALSE)</f>
        <v>2</v>
      </c>
      <c r="BT514" s="20">
        <f>VLOOKUP(BT169,[1]Plan1!$F$3:$G$429,2,FALSE)</f>
        <v>2</v>
      </c>
      <c r="BU514" s="20">
        <f>VLOOKUP(BU169,[1]Plan1!$F$3:$G$429,2,FALSE)</f>
        <v>2</v>
      </c>
      <c r="BV514" s="20" t="e">
        <f>VLOOKUP(BV169,[1]ajustes!$L$3:$M$328,2,FALSE)</f>
        <v>#N/A</v>
      </c>
      <c r="BW514" s="20" t="e">
        <f>VLOOKUP(BW169,[1]Plan1!$F$3:$G$429,2,FALSE)</f>
        <v>#N/A</v>
      </c>
      <c r="BX514" s="20">
        <f>VLOOKUP(BX169,[1]Plan1!$F$3:$G$429,2,FALSE)</f>
        <v>4</v>
      </c>
      <c r="BY514" s="20">
        <f>VLOOKUP(BY169,[1]Plan1!$F$3:$G$429,2,FALSE)</f>
        <v>9</v>
      </c>
      <c r="BZ514" s="20">
        <f>VLOOKUP(BZ169,[1]Plan1!$F$3:$G$429,2,FALSE)</f>
        <v>3</v>
      </c>
      <c r="CA514" s="20">
        <f>VLOOKUP(CA169,[1]Plan1!$F$3:$G$429,2,FALSE)</f>
        <v>3</v>
      </c>
      <c r="CB514" s="20">
        <f>VLOOKUP(CB169,[1]Plan1!$F$3:$G$429,2,FALSE)</f>
        <v>0</v>
      </c>
      <c r="CC514" s="20">
        <f>VLOOKUP(CC169,[1]Plan1!$F$3:$G$429,2,FALSE)</f>
        <v>17</v>
      </c>
      <c r="CD514" s="20">
        <f>VLOOKUP(CD169,[1]Plan1!$F$3:$G$429,2,FALSE)</f>
        <v>0</v>
      </c>
      <c r="CE514" s="20">
        <f>VLOOKUP(CE169,[1]Plan1!$F$3:$G$429,2,FALSE)</f>
        <v>0</v>
      </c>
      <c r="CF514" s="20">
        <f>VLOOKUP(CF169,[1]Plan1!$F$3:$G$429,2,FALSE)</f>
        <v>0</v>
      </c>
      <c r="CG514" s="20" t="e">
        <f>VLOOKUP(CG169,[1]Plan1!$F$3:$G$429,2,FALSE)</f>
        <v>#N/A</v>
      </c>
      <c r="CH514" s="20" t="e">
        <f>VLOOKUP(CH169,[1]Plan1!$F$3:$G$429,2,FALSE)</f>
        <v>#N/A</v>
      </c>
      <c r="CI514" s="20">
        <f>VLOOKUP(CI169,[1]Plan1!$F$3:$G$429,2,FALSE)</f>
        <v>0</v>
      </c>
      <c r="CJ514" s="20">
        <f>VLOOKUP(CJ169,[1]Plan1!$F$3:$G$429,2,FALSE)</f>
        <v>0</v>
      </c>
      <c r="CK514" s="20" t="e">
        <f>VLOOKUP(CK169,[1]Plan1!$F$3:$G$429,2,FALSE)</f>
        <v>#N/A</v>
      </c>
      <c r="CL514" s="20" t="e">
        <f>VLOOKUP(CL169,[1]Plan1!$F$3:$G$429,2,FALSE)</f>
        <v>#N/A</v>
      </c>
      <c r="CM514" s="20">
        <f>VLOOKUP(CM169,[1]Plan1!$F$3:$G$429,2,FALSE)</f>
        <v>0</v>
      </c>
      <c r="CN514" s="20">
        <f>VLOOKUP(CN169,[1]Plan1!$F$3:$G$429,2,FALSE)</f>
        <v>0</v>
      </c>
      <c r="CU514" s="20" t="str">
        <f>IF(ISERROR(VLOOKUP(CU169,[1]Plan1!$B$2:$D$490,2,FALSE)),"(sem email)",VLOOKUP(CU169,[1]Plan1!$B$2:$D$490,2,FALSE))</f>
        <v>(sem email)</v>
      </c>
      <c r="CX514" s="20" t="str">
        <f>IF(ISERROR(VLOOKUP(CX169,[1]ajustes!$L$4:$M$309,2,FALSE)),"(sem email)",VLOOKUP(CX169,[1]ajustes!$L$4:$M$309,2,FALSE))</f>
        <v>(sem email)</v>
      </c>
    </row>
    <row r="515" spans="5:102" ht="15.75" customHeight="1" x14ac:dyDescent="0.3">
      <c r="E515" s="23" t="str">
        <f t="shared" si="2"/>
        <v>Maria Lemos</v>
      </c>
      <c r="O515" s="20" t="e">
        <f>VLOOKUP(O170,[1]Plan1!$B$2:$D$490,2,FALSE)</f>
        <v>#N/A</v>
      </c>
      <c r="P515" s="20" t="str">
        <f>VLOOKUP(P170,[1]ajustes!$N$4:$O$344,2,FALSE)</f>
        <v>(87) 99622-6047</v>
      </c>
      <c r="AN515" s="20">
        <f>VLOOKUP(AN170,[1]Plan1!$F$3:$G$429,2,FALSE)</f>
        <v>20</v>
      </c>
      <c r="AO515" s="20">
        <f>VLOOKUP(AO170,[1]Plan1!$F$3:$G$429,2,FALSE)</f>
        <v>10</v>
      </c>
      <c r="AP515" s="20">
        <f>VLOOKUP(AP170,[1]Plan1!$F$3:$G$429,2,FALSE)</f>
        <v>3</v>
      </c>
      <c r="AQ515" s="20">
        <f>VLOOKUP(AQ170,[1]Plan1!$F$3:$G$429,2,FALSE)</f>
        <v>1</v>
      </c>
      <c r="AR515" s="20">
        <f>VLOOKUP(AR170,[1]Plan1!$F$3:$G$429,2,FALSE)</f>
        <v>0</v>
      </c>
      <c r="AS515" s="20">
        <f>VLOOKUP(AS170,[1]Plan1!$F$3:$G$429,2,FALSE)</f>
        <v>4</v>
      </c>
      <c r="AT515" s="20" t="e">
        <f>VLOOKUP(AT170,[1]Plan1!$F$3:$G$429,2,FALSE)</f>
        <v>#N/A</v>
      </c>
      <c r="AU515" s="20" t="e">
        <f>VLOOKUP(AU170,[1]ajustes!$L$4:$N$134,3,FALSE)</f>
        <v>#N/A</v>
      </c>
      <c r="AV515" s="20">
        <f>VLOOKUP(AV170,[1]Plan1!$F$3:$G$429,2,FALSE)</f>
        <v>10</v>
      </c>
      <c r="AW515" s="20">
        <f>VLOOKUP(AW170,[1]Plan1!$F$3:$G$429,2,FALSE)</f>
        <v>0</v>
      </c>
      <c r="AX515" s="20">
        <f>VLOOKUP(AX170,[1]Plan1!$F$3:$G$429,2,FALSE)</f>
        <v>2</v>
      </c>
      <c r="AY515" s="20">
        <f>VLOOKUP(AY170,[1]Plan1!$F$3:$G$429,2,FALSE)</f>
        <v>1</v>
      </c>
      <c r="AZ515" s="20" t="e">
        <f>VLOOKUP(AZ170,[1]Plan1!$F$3:$G$429,2,FALSE)</f>
        <v>#N/A</v>
      </c>
      <c r="BA515" s="20">
        <f>VLOOKUP(BA170,[1]Plan1!$F$3:$G$429,2,FALSE)</f>
        <v>6</v>
      </c>
      <c r="BB515" s="20">
        <f>VLOOKUP(BB170,[1]Plan1!$F$3:$G$429,2,FALSE)</f>
        <v>2</v>
      </c>
      <c r="BC515" s="20">
        <f>VLOOKUP(BC170,[1]Plan1!$F$3:$G$429,2,FALSE)</f>
        <v>1</v>
      </c>
      <c r="BD515" s="20">
        <f>VLOOKUP(BD170,[1]Plan1!$F$3:$G$429,2,FALSE)</f>
        <v>1</v>
      </c>
      <c r="BE515" s="20" t="e">
        <f>VLOOKUP(BE170,[1]Plan1!$F$3:$G$429,2,FALSE)</f>
        <v>#N/A</v>
      </c>
      <c r="BF515" s="20">
        <f>VLOOKUP(BF170,[1]Plan1!$F$3:$G$429,2,FALSE)</f>
        <v>40</v>
      </c>
      <c r="BG515" s="20">
        <f>VLOOKUP(BG170,[1]Plan1!$F$3:$G$429,2,FALSE)</f>
        <v>0</v>
      </c>
      <c r="BH515" s="20">
        <f>VLOOKUP(BH170,[1]Plan1!$F$3:$G$429,2,FALSE)</f>
        <v>2</v>
      </c>
      <c r="BI515" s="20">
        <f>VLOOKUP(BI170,[1]Plan1!$F$3:$G$429,2,FALSE)</f>
        <v>0</v>
      </c>
      <c r="BJ515" s="20">
        <f>VLOOKUP(BJ170,[1]Plan1!$F$3:$G$429,2,FALSE)</f>
        <v>0</v>
      </c>
      <c r="BK515" s="20">
        <f>VLOOKUP(BK170,[1]Plan1!$F$3:$G$429,2,FALSE)</f>
        <v>0</v>
      </c>
      <c r="BL515" s="20">
        <f>VLOOKUP(BL170,[1]Plan1!$F$3:$G$429,2,FALSE)</f>
        <v>0</v>
      </c>
      <c r="BM515" s="20">
        <f>VLOOKUP(BM170,[1]Plan1!$F$3:$G$429,2,FALSE)</f>
        <v>0</v>
      </c>
      <c r="BN515" s="20">
        <f>VLOOKUP(BN170,[1]Plan1!$F$3:$G$429,2,FALSE)</f>
        <v>0</v>
      </c>
      <c r="BO515" s="20">
        <f>VLOOKUP(BO170,[1]Plan1!$F$3:$G$429,2,FALSE)</f>
        <v>0</v>
      </c>
      <c r="BP515" s="20">
        <f>VLOOKUP(BP170,[1]Plan1!$F$3:$G$429,2,FALSE)</f>
        <v>1</v>
      </c>
      <c r="BQ515" s="20" t="e">
        <f>VLOOKUP(BQ170,[1]ajustes!$L$3:$M$11,2,FALSE)</f>
        <v>#N/A</v>
      </c>
      <c r="BR515" s="20" t="e">
        <f>VLOOKUP(BR170,[1]Plan1!$F$3:$G$429,2,FALSE)</f>
        <v>#N/A</v>
      </c>
      <c r="BS515" s="20">
        <f>VLOOKUP(BS170,[1]Plan1!$F$3:$G$429,2,FALSE)</f>
        <v>0</v>
      </c>
      <c r="BT515" s="20">
        <f>VLOOKUP(BT170,[1]Plan1!$F$3:$G$429,2,FALSE)</f>
        <v>0</v>
      </c>
      <c r="BU515" s="20">
        <f>VLOOKUP(BU170,[1]Plan1!$F$3:$G$429,2,FALSE)</f>
        <v>0</v>
      </c>
      <c r="BV515" s="20" t="e">
        <f>VLOOKUP(BV170,[1]ajustes!$L$3:$M$328,2,FALSE)</f>
        <v>#N/A</v>
      </c>
      <c r="BW515" s="20">
        <f>VLOOKUP(BW170,[1]Plan1!$F$3:$G$429,2,FALSE)</f>
        <v>0</v>
      </c>
      <c r="BX515" s="20">
        <f>VLOOKUP(BX170,[1]Plan1!$F$3:$G$429,2,FALSE)</f>
        <v>0</v>
      </c>
      <c r="BY515" s="20">
        <f>VLOOKUP(BY170,[1]Plan1!$F$3:$G$429,2,FALSE)</f>
        <v>0</v>
      </c>
      <c r="BZ515" s="20">
        <f>VLOOKUP(BZ170,[1]Plan1!$F$3:$G$429,2,FALSE)</f>
        <v>0</v>
      </c>
      <c r="CA515" s="20">
        <f>VLOOKUP(CA170,[1]Plan1!$F$3:$G$429,2,FALSE)</f>
        <v>0</v>
      </c>
      <c r="CB515" s="20">
        <f>VLOOKUP(CB170,[1]Plan1!$F$3:$G$429,2,FALSE)</f>
        <v>0</v>
      </c>
      <c r="CC515" s="20">
        <f>VLOOKUP(CC170,[1]Plan1!$F$3:$G$429,2,FALSE)</f>
        <v>0</v>
      </c>
      <c r="CD515" s="20">
        <f>VLOOKUP(CD170,[1]Plan1!$F$3:$G$429,2,FALSE)</f>
        <v>0</v>
      </c>
      <c r="CE515" s="20">
        <f>VLOOKUP(CE170,[1]Plan1!$F$3:$G$429,2,FALSE)</f>
        <v>0</v>
      </c>
      <c r="CF515" s="20">
        <f>VLOOKUP(CF170,[1]Plan1!$F$3:$G$429,2,FALSE)</f>
        <v>0</v>
      </c>
      <c r="CG515" s="20" t="e">
        <f>VLOOKUP(CG170,[1]Plan1!$F$3:$G$429,2,FALSE)</f>
        <v>#N/A</v>
      </c>
      <c r="CH515" s="20">
        <f>VLOOKUP(CH170,[1]Plan1!$F$3:$G$429,2,FALSE)</f>
        <v>0</v>
      </c>
      <c r="CI515" s="20">
        <f>VLOOKUP(CI170,[1]Plan1!$F$3:$G$429,2,FALSE)</f>
        <v>0</v>
      </c>
      <c r="CJ515" s="20">
        <f>VLOOKUP(CJ170,[1]Plan1!$F$3:$G$429,2,FALSE)</f>
        <v>0</v>
      </c>
      <c r="CK515" s="20" t="e">
        <f>VLOOKUP(CK170,[1]Plan1!$F$3:$G$429,2,FALSE)</f>
        <v>#N/A</v>
      </c>
      <c r="CL515" s="20">
        <f>VLOOKUP(CL170,[1]Plan1!$F$3:$G$429,2,FALSE)</f>
        <v>0</v>
      </c>
      <c r="CM515" s="20">
        <f>VLOOKUP(CM170,[1]Plan1!$F$3:$G$429,2,FALSE)</f>
        <v>0</v>
      </c>
      <c r="CN515" s="20">
        <f>VLOOKUP(CN170,[1]Plan1!$F$3:$G$429,2,FALSE)</f>
        <v>0</v>
      </c>
      <c r="CU515" s="20" t="str">
        <f>IF(ISERROR(VLOOKUP(CU170,[1]Plan1!$B$2:$D$490,2,FALSE)),"(sem email)",VLOOKUP(CU170,[1]Plan1!$B$2:$D$490,2,FALSE))</f>
        <v>(sem email)</v>
      </c>
      <c r="CX515" s="20" t="str">
        <f>IF(ISERROR(VLOOKUP(CX170,[1]ajustes!$L$4:$M$309,2,FALSE)),"(sem email)",VLOOKUP(CX170,[1]ajustes!$L$4:$M$309,2,FALSE))</f>
        <v>(sem email)</v>
      </c>
    </row>
    <row r="516" spans="5:102" ht="15.75" customHeight="1" x14ac:dyDescent="0.3">
      <c r="E516" s="23" t="str">
        <f t="shared" si="2"/>
        <v>Jean Felipe Mendes Evangelista</v>
      </c>
      <c r="O516" s="20" t="e">
        <f>VLOOKUP(O171,[1]Plan1!$B$2:$D$490,2,FALSE)</f>
        <v>#N/A</v>
      </c>
      <c r="P516" s="20" t="e">
        <f>VLOOKUP(P171,[1]ajustes!$N$4:$O$344,2,FALSE)</f>
        <v>#N/A</v>
      </c>
      <c r="AN516" s="20">
        <f>VLOOKUP(AN171,[1]Plan1!$F$3:$G$429,2,FALSE)</f>
        <v>10</v>
      </c>
      <c r="AO516" s="20">
        <f>VLOOKUP(AO171,[1]Plan1!$F$3:$G$429,2,FALSE)</f>
        <v>28</v>
      </c>
      <c r="AP516" s="20">
        <f>VLOOKUP(AP171,[1]Plan1!$F$3:$G$429,2,FALSE)</f>
        <v>4</v>
      </c>
      <c r="AQ516" s="20">
        <f>VLOOKUP(AQ171,[1]Plan1!$F$3:$G$429,2,FALSE)</f>
        <v>3</v>
      </c>
      <c r="AR516" s="20" t="e">
        <f>VLOOKUP(AR171,[1]Plan1!$F$3:$G$429,2,FALSE)</f>
        <v>#N/A</v>
      </c>
      <c r="AS516" s="20">
        <f>VLOOKUP(AS171,[1]Plan1!$F$3:$G$429,2,FALSE)</f>
        <v>10</v>
      </c>
      <c r="AT516" s="20" t="e">
        <f>VLOOKUP(AT171,[1]Plan1!$F$3:$G$429,2,FALSE)</f>
        <v>#N/A</v>
      </c>
      <c r="AU516" s="20" t="e">
        <f>VLOOKUP(AU171,[1]ajustes!$L$4:$N$134,3,FALSE)</f>
        <v>#N/A</v>
      </c>
      <c r="AV516" s="20">
        <f>VLOOKUP(AV171,[1]Plan1!$F$3:$G$429,2,FALSE)</f>
        <v>5</v>
      </c>
      <c r="AW516" s="20">
        <f>VLOOKUP(AW171,[1]Plan1!$F$3:$G$429,2,FALSE)</f>
        <v>5</v>
      </c>
      <c r="AX516" s="20">
        <f>VLOOKUP(AX171,[1]Plan1!$F$3:$G$429,2,FALSE)</f>
        <v>2</v>
      </c>
      <c r="AY516" s="20">
        <f>VLOOKUP(AY171,[1]Plan1!$F$3:$G$429,2,FALSE)</f>
        <v>2</v>
      </c>
      <c r="AZ516" s="20" t="e">
        <f>VLOOKUP(AZ171,[1]Plan1!$F$3:$G$429,2,FALSE)</f>
        <v>#N/A</v>
      </c>
      <c r="BA516" s="20">
        <f>VLOOKUP(BA171,[1]Plan1!$F$3:$G$429,2,FALSE)</f>
        <v>8</v>
      </c>
      <c r="BB516" s="20">
        <f>VLOOKUP(BB171,[1]Plan1!$F$3:$G$429,2,FALSE)</f>
        <v>3</v>
      </c>
      <c r="BC516" s="20">
        <f>VLOOKUP(BC171,[1]Plan1!$F$3:$G$429,2,FALSE)</f>
        <v>3</v>
      </c>
      <c r="BD516" s="20">
        <f>VLOOKUP(BD171,[1]Plan1!$F$3:$G$429,2,FALSE)</f>
        <v>3</v>
      </c>
      <c r="BE516" s="20">
        <f>VLOOKUP(BE171,[1]Plan1!$F$3:$G$429,2,FALSE)</f>
        <v>0</v>
      </c>
      <c r="BF516" s="20">
        <f>VLOOKUP(BF171,[1]Plan1!$F$3:$G$429,2,FALSE)</f>
        <v>0</v>
      </c>
      <c r="BG516" s="20">
        <f>VLOOKUP(BG171,[1]Plan1!$F$3:$G$429,2,FALSE)</f>
        <v>0</v>
      </c>
      <c r="BH516" s="20">
        <f>VLOOKUP(BH171,[1]Plan1!$F$3:$G$429,2,FALSE)</f>
        <v>0</v>
      </c>
      <c r="BI516" s="20">
        <f>VLOOKUP(BI171,[1]Plan1!$F$3:$G$429,2,FALSE)</f>
        <v>0</v>
      </c>
      <c r="BJ516" s="20">
        <f>VLOOKUP(BJ171,[1]Plan1!$F$3:$G$429,2,FALSE)</f>
        <v>0</v>
      </c>
      <c r="BK516" s="20">
        <f>VLOOKUP(BK171,[1]Plan1!$F$3:$G$429,2,FALSE)</f>
        <v>0</v>
      </c>
      <c r="BL516" s="20">
        <f>VLOOKUP(BL171,[1]Plan1!$F$3:$G$429,2,FALSE)</f>
        <v>0</v>
      </c>
      <c r="BM516" s="20">
        <f>VLOOKUP(BM171,[1]Plan1!$F$3:$G$429,2,FALSE)</f>
        <v>0</v>
      </c>
      <c r="BN516" s="20">
        <f>VLOOKUP(BN171,[1]Plan1!$F$3:$G$429,2,FALSE)</f>
        <v>0</v>
      </c>
      <c r="BO516" s="20">
        <f>VLOOKUP(BO171,[1]Plan1!$F$3:$G$429,2,FALSE)</f>
        <v>0</v>
      </c>
      <c r="BP516" s="20">
        <f>VLOOKUP(BP171,[1]Plan1!$F$3:$G$429,2,FALSE)</f>
        <v>0</v>
      </c>
      <c r="BQ516" s="20" t="e">
        <f>VLOOKUP(BQ171,[1]ajustes!$L$3:$M$11,2,FALSE)</f>
        <v>#N/A</v>
      </c>
      <c r="BR516" s="20">
        <f>VLOOKUP(BR171,[1]Plan1!$F$3:$G$429,2,FALSE)</f>
        <v>0</v>
      </c>
      <c r="BS516" s="20">
        <f>VLOOKUP(BS171,[1]Plan1!$F$3:$G$429,2,FALSE)</f>
        <v>0</v>
      </c>
      <c r="BT516" s="20">
        <f>VLOOKUP(BT171,[1]Plan1!$F$3:$G$429,2,FALSE)</f>
        <v>0</v>
      </c>
      <c r="BU516" s="20">
        <f>VLOOKUP(BU171,[1]Plan1!$F$3:$G$429,2,FALSE)</f>
        <v>0</v>
      </c>
      <c r="BV516" s="20" t="e">
        <f>VLOOKUP(BV171,[1]ajustes!$L$3:$M$328,2,FALSE)</f>
        <v>#N/A</v>
      </c>
      <c r="BW516" s="20">
        <f>VLOOKUP(BW171,[1]Plan1!$F$3:$G$429,2,FALSE)</f>
        <v>0</v>
      </c>
      <c r="BX516" s="20">
        <f>VLOOKUP(BX171,[1]Plan1!$F$3:$G$429,2,FALSE)</f>
        <v>0</v>
      </c>
      <c r="BY516" s="20">
        <f>VLOOKUP(BY171,[1]Plan1!$F$3:$G$429,2,FALSE)</f>
        <v>0</v>
      </c>
      <c r="BZ516" s="20">
        <f>VLOOKUP(BZ171,[1]Plan1!$F$3:$G$429,2,FALSE)</f>
        <v>0</v>
      </c>
      <c r="CA516" s="20">
        <f>VLOOKUP(CA171,[1]Plan1!$F$3:$G$429,2,FALSE)</f>
        <v>0</v>
      </c>
      <c r="CB516" s="20">
        <f>VLOOKUP(CB171,[1]Plan1!$F$3:$G$429,2,FALSE)</f>
        <v>8</v>
      </c>
      <c r="CC516" s="20">
        <f>VLOOKUP(CC171,[1]Plan1!$F$3:$G$429,2,FALSE)</f>
        <v>8</v>
      </c>
      <c r="CD516" s="20">
        <f>VLOOKUP(CD171,[1]Plan1!$F$3:$G$429,2,FALSE)</f>
        <v>0</v>
      </c>
      <c r="CE516" s="20">
        <f>VLOOKUP(CE171,[1]Plan1!$F$3:$G$429,2,FALSE)</f>
        <v>0</v>
      </c>
      <c r="CF516" s="20">
        <f>VLOOKUP(CF171,[1]Plan1!$F$3:$G$429,2,FALSE)</f>
        <v>0</v>
      </c>
      <c r="CG516" s="20">
        <f>VLOOKUP(CG171,[1]Plan1!$F$3:$G$429,2,FALSE)</f>
        <v>0</v>
      </c>
      <c r="CH516" s="20">
        <f>VLOOKUP(CH171,[1]Plan1!$F$3:$G$429,2,FALSE)</f>
        <v>0</v>
      </c>
      <c r="CI516" s="20">
        <f>VLOOKUP(CI171,[1]Plan1!$F$3:$G$429,2,FALSE)</f>
        <v>0</v>
      </c>
      <c r="CJ516" s="20">
        <f>VLOOKUP(CJ171,[1]Plan1!$F$3:$G$429,2,FALSE)</f>
        <v>0</v>
      </c>
      <c r="CK516" s="20">
        <f>VLOOKUP(CK171,[1]Plan1!$F$3:$G$429,2,FALSE)</f>
        <v>0</v>
      </c>
      <c r="CL516" s="20">
        <f>VLOOKUP(CL171,[1]Plan1!$F$3:$G$429,2,FALSE)</f>
        <v>0</v>
      </c>
      <c r="CM516" s="20">
        <f>VLOOKUP(CM171,[1]Plan1!$F$3:$G$429,2,FALSE)</f>
        <v>0</v>
      </c>
      <c r="CN516" s="20">
        <f>VLOOKUP(CN171,[1]Plan1!$F$3:$G$429,2,FALSE)</f>
        <v>0</v>
      </c>
      <c r="CU516" s="20" t="str">
        <f>IF(ISERROR(VLOOKUP(CU171,[1]Plan1!$B$2:$D$490,2,FALSE)),"(sem email)",VLOOKUP(CU171,[1]Plan1!$B$2:$D$490,2,FALSE))</f>
        <v>(sem email)</v>
      </c>
      <c r="CX516" s="20" t="str">
        <f>IF(ISERROR(VLOOKUP(CX171,[1]ajustes!$L$4:$M$309,2,FALSE)),"(sem email)",VLOOKUP(CX171,[1]ajustes!$L$4:$M$309,2,FALSE))</f>
        <v>(sem email)</v>
      </c>
    </row>
    <row r="517" spans="5:102" ht="15.75" customHeight="1" x14ac:dyDescent="0.3">
      <c r="E517" s="23" t="str">
        <f t="shared" si="2"/>
        <v>João</v>
      </c>
      <c r="O517" s="20" t="e">
        <f>VLOOKUP(O172,[1]Plan1!$B$2:$D$490,2,FALSE)</f>
        <v>#N/A</v>
      </c>
      <c r="P517" s="20" t="str">
        <f>VLOOKUP(P172,[1]ajustes!$N$4:$O$344,2,FALSE)</f>
        <v>(87) 99174-8544</v>
      </c>
      <c r="AN517" s="20">
        <f>VLOOKUP(AN172,[1]Plan1!$F$3:$G$429,2,FALSE)</f>
        <v>15</v>
      </c>
      <c r="AO517" s="20">
        <f>VLOOKUP(AO172,[1]Plan1!$F$3:$G$429,2,FALSE)</f>
        <v>5</v>
      </c>
      <c r="AP517" s="20">
        <f>VLOOKUP(AP172,[1]Plan1!$F$3:$G$429,2,FALSE)</f>
        <v>2</v>
      </c>
      <c r="AQ517" s="20">
        <f>VLOOKUP(AQ172,[1]Plan1!$F$3:$G$429,2,FALSE)</f>
        <v>1</v>
      </c>
      <c r="AR517" s="20">
        <f>VLOOKUP(AR172,[1]Plan1!$F$3:$G$429,2,FALSE)</f>
        <v>0</v>
      </c>
      <c r="AS517" s="20">
        <f>VLOOKUP(AS172,[1]Plan1!$F$3:$G$429,2,FALSE)</f>
        <v>0</v>
      </c>
      <c r="AT517" s="20">
        <f>VLOOKUP(AT172,[1]Plan1!$F$3:$G$429,2,FALSE)</f>
        <v>0</v>
      </c>
      <c r="AU517" s="20" t="e">
        <f>VLOOKUP(AU172,[1]ajustes!$L$4:$N$134,3,FALSE)</f>
        <v>#N/A</v>
      </c>
      <c r="AV517" s="20">
        <f>VLOOKUP(AV172,[1]Plan1!$F$3:$G$429,2,FALSE)</f>
        <v>5</v>
      </c>
      <c r="AW517" s="20">
        <f>VLOOKUP(AW172,[1]Plan1!$F$3:$G$429,2,FALSE)</f>
        <v>0</v>
      </c>
      <c r="AX517" s="20">
        <f>VLOOKUP(AX172,[1]Plan1!$F$3:$G$429,2,FALSE)</f>
        <v>0</v>
      </c>
      <c r="AY517" s="20">
        <f>VLOOKUP(AY172,[1]Plan1!$F$3:$G$429,2,FALSE)</f>
        <v>1</v>
      </c>
      <c r="AZ517" s="20" t="e">
        <f>VLOOKUP(AZ172,[1]Plan1!$F$3:$G$429,2,FALSE)</f>
        <v>#N/A</v>
      </c>
      <c r="BA517" s="20">
        <f>VLOOKUP(BA172,[1]Plan1!$F$3:$G$429,2,FALSE)</f>
        <v>5</v>
      </c>
      <c r="BB517" s="20">
        <f>VLOOKUP(BB172,[1]Plan1!$F$3:$G$429,2,FALSE)</f>
        <v>0</v>
      </c>
      <c r="BC517" s="20">
        <f>VLOOKUP(BC172,[1]Plan1!$F$3:$G$429,2,FALSE)</f>
        <v>0</v>
      </c>
      <c r="BD517" s="20">
        <f>VLOOKUP(BD172,[1]Plan1!$F$3:$G$429,2,FALSE)</f>
        <v>1</v>
      </c>
      <c r="BE517" s="20">
        <f>VLOOKUP(BE172,[1]Plan1!$F$3:$G$429,2,FALSE)</f>
        <v>0</v>
      </c>
      <c r="BF517" s="20">
        <f>VLOOKUP(BF172,[1]Plan1!$F$3:$G$429,2,FALSE)</f>
        <v>0</v>
      </c>
      <c r="BG517" s="20">
        <f>VLOOKUP(BG172,[1]Plan1!$F$3:$G$429,2,FALSE)</f>
        <v>0</v>
      </c>
      <c r="BH517" s="20">
        <f>VLOOKUP(BH172,[1]Plan1!$F$3:$G$429,2,FALSE)</f>
        <v>0</v>
      </c>
      <c r="BI517" s="20">
        <f>VLOOKUP(BI172,[1]Plan1!$F$3:$G$429,2,FALSE)</f>
        <v>0</v>
      </c>
      <c r="BJ517" s="20">
        <f>VLOOKUP(BJ172,[1]Plan1!$F$3:$G$429,2,FALSE)</f>
        <v>0</v>
      </c>
      <c r="BK517" s="20">
        <f>VLOOKUP(BK172,[1]Plan1!$F$3:$G$429,2,FALSE)</f>
        <v>0</v>
      </c>
      <c r="BL517" s="20">
        <f>VLOOKUP(BL172,[1]Plan1!$F$3:$G$429,2,FALSE)</f>
        <v>0</v>
      </c>
      <c r="BM517" s="20">
        <f>VLOOKUP(BM172,[1]Plan1!$F$3:$G$429,2,FALSE)</f>
        <v>0</v>
      </c>
      <c r="BN517" s="20">
        <f>VLOOKUP(BN172,[1]Plan1!$F$3:$G$429,2,FALSE)</f>
        <v>0</v>
      </c>
      <c r="BO517" s="20">
        <f>VLOOKUP(BO172,[1]Plan1!$F$3:$G$429,2,FALSE)</f>
        <v>0</v>
      </c>
      <c r="BP517" s="20">
        <f>VLOOKUP(BP172,[1]Plan1!$F$3:$G$429,2,FALSE)</f>
        <v>0</v>
      </c>
      <c r="BQ517" s="20" t="e">
        <f>VLOOKUP(BQ172,[1]ajustes!$L$3:$M$11,2,FALSE)</f>
        <v>#N/A</v>
      </c>
      <c r="BR517" s="20">
        <f>VLOOKUP(BR172,[1]Plan1!$F$3:$G$429,2,FALSE)</f>
        <v>0</v>
      </c>
      <c r="BS517" s="20">
        <f>VLOOKUP(BS172,[1]Plan1!$F$3:$G$429,2,FALSE)</f>
        <v>0</v>
      </c>
      <c r="BT517" s="20">
        <f>VLOOKUP(BT172,[1]Plan1!$F$3:$G$429,2,FALSE)</f>
        <v>0</v>
      </c>
      <c r="BU517" s="20">
        <f>VLOOKUP(BU172,[1]Plan1!$F$3:$G$429,2,FALSE)</f>
        <v>0</v>
      </c>
      <c r="BV517" s="20" t="e">
        <f>VLOOKUP(BV172,[1]ajustes!$L$3:$M$328,2,FALSE)</f>
        <v>#N/A</v>
      </c>
      <c r="BW517" s="20">
        <f>VLOOKUP(BW172,[1]Plan1!$F$3:$G$429,2,FALSE)</f>
        <v>0</v>
      </c>
      <c r="BX517" s="20">
        <f>VLOOKUP(BX172,[1]Plan1!$F$3:$G$429,2,FALSE)</f>
        <v>0</v>
      </c>
      <c r="BY517" s="20">
        <f>VLOOKUP(BY172,[1]Plan1!$F$3:$G$429,2,FALSE)</f>
        <v>0</v>
      </c>
      <c r="BZ517" s="20">
        <f>VLOOKUP(BZ172,[1]Plan1!$F$3:$G$429,2,FALSE)</f>
        <v>0</v>
      </c>
      <c r="CA517" s="20">
        <f>VLOOKUP(CA172,[1]Plan1!$F$3:$G$429,2,FALSE)</f>
        <v>0</v>
      </c>
      <c r="CB517" s="20">
        <f>VLOOKUP(CB172,[1]Plan1!$F$3:$G$429,2,FALSE)</f>
        <v>0</v>
      </c>
      <c r="CC517" s="20">
        <f>VLOOKUP(CC172,[1]Plan1!$F$3:$G$429,2,FALSE)</f>
        <v>1</v>
      </c>
      <c r="CD517" s="20">
        <f>VLOOKUP(CD172,[1]Plan1!$F$3:$G$429,2,FALSE)</f>
        <v>0</v>
      </c>
      <c r="CE517" s="20">
        <f>VLOOKUP(CE172,[1]Plan1!$F$3:$G$429,2,FALSE)</f>
        <v>0</v>
      </c>
      <c r="CF517" s="20">
        <f>VLOOKUP(CF172,[1]Plan1!$F$3:$G$429,2,FALSE)</f>
        <v>0</v>
      </c>
      <c r="CG517" s="20">
        <f>VLOOKUP(CG172,[1]Plan1!$F$3:$G$429,2,FALSE)</f>
        <v>0</v>
      </c>
      <c r="CH517" s="20">
        <f>VLOOKUP(CH172,[1]Plan1!$F$3:$G$429,2,FALSE)</f>
        <v>0</v>
      </c>
      <c r="CI517" s="20">
        <f>VLOOKUP(CI172,[1]Plan1!$F$3:$G$429,2,FALSE)</f>
        <v>0</v>
      </c>
      <c r="CJ517" s="20">
        <f>VLOOKUP(CJ172,[1]Plan1!$F$3:$G$429,2,FALSE)</f>
        <v>0</v>
      </c>
      <c r="CK517" s="20">
        <f>VLOOKUP(CK172,[1]Plan1!$F$3:$G$429,2,FALSE)</f>
        <v>0</v>
      </c>
      <c r="CL517" s="20">
        <f>VLOOKUP(CL172,[1]Plan1!$F$3:$G$429,2,FALSE)</f>
        <v>0</v>
      </c>
      <c r="CM517" s="20">
        <f>VLOOKUP(CM172,[1]Plan1!$F$3:$G$429,2,FALSE)</f>
        <v>0</v>
      </c>
      <c r="CN517" s="20">
        <f>VLOOKUP(CN172,[1]Plan1!$F$3:$G$429,2,FALSE)</f>
        <v>0</v>
      </c>
      <c r="CU517" s="20" t="str">
        <f>IF(ISERROR(VLOOKUP(CU172,[1]Plan1!$B$2:$D$490,2,FALSE)),"(sem email)",VLOOKUP(CU172,[1]Plan1!$B$2:$D$490,2,FALSE))</f>
        <v>(sem email)</v>
      </c>
      <c r="CX517" s="20" t="str">
        <f>IF(ISERROR(VLOOKUP(CX172,[1]ajustes!$L$4:$M$309,2,FALSE)),"(sem email)",VLOOKUP(CX172,[1]ajustes!$L$4:$M$309,2,FALSE))</f>
        <v>(sem email)</v>
      </c>
    </row>
    <row r="518" spans="5:102" ht="15.75" customHeight="1" x14ac:dyDescent="0.3">
      <c r="E518" s="23" t="str">
        <f t="shared" si="2"/>
        <v>Fatima</v>
      </c>
      <c r="O518" s="20" t="e">
        <f>VLOOKUP(O173,[1]Plan1!$B$2:$D$490,2,FALSE)</f>
        <v>#N/A</v>
      </c>
      <c r="P518" s="20" t="str">
        <f>VLOOKUP(P173,[1]ajustes!$N$4:$O$344,2,FALSE)</f>
        <v>(87) 99988-0914</v>
      </c>
      <c r="AN518" s="20">
        <f>VLOOKUP(AN173,[1]Plan1!$F$3:$G$429,2,FALSE)</f>
        <v>20</v>
      </c>
      <c r="AO518" s="20">
        <f>VLOOKUP(AO173,[1]Plan1!$F$3:$G$429,2,FALSE)</f>
        <v>6</v>
      </c>
      <c r="AP518" s="20">
        <f>VLOOKUP(AP173,[1]Plan1!$F$3:$G$429,2,FALSE)</f>
        <v>2</v>
      </c>
      <c r="AQ518" s="20">
        <f>VLOOKUP(AQ173,[1]Plan1!$F$3:$G$429,2,FALSE)</f>
        <v>1</v>
      </c>
      <c r="AR518" s="20">
        <f>VLOOKUP(AR173,[1]Plan1!$F$3:$G$429,2,FALSE)</f>
        <v>0</v>
      </c>
      <c r="AS518" s="20">
        <f>VLOOKUP(AS173,[1]Plan1!$F$3:$G$429,2,FALSE)</f>
        <v>0</v>
      </c>
      <c r="AT518" s="20" t="e">
        <f>VLOOKUP(AT173,[1]Plan1!$F$3:$G$429,2,FALSE)</f>
        <v>#N/A</v>
      </c>
      <c r="AU518" s="20" t="e">
        <f>VLOOKUP(AU173,[1]ajustes!$L$4:$N$134,3,FALSE)</f>
        <v>#N/A</v>
      </c>
      <c r="AV518" s="20">
        <f>VLOOKUP(AV173,[1]Plan1!$F$3:$G$429,2,FALSE)</f>
        <v>8</v>
      </c>
      <c r="AW518" s="20">
        <f>VLOOKUP(AW173,[1]Plan1!$F$3:$G$429,2,FALSE)</f>
        <v>3</v>
      </c>
      <c r="AX518" s="20">
        <f>VLOOKUP(AX173,[1]Plan1!$F$3:$G$429,2,FALSE)</f>
        <v>1</v>
      </c>
      <c r="AY518" s="20">
        <f>VLOOKUP(AY173,[1]Plan1!$F$3:$G$429,2,FALSE)</f>
        <v>0</v>
      </c>
      <c r="AZ518" s="20" t="e">
        <f>VLOOKUP(AZ173,[1]Plan1!$F$3:$G$429,2,FALSE)</f>
        <v>#N/A</v>
      </c>
      <c r="BA518" s="20">
        <f>VLOOKUP(BA173,[1]Plan1!$F$3:$G$429,2,FALSE)</f>
        <v>16</v>
      </c>
      <c r="BB518" s="20">
        <f>VLOOKUP(BB173,[1]Plan1!$F$3:$G$429,2,FALSE)</f>
        <v>1</v>
      </c>
      <c r="BC518" s="20">
        <f>VLOOKUP(BC173,[1]Plan1!$F$3:$G$429,2,FALSE)</f>
        <v>1</v>
      </c>
      <c r="BD518" s="20">
        <f>VLOOKUP(BD173,[1]Plan1!$F$3:$G$429,2,FALSE)</f>
        <v>1</v>
      </c>
      <c r="BE518" s="20">
        <f>VLOOKUP(BE173,[1]Plan1!$F$3:$G$429,2,FALSE)</f>
        <v>0</v>
      </c>
      <c r="BF518" s="20">
        <f>VLOOKUP(BF173,[1]Plan1!$F$3:$G$429,2,FALSE)</f>
        <v>10</v>
      </c>
      <c r="BG518" s="20">
        <f>VLOOKUP(BG173,[1]Plan1!$F$3:$G$429,2,FALSE)</f>
        <v>0</v>
      </c>
      <c r="BH518" s="20">
        <f>VLOOKUP(BH173,[1]Plan1!$F$3:$G$429,2,FALSE)</f>
        <v>0</v>
      </c>
      <c r="BI518" s="20">
        <f>VLOOKUP(BI173,[1]Plan1!$F$3:$G$429,2,FALSE)</f>
        <v>0</v>
      </c>
      <c r="BJ518" s="20">
        <f>VLOOKUP(BJ173,[1]Plan1!$F$3:$G$429,2,FALSE)</f>
        <v>0</v>
      </c>
      <c r="BK518" s="20">
        <f>VLOOKUP(BK173,[1]Plan1!$F$3:$G$429,2,FALSE)</f>
        <v>0</v>
      </c>
      <c r="BL518" s="20">
        <f>VLOOKUP(BL173,[1]Plan1!$F$3:$G$429,2,FALSE)</f>
        <v>0</v>
      </c>
      <c r="BM518" s="20">
        <f>VLOOKUP(BM173,[1]Plan1!$F$3:$G$429,2,FALSE)</f>
        <v>0</v>
      </c>
      <c r="BN518" s="20">
        <f>VLOOKUP(BN173,[1]Plan1!$F$3:$G$429,2,FALSE)</f>
        <v>0</v>
      </c>
      <c r="BO518" s="20">
        <f>VLOOKUP(BO173,[1]Plan1!$F$3:$G$429,2,FALSE)</f>
        <v>0</v>
      </c>
      <c r="BP518" s="20">
        <f>VLOOKUP(BP173,[1]Plan1!$F$3:$G$429,2,FALSE)</f>
        <v>0</v>
      </c>
      <c r="BQ518" s="20" t="e">
        <f>VLOOKUP(BQ173,[1]ajustes!$L$3:$M$11,2,FALSE)</f>
        <v>#N/A</v>
      </c>
      <c r="BR518" s="20">
        <f>VLOOKUP(BR173,[1]Plan1!$F$3:$G$429,2,FALSE)</f>
        <v>0</v>
      </c>
      <c r="BS518" s="20">
        <f>VLOOKUP(BS173,[1]Plan1!$F$3:$G$429,2,FALSE)</f>
        <v>0</v>
      </c>
      <c r="BT518" s="20">
        <f>VLOOKUP(BT173,[1]Plan1!$F$3:$G$429,2,FALSE)</f>
        <v>0</v>
      </c>
      <c r="BU518" s="20">
        <f>VLOOKUP(BU173,[1]Plan1!$F$3:$G$429,2,FALSE)</f>
        <v>0</v>
      </c>
      <c r="BV518" s="20" t="e">
        <f>VLOOKUP(BV173,[1]ajustes!$L$3:$M$328,2,FALSE)</f>
        <v>#N/A</v>
      </c>
      <c r="BW518" s="20">
        <f>VLOOKUP(BW173,[1]Plan1!$F$3:$G$429,2,FALSE)</f>
        <v>0</v>
      </c>
      <c r="BX518" s="20">
        <f>VLOOKUP(BX173,[1]Plan1!$F$3:$G$429,2,FALSE)</f>
        <v>0</v>
      </c>
      <c r="BY518" s="20">
        <f>VLOOKUP(BY173,[1]Plan1!$F$3:$G$429,2,FALSE)</f>
        <v>0</v>
      </c>
      <c r="BZ518" s="20">
        <f>VLOOKUP(BZ173,[1]Plan1!$F$3:$G$429,2,FALSE)</f>
        <v>0</v>
      </c>
      <c r="CA518" s="20">
        <f>VLOOKUP(CA173,[1]Plan1!$F$3:$G$429,2,FALSE)</f>
        <v>0</v>
      </c>
      <c r="CB518" s="20">
        <f>VLOOKUP(CB173,[1]Plan1!$F$3:$G$429,2,FALSE)</f>
        <v>0</v>
      </c>
      <c r="CC518" s="20">
        <f>VLOOKUP(CC173,[1]Plan1!$F$3:$G$429,2,FALSE)</f>
        <v>1</v>
      </c>
      <c r="CD518" s="20">
        <f>VLOOKUP(CD173,[1]Plan1!$F$3:$G$429,2,FALSE)</f>
        <v>0</v>
      </c>
      <c r="CE518" s="20">
        <f>VLOOKUP(CE173,[1]Plan1!$F$3:$G$429,2,FALSE)</f>
        <v>0</v>
      </c>
      <c r="CF518" s="20">
        <f>VLOOKUP(CF173,[1]Plan1!$F$3:$G$429,2,FALSE)</f>
        <v>0</v>
      </c>
      <c r="CG518" s="20">
        <f>VLOOKUP(CG173,[1]Plan1!$F$3:$G$429,2,FALSE)</f>
        <v>0</v>
      </c>
      <c r="CH518" s="20">
        <f>VLOOKUP(CH173,[1]Plan1!$F$3:$G$429,2,FALSE)</f>
        <v>0</v>
      </c>
      <c r="CI518" s="20">
        <f>VLOOKUP(CI173,[1]Plan1!$F$3:$G$429,2,FALSE)</f>
        <v>0</v>
      </c>
      <c r="CJ518" s="20">
        <f>VLOOKUP(CJ173,[1]Plan1!$F$3:$G$429,2,FALSE)</f>
        <v>0</v>
      </c>
      <c r="CK518" s="20">
        <f>VLOOKUP(CK173,[1]Plan1!$F$3:$G$429,2,FALSE)</f>
        <v>0</v>
      </c>
      <c r="CL518" s="20">
        <f>VLOOKUP(CL173,[1]Plan1!$F$3:$G$429,2,FALSE)</f>
        <v>0</v>
      </c>
      <c r="CM518" s="20">
        <f>VLOOKUP(CM173,[1]Plan1!$F$3:$G$429,2,FALSE)</f>
        <v>0</v>
      </c>
      <c r="CN518" s="20">
        <f>VLOOKUP(CN173,[1]Plan1!$F$3:$G$429,2,FALSE)</f>
        <v>0</v>
      </c>
      <c r="CU518" s="20" t="str">
        <f>IF(ISERROR(VLOOKUP(CU173,[1]Plan1!$B$2:$D$490,2,FALSE)),"(sem email)",VLOOKUP(CU173,[1]Plan1!$B$2:$D$490,2,FALSE))</f>
        <v>(sem email)</v>
      </c>
      <c r="CX518" s="20" t="str">
        <f>IF(ISERROR(VLOOKUP(CX173,[1]ajustes!$L$4:$M$309,2,FALSE)),"(sem email)",VLOOKUP(CX173,[1]ajustes!$L$4:$M$309,2,FALSE))</f>
        <v>(sem email)</v>
      </c>
    </row>
    <row r="519" spans="5:102" ht="15.75" customHeight="1" x14ac:dyDescent="0.3">
      <c r="E519" s="23" t="str">
        <f t="shared" si="2"/>
        <v>Cicero Santos</v>
      </c>
      <c r="O519" s="20" t="e">
        <f>VLOOKUP(O174,[1]Plan1!$B$2:$D$490,2,FALSE)</f>
        <v>#N/A</v>
      </c>
      <c r="P519" s="20" t="str">
        <f>VLOOKUP(P174,[1]ajustes!$N$4:$O$344,2,FALSE)</f>
        <v>(82) 99691-1234</v>
      </c>
      <c r="AN519" s="20">
        <f>VLOOKUP(AN174,[1]Plan1!$F$3:$G$429,2,FALSE)</f>
        <v>20</v>
      </c>
      <c r="AO519" s="20">
        <f>VLOOKUP(AO174,[1]Plan1!$F$3:$G$429,2,FALSE)</f>
        <v>12</v>
      </c>
      <c r="AP519" s="20">
        <f>VLOOKUP(AP174,[1]Plan1!$F$3:$G$429,2,FALSE)</f>
        <v>10</v>
      </c>
      <c r="AQ519" s="20">
        <f>VLOOKUP(AQ174,[1]Plan1!$F$3:$G$429,2,FALSE)</f>
        <v>1</v>
      </c>
      <c r="AR519" s="20" t="e">
        <f>VLOOKUP(AR174,[1]Plan1!$F$3:$G$429,2,FALSE)</f>
        <v>#N/A</v>
      </c>
      <c r="AS519" s="20">
        <f>VLOOKUP(AS174,[1]Plan1!$F$3:$G$429,2,FALSE)</f>
        <v>10</v>
      </c>
      <c r="AT519" s="20" t="e">
        <f>VLOOKUP(AT174,[1]Plan1!$F$3:$G$429,2,FALSE)</f>
        <v>#N/A</v>
      </c>
      <c r="AU519" s="20" t="e">
        <f>VLOOKUP(AU174,[1]ajustes!$L$4:$N$134,3,FALSE)</f>
        <v>#N/A</v>
      </c>
      <c r="AV519" s="20">
        <f>VLOOKUP(AV174,[1]Plan1!$F$3:$G$429,2,FALSE)</f>
        <v>25</v>
      </c>
      <c r="AW519" s="20">
        <f>VLOOKUP(AW174,[1]Plan1!$F$3:$G$429,2,FALSE)</f>
        <v>3</v>
      </c>
      <c r="AX519" s="20">
        <f>VLOOKUP(AX174,[1]Plan1!$F$3:$G$429,2,FALSE)</f>
        <v>3</v>
      </c>
      <c r="AY519" s="20">
        <f>VLOOKUP(AY174,[1]Plan1!$F$3:$G$429,2,FALSE)</f>
        <v>5</v>
      </c>
      <c r="AZ519" s="20">
        <f>VLOOKUP(AZ174,[1]Plan1!$F$3:$G$429,2,FALSE)</f>
        <v>0</v>
      </c>
      <c r="BA519" s="20">
        <f>VLOOKUP(BA174,[1]Plan1!$F$3:$G$429,2,FALSE)</f>
        <v>8</v>
      </c>
      <c r="BB519" s="20">
        <f>VLOOKUP(BB174,[1]Plan1!$F$3:$G$429,2,FALSE)</f>
        <v>6</v>
      </c>
      <c r="BC519" s="20">
        <f>VLOOKUP(BC174,[1]Plan1!$F$3:$G$429,2,FALSE)</f>
        <v>1</v>
      </c>
      <c r="BD519" s="20">
        <f>VLOOKUP(BD174,[1]Plan1!$F$3:$G$429,2,FALSE)</f>
        <v>1</v>
      </c>
      <c r="BE519" s="20" t="e">
        <f>VLOOKUP(BE174,[1]Plan1!$F$3:$G$429,2,FALSE)</f>
        <v>#N/A</v>
      </c>
      <c r="BF519" s="20">
        <f>VLOOKUP(BF174,[1]Plan1!$F$3:$G$429,2,FALSE)</f>
        <v>30</v>
      </c>
      <c r="BG519" s="20">
        <f>VLOOKUP(BG174,[1]Plan1!$F$3:$G$429,2,FALSE)</f>
        <v>0</v>
      </c>
      <c r="BH519" s="20">
        <f>VLOOKUP(BH174,[1]Plan1!$F$3:$G$429,2,FALSE)</f>
        <v>2</v>
      </c>
      <c r="BI519" s="20">
        <f>VLOOKUP(BI174,[1]Plan1!$F$3:$G$429,2,FALSE)</f>
        <v>0</v>
      </c>
      <c r="BJ519" s="20">
        <f>VLOOKUP(BJ174,[1]Plan1!$F$3:$G$429,2,FALSE)</f>
        <v>0</v>
      </c>
      <c r="BK519" s="20">
        <f>VLOOKUP(BK174,[1]Plan1!$F$3:$G$429,2,FALSE)</f>
        <v>0</v>
      </c>
      <c r="BL519" s="20">
        <f>VLOOKUP(BL174,[1]Plan1!$F$3:$G$429,2,FALSE)</f>
        <v>0</v>
      </c>
      <c r="BM519" s="20">
        <f>VLOOKUP(BM174,[1]Plan1!$F$3:$G$429,2,FALSE)</f>
        <v>0</v>
      </c>
      <c r="BN519" s="20">
        <f>VLOOKUP(BN174,[1]Plan1!$F$3:$G$429,2,FALSE)</f>
        <v>0</v>
      </c>
      <c r="BO519" s="20">
        <f>VLOOKUP(BO174,[1]Plan1!$F$3:$G$429,2,FALSE)</f>
        <v>0</v>
      </c>
      <c r="BP519" s="20">
        <f>VLOOKUP(BP174,[1]Plan1!$F$3:$G$429,2,FALSE)</f>
        <v>0</v>
      </c>
      <c r="BQ519" s="20" t="e">
        <f>VLOOKUP(BQ174,[1]ajustes!$L$3:$M$11,2,FALSE)</f>
        <v>#N/A</v>
      </c>
      <c r="BR519" s="20" t="e">
        <f>VLOOKUP(BR174,[1]Plan1!$F$3:$G$429,2,FALSE)</f>
        <v>#N/A</v>
      </c>
      <c r="BS519" s="20">
        <f>VLOOKUP(BS174,[1]Plan1!$F$3:$G$429,2,FALSE)</f>
        <v>0</v>
      </c>
      <c r="BT519" s="20">
        <f>VLOOKUP(BT174,[1]Plan1!$F$3:$G$429,2,FALSE)</f>
        <v>0</v>
      </c>
      <c r="BU519" s="20">
        <f>VLOOKUP(BU174,[1]Plan1!$F$3:$G$429,2,FALSE)</f>
        <v>0</v>
      </c>
      <c r="BV519" s="20" t="e">
        <f>VLOOKUP(BV174,[1]ajustes!$L$3:$M$328,2,FALSE)</f>
        <v>#N/A</v>
      </c>
      <c r="BW519" s="20">
        <f>VLOOKUP(BW174,[1]Plan1!$F$3:$G$429,2,FALSE)</f>
        <v>0</v>
      </c>
      <c r="BX519" s="20">
        <f>VLOOKUP(BX174,[1]Plan1!$F$3:$G$429,2,FALSE)</f>
        <v>0</v>
      </c>
      <c r="BY519" s="20">
        <f>VLOOKUP(BY174,[1]Plan1!$F$3:$G$429,2,FALSE)</f>
        <v>0</v>
      </c>
      <c r="BZ519" s="20">
        <f>VLOOKUP(BZ174,[1]Plan1!$F$3:$G$429,2,FALSE)</f>
        <v>0</v>
      </c>
      <c r="CA519" s="20">
        <f>VLOOKUP(CA174,[1]Plan1!$F$3:$G$429,2,FALSE)</f>
        <v>0</v>
      </c>
      <c r="CB519" s="20">
        <f>VLOOKUP(CB174,[1]Plan1!$F$3:$G$429,2,FALSE)</f>
        <v>0</v>
      </c>
      <c r="CC519" s="20">
        <f>VLOOKUP(CC174,[1]Plan1!$F$3:$G$429,2,FALSE)</f>
        <v>8</v>
      </c>
      <c r="CD519" s="20">
        <f>VLOOKUP(CD174,[1]Plan1!$F$3:$G$429,2,FALSE)</f>
        <v>0</v>
      </c>
      <c r="CE519" s="20">
        <f>VLOOKUP(CE174,[1]Plan1!$F$3:$G$429,2,FALSE)</f>
        <v>0</v>
      </c>
      <c r="CF519" s="20">
        <f>VLOOKUP(CF174,[1]Plan1!$F$3:$G$429,2,FALSE)</f>
        <v>0</v>
      </c>
      <c r="CG519" s="20">
        <f>VLOOKUP(CG174,[1]Plan1!$F$3:$G$429,2,FALSE)</f>
        <v>0</v>
      </c>
      <c r="CH519" s="20">
        <f>VLOOKUP(CH174,[1]Plan1!$F$3:$G$429,2,FALSE)</f>
        <v>0</v>
      </c>
      <c r="CI519" s="20">
        <f>VLOOKUP(CI174,[1]Plan1!$F$3:$G$429,2,FALSE)</f>
        <v>0</v>
      </c>
      <c r="CJ519" s="20">
        <f>VLOOKUP(CJ174,[1]Plan1!$F$3:$G$429,2,FALSE)</f>
        <v>0</v>
      </c>
      <c r="CK519" s="20">
        <f>VLOOKUP(CK174,[1]Plan1!$F$3:$G$429,2,FALSE)</f>
        <v>0</v>
      </c>
      <c r="CL519" s="20">
        <f>VLOOKUP(CL174,[1]Plan1!$F$3:$G$429,2,FALSE)</f>
        <v>0</v>
      </c>
      <c r="CM519" s="20">
        <f>VLOOKUP(CM174,[1]Plan1!$F$3:$G$429,2,FALSE)</f>
        <v>0</v>
      </c>
      <c r="CN519" s="20">
        <f>VLOOKUP(CN174,[1]Plan1!$F$3:$G$429,2,FALSE)</f>
        <v>0</v>
      </c>
      <c r="CU519" s="20" t="str">
        <f>IF(ISERROR(VLOOKUP(CU174,[1]Plan1!$B$2:$D$490,2,FALSE)),"(sem email)",VLOOKUP(CU174,[1]Plan1!$B$2:$D$490,2,FALSE))</f>
        <v>(sem email)</v>
      </c>
      <c r="CX519" s="20" t="str">
        <f>IF(ISERROR(VLOOKUP(CX174,[1]ajustes!$L$4:$M$309,2,FALSE)),"(sem email)",VLOOKUP(CX174,[1]ajustes!$L$4:$M$309,2,FALSE))</f>
        <v>(sem email)</v>
      </c>
    </row>
    <row r="520" spans="5:102" ht="15.75" customHeight="1" x14ac:dyDescent="0.3">
      <c r="E520" s="23" t="str">
        <f t="shared" si="2"/>
        <v xml:space="preserve">Dora Silva </v>
      </c>
      <c r="O520" s="20" t="e">
        <f>VLOOKUP(O175,[1]Plan1!$B$2:$D$490,2,FALSE)</f>
        <v>#N/A</v>
      </c>
      <c r="P520" s="20" t="e">
        <f>VLOOKUP(P175,[1]ajustes!$N$4:$O$344,2,FALSE)</f>
        <v>#N/A</v>
      </c>
      <c r="AN520" s="20">
        <f>VLOOKUP(AN175,[1]Plan1!$F$3:$G$429,2,FALSE)</f>
        <v>15</v>
      </c>
      <c r="AO520" s="20">
        <f>VLOOKUP(AO175,[1]Plan1!$F$3:$G$429,2,FALSE)</f>
        <v>7</v>
      </c>
      <c r="AP520" s="20">
        <f>VLOOKUP(AP175,[1]Plan1!$F$3:$G$429,2,FALSE)</f>
        <v>4</v>
      </c>
      <c r="AQ520" s="20">
        <f>VLOOKUP(AQ175,[1]Plan1!$F$3:$G$429,2,FALSE)</f>
        <v>1</v>
      </c>
      <c r="AR520" s="20">
        <f>VLOOKUP(AR175,[1]Plan1!$F$3:$G$429,2,FALSE)</f>
        <v>0</v>
      </c>
      <c r="AS520" s="20">
        <f>VLOOKUP(AS175,[1]Plan1!$F$3:$G$429,2,FALSE)</f>
        <v>10</v>
      </c>
      <c r="AT520" s="20" t="e">
        <f>VLOOKUP(AT175,[1]Plan1!$F$3:$G$429,2,FALSE)</f>
        <v>#N/A</v>
      </c>
      <c r="AU520" s="20" t="e">
        <f>VLOOKUP(AU175,[1]ajustes!$L$4:$N$134,3,FALSE)</f>
        <v>#N/A</v>
      </c>
      <c r="AV520" s="20">
        <f>VLOOKUP(AV175,[1]Plan1!$F$3:$G$429,2,FALSE)</f>
        <v>12</v>
      </c>
      <c r="AW520" s="20">
        <f>VLOOKUP(AW175,[1]Plan1!$F$3:$G$429,2,FALSE)</f>
        <v>3</v>
      </c>
      <c r="AX520" s="20">
        <f>VLOOKUP(AX175,[1]Plan1!$F$3:$G$429,2,FALSE)</f>
        <v>1</v>
      </c>
      <c r="AY520" s="20">
        <f>VLOOKUP(AY175,[1]Plan1!$F$3:$G$429,2,FALSE)</f>
        <v>1</v>
      </c>
      <c r="AZ520" s="20">
        <f>VLOOKUP(AZ175,[1]Plan1!$F$3:$G$429,2,FALSE)</f>
        <v>0</v>
      </c>
      <c r="BA520" s="20">
        <f>VLOOKUP(BA175,[1]Plan1!$F$3:$G$429,2,FALSE)</f>
        <v>0</v>
      </c>
      <c r="BB520" s="20">
        <f>VLOOKUP(BB175,[1]Plan1!$F$3:$G$429,2,FALSE)</f>
        <v>0</v>
      </c>
      <c r="BC520" s="20">
        <f>VLOOKUP(BC175,[1]Plan1!$F$3:$G$429,2,FALSE)</f>
        <v>0</v>
      </c>
      <c r="BD520" s="20">
        <f>VLOOKUP(BD175,[1]Plan1!$F$3:$G$429,2,FALSE)</f>
        <v>0</v>
      </c>
      <c r="BE520" s="20">
        <f>VLOOKUP(BE175,[1]Plan1!$F$3:$G$429,2,FALSE)</f>
        <v>0</v>
      </c>
      <c r="BF520" s="20">
        <f>VLOOKUP(BF175,[1]Plan1!$F$3:$G$429,2,FALSE)</f>
        <v>0</v>
      </c>
      <c r="BG520" s="20">
        <f>VLOOKUP(BG175,[1]Plan1!$F$3:$G$429,2,FALSE)</f>
        <v>0</v>
      </c>
      <c r="BH520" s="20">
        <f>VLOOKUP(BH175,[1]Plan1!$F$3:$G$429,2,FALSE)</f>
        <v>0</v>
      </c>
      <c r="BI520" s="20">
        <f>VLOOKUP(BI175,[1]Plan1!$F$3:$G$429,2,FALSE)</f>
        <v>0</v>
      </c>
      <c r="BJ520" s="20">
        <f>VLOOKUP(BJ175,[1]Plan1!$F$3:$G$429,2,FALSE)</f>
        <v>0</v>
      </c>
      <c r="BK520" s="20">
        <f>VLOOKUP(BK175,[1]Plan1!$F$3:$G$429,2,FALSE)</f>
        <v>0</v>
      </c>
      <c r="BL520" s="20">
        <f>VLOOKUP(BL175,[1]Plan1!$F$3:$G$429,2,FALSE)</f>
        <v>0</v>
      </c>
      <c r="BM520" s="20">
        <f>VLOOKUP(BM175,[1]Plan1!$F$3:$G$429,2,FALSE)</f>
        <v>0</v>
      </c>
      <c r="BN520" s="20">
        <f>VLOOKUP(BN175,[1]Plan1!$F$3:$G$429,2,FALSE)</f>
        <v>0</v>
      </c>
      <c r="BO520" s="20">
        <f>VLOOKUP(BO175,[1]Plan1!$F$3:$G$429,2,FALSE)</f>
        <v>0</v>
      </c>
      <c r="BP520" s="20">
        <f>VLOOKUP(BP175,[1]Plan1!$F$3:$G$429,2,FALSE)</f>
        <v>0</v>
      </c>
      <c r="BQ520" s="20" t="e">
        <f>VLOOKUP(BQ175,[1]ajustes!$L$3:$M$11,2,FALSE)</f>
        <v>#N/A</v>
      </c>
      <c r="BR520" s="20">
        <f>VLOOKUP(BR175,[1]Plan1!$F$3:$G$429,2,FALSE)</f>
        <v>0</v>
      </c>
      <c r="BS520" s="20">
        <f>VLOOKUP(BS175,[1]Plan1!$F$3:$G$429,2,FALSE)</f>
        <v>0</v>
      </c>
      <c r="BT520" s="20">
        <f>VLOOKUP(BT175,[1]Plan1!$F$3:$G$429,2,FALSE)</f>
        <v>0</v>
      </c>
      <c r="BU520" s="20">
        <f>VLOOKUP(BU175,[1]Plan1!$F$3:$G$429,2,FALSE)</f>
        <v>0</v>
      </c>
      <c r="BV520" s="20" t="e">
        <f>VLOOKUP(BV175,[1]ajustes!$L$3:$M$328,2,FALSE)</f>
        <v>#N/A</v>
      </c>
      <c r="BW520" s="20">
        <f>VLOOKUP(BW175,[1]Plan1!$F$3:$G$429,2,FALSE)</f>
        <v>0</v>
      </c>
      <c r="BX520" s="20">
        <f>VLOOKUP(BX175,[1]Plan1!$F$3:$G$429,2,FALSE)</f>
        <v>0</v>
      </c>
      <c r="BY520" s="20">
        <f>VLOOKUP(BY175,[1]Plan1!$F$3:$G$429,2,FALSE)</f>
        <v>0</v>
      </c>
      <c r="BZ520" s="20">
        <f>VLOOKUP(BZ175,[1]Plan1!$F$3:$G$429,2,FALSE)</f>
        <v>0</v>
      </c>
      <c r="CA520" s="20">
        <f>VLOOKUP(CA175,[1]Plan1!$F$3:$G$429,2,FALSE)</f>
        <v>0</v>
      </c>
      <c r="CB520" s="20">
        <f>VLOOKUP(CB175,[1]Plan1!$F$3:$G$429,2,FALSE)</f>
        <v>0</v>
      </c>
      <c r="CC520" s="20">
        <f>VLOOKUP(CC175,[1]Plan1!$F$3:$G$429,2,FALSE)</f>
        <v>1</v>
      </c>
      <c r="CD520" s="20">
        <f>VLOOKUP(CD175,[1]Plan1!$F$3:$G$429,2,FALSE)</f>
        <v>0</v>
      </c>
      <c r="CE520" s="20">
        <f>VLOOKUP(CE175,[1]Plan1!$F$3:$G$429,2,FALSE)</f>
        <v>0</v>
      </c>
      <c r="CF520" s="20">
        <f>VLOOKUP(CF175,[1]Plan1!$F$3:$G$429,2,FALSE)</f>
        <v>0</v>
      </c>
      <c r="CG520" s="20">
        <f>VLOOKUP(CG175,[1]Plan1!$F$3:$G$429,2,FALSE)</f>
        <v>0</v>
      </c>
      <c r="CH520" s="20">
        <f>VLOOKUP(CH175,[1]Plan1!$F$3:$G$429,2,FALSE)</f>
        <v>0</v>
      </c>
      <c r="CI520" s="20">
        <f>VLOOKUP(CI175,[1]Plan1!$F$3:$G$429,2,FALSE)</f>
        <v>0</v>
      </c>
      <c r="CJ520" s="20">
        <f>VLOOKUP(CJ175,[1]Plan1!$F$3:$G$429,2,FALSE)</f>
        <v>0</v>
      </c>
      <c r="CK520" s="20">
        <f>VLOOKUP(CK175,[1]Plan1!$F$3:$G$429,2,FALSE)</f>
        <v>0</v>
      </c>
      <c r="CL520" s="20">
        <f>VLOOKUP(CL175,[1]Plan1!$F$3:$G$429,2,FALSE)</f>
        <v>0</v>
      </c>
      <c r="CM520" s="20">
        <f>VLOOKUP(CM175,[1]Plan1!$F$3:$G$429,2,FALSE)</f>
        <v>0</v>
      </c>
      <c r="CN520" s="20">
        <f>VLOOKUP(CN175,[1]Plan1!$F$3:$G$429,2,FALSE)</f>
        <v>0</v>
      </c>
      <c r="CU520" s="20" t="str">
        <f>IF(ISERROR(VLOOKUP(CU175,[1]Plan1!$B$2:$D$490,2,FALSE)),"(sem email)",VLOOKUP(CU175,[1]Plan1!$B$2:$D$490,2,FALSE))</f>
        <v>(sem email)</v>
      </c>
      <c r="CX520" s="20" t="str">
        <f>IF(ISERROR(VLOOKUP(CX175,[1]ajustes!$L$4:$M$309,2,FALSE)),"(sem email)",VLOOKUP(CX175,[1]ajustes!$L$4:$M$309,2,FALSE))</f>
        <v>(sem email)</v>
      </c>
    </row>
    <row r="521" spans="5:102" ht="15.75" customHeight="1" x14ac:dyDescent="0.3">
      <c r="E521" s="23" t="str">
        <f t="shared" si="2"/>
        <v>Pedro Francisco</v>
      </c>
      <c r="O521" s="20" t="e">
        <f>VLOOKUP(O176,[1]Plan1!$B$2:$D$490,2,FALSE)</f>
        <v>#N/A</v>
      </c>
      <c r="P521" s="20" t="e">
        <f>VLOOKUP(P176,[1]ajustes!$N$4:$O$344,2,FALSE)</f>
        <v>#N/A</v>
      </c>
      <c r="AN521" s="20">
        <f>VLOOKUP(AN176,[1]Plan1!$F$3:$G$429,2,FALSE)</f>
        <v>30</v>
      </c>
      <c r="AO521" s="20">
        <f>VLOOKUP(AO176,[1]Plan1!$F$3:$G$429,2,FALSE)</f>
        <v>50</v>
      </c>
      <c r="AP521" s="20">
        <f>VLOOKUP(AP176,[1]Plan1!$F$3:$G$429,2,FALSE)</f>
        <v>20</v>
      </c>
      <c r="AQ521" s="20">
        <f>VLOOKUP(AQ176,[1]Plan1!$F$3:$G$429,2,FALSE)</f>
        <v>5</v>
      </c>
      <c r="AR521" s="20">
        <f>VLOOKUP(AR176,[1]Plan1!$F$3:$G$429,2,FALSE)</f>
        <v>0</v>
      </c>
      <c r="AS521" s="20">
        <f>VLOOKUP(AS176,[1]Plan1!$F$3:$G$429,2,FALSE)</f>
        <v>0</v>
      </c>
      <c r="AT521" s="20">
        <f>VLOOKUP(AT176,[1]Plan1!$F$3:$G$429,2,FALSE)</f>
        <v>0</v>
      </c>
      <c r="AU521" s="20" t="e">
        <f>VLOOKUP(AU176,[1]ajustes!$L$4:$N$134,3,FALSE)</f>
        <v>#N/A</v>
      </c>
      <c r="AV521" s="20">
        <f>VLOOKUP(AV176,[1]Plan1!$F$3:$G$429,2,FALSE)</f>
        <v>0</v>
      </c>
      <c r="AW521" s="20">
        <f>VLOOKUP(AW176,[1]Plan1!$F$3:$G$429,2,FALSE)</f>
        <v>20</v>
      </c>
      <c r="AX521" s="20">
        <f>VLOOKUP(AX176,[1]Plan1!$F$3:$G$429,2,FALSE)</f>
        <v>7</v>
      </c>
      <c r="AY521" s="20">
        <f>VLOOKUP(AY176,[1]Plan1!$F$3:$G$429,2,FALSE)</f>
        <v>4</v>
      </c>
      <c r="AZ521" s="20">
        <f>VLOOKUP(AZ176,[1]Plan1!$F$3:$G$429,2,FALSE)</f>
        <v>0</v>
      </c>
      <c r="BA521" s="20">
        <f>VLOOKUP(BA176,[1]Plan1!$F$3:$G$429,2,FALSE)</f>
        <v>0</v>
      </c>
      <c r="BB521" s="20">
        <f>VLOOKUP(BB176,[1]Plan1!$F$3:$G$429,2,FALSE)</f>
        <v>0</v>
      </c>
      <c r="BC521" s="20">
        <f>VLOOKUP(BC176,[1]Plan1!$F$3:$G$429,2,FALSE)</f>
        <v>0</v>
      </c>
      <c r="BD521" s="20">
        <f>VLOOKUP(BD176,[1]Plan1!$F$3:$G$429,2,FALSE)</f>
        <v>0</v>
      </c>
      <c r="BE521" s="20">
        <f>VLOOKUP(BE176,[1]Plan1!$F$3:$G$429,2,FALSE)</f>
        <v>0</v>
      </c>
      <c r="BF521" s="20">
        <f>VLOOKUP(BF176,[1]Plan1!$F$3:$G$429,2,FALSE)</f>
        <v>0</v>
      </c>
      <c r="BG521" s="20">
        <f>VLOOKUP(BG176,[1]Plan1!$F$3:$G$429,2,FALSE)</f>
        <v>0</v>
      </c>
      <c r="BH521" s="20">
        <f>VLOOKUP(BH176,[1]Plan1!$F$3:$G$429,2,FALSE)</f>
        <v>0</v>
      </c>
      <c r="BI521" s="20">
        <f>VLOOKUP(BI176,[1]Plan1!$F$3:$G$429,2,FALSE)</f>
        <v>0</v>
      </c>
      <c r="BJ521" s="20">
        <f>VLOOKUP(BJ176,[1]Plan1!$F$3:$G$429,2,FALSE)</f>
        <v>0</v>
      </c>
      <c r="BK521" s="20">
        <f>VLOOKUP(BK176,[1]Plan1!$F$3:$G$429,2,FALSE)</f>
        <v>0</v>
      </c>
      <c r="BL521" s="20">
        <f>VLOOKUP(BL176,[1]Plan1!$F$3:$G$429,2,FALSE)</f>
        <v>0</v>
      </c>
      <c r="BM521" s="20">
        <f>VLOOKUP(BM176,[1]Plan1!$F$3:$G$429,2,FALSE)</f>
        <v>0</v>
      </c>
      <c r="BN521" s="20">
        <f>VLOOKUP(BN176,[1]Plan1!$F$3:$G$429,2,FALSE)</f>
        <v>0</v>
      </c>
      <c r="BO521" s="20">
        <f>VLOOKUP(BO176,[1]Plan1!$F$3:$G$429,2,FALSE)</f>
        <v>0</v>
      </c>
      <c r="BP521" s="20">
        <f>VLOOKUP(BP176,[1]Plan1!$F$3:$G$429,2,FALSE)</f>
        <v>0</v>
      </c>
      <c r="BQ521" s="20" t="e">
        <f>VLOOKUP(BQ176,[1]ajustes!$L$3:$M$11,2,FALSE)</f>
        <v>#N/A</v>
      </c>
      <c r="BR521" s="20">
        <f>VLOOKUP(BR176,[1]Plan1!$F$3:$G$429,2,FALSE)</f>
        <v>0</v>
      </c>
      <c r="BS521" s="20">
        <f>VLOOKUP(BS176,[1]Plan1!$F$3:$G$429,2,FALSE)</f>
        <v>0</v>
      </c>
      <c r="BT521" s="20">
        <f>VLOOKUP(BT176,[1]Plan1!$F$3:$G$429,2,FALSE)</f>
        <v>0</v>
      </c>
      <c r="BU521" s="20">
        <f>VLOOKUP(BU176,[1]Plan1!$F$3:$G$429,2,FALSE)</f>
        <v>0</v>
      </c>
      <c r="BV521" s="20" t="e">
        <f>VLOOKUP(BV176,[1]ajustes!$L$3:$M$328,2,FALSE)</f>
        <v>#N/A</v>
      </c>
      <c r="BW521" s="20">
        <f>VLOOKUP(BW176,[1]Plan1!$F$3:$G$429,2,FALSE)</f>
        <v>0</v>
      </c>
      <c r="BX521" s="20">
        <f>VLOOKUP(BX176,[1]Plan1!$F$3:$G$429,2,FALSE)</f>
        <v>0</v>
      </c>
      <c r="BY521" s="20">
        <f>VLOOKUP(BY176,[1]Plan1!$F$3:$G$429,2,FALSE)</f>
        <v>0</v>
      </c>
      <c r="BZ521" s="20">
        <f>VLOOKUP(BZ176,[1]Plan1!$F$3:$G$429,2,FALSE)</f>
        <v>0</v>
      </c>
      <c r="CA521" s="20">
        <f>VLOOKUP(CA176,[1]Plan1!$F$3:$G$429,2,FALSE)</f>
        <v>0</v>
      </c>
      <c r="CB521" s="20">
        <f>VLOOKUP(CB176,[1]Plan1!$F$3:$G$429,2,FALSE)</f>
        <v>20</v>
      </c>
      <c r="CC521" s="20">
        <f>VLOOKUP(CC176,[1]Plan1!$F$3:$G$429,2,FALSE)</f>
        <v>0</v>
      </c>
      <c r="CD521" s="20">
        <f>VLOOKUP(CD176,[1]Plan1!$F$3:$G$429,2,FALSE)</f>
        <v>0</v>
      </c>
      <c r="CE521" s="20">
        <f>VLOOKUP(CE176,[1]Plan1!$F$3:$G$429,2,FALSE)</f>
        <v>0</v>
      </c>
      <c r="CF521" s="20">
        <f>VLOOKUP(CF176,[1]Plan1!$F$3:$G$429,2,FALSE)</f>
        <v>0</v>
      </c>
      <c r="CG521" s="20">
        <f>VLOOKUP(CG176,[1]Plan1!$F$3:$G$429,2,FALSE)</f>
        <v>0</v>
      </c>
      <c r="CH521" s="20">
        <f>VLOOKUP(CH176,[1]Plan1!$F$3:$G$429,2,FALSE)</f>
        <v>0</v>
      </c>
      <c r="CI521" s="20">
        <f>VLOOKUP(CI176,[1]Plan1!$F$3:$G$429,2,FALSE)</f>
        <v>0</v>
      </c>
      <c r="CJ521" s="20">
        <f>VLOOKUP(CJ176,[1]Plan1!$F$3:$G$429,2,FALSE)</f>
        <v>0</v>
      </c>
      <c r="CK521" s="20" t="e">
        <f>VLOOKUP(CK176,[1]Plan1!$F$3:$G$429,2,FALSE)</f>
        <v>#N/A</v>
      </c>
      <c r="CL521" s="20">
        <f>VLOOKUP(CL176,[1]Plan1!$F$3:$G$429,2,FALSE)</f>
        <v>0</v>
      </c>
      <c r="CM521" s="20">
        <f>VLOOKUP(CM176,[1]Plan1!$F$3:$G$429,2,FALSE)</f>
        <v>0</v>
      </c>
      <c r="CN521" s="20">
        <f>VLOOKUP(CN176,[1]Plan1!$F$3:$G$429,2,FALSE)</f>
        <v>0</v>
      </c>
      <c r="CU521" s="20" t="str">
        <f>IF(ISERROR(VLOOKUP(CU176,[1]Plan1!$B$2:$D$490,2,FALSE)),"(sem email)",VLOOKUP(CU176,[1]Plan1!$B$2:$D$490,2,FALSE))</f>
        <v>(sem email)</v>
      </c>
      <c r="CX521" s="20" t="str">
        <f>IF(ISERROR(VLOOKUP(CX176,[1]ajustes!$L$4:$M$309,2,FALSE)),"(sem email)",VLOOKUP(CX176,[1]ajustes!$L$4:$M$309,2,FALSE))</f>
        <v>(sem email)</v>
      </c>
    </row>
    <row r="522" spans="5:102" ht="15.75" customHeight="1" x14ac:dyDescent="0.3">
      <c r="E522" s="23" t="str">
        <f t="shared" si="2"/>
        <v xml:space="preserve">Marcelo Augusto De Souza </v>
      </c>
      <c r="O522" s="20" t="e">
        <f>VLOOKUP(O177,[1]Plan1!$B$2:$D$490,2,FALSE)</f>
        <v>#N/A</v>
      </c>
      <c r="P522" s="20" t="e">
        <f>VLOOKUP(P177,[1]ajustes!$N$4:$O$344,2,FALSE)</f>
        <v>#N/A</v>
      </c>
      <c r="AN522" s="20">
        <f>VLOOKUP(AN177,[1]Plan1!$F$3:$G$429,2,FALSE)</f>
        <v>40</v>
      </c>
      <c r="AO522" s="20">
        <f>VLOOKUP(AO177,[1]Plan1!$F$3:$G$429,2,FALSE)</f>
        <v>20</v>
      </c>
      <c r="AP522" s="20">
        <f>VLOOKUP(AP177,[1]Plan1!$F$3:$G$429,2,FALSE)</f>
        <v>5</v>
      </c>
      <c r="AQ522" s="20">
        <f>VLOOKUP(AQ177,[1]Plan1!$F$3:$G$429,2,FALSE)</f>
        <v>5</v>
      </c>
      <c r="AR522" s="20" t="e">
        <f>VLOOKUP(AR177,[1]Plan1!$F$3:$G$429,2,FALSE)</f>
        <v>#N/A</v>
      </c>
      <c r="AS522" s="20">
        <f>VLOOKUP(AS177,[1]Plan1!$F$3:$G$429,2,FALSE)</f>
        <v>10</v>
      </c>
      <c r="AT522" s="20" t="e">
        <f>VLOOKUP(AT177,[1]Plan1!$F$3:$G$429,2,FALSE)</f>
        <v>#N/A</v>
      </c>
      <c r="AU522" s="20" t="e">
        <f>VLOOKUP(AU177,[1]ajustes!$L$4:$N$134,3,FALSE)</f>
        <v>#N/A</v>
      </c>
      <c r="AV522" s="20">
        <f>VLOOKUP(AV177,[1]Plan1!$F$3:$G$429,2,FALSE)</f>
        <v>4</v>
      </c>
      <c r="AW522" s="20">
        <f>VLOOKUP(AW177,[1]Plan1!$F$3:$G$429,2,FALSE)</f>
        <v>3</v>
      </c>
      <c r="AX522" s="20">
        <f>VLOOKUP(AX177,[1]Plan1!$F$3:$G$429,2,FALSE)</f>
        <v>4</v>
      </c>
      <c r="AY522" s="20">
        <f>VLOOKUP(AY177,[1]Plan1!$F$3:$G$429,2,FALSE)</f>
        <v>1</v>
      </c>
      <c r="AZ522" s="20" t="e">
        <f>VLOOKUP(AZ177,[1]Plan1!$F$3:$G$429,2,FALSE)</f>
        <v>#N/A</v>
      </c>
      <c r="BA522" s="20">
        <f>VLOOKUP(BA177,[1]Plan1!$F$3:$G$429,2,FALSE)</f>
        <v>11</v>
      </c>
      <c r="BB522" s="20">
        <f>VLOOKUP(BB177,[1]Plan1!$F$3:$G$429,2,FALSE)</f>
        <v>3</v>
      </c>
      <c r="BC522" s="20">
        <f>VLOOKUP(BC177,[1]Plan1!$F$3:$G$429,2,FALSE)</f>
        <v>3</v>
      </c>
      <c r="BD522" s="20">
        <f>VLOOKUP(BD177,[1]Plan1!$F$3:$G$429,2,FALSE)</f>
        <v>3</v>
      </c>
      <c r="BE522" s="20" t="e">
        <f>VLOOKUP(BE177,[1]Plan1!$F$3:$G$429,2,FALSE)</f>
        <v>#N/A</v>
      </c>
      <c r="BF522" s="20">
        <f>VLOOKUP(BF177,[1]Plan1!$F$3:$G$429,2,FALSE)</f>
        <v>8</v>
      </c>
      <c r="BG522" s="20">
        <f>VLOOKUP(BG177,[1]Plan1!$F$3:$G$429,2,FALSE)</f>
        <v>0</v>
      </c>
      <c r="BH522" s="20">
        <f>VLOOKUP(BH177,[1]Plan1!$F$3:$G$429,2,FALSE)</f>
        <v>3</v>
      </c>
      <c r="BI522" s="20">
        <f>VLOOKUP(BI177,[1]Plan1!$F$3:$G$429,2,FALSE)</f>
        <v>0</v>
      </c>
      <c r="BJ522" s="20">
        <f>VLOOKUP(BJ177,[1]Plan1!$F$3:$G$429,2,FALSE)</f>
        <v>2</v>
      </c>
      <c r="BK522" s="20">
        <f>VLOOKUP(BK177,[1]Plan1!$F$3:$G$429,2,FALSE)</f>
        <v>1</v>
      </c>
      <c r="BL522" s="20">
        <f>VLOOKUP(BL177,[1]Plan1!$F$3:$G$429,2,FALSE)</f>
        <v>5</v>
      </c>
      <c r="BM522" s="20">
        <f>VLOOKUP(BM177,[1]Plan1!$F$3:$G$429,2,FALSE)</f>
        <v>0</v>
      </c>
      <c r="BN522" s="20">
        <f>VLOOKUP(BN177,[1]Plan1!$F$3:$G$429,2,FALSE)</f>
        <v>0</v>
      </c>
      <c r="BO522" s="20">
        <f>VLOOKUP(BO177,[1]Plan1!$F$3:$G$429,2,FALSE)</f>
        <v>3</v>
      </c>
      <c r="BP522" s="20">
        <f>VLOOKUP(BP177,[1]Plan1!$F$3:$G$429,2,FALSE)</f>
        <v>3</v>
      </c>
      <c r="BQ522" s="20" t="e">
        <f>VLOOKUP(BQ177,[1]ajustes!$L$3:$M$11,2,FALSE)</f>
        <v>#N/A</v>
      </c>
      <c r="BR522" s="20" t="e">
        <f>VLOOKUP(BR177,[1]Plan1!$F$3:$G$429,2,FALSE)</f>
        <v>#N/A</v>
      </c>
      <c r="BS522" s="20">
        <f>VLOOKUP(BS177,[1]Plan1!$F$3:$G$429,2,FALSE)</f>
        <v>3</v>
      </c>
      <c r="BT522" s="20">
        <f>VLOOKUP(BT177,[1]Plan1!$F$3:$G$429,2,FALSE)</f>
        <v>1</v>
      </c>
      <c r="BU522" s="20">
        <f>VLOOKUP(BU177,[1]Plan1!$F$3:$G$429,2,FALSE)</f>
        <v>1</v>
      </c>
      <c r="BV522" s="20" t="e">
        <f>VLOOKUP(BV177,[1]ajustes!$L$3:$M$328,2,FALSE)</f>
        <v>#N/A</v>
      </c>
      <c r="BW522" s="20" t="e">
        <f>VLOOKUP(BW177,[1]Plan1!$F$3:$G$429,2,FALSE)</f>
        <v>#N/A</v>
      </c>
      <c r="BX522" s="20">
        <f>VLOOKUP(BX177,[1]Plan1!$F$3:$G$429,2,FALSE)</f>
        <v>4</v>
      </c>
      <c r="BY522" s="20">
        <f>VLOOKUP(BY177,[1]Plan1!$F$3:$G$429,2,FALSE)</f>
        <v>2</v>
      </c>
      <c r="BZ522" s="20">
        <f>VLOOKUP(BZ177,[1]Plan1!$F$3:$G$429,2,FALSE)</f>
        <v>2</v>
      </c>
      <c r="CA522" s="20">
        <f>VLOOKUP(CA177,[1]Plan1!$F$3:$G$429,2,FALSE)</f>
        <v>2</v>
      </c>
      <c r="CB522" s="20">
        <f>VLOOKUP(CB177,[1]Plan1!$F$3:$G$429,2,FALSE)</f>
        <v>9</v>
      </c>
      <c r="CC522" s="20">
        <f>VLOOKUP(CC177,[1]Plan1!$F$3:$G$429,2,FALSE)</f>
        <v>9</v>
      </c>
      <c r="CD522" s="20">
        <f>VLOOKUP(CD177,[1]Plan1!$F$3:$G$429,2,FALSE)</f>
        <v>0</v>
      </c>
      <c r="CE522" s="20">
        <f>VLOOKUP(CE177,[1]Plan1!$F$3:$G$429,2,FALSE)</f>
        <v>0</v>
      </c>
      <c r="CF522" s="20">
        <f>VLOOKUP(CF177,[1]Plan1!$F$3:$G$429,2,FALSE)</f>
        <v>0</v>
      </c>
      <c r="CG522" s="20" t="e">
        <f>VLOOKUP(CG177,[1]Plan1!$F$3:$G$429,2,FALSE)</f>
        <v>#N/A</v>
      </c>
      <c r="CH522" s="20">
        <f>VLOOKUP(CH177,[1]Plan1!$F$3:$G$429,2,FALSE)</f>
        <v>0</v>
      </c>
      <c r="CI522" s="20">
        <f>VLOOKUP(CI177,[1]Plan1!$F$3:$G$429,2,FALSE)</f>
        <v>0</v>
      </c>
      <c r="CJ522" s="20">
        <f>VLOOKUP(CJ177,[1]Plan1!$F$3:$G$429,2,FALSE)</f>
        <v>0</v>
      </c>
      <c r="CK522" s="20">
        <f>VLOOKUP(CK177,[1]Plan1!$F$3:$G$429,2,FALSE)</f>
        <v>0</v>
      </c>
      <c r="CL522" s="20">
        <f>VLOOKUP(CL177,[1]Plan1!$F$3:$G$429,2,FALSE)</f>
        <v>0</v>
      </c>
      <c r="CM522" s="20">
        <f>VLOOKUP(CM177,[1]Plan1!$F$3:$G$429,2,FALSE)</f>
        <v>0</v>
      </c>
      <c r="CN522" s="20">
        <f>VLOOKUP(CN177,[1]Plan1!$F$3:$G$429,2,FALSE)</f>
        <v>0</v>
      </c>
      <c r="CU522" s="20" t="str">
        <f>IF(ISERROR(VLOOKUP(CU177,[1]Plan1!$B$2:$D$490,2,FALSE)),"(sem email)",VLOOKUP(CU177,[1]Plan1!$B$2:$D$490,2,FALSE))</f>
        <v>(sem email)</v>
      </c>
      <c r="CX522" s="20" t="str">
        <f>IF(ISERROR(VLOOKUP(CX177,[1]ajustes!$L$4:$M$309,2,FALSE)),"(sem email)",VLOOKUP(CX177,[1]ajustes!$L$4:$M$309,2,FALSE))</f>
        <v>(sem email)</v>
      </c>
    </row>
    <row r="523" spans="5:102" ht="15.75" customHeight="1" x14ac:dyDescent="0.3">
      <c r="E523" s="23" t="str">
        <f t="shared" si="2"/>
        <v>Vera Lucia Baecelar</v>
      </c>
      <c r="O523" s="20" t="e">
        <f>VLOOKUP(O178,[1]Plan1!$B$2:$D$490,2,FALSE)</f>
        <v>#N/A</v>
      </c>
      <c r="P523" s="20" t="str">
        <f>VLOOKUP(P178,[1]ajustes!$N$4:$O$344,2,FALSE)</f>
        <v>(87) 98845-0052</v>
      </c>
      <c r="AN523" s="20">
        <f>VLOOKUP(AN178,[1]Plan1!$F$3:$G$429,2,FALSE)</f>
        <v>15</v>
      </c>
      <c r="AO523" s="20">
        <f>VLOOKUP(AO178,[1]Plan1!$F$3:$G$429,2,FALSE)</f>
        <v>8</v>
      </c>
      <c r="AP523" s="20">
        <f>VLOOKUP(AP178,[1]Plan1!$F$3:$G$429,2,FALSE)</f>
        <v>2</v>
      </c>
      <c r="AQ523" s="20">
        <f>VLOOKUP(AQ178,[1]Plan1!$F$3:$G$429,2,FALSE)</f>
        <v>2</v>
      </c>
      <c r="AR523" s="20" t="e">
        <f>VLOOKUP(AR178,[1]Plan1!$F$3:$G$429,2,FALSE)</f>
        <v>#N/A</v>
      </c>
      <c r="AS523" s="20">
        <f>VLOOKUP(AS178,[1]Plan1!$F$3:$G$429,2,FALSE)</f>
        <v>10</v>
      </c>
      <c r="AT523" s="20" t="e">
        <f>VLOOKUP(AT178,[1]Plan1!$F$3:$G$429,2,FALSE)</f>
        <v>#N/A</v>
      </c>
      <c r="AU523" s="20" t="e">
        <f>VLOOKUP(AU178,[1]ajustes!$L$4:$N$134,3,FALSE)</f>
        <v>#N/A</v>
      </c>
      <c r="AV523" s="20">
        <f>VLOOKUP(AV178,[1]Plan1!$F$3:$G$429,2,FALSE)</f>
        <v>2</v>
      </c>
      <c r="AW523" s="20">
        <f>VLOOKUP(AW178,[1]Plan1!$F$3:$G$429,2,FALSE)</f>
        <v>1</v>
      </c>
      <c r="AX523" s="20">
        <f>VLOOKUP(AX178,[1]Plan1!$F$3:$G$429,2,FALSE)</f>
        <v>4</v>
      </c>
      <c r="AY523" s="20">
        <f>VLOOKUP(AY178,[1]Plan1!$F$3:$G$429,2,FALSE)</f>
        <v>1</v>
      </c>
      <c r="AZ523" s="20">
        <f>VLOOKUP(AZ178,[1]Plan1!$F$3:$G$429,2,FALSE)</f>
        <v>0</v>
      </c>
      <c r="BA523" s="20">
        <f>VLOOKUP(BA178,[1]Plan1!$F$3:$G$429,2,FALSE)</f>
        <v>0</v>
      </c>
      <c r="BB523" s="20">
        <f>VLOOKUP(BB178,[1]Plan1!$F$3:$G$429,2,FALSE)</f>
        <v>1</v>
      </c>
      <c r="BC523" s="20">
        <f>VLOOKUP(BC178,[1]Plan1!$F$3:$G$429,2,FALSE)</f>
        <v>1</v>
      </c>
      <c r="BD523" s="20">
        <f>VLOOKUP(BD178,[1]Plan1!$F$3:$G$429,2,FALSE)</f>
        <v>1</v>
      </c>
      <c r="BE523" s="20" t="e">
        <f>VLOOKUP(BE178,[1]Plan1!$F$3:$G$429,2,FALSE)</f>
        <v>#N/A</v>
      </c>
      <c r="BF523" s="20">
        <f>VLOOKUP(BF178,[1]Plan1!$F$3:$G$429,2,FALSE)</f>
        <v>30</v>
      </c>
      <c r="BG523" s="20">
        <f>VLOOKUP(BG178,[1]Plan1!$F$3:$G$429,2,FALSE)</f>
        <v>0</v>
      </c>
      <c r="BH523" s="20">
        <f>VLOOKUP(BH178,[1]Plan1!$F$3:$G$429,2,FALSE)</f>
        <v>4</v>
      </c>
      <c r="BI523" s="20">
        <f>VLOOKUP(BI178,[1]Plan1!$F$3:$G$429,2,FALSE)</f>
        <v>0</v>
      </c>
      <c r="BJ523" s="20">
        <f>VLOOKUP(BJ178,[1]Plan1!$F$3:$G$429,2,FALSE)</f>
        <v>0</v>
      </c>
      <c r="BK523" s="20">
        <f>VLOOKUP(BK178,[1]Plan1!$F$3:$G$429,2,FALSE)</f>
        <v>0</v>
      </c>
      <c r="BL523" s="20">
        <f>VLOOKUP(BL178,[1]Plan1!$F$3:$G$429,2,FALSE)</f>
        <v>0</v>
      </c>
      <c r="BM523" s="20">
        <f>VLOOKUP(BM178,[1]Plan1!$F$3:$G$429,2,FALSE)</f>
        <v>0</v>
      </c>
      <c r="BN523" s="20">
        <f>VLOOKUP(BN178,[1]Plan1!$F$3:$G$429,2,FALSE)</f>
        <v>0</v>
      </c>
      <c r="BO523" s="20">
        <f>VLOOKUP(BO178,[1]Plan1!$F$3:$G$429,2,FALSE)</f>
        <v>4</v>
      </c>
      <c r="BP523" s="20">
        <f>VLOOKUP(BP178,[1]Plan1!$F$3:$G$429,2,FALSE)</f>
        <v>0</v>
      </c>
      <c r="BQ523" s="20" t="e">
        <f>VLOOKUP(BQ178,[1]ajustes!$L$3:$M$11,2,FALSE)</f>
        <v>#N/A</v>
      </c>
      <c r="BR523" s="20">
        <f>VLOOKUP(BR178,[1]Plan1!$F$3:$G$429,2,FALSE)</f>
        <v>0</v>
      </c>
      <c r="BS523" s="20">
        <f>VLOOKUP(BS178,[1]Plan1!$F$3:$G$429,2,FALSE)</f>
        <v>0</v>
      </c>
      <c r="BT523" s="20">
        <f>VLOOKUP(BT178,[1]Plan1!$F$3:$G$429,2,FALSE)</f>
        <v>0</v>
      </c>
      <c r="BU523" s="20">
        <f>VLOOKUP(BU178,[1]Plan1!$F$3:$G$429,2,FALSE)</f>
        <v>0</v>
      </c>
      <c r="BV523" s="20" t="e">
        <f>VLOOKUP(BV178,[1]ajustes!$L$3:$M$328,2,FALSE)</f>
        <v>#N/A</v>
      </c>
      <c r="BW523" s="20">
        <f>VLOOKUP(BW178,[1]Plan1!$F$3:$G$429,2,FALSE)</f>
        <v>0</v>
      </c>
      <c r="BX523" s="20">
        <f>VLOOKUP(BX178,[1]Plan1!$F$3:$G$429,2,FALSE)</f>
        <v>0</v>
      </c>
      <c r="BY523" s="20">
        <f>VLOOKUP(BY178,[1]Plan1!$F$3:$G$429,2,FALSE)</f>
        <v>0</v>
      </c>
      <c r="BZ523" s="20">
        <f>VLOOKUP(BZ178,[1]Plan1!$F$3:$G$429,2,FALSE)</f>
        <v>0</v>
      </c>
      <c r="CA523" s="20">
        <f>VLOOKUP(CA178,[1]Plan1!$F$3:$G$429,2,FALSE)</f>
        <v>0</v>
      </c>
      <c r="CB523" s="20">
        <f>VLOOKUP(CB178,[1]Plan1!$F$3:$G$429,2,FALSE)</f>
        <v>1</v>
      </c>
      <c r="CC523" s="20">
        <f>VLOOKUP(CC178,[1]Plan1!$F$3:$G$429,2,FALSE)</f>
        <v>4</v>
      </c>
      <c r="CD523" s="20">
        <f>VLOOKUP(CD178,[1]Plan1!$F$3:$G$429,2,FALSE)</f>
        <v>0</v>
      </c>
      <c r="CE523" s="20">
        <f>VLOOKUP(CE178,[1]Plan1!$F$3:$G$429,2,FALSE)</f>
        <v>0</v>
      </c>
      <c r="CF523" s="20">
        <f>VLOOKUP(CF178,[1]Plan1!$F$3:$G$429,2,FALSE)</f>
        <v>0</v>
      </c>
      <c r="CG523" s="20" t="e">
        <f>VLOOKUP(CG178,[1]Plan1!$F$3:$G$429,2,FALSE)</f>
        <v>#N/A</v>
      </c>
      <c r="CH523" s="20">
        <f>VLOOKUP(CH178,[1]Plan1!$F$3:$G$429,2,FALSE)</f>
        <v>0</v>
      </c>
      <c r="CI523" s="20">
        <f>VLOOKUP(CI178,[1]Plan1!$F$3:$G$429,2,FALSE)</f>
        <v>0</v>
      </c>
      <c r="CJ523" s="20">
        <f>VLOOKUP(CJ178,[1]Plan1!$F$3:$G$429,2,FALSE)</f>
        <v>0</v>
      </c>
      <c r="CK523" s="20" t="e">
        <f>VLOOKUP(CK178,[1]Plan1!$F$3:$G$429,2,FALSE)</f>
        <v>#N/A</v>
      </c>
      <c r="CL523" s="20">
        <f>VLOOKUP(CL178,[1]Plan1!$F$3:$G$429,2,FALSE)</f>
        <v>0</v>
      </c>
      <c r="CM523" s="20">
        <f>VLOOKUP(CM178,[1]Plan1!$F$3:$G$429,2,FALSE)</f>
        <v>0</v>
      </c>
      <c r="CN523" s="20">
        <f>VLOOKUP(CN178,[1]Plan1!$F$3:$G$429,2,FALSE)</f>
        <v>0</v>
      </c>
      <c r="CU523" s="20" t="str">
        <f>IF(ISERROR(VLOOKUP(CU178,[1]Plan1!$B$2:$D$490,2,FALSE)),"(sem email)",VLOOKUP(CU178,[1]Plan1!$B$2:$D$490,2,FALSE))</f>
        <v>(sem email)</v>
      </c>
      <c r="CX523" s="20" t="str">
        <f>IF(ISERROR(VLOOKUP(CX178,[1]ajustes!$L$4:$M$309,2,FALSE)),"(sem email)",VLOOKUP(CX178,[1]ajustes!$L$4:$M$309,2,FALSE))</f>
        <v>(sem email)</v>
      </c>
    </row>
    <row r="524" spans="5:102" ht="15.75" customHeight="1" x14ac:dyDescent="0.3">
      <c r="E524" s="23" t="str">
        <f t="shared" si="2"/>
        <v>Robelia Vasconcelos Mota</v>
      </c>
      <c r="O524" s="20" t="e">
        <f>VLOOKUP(O179,[1]Plan1!$B$2:$D$490,2,FALSE)</f>
        <v>#N/A</v>
      </c>
      <c r="P524" s="20" t="str">
        <f>VLOOKUP(P179,[1]ajustes!$N$4:$O$344,2,FALSE)</f>
        <v>(87) 988264386</v>
      </c>
      <c r="AN524" s="20">
        <f>VLOOKUP(AN179,[1]Plan1!$F$3:$G$429,2,FALSE)</f>
        <v>50</v>
      </c>
      <c r="AO524" s="20">
        <f>VLOOKUP(AO179,[1]Plan1!$F$3:$G$429,2,FALSE)</f>
        <v>30</v>
      </c>
      <c r="AP524" s="20">
        <f>VLOOKUP(AP179,[1]Plan1!$F$3:$G$429,2,FALSE)</f>
        <v>12</v>
      </c>
      <c r="AQ524" s="20">
        <f>VLOOKUP(AQ179,[1]Plan1!$F$3:$G$429,2,FALSE)</f>
        <v>6</v>
      </c>
      <c r="AR524" s="20" t="e">
        <f>VLOOKUP(AR179,[1]Plan1!$F$3:$G$429,2,FALSE)</f>
        <v>#N/A</v>
      </c>
      <c r="AS524" s="20">
        <f>VLOOKUP(AS179,[1]Plan1!$F$3:$G$429,2,FALSE)</f>
        <v>15</v>
      </c>
      <c r="AT524" s="20" t="e">
        <f>VLOOKUP(AT179,[1]Plan1!$F$3:$G$429,2,FALSE)</f>
        <v>#N/A</v>
      </c>
      <c r="AU524" s="20" t="e">
        <f>VLOOKUP(AU179,[1]ajustes!$L$4:$N$134,3,FALSE)</f>
        <v>#N/A</v>
      </c>
      <c r="AV524" s="20">
        <f>VLOOKUP(AV179,[1]Plan1!$F$3:$G$429,2,FALSE)</f>
        <v>6</v>
      </c>
      <c r="AW524" s="20">
        <f>VLOOKUP(AW179,[1]Plan1!$F$3:$G$429,2,FALSE)</f>
        <v>4</v>
      </c>
      <c r="AX524" s="20">
        <f>VLOOKUP(AX179,[1]Plan1!$F$3:$G$429,2,FALSE)</f>
        <v>6</v>
      </c>
      <c r="AY524" s="20">
        <f>VLOOKUP(AY179,[1]Plan1!$F$3:$G$429,2,FALSE)</f>
        <v>3</v>
      </c>
      <c r="AZ524" s="20" t="e">
        <f>VLOOKUP(AZ179,[1]Plan1!$F$3:$G$429,2,FALSE)</f>
        <v>#N/A</v>
      </c>
      <c r="BA524" s="20">
        <f>VLOOKUP(BA179,[1]Plan1!$F$3:$G$429,2,FALSE)</f>
        <v>15</v>
      </c>
      <c r="BB524" s="20">
        <f>VLOOKUP(BB179,[1]Plan1!$F$3:$G$429,2,FALSE)</f>
        <v>3</v>
      </c>
      <c r="BC524" s="20">
        <f>VLOOKUP(BC179,[1]Plan1!$F$3:$G$429,2,FALSE)</f>
        <v>2</v>
      </c>
      <c r="BD524" s="20">
        <f>VLOOKUP(BD179,[1]Plan1!$F$3:$G$429,2,FALSE)</f>
        <v>2</v>
      </c>
      <c r="BE524" s="20">
        <f>VLOOKUP(BE179,[1]Plan1!$F$3:$G$429,2,FALSE)</f>
        <v>0</v>
      </c>
      <c r="BF524" s="20">
        <f>VLOOKUP(BF179,[1]Plan1!$F$3:$G$429,2,FALSE)</f>
        <v>0</v>
      </c>
      <c r="BG524" s="20">
        <f>VLOOKUP(BG179,[1]Plan1!$F$3:$G$429,2,FALSE)</f>
        <v>0</v>
      </c>
      <c r="BH524" s="20">
        <f>VLOOKUP(BH179,[1]Plan1!$F$3:$G$429,2,FALSE)</f>
        <v>0</v>
      </c>
      <c r="BI524" s="20">
        <f>VLOOKUP(BI179,[1]Plan1!$F$3:$G$429,2,FALSE)</f>
        <v>0</v>
      </c>
      <c r="BJ524" s="20">
        <f>VLOOKUP(BJ179,[1]Plan1!$F$3:$G$429,2,FALSE)</f>
        <v>0</v>
      </c>
      <c r="BK524" s="20">
        <f>VLOOKUP(BK179,[1]Plan1!$F$3:$G$429,2,FALSE)</f>
        <v>0</v>
      </c>
      <c r="BL524" s="20">
        <f>VLOOKUP(BL179,[1]Plan1!$F$3:$G$429,2,FALSE)</f>
        <v>0</v>
      </c>
      <c r="BM524" s="20">
        <f>VLOOKUP(BM179,[1]Plan1!$F$3:$G$429,2,FALSE)</f>
        <v>0</v>
      </c>
      <c r="BN524" s="20">
        <f>VLOOKUP(BN179,[1]Plan1!$F$3:$G$429,2,FALSE)</f>
        <v>0</v>
      </c>
      <c r="BO524" s="20">
        <f>VLOOKUP(BO179,[1]Plan1!$F$3:$G$429,2,FALSE)</f>
        <v>0</v>
      </c>
      <c r="BP524" s="20">
        <f>VLOOKUP(BP179,[1]Plan1!$F$3:$G$429,2,FALSE)</f>
        <v>0</v>
      </c>
      <c r="BQ524" s="20" t="e">
        <f>VLOOKUP(BQ179,[1]ajustes!$L$3:$M$11,2,FALSE)</f>
        <v>#N/A</v>
      </c>
      <c r="BR524" s="20">
        <f>VLOOKUP(BR179,[1]Plan1!$F$3:$G$429,2,FALSE)</f>
        <v>0</v>
      </c>
      <c r="BS524" s="20">
        <f>VLOOKUP(BS179,[1]Plan1!$F$3:$G$429,2,FALSE)</f>
        <v>0</v>
      </c>
      <c r="BT524" s="20">
        <f>VLOOKUP(BT179,[1]Plan1!$F$3:$G$429,2,FALSE)</f>
        <v>0</v>
      </c>
      <c r="BU524" s="20">
        <f>VLOOKUP(BU179,[1]Plan1!$F$3:$G$429,2,FALSE)</f>
        <v>0</v>
      </c>
      <c r="BV524" s="20" t="e">
        <f>VLOOKUP(BV179,[1]ajustes!$L$3:$M$328,2,FALSE)</f>
        <v>#N/A</v>
      </c>
      <c r="BW524" s="20">
        <f>VLOOKUP(BW179,[1]Plan1!$F$3:$G$429,2,FALSE)</f>
        <v>0</v>
      </c>
      <c r="BX524" s="20">
        <f>VLOOKUP(BX179,[1]Plan1!$F$3:$G$429,2,FALSE)</f>
        <v>0</v>
      </c>
      <c r="BY524" s="20">
        <f>VLOOKUP(BY179,[1]Plan1!$F$3:$G$429,2,FALSE)</f>
        <v>0</v>
      </c>
      <c r="BZ524" s="20">
        <f>VLOOKUP(BZ179,[1]Plan1!$F$3:$G$429,2,FALSE)</f>
        <v>0</v>
      </c>
      <c r="CA524" s="20">
        <f>VLOOKUP(CA179,[1]Plan1!$F$3:$G$429,2,FALSE)</f>
        <v>0</v>
      </c>
      <c r="CB524" s="20">
        <f>VLOOKUP(CB179,[1]Plan1!$F$3:$G$429,2,FALSE)</f>
        <v>10</v>
      </c>
      <c r="CC524" s="20">
        <f>VLOOKUP(CC179,[1]Plan1!$F$3:$G$429,2,FALSE)</f>
        <v>30</v>
      </c>
      <c r="CD524" s="20">
        <f>VLOOKUP(CD179,[1]Plan1!$F$3:$G$429,2,FALSE)</f>
        <v>0</v>
      </c>
      <c r="CE524" s="20">
        <f>VLOOKUP(CE179,[1]Plan1!$F$3:$G$429,2,FALSE)</f>
        <v>0</v>
      </c>
      <c r="CF524" s="20">
        <f>VLOOKUP(CF179,[1]Plan1!$F$3:$G$429,2,FALSE)</f>
        <v>0</v>
      </c>
      <c r="CG524" s="20" t="e">
        <f>VLOOKUP(CG179,[1]Plan1!$F$3:$G$429,2,FALSE)</f>
        <v>#N/A</v>
      </c>
      <c r="CH524" s="20">
        <f>VLOOKUP(CH179,[1]Plan1!$F$3:$G$429,2,FALSE)</f>
        <v>0</v>
      </c>
      <c r="CI524" s="20">
        <f>VLOOKUP(CI179,[1]Plan1!$F$3:$G$429,2,FALSE)</f>
        <v>0</v>
      </c>
      <c r="CJ524" s="20">
        <f>VLOOKUP(CJ179,[1]Plan1!$F$3:$G$429,2,FALSE)</f>
        <v>0</v>
      </c>
      <c r="CK524" s="20" t="e">
        <f>VLOOKUP(CK179,[1]Plan1!$F$3:$G$429,2,FALSE)</f>
        <v>#N/A</v>
      </c>
      <c r="CL524" s="20">
        <f>VLOOKUP(CL179,[1]Plan1!$F$3:$G$429,2,FALSE)</f>
        <v>0</v>
      </c>
      <c r="CM524" s="20">
        <f>VLOOKUP(CM179,[1]Plan1!$F$3:$G$429,2,FALSE)</f>
        <v>0</v>
      </c>
      <c r="CN524" s="20">
        <f>VLOOKUP(CN179,[1]Plan1!$F$3:$G$429,2,FALSE)</f>
        <v>0</v>
      </c>
      <c r="CU524" s="20" t="str">
        <f>IF(ISERROR(VLOOKUP(CU179,[1]Plan1!$B$2:$D$490,2,FALSE)),"(sem email)",VLOOKUP(CU179,[1]Plan1!$B$2:$D$490,2,FALSE))</f>
        <v>(sem email)</v>
      </c>
      <c r="CX524" s="20" t="str">
        <f>IF(ISERROR(VLOOKUP(CX179,[1]ajustes!$L$4:$M$309,2,FALSE)),"(sem email)",VLOOKUP(CX179,[1]ajustes!$L$4:$M$309,2,FALSE))</f>
        <v>(sem email)</v>
      </c>
    </row>
    <row r="525" spans="5:102" ht="15.75" customHeight="1" x14ac:dyDescent="0.3">
      <c r="E525" s="23" t="str">
        <f t="shared" si="2"/>
        <v>Cicero F Pinto</v>
      </c>
      <c r="O525" s="20" t="e">
        <f>VLOOKUP(O180,[1]Plan1!$B$2:$D$490,2,FALSE)</f>
        <v>#N/A</v>
      </c>
      <c r="P525" s="20" t="str">
        <f>VLOOKUP(P180,[1]ajustes!$N$4:$O$344,2,FALSE)</f>
        <v>(82) 99691-1234</v>
      </c>
      <c r="AN525" s="20">
        <f>VLOOKUP(AN180,[1]Plan1!$F$3:$G$429,2,FALSE)</f>
        <v>20</v>
      </c>
      <c r="AO525" s="20">
        <f>VLOOKUP(AO180,[1]Plan1!$F$3:$G$429,2,FALSE)</f>
        <v>6</v>
      </c>
      <c r="AP525" s="20">
        <f>VLOOKUP(AP180,[1]Plan1!$F$3:$G$429,2,FALSE)</f>
        <v>3</v>
      </c>
      <c r="AQ525" s="20">
        <f>VLOOKUP(AQ180,[1]Plan1!$F$3:$G$429,2,FALSE)</f>
        <v>1</v>
      </c>
      <c r="AR525" s="20">
        <f>VLOOKUP(AR180,[1]Plan1!$F$3:$G$429,2,FALSE)</f>
        <v>0</v>
      </c>
      <c r="AS525" s="20">
        <f>VLOOKUP(AS180,[1]Plan1!$F$3:$G$429,2,FALSE)</f>
        <v>0</v>
      </c>
      <c r="AT525" s="20" t="e">
        <f>VLOOKUP(AT180,[1]Plan1!$F$3:$G$429,2,FALSE)</f>
        <v>#N/A</v>
      </c>
      <c r="AU525" s="20" t="e">
        <f>VLOOKUP(AU180,[1]ajustes!$L$4:$N$134,3,FALSE)</f>
        <v>#N/A</v>
      </c>
      <c r="AV525" s="20">
        <f>VLOOKUP(AV180,[1]Plan1!$F$3:$G$429,2,FALSE)</f>
        <v>15</v>
      </c>
      <c r="AW525" s="20">
        <f>VLOOKUP(AW180,[1]Plan1!$F$3:$G$429,2,FALSE)</f>
        <v>3</v>
      </c>
      <c r="AX525" s="20">
        <f>VLOOKUP(AX180,[1]Plan1!$F$3:$G$429,2,FALSE)</f>
        <v>1</v>
      </c>
      <c r="AY525" s="20">
        <f>VLOOKUP(AY180,[1]Plan1!$F$3:$G$429,2,FALSE)</f>
        <v>1</v>
      </c>
      <c r="AZ525" s="20">
        <f>VLOOKUP(AZ180,[1]Plan1!$F$3:$G$429,2,FALSE)</f>
        <v>0</v>
      </c>
      <c r="BA525" s="20">
        <f>VLOOKUP(BA180,[1]Plan1!$F$3:$G$429,2,FALSE)</f>
        <v>0</v>
      </c>
      <c r="BB525" s="20">
        <f>VLOOKUP(BB180,[1]Plan1!$F$3:$G$429,2,FALSE)</f>
        <v>0</v>
      </c>
      <c r="BC525" s="20">
        <f>VLOOKUP(BC180,[1]Plan1!$F$3:$G$429,2,FALSE)</f>
        <v>0</v>
      </c>
      <c r="BD525" s="20">
        <f>VLOOKUP(BD180,[1]Plan1!$F$3:$G$429,2,FALSE)</f>
        <v>1</v>
      </c>
      <c r="BE525" s="20">
        <f>VLOOKUP(BE180,[1]Plan1!$F$3:$G$429,2,FALSE)</f>
        <v>0</v>
      </c>
      <c r="BF525" s="20">
        <f>VLOOKUP(BF180,[1]Plan1!$F$3:$G$429,2,FALSE)</f>
        <v>30</v>
      </c>
      <c r="BG525" s="20">
        <f>VLOOKUP(BG180,[1]Plan1!$F$3:$G$429,2,FALSE)</f>
        <v>0</v>
      </c>
      <c r="BH525" s="20">
        <f>VLOOKUP(BH180,[1]Plan1!$F$3:$G$429,2,FALSE)</f>
        <v>4</v>
      </c>
      <c r="BI525" s="20">
        <f>VLOOKUP(BI180,[1]Plan1!$F$3:$G$429,2,FALSE)</f>
        <v>0</v>
      </c>
      <c r="BJ525" s="20">
        <f>VLOOKUP(BJ180,[1]Plan1!$F$3:$G$429,2,FALSE)</f>
        <v>0</v>
      </c>
      <c r="BK525" s="20">
        <f>VLOOKUP(BK180,[1]Plan1!$F$3:$G$429,2,FALSE)</f>
        <v>0</v>
      </c>
      <c r="BL525" s="20">
        <f>VLOOKUP(BL180,[1]Plan1!$F$3:$G$429,2,FALSE)</f>
        <v>0</v>
      </c>
      <c r="BM525" s="20">
        <f>VLOOKUP(BM180,[1]Plan1!$F$3:$G$429,2,FALSE)</f>
        <v>0</v>
      </c>
      <c r="BN525" s="20">
        <f>VLOOKUP(BN180,[1]Plan1!$F$3:$G$429,2,FALSE)</f>
        <v>0</v>
      </c>
      <c r="BO525" s="20">
        <f>VLOOKUP(BO180,[1]Plan1!$F$3:$G$429,2,FALSE)</f>
        <v>0</v>
      </c>
      <c r="BP525" s="20">
        <f>VLOOKUP(BP180,[1]Plan1!$F$3:$G$429,2,FALSE)</f>
        <v>0</v>
      </c>
      <c r="BQ525" s="20" t="e">
        <f>VLOOKUP(BQ180,[1]ajustes!$L$3:$M$11,2,FALSE)</f>
        <v>#N/A</v>
      </c>
      <c r="BR525" s="20">
        <f>VLOOKUP(BR180,[1]Plan1!$F$3:$G$429,2,FALSE)</f>
        <v>0</v>
      </c>
      <c r="BS525" s="20">
        <f>VLOOKUP(BS180,[1]Plan1!$F$3:$G$429,2,FALSE)</f>
        <v>0</v>
      </c>
      <c r="BT525" s="20">
        <f>VLOOKUP(BT180,[1]Plan1!$F$3:$G$429,2,FALSE)</f>
        <v>0</v>
      </c>
      <c r="BU525" s="20">
        <f>VLOOKUP(BU180,[1]Plan1!$F$3:$G$429,2,FALSE)</f>
        <v>0</v>
      </c>
      <c r="BV525" s="20" t="e">
        <f>VLOOKUP(BV180,[1]ajustes!$L$3:$M$328,2,FALSE)</f>
        <v>#N/A</v>
      </c>
      <c r="BW525" s="20">
        <f>VLOOKUP(BW180,[1]Plan1!$F$3:$G$429,2,FALSE)</f>
        <v>0</v>
      </c>
      <c r="BX525" s="20">
        <f>VLOOKUP(BX180,[1]Plan1!$F$3:$G$429,2,FALSE)</f>
        <v>0</v>
      </c>
      <c r="BY525" s="20">
        <f>VLOOKUP(BY180,[1]Plan1!$F$3:$G$429,2,FALSE)</f>
        <v>0</v>
      </c>
      <c r="BZ525" s="20">
        <f>VLOOKUP(BZ180,[1]Plan1!$F$3:$G$429,2,FALSE)</f>
        <v>0</v>
      </c>
      <c r="CA525" s="20">
        <f>VLOOKUP(CA180,[1]Plan1!$F$3:$G$429,2,FALSE)</f>
        <v>0</v>
      </c>
      <c r="CB525" s="20">
        <f>VLOOKUP(CB180,[1]Plan1!$F$3:$G$429,2,FALSE)</f>
        <v>0</v>
      </c>
      <c r="CC525" s="20">
        <f>VLOOKUP(CC180,[1]Plan1!$F$3:$G$429,2,FALSE)</f>
        <v>1</v>
      </c>
      <c r="CD525" s="20">
        <f>VLOOKUP(CD180,[1]Plan1!$F$3:$G$429,2,FALSE)</f>
        <v>0</v>
      </c>
      <c r="CE525" s="20">
        <f>VLOOKUP(CE180,[1]Plan1!$F$3:$G$429,2,FALSE)</f>
        <v>0</v>
      </c>
      <c r="CF525" s="20">
        <f>VLOOKUP(CF180,[1]Plan1!$F$3:$G$429,2,FALSE)</f>
        <v>0</v>
      </c>
      <c r="CG525" s="20" t="e">
        <f>VLOOKUP(CG180,[1]Plan1!$F$3:$G$429,2,FALSE)</f>
        <v>#N/A</v>
      </c>
      <c r="CH525" s="20">
        <f>VLOOKUP(CH180,[1]Plan1!$F$3:$G$429,2,FALSE)</f>
        <v>0</v>
      </c>
      <c r="CI525" s="20">
        <f>VLOOKUP(CI180,[1]Plan1!$F$3:$G$429,2,FALSE)</f>
        <v>0</v>
      </c>
      <c r="CJ525" s="20">
        <f>VLOOKUP(CJ180,[1]Plan1!$F$3:$G$429,2,FALSE)</f>
        <v>0</v>
      </c>
      <c r="CK525" s="20" t="e">
        <f>VLOOKUP(CK180,[1]Plan1!$F$3:$G$429,2,FALSE)</f>
        <v>#N/A</v>
      </c>
      <c r="CL525" s="20">
        <f>VLOOKUP(CL180,[1]Plan1!$F$3:$G$429,2,FALSE)</f>
        <v>0</v>
      </c>
      <c r="CM525" s="20">
        <f>VLOOKUP(CM180,[1]Plan1!$F$3:$G$429,2,FALSE)</f>
        <v>0</v>
      </c>
      <c r="CN525" s="20">
        <f>VLOOKUP(CN180,[1]Plan1!$F$3:$G$429,2,FALSE)</f>
        <v>0</v>
      </c>
      <c r="CU525" s="20" t="str">
        <f>IF(ISERROR(VLOOKUP(CU180,[1]Plan1!$B$2:$D$490,2,FALSE)),"(sem email)",VLOOKUP(CU180,[1]Plan1!$B$2:$D$490,2,FALSE))</f>
        <v>(sem email)</v>
      </c>
      <c r="CX525" s="20" t="str">
        <f>IF(ISERROR(VLOOKUP(CX180,[1]ajustes!$L$4:$M$309,2,FALSE)),"(sem email)",VLOOKUP(CX180,[1]ajustes!$L$4:$M$309,2,FALSE))</f>
        <v>(sem email)</v>
      </c>
    </row>
    <row r="526" spans="5:102" ht="15.75" customHeight="1" x14ac:dyDescent="0.3">
      <c r="E526" s="23" t="str">
        <f t="shared" si="2"/>
        <v>Roberto Antonio Carini</v>
      </c>
      <c r="O526" s="20" t="e">
        <f>VLOOKUP(O181,[1]Plan1!$B$2:$D$490,2,FALSE)</f>
        <v>#N/A</v>
      </c>
      <c r="P526" s="20" t="e">
        <f>VLOOKUP(P181,[1]ajustes!$N$4:$O$344,2,FALSE)</f>
        <v>#N/A</v>
      </c>
      <c r="AN526" s="20">
        <f>VLOOKUP(AN181,[1]Plan1!$F$3:$G$429,2,FALSE)</f>
        <v>8</v>
      </c>
      <c r="AO526" s="20">
        <f>VLOOKUP(AO181,[1]Plan1!$F$3:$G$429,2,FALSE)</f>
        <v>11</v>
      </c>
      <c r="AP526" s="20">
        <f>VLOOKUP(AP181,[1]Plan1!$F$3:$G$429,2,FALSE)</f>
        <v>6</v>
      </c>
      <c r="AQ526" s="20">
        <f>VLOOKUP(AQ181,[1]Plan1!$F$3:$G$429,2,FALSE)</f>
        <v>4</v>
      </c>
      <c r="AR526" s="20">
        <f>VLOOKUP(AR181,[1]Plan1!$F$3:$G$429,2,FALSE)</f>
        <v>0</v>
      </c>
      <c r="AS526" s="20">
        <f>VLOOKUP(AS181,[1]Plan1!$F$3:$G$429,2,FALSE)</f>
        <v>0</v>
      </c>
      <c r="AT526" s="20">
        <f>VLOOKUP(AT181,[1]Plan1!$F$3:$G$429,2,FALSE)</f>
        <v>0</v>
      </c>
      <c r="AU526" s="20" t="e">
        <f>VLOOKUP(AU181,[1]ajustes!$L$4:$N$134,3,FALSE)</f>
        <v>#N/A</v>
      </c>
      <c r="AV526" s="20">
        <f>VLOOKUP(AV181,[1]Plan1!$F$3:$G$429,2,FALSE)</f>
        <v>3</v>
      </c>
      <c r="AW526" s="20">
        <f>VLOOKUP(AW181,[1]Plan1!$F$3:$G$429,2,FALSE)</f>
        <v>4</v>
      </c>
      <c r="AX526" s="20">
        <f>VLOOKUP(AX181,[1]Plan1!$F$3:$G$429,2,FALSE)</f>
        <v>1</v>
      </c>
      <c r="AY526" s="20">
        <f>VLOOKUP(AY181,[1]Plan1!$F$3:$G$429,2,FALSE)</f>
        <v>0</v>
      </c>
      <c r="AZ526" s="20" t="e">
        <f>VLOOKUP(AZ181,[1]Plan1!$F$3:$G$429,2,FALSE)</f>
        <v>#N/A</v>
      </c>
      <c r="BA526" s="20">
        <f>VLOOKUP(BA181,[1]Plan1!$F$3:$G$429,2,FALSE)</f>
        <v>22</v>
      </c>
      <c r="BB526" s="20">
        <f>VLOOKUP(BB181,[1]Plan1!$F$3:$G$429,2,FALSE)</f>
        <v>1</v>
      </c>
      <c r="BC526" s="20">
        <f>VLOOKUP(BC181,[1]Plan1!$F$3:$G$429,2,FALSE)</f>
        <v>1</v>
      </c>
      <c r="BD526" s="20">
        <f>VLOOKUP(BD181,[1]Plan1!$F$3:$G$429,2,FALSE)</f>
        <v>1</v>
      </c>
      <c r="BE526" s="20">
        <f>VLOOKUP(BE181,[1]Plan1!$F$3:$G$429,2,FALSE)</f>
        <v>0</v>
      </c>
      <c r="BF526" s="20">
        <f>VLOOKUP(BF181,[1]Plan1!$F$3:$G$429,2,FALSE)</f>
        <v>0</v>
      </c>
      <c r="BG526" s="20">
        <f>VLOOKUP(BG181,[1]Plan1!$F$3:$G$429,2,FALSE)</f>
        <v>0</v>
      </c>
      <c r="BH526" s="20">
        <f>VLOOKUP(BH181,[1]Plan1!$F$3:$G$429,2,FALSE)</f>
        <v>0</v>
      </c>
      <c r="BI526" s="20">
        <f>VLOOKUP(BI181,[1]Plan1!$F$3:$G$429,2,FALSE)</f>
        <v>0</v>
      </c>
      <c r="BJ526" s="20">
        <f>VLOOKUP(BJ181,[1]Plan1!$F$3:$G$429,2,FALSE)</f>
        <v>0</v>
      </c>
      <c r="BK526" s="20">
        <f>VLOOKUP(BK181,[1]Plan1!$F$3:$G$429,2,FALSE)</f>
        <v>0</v>
      </c>
      <c r="BL526" s="20">
        <f>VLOOKUP(BL181,[1]Plan1!$F$3:$G$429,2,FALSE)</f>
        <v>0</v>
      </c>
      <c r="BM526" s="20">
        <f>VLOOKUP(BM181,[1]Plan1!$F$3:$G$429,2,FALSE)</f>
        <v>0</v>
      </c>
      <c r="BN526" s="20">
        <f>VLOOKUP(BN181,[1]Plan1!$F$3:$G$429,2,FALSE)</f>
        <v>0</v>
      </c>
      <c r="BO526" s="20">
        <f>VLOOKUP(BO181,[1]Plan1!$F$3:$G$429,2,FALSE)</f>
        <v>0</v>
      </c>
      <c r="BP526" s="20">
        <f>VLOOKUP(BP181,[1]Plan1!$F$3:$G$429,2,FALSE)</f>
        <v>6</v>
      </c>
      <c r="BQ526" s="20" t="e">
        <f>VLOOKUP(BQ181,[1]ajustes!$L$3:$M$11,2,FALSE)</f>
        <v>#N/A</v>
      </c>
      <c r="BR526" s="20">
        <f>VLOOKUP(BR181,[1]Plan1!$F$3:$G$429,2,FALSE)</f>
        <v>0</v>
      </c>
      <c r="BS526" s="20">
        <f>VLOOKUP(BS181,[1]Plan1!$F$3:$G$429,2,FALSE)</f>
        <v>0</v>
      </c>
      <c r="BT526" s="20">
        <f>VLOOKUP(BT181,[1]Plan1!$F$3:$G$429,2,FALSE)</f>
        <v>0</v>
      </c>
      <c r="BU526" s="20">
        <f>VLOOKUP(BU181,[1]Plan1!$F$3:$G$429,2,FALSE)</f>
        <v>0</v>
      </c>
      <c r="BV526" s="20" t="e">
        <f>VLOOKUP(BV181,[1]ajustes!$L$3:$M$328,2,FALSE)</f>
        <v>#N/A</v>
      </c>
      <c r="BW526" s="20">
        <f>VLOOKUP(BW181,[1]Plan1!$F$3:$G$429,2,FALSE)</f>
        <v>0</v>
      </c>
      <c r="BX526" s="20">
        <f>VLOOKUP(BX181,[1]Plan1!$F$3:$G$429,2,FALSE)</f>
        <v>0</v>
      </c>
      <c r="BY526" s="20">
        <f>VLOOKUP(BY181,[1]Plan1!$F$3:$G$429,2,FALSE)</f>
        <v>0</v>
      </c>
      <c r="BZ526" s="20">
        <f>VLOOKUP(BZ181,[1]Plan1!$F$3:$G$429,2,FALSE)</f>
        <v>0</v>
      </c>
      <c r="CA526" s="20">
        <f>VLOOKUP(CA181,[1]Plan1!$F$3:$G$429,2,FALSE)</f>
        <v>0</v>
      </c>
      <c r="CB526" s="20">
        <f>VLOOKUP(CB181,[1]Plan1!$F$3:$G$429,2,FALSE)</f>
        <v>0</v>
      </c>
      <c r="CC526" s="20">
        <f>VLOOKUP(CC181,[1]Plan1!$F$3:$G$429,2,FALSE)</f>
        <v>17</v>
      </c>
      <c r="CD526" s="20">
        <f>VLOOKUP(CD181,[1]Plan1!$F$3:$G$429,2,FALSE)</f>
        <v>0</v>
      </c>
      <c r="CE526" s="20">
        <f>VLOOKUP(CE181,[1]Plan1!$F$3:$G$429,2,FALSE)</f>
        <v>0</v>
      </c>
      <c r="CF526" s="20">
        <f>VLOOKUP(CF181,[1]Plan1!$F$3:$G$429,2,FALSE)</f>
        <v>0</v>
      </c>
      <c r="CG526" s="20" t="e">
        <f>VLOOKUP(CG181,[1]Plan1!$F$3:$G$429,2,FALSE)</f>
        <v>#N/A</v>
      </c>
      <c r="CH526" s="20" t="e">
        <f>VLOOKUP(CH181,[1]Plan1!$F$3:$G$429,2,FALSE)</f>
        <v>#N/A</v>
      </c>
      <c r="CI526" s="20">
        <f>VLOOKUP(CI181,[1]Plan1!$F$3:$G$429,2,FALSE)</f>
        <v>0</v>
      </c>
      <c r="CJ526" s="20">
        <f>VLOOKUP(CJ181,[1]Plan1!$F$3:$G$429,2,FALSE)</f>
        <v>0</v>
      </c>
      <c r="CK526" s="20">
        <f>VLOOKUP(CK181,[1]Plan1!$F$3:$G$429,2,FALSE)</f>
        <v>0</v>
      </c>
      <c r="CL526" s="20" t="e">
        <f>VLOOKUP(CL181,[1]Plan1!$F$3:$G$429,2,FALSE)</f>
        <v>#N/A</v>
      </c>
      <c r="CM526" s="20">
        <f>VLOOKUP(CM181,[1]Plan1!$F$3:$G$429,2,FALSE)</f>
        <v>0</v>
      </c>
      <c r="CN526" s="20">
        <f>VLOOKUP(CN181,[1]Plan1!$F$3:$G$429,2,FALSE)</f>
        <v>0</v>
      </c>
      <c r="CU526" s="20" t="str">
        <f>IF(ISERROR(VLOOKUP(CU181,[1]Plan1!$B$2:$D$490,2,FALSE)),"(sem email)",VLOOKUP(CU181,[1]Plan1!$B$2:$D$490,2,FALSE))</f>
        <v>(sem email)</v>
      </c>
      <c r="CX526" s="20" t="str">
        <f>IF(ISERROR(VLOOKUP(CX181,[1]ajustes!$L$4:$M$309,2,FALSE)),"(sem email)",VLOOKUP(CX181,[1]ajustes!$L$4:$M$309,2,FALSE))</f>
        <v>(sem email)</v>
      </c>
    </row>
    <row r="527" spans="5:102" ht="15.75" customHeight="1" x14ac:dyDescent="0.3">
      <c r="E527" s="23" t="str">
        <f t="shared" si="2"/>
        <v>Wilson Roberto Faria Da Silva</v>
      </c>
      <c r="O527" s="20" t="e">
        <f>VLOOKUP(O182,[1]Plan1!$B$2:$D$490,2,FALSE)</f>
        <v>#N/A</v>
      </c>
      <c r="P527" s="20" t="str">
        <f>VLOOKUP(P182,[1]ajustes!$N$4:$O$344,2,FALSE)</f>
        <v>(19) 99820-9336</v>
      </c>
      <c r="AN527" s="20">
        <f>VLOOKUP(AN182,[1]Plan1!$F$3:$G$429,2,FALSE)</f>
        <v>100</v>
      </c>
      <c r="AO527" s="20">
        <f>VLOOKUP(AO182,[1]Plan1!$F$3:$G$429,2,FALSE)</f>
        <v>30</v>
      </c>
      <c r="AP527" s="20">
        <f>VLOOKUP(AP182,[1]Plan1!$F$3:$G$429,2,FALSE)</f>
        <v>8</v>
      </c>
      <c r="AQ527" s="20">
        <f>VLOOKUP(AQ182,[1]Plan1!$F$3:$G$429,2,FALSE)</f>
        <v>4</v>
      </c>
      <c r="AR527" s="20" t="e">
        <f>VLOOKUP(AR182,[1]Plan1!$F$3:$G$429,2,FALSE)</f>
        <v>#N/A</v>
      </c>
      <c r="AS527" s="20">
        <f>VLOOKUP(AS182,[1]Plan1!$F$3:$G$429,2,FALSE)</f>
        <v>10</v>
      </c>
      <c r="AT527" s="20" t="e">
        <f>VLOOKUP(AT182,[1]Plan1!$F$3:$G$429,2,FALSE)</f>
        <v>#N/A</v>
      </c>
      <c r="AU527" s="20" t="e">
        <f>VLOOKUP(AU182,[1]ajustes!$L$4:$N$134,3,FALSE)</f>
        <v>#N/A</v>
      </c>
      <c r="AV527" s="20">
        <f>VLOOKUP(AV182,[1]Plan1!$F$3:$G$429,2,FALSE)</f>
        <v>7</v>
      </c>
      <c r="AW527" s="20">
        <f>VLOOKUP(AW182,[1]Plan1!$F$3:$G$429,2,FALSE)</f>
        <v>5</v>
      </c>
      <c r="AX527" s="20">
        <f>VLOOKUP(AX182,[1]Plan1!$F$3:$G$429,2,FALSE)</f>
        <v>2</v>
      </c>
      <c r="AY527" s="20">
        <f>VLOOKUP(AY182,[1]Plan1!$F$3:$G$429,2,FALSE)</f>
        <v>1</v>
      </c>
      <c r="AZ527" s="20" t="e">
        <f>VLOOKUP(AZ182,[1]Plan1!$F$3:$G$429,2,FALSE)</f>
        <v>#N/A</v>
      </c>
      <c r="BA527" s="20">
        <f>VLOOKUP(BA182,[1]Plan1!$F$3:$G$429,2,FALSE)</f>
        <v>13</v>
      </c>
      <c r="BB527" s="20">
        <f>VLOOKUP(BB182,[1]Plan1!$F$3:$G$429,2,FALSE)</f>
        <v>10</v>
      </c>
      <c r="BC527" s="20">
        <f>VLOOKUP(BC182,[1]Plan1!$F$3:$G$429,2,FALSE)</f>
        <v>1</v>
      </c>
      <c r="BD527" s="20">
        <f>VLOOKUP(BD182,[1]Plan1!$F$3:$G$429,2,FALSE)</f>
        <v>1</v>
      </c>
      <c r="BE527" s="20" t="e">
        <f>VLOOKUP(BE182,[1]Plan1!$F$3:$G$429,2,FALSE)</f>
        <v>#N/A</v>
      </c>
      <c r="BF527" s="20">
        <f>VLOOKUP(BF182,[1]Plan1!$F$3:$G$429,2,FALSE)</f>
        <v>60</v>
      </c>
      <c r="BG527" s="20">
        <f>VLOOKUP(BG182,[1]Plan1!$F$3:$G$429,2,FALSE)</f>
        <v>15</v>
      </c>
      <c r="BH527" s="20">
        <f>VLOOKUP(BH182,[1]Plan1!$F$3:$G$429,2,FALSE)</f>
        <v>4</v>
      </c>
      <c r="BI527" s="20">
        <f>VLOOKUP(BI182,[1]Plan1!$F$3:$G$429,2,FALSE)</f>
        <v>0</v>
      </c>
      <c r="BJ527" s="20">
        <f>VLOOKUP(BJ182,[1]Plan1!$F$3:$G$429,2,FALSE)</f>
        <v>0</v>
      </c>
      <c r="BK527" s="20">
        <f>VLOOKUP(BK182,[1]Plan1!$F$3:$G$429,2,FALSE)</f>
        <v>0</v>
      </c>
      <c r="BL527" s="20">
        <f>VLOOKUP(BL182,[1]Plan1!$F$3:$G$429,2,FALSE)</f>
        <v>0</v>
      </c>
      <c r="BM527" s="20">
        <f>VLOOKUP(BM182,[1]Plan1!$F$3:$G$429,2,FALSE)</f>
        <v>0</v>
      </c>
      <c r="BN527" s="20">
        <f>VLOOKUP(BN182,[1]Plan1!$F$3:$G$429,2,FALSE)</f>
        <v>0</v>
      </c>
      <c r="BO527" s="20">
        <f>VLOOKUP(BO182,[1]Plan1!$F$3:$G$429,2,FALSE)</f>
        <v>3</v>
      </c>
      <c r="BP527" s="20">
        <f>VLOOKUP(BP182,[1]Plan1!$F$3:$G$429,2,FALSE)</f>
        <v>3</v>
      </c>
      <c r="BQ527" s="20" t="e">
        <f>VLOOKUP(BQ182,[1]ajustes!$L$3:$M$11,2,FALSE)</f>
        <v>#N/A</v>
      </c>
      <c r="BR527" s="20">
        <f>VLOOKUP(BR182,[1]Plan1!$F$3:$G$429,2,FALSE)</f>
        <v>0</v>
      </c>
      <c r="BS527" s="20">
        <f>VLOOKUP(BS182,[1]Plan1!$F$3:$G$429,2,FALSE)</f>
        <v>0</v>
      </c>
      <c r="BT527" s="20">
        <f>VLOOKUP(BT182,[1]Plan1!$F$3:$G$429,2,FALSE)</f>
        <v>0</v>
      </c>
      <c r="BU527" s="20">
        <f>VLOOKUP(BU182,[1]Plan1!$F$3:$G$429,2,FALSE)</f>
        <v>0</v>
      </c>
      <c r="BV527" s="20" t="e">
        <f>VLOOKUP(BV182,[1]ajustes!$L$3:$M$328,2,FALSE)</f>
        <v>#N/A</v>
      </c>
      <c r="BW527" s="20">
        <f>VLOOKUP(BW182,[1]Plan1!$F$3:$G$429,2,FALSE)</f>
        <v>0</v>
      </c>
      <c r="BX527" s="20">
        <f>VLOOKUP(BX182,[1]Plan1!$F$3:$G$429,2,FALSE)</f>
        <v>0</v>
      </c>
      <c r="BY527" s="20">
        <f>VLOOKUP(BY182,[1]Plan1!$F$3:$G$429,2,FALSE)</f>
        <v>0</v>
      </c>
      <c r="BZ527" s="20">
        <f>VLOOKUP(BZ182,[1]Plan1!$F$3:$G$429,2,FALSE)</f>
        <v>0</v>
      </c>
      <c r="CA527" s="20">
        <f>VLOOKUP(CA182,[1]Plan1!$F$3:$G$429,2,FALSE)</f>
        <v>0</v>
      </c>
      <c r="CB527" s="20">
        <f>VLOOKUP(CB182,[1]Plan1!$F$3:$G$429,2,FALSE)</f>
        <v>0</v>
      </c>
      <c r="CC527" s="20">
        <f>VLOOKUP(CC182,[1]Plan1!$F$3:$G$429,2,FALSE)</f>
        <v>9</v>
      </c>
      <c r="CD527" s="20">
        <f>VLOOKUP(CD182,[1]Plan1!$F$3:$G$429,2,FALSE)</f>
        <v>0</v>
      </c>
      <c r="CE527" s="20">
        <f>VLOOKUP(CE182,[1]Plan1!$F$3:$G$429,2,FALSE)</f>
        <v>0</v>
      </c>
      <c r="CF527" s="20">
        <f>VLOOKUP(CF182,[1]Plan1!$F$3:$G$429,2,FALSE)</f>
        <v>0</v>
      </c>
      <c r="CG527" s="20" t="e">
        <f>VLOOKUP(CG182,[1]Plan1!$F$3:$G$429,2,FALSE)</f>
        <v>#N/A</v>
      </c>
      <c r="CH527" s="20">
        <f>VLOOKUP(CH182,[1]Plan1!$F$3:$G$429,2,FALSE)</f>
        <v>0</v>
      </c>
      <c r="CI527" s="20">
        <f>VLOOKUP(CI182,[1]Plan1!$F$3:$G$429,2,FALSE)</f>
        <v>0</v>
      </c>
      <c r="CJ527" s="20">
        <f>VLOOKUP(CJ182,[1]Plan1!$F$3:$G$429,2,FALSE)</f>
        <v>0</v>
      </c>
      <c r="CK527" s="20" t="e">
        <f>VLOOKUP(CK182,[1]Plan1!$F$3:$G$429,2,FALSE)</f>
        <v>#N/A</v>
      </c>
      <c r="CL527" s="20">
        <f>VLOOKUP(CL182,[1]Plan1!$F$3:$G$429,2,FALSE)</f>
        <v>0</v>
      </c>
      <c r="CM527" s="20">
        <f>VLOOKUP(CM182,[1]Plan1!$F$3:$G$429,2,FALSE)</f>
        <v>0</v>
      </c>
      <c r="CN527" s="20">
        <f>VLOOKUP(CN182,[1]Plan1!$F$3:$G$429,2,FALSE)</f>
        <v>0</v>
      </c>
      <c r="CU527" s="20" t="str">
        <f>IF(ISERROR(VLOOKUP(CU182,[1]Plan1!$B$2:$D$490,2,FALSE)),"(sem email)",VLOOKUP(CU182,[1]Plan1!$B$2:$D$490,2,FALSE))</f>
        <v>(sem email)</v>
      </c>
      <c r="CX527" s="20" t="str">
        <f>IF(ISERROR(VLOOKUP(CX182,[1]ajustes!$L$4:$M$309,2,FALSE)),"(sem email)",VLOOKUP(CX182,[1]ajustes!$L$4:$M$309,2,FALSE))</f>
        <v>(sem email)</v>
      </c>
    </row>
    <row r="528" spans="5:102" ht="15.75" customHeight="1" x14ac:dyDescent="0.3">
      <c r="E528" s="23" t="str">
        <f t="shared" si="2"/>
        <v>Mariana Moura Cortês Mori</v>
      </c>
      <c r="O528" s="20" t="e">
        <f>VLOOKUP(O183,[1]Plan1!$B$2:$D$490,2,FALSE)</f>
        <v>#N/A</v>
      </c>
      <c r="P528" s="20" t="str">
        <f>VLOOKUP(P183,[1]ajustes!$N$4:$O$344,2,FALSE)</f>
        <v>(19) 98282-3375</v>
      </c>
      <c r="AN528" s="20">
        <f>VLOOKUP(AN183,[1]Plan1!$F$3:$G$429,2,FALSE)</f>
        <v>20</v>
      </c>
      <c r="AO528" s="20">
        <f>VLOOKUP(AO183,[1]Plan1!$F$3:$G$429,2,FALSE)</f>
        <v>20</v>
      </c>
      <c r="AP528" s="20">
        <f>VLOOKUP(AP183,[1]Plan1!$F$3:$G$429,2,FALSE)</f>
        <v>6</v>
      </c>
      <c r="AQ528" s="20">
        <f>VLOOKUP(AQ183,[1]Plan1!$F$3:$G$429,2,FALSE)</f>
        <v>10</v>
      </c>
      <c r="AR528" s="20">
        <f>VLOOKUP(AR183,[1]Plan1!$F$3:$G$429,2,FALSE)</f>
        <v>0</v>
      </c>
      <c r="AS528" s="20">
        <f>VLOOKUP(AS183,[1]Plan1!$F$3:$G$429,2,FALSE)</f>
        <v>0</v>
      </c>
      <c r="AT528" s="20" t="e">
        <f>VLOOKUP(AT183,[1]Plan1!$F$3:$G$429,2,FALSE)</f>
        <v>#N/A</v>
      </c>
      <c r="AU528" s="20" t="e">
        <f>VLOOKUP(AU183,[1]ajustes!$L$4:$N$134,3,FALSE)</f>
        <v>#N/A</v>
      </c>
      <c r="AV528" s="20">
        <f>VLOOKUP(AV183,[1]Plan1!$F$3:$G$429,2,FALSE)</f>
        <v>20</v>
      </c>
      <c r="AW528" s="20">
        <f>VLOOKUP(AW183,[1]Plan1!$F$3:$G$429,2,FALSE)</f>
        <v>0</v>
      </c>
      <c r="AX528" s="20">
        <f>VLOOKUP(AX183,[1]Plan1!$F$3:$G$429,2,FALSE)</f>
        <v>2</v>
      </c>
      <c r="AY528" s="20">
        <f>VLOOKUP(AY183,[1]Plan1!$F$3:$G$429,2,FALSE)</f>
        <v>1</v>
      </c>
      <c r="AZ528" s="20">
        <f>VLOOKUP(AZ183,[1]Plan1!$F$3:$G$429,2,FALSE)</f>
        <v>0</v>
      </c>
      <c r="BA528" s="20">
        <f>VLOOKUP(BA183,[1]Plan1!$F$3:$G$429,2,FALSE)</f>
        <v>0</v>
      </c>
      <c r="BB528" s="20">
        <f>VLOOKUP(BB183,[1]Plan1!$F$3:$G$429,2,FALSE)</f>
        <v>2</v>
      </c>
      <c r="BC528" s="20">
        <f>VLOOKUP(BC183,[1]Plan1!$F$3:$G$429,2,FALSE)</f>
        <v>2</v>
      </c>
      <c r="BD528" s="20">
        <f>VLOOKUP(BD183,[1]Plan1!$F$3:$G$429,2,FALSE)</f>
        <v>0</v>
      </c>
      <c r="BE528" s="20" t="e">
        <f>VLOOKUP(BE183,[1]Plan1!$F$3:$G$429,2,FALSE)</f>
        <v>#N/A</v>
      </c>
      <c r="BF528" s="20">
        <f>VLOOKUP(BF183,[1]Plan1!$F$3:$G$429,2,FALSE)</f>
        <v>14</v>
      </c>
      <c r="BG528" s="20">
        <f>VLOOKUP(BG183,[1]Plan1!$F$3:$G$429,2,FALSE)</f>
        <v>2</v>
      </c>
      <c r="BH528" s="20">
        <f>VLOOKUP(BH183,[1]Plan1!$F$3:$G$429,2,FALSE)</f>
        <v>5</v>
      </c>
      <c r="BI528" s="20">
        <f>VLOOKUP(BI183,[1]Plan1!$F$3:$G$429,2,FALSE)</f>
        <v>1</v>
      </c>
      <c r="BJ528" s="20">
        <f>VLOOKUP(BJ183,[1]Plan1!$F$3:$G$429,2,FALSE)</f>
        <v>1</v>
      </c>
      <c r="BK528" s="20">
        <f>VLOOKUP(BK183,[1]Plan1!$F$3:$G$429,2,FALSE)</f>
        <v>1</v>
      </c>
      <c r="BL528" s="20">
        <f>VLOOKUP(BL183,[1]Plan1!$F$3:$G$429,2,FALSE)</f>
        <v>0</v>
      </c>
      <c r="BM528" s="20">
        <f>VLOOKUP(BM183,[1]Plan1!$F$3:$G$429,2,FALSE)</f>
        <v>1</v>
      </c>
      <c r="BN528" s="20">
        <f>VLOOKUP(BN183,[1]Plan1!$F$3:$G$429,2,FALSE)</f>
        <v>0</v>
      </c>
      <c r="BO528" s="20">
        <f>VLOOKUP(BO183,[1]Plan1!$F$3:$G$429,2,FALSE)</f>
        <v>1</v>
      </c>
      <c r="BP528" s="20">
        <f>VLOOKUP(BP183,[1]Plan1!$F$3:$G$429,2,FALSE)</f>
        <v>1</v>
      </c>
      <c r="BQ528" s="20" t="e">
        <f>VLOOKUP(BQ183,[1]ajustes!$L$3:$M$11,2,FALSE)</f>
        <v>#N/A</v>
      </c>
      <c r="BR528" s="20" t="e">
        <f>VLOOKUP(BR183,[1]Plan1!$F$3:$G$429,2,FALSE)</f>
        <v>#N/A</v>
      </c>
      <c r="BS528" s="20">
        <f>VLOOKUP(BS183,[1]Plan1!$F$3:$G$429,2,FALSE)</f>
        <v>8</v>
      </c>
      <c r="BT528" s="20">
        <f>VLOOKUP(BT183,[1]Plan1!$F$3:$G$429,2,FALSE)</f>
        <v>2</v>
      </c>
      <c r="BU528" s="20">
        <f>VLOOKUP(BU183,[1]Plan1!$F$3:$G$429,2,FALSE)</f>
        <v>1</v>
      </c>
      <c r="BV528" s="20" t="e">
        <f>VLOOKUP(BV183,[1]ajustes!$L$3:$M$328,2,FALSE)</f>
        <v>#N/A</v>
      </c>
      <c r="BW528" s="20" t="e">
        <f>VLOOKUP(BW183,[1]Plan1!$F$3:$G$429,2,FALSE)</f>
        <v>#N/A</v>
      </c>
      <c r="BX528" s="20">
        <f>VLOOKUP(BX183,[1]Plan1!$F$3:$G$429,2,FALSE)</f>
        <v>3</v>
      </c>
      <c r="BY528" s="20">
        <f>VLOOKUP(BY183,[1]Plan1!$F$3:$G$429,2,FALSE)</f>
        <v>2</v>
      </c>
      <c r="BZ528" s="20">
        <f>VLOOKUP(BZ183,[1]Plan1!$F$3:$G$429,2,FALSE)</f>
        <v>2</v>
      </c>
      <c r="CA528" s="20">
        <f>VLOOKUP(CA183,[1]Plan1!$F$3:$G$429,2,FALSE)</f>
        <v>2</v>
      </c>
      <c r="CB528" s="20">
        <f>VLOOKUP(CB183,[1]Plan1!$F$3:$G$429,2,FALSE)</f>
        <v>0</v>
      </c>
      <c r="CC528" s="20">
        <f>VLOOKUP(CC183,[1]Plan1!$F$3:$G$429,2,FALSE)</f>
        <v>27</v>
      </c>
      <c r="CD528" s="20">
        <f>VLOOKUP(CD183,[1]Plan1!$F$3:$G$429,2,FALSE)</f>
        <v>0</v>
      </c>
      <c r="CE528" s="20">
        <f>VLOOKUP(CE183,[1]Plan1!$F$3:$G$429,2,FALSE)</f>
        <v>0</v>
      </c>
      <c r="CF528" s="20">
        <f>VLOOKUP(CF183,[1]Plan1!$F$3:$G$429,2,FALSE)</f>
        <v>0</v>
      </c>
      <c r="CG528" s="20" t="e">
        <f>VLOOKUP(CG183,[1]Plan1!$F$3:$G$429,2,FALSE)</f>
        <v>#N/A</v>
      </c>
      <c r="CH528" s="20" t="e">
        <f>VLOOKUP(CH183,[1]Plan1!$F$3:$G$429,2,FALSE)</f>
        <v>#N/A</v>
      </c>
      <c r="CI528" s="20">
        <f>VLOOKUP(CI183,[1]Plan1!$F$3:$G$429,2,FALSE)</f>
        <v>0</v>
      </c>
      <c r="CJ528" s="20">
        <f>VLOOKUP(CJ183,[1]Plan1!$F$3:$G$429,2,FALSE)</f>
        <v>0</v>
      </c>
      <c r="CK528" s="20">
        <f>VLOOKUP(CK183,[1]Plan1!$F$3:$G$429,2,FALSE)</f>
        <v>0</v>
      </c>
      <c r="CL528" s="20" t="e">
        <f>VLOOKUP(CL183,[1]Plan1!$F$3:$G$429,2,FALSE)</f>
        <v>#N/A</v>
      </c>
      <c r="CM528" s="20">
        <f>VLOOKUP(CM183,[1]Plan1!$F$3:$G$429,2,FALSE)</f>
        <v>0</v>
      </c>
      <c r="CN528" s="20">
        <f>VLOOKUP(CN183,[1]Plan1!$F$3:$G$429,2,FALSE)</f>
        <v>0</v>
      </c>
      <c r="CU528" s="20" t="str">
        <f>IF(ISERROR(VLOOKUP(CU183,[1]Plan1!$B$2:$D$490,2,FALSE)),"(sem email)",VLOOKUP(CU183,[1]Plan1!$B$2:$D$490,2,FALSE))</f>
        <v>(sem email)</v>
      </c>
      <c r="CX528" s="20" t="str">
        <f>IF(ISERROR(VLOOKUP(CX183,[1]ajustes!$L$4:$M$309,2,FALSE)),"(sem email)",VLOOKUP(CX183,[1]ajustes!$L$4:$M$309,2,FALSE))</f>
        <v>(sem email)</v>
      </c>
    </row>
    <row r="529" spans="5:102" ht="15.75" customHeight="1" x14ac:dyDescent="0.3">
      <c r="E529" s="23" t="str">
        <f t="shared" si="2"/>
        <v>Roberto Antonio Carini</v>
      </c>
      <c r="O529" s="20" t="e">
        <f>VLOOKUP(O184,[1]Plan1!$B$2:$D$490,2,FALSE)</f>
        <v>#N/A</v>
      </c>
      <c r="P529" s="20" t="e">
        <f>VLOOKUP(P184,[1]ajustes!$N$4:$O$344,2,FALSE)</f>
        <v>#N/A</v>
      </c>
      <c r="AN529" s="20">
        <f>VLOOKUP(AN184,[1]Plan1!$F$3:$G$429,2,FALSE)</f>
        <v>0</v>
      </c>
      <c r="AO529" s="20">
        <f>VLOOKUP(AO184,[1]Plan1!$F$3:$G$429,2,FALSE)</f>
        <v>0</v>
      </c>
      <c r="AP529" s="20">
        <f>VLOOKUP(AP184,[1]Plan1!$F$3:$G$429,2,FALSE)</f>
        <v>0</v>
      </c>
      <c r="AQ529" s="20">
        <f>VLOOKUP(AQ184,[1]Plan1!$F$3:$G$429,2,FALSE)</f>
        <v>0</v>
      </c>
      <c r="AR529" s="20">
        <f>VLOOKUP(AR184,[1]Plan1!$F$3:$G$429,2,FALSE)</f>
        <v>0</v>
      </c>
      <c r="AS529" s="20">
        <f>VLOOKUP(AS184,[1]Plan1!$F$3:$G$429,2,FALSE)</f>
        <v>0</v>
      </c>
      <c r="AT529" s="20">
        <f>VLOOKUP(AT184,[1]Plan1!$F$3:$G$429,2,FALSE)</f>
        <v>0</v>
      </c>
      <c r="AU529" s="20" t="e">
        <f>VLOOKUP(AU184,[1]ajustes!$L$4:$N$134,3,FALSE)</f>
        <v>#N/A</v>
      </c>
      <c r="AV529" s="20">
        <f>VLOOKUP(AV184,[1]Plan1!$F$3:$G$429,2,FALSE)</f>
        <v>0</v>
      </c>
      <c r="AW529" s="20">
        <f>VLOOKUP(AW184,[1]Plan1!$F$3:$G$429,2,FALSE)</f>
        <v>3</v>
      </c>
      <c r="AX529" s="20">
        <f>VLOOKUP(AX184,[1]Plan1!$F$3:$G$429,2,FALSE)</f>
        <v>0</v>
      </c>
      <c r="AY529" s="20">
        <f>VLOOKUP(AY184,[1]Plan1!$F$3:$G$429,2,FALSE)</f>
        <v>0</v>
      </c>
      <c r="AZ529" s="20">
        <f>VLOOKUP(AZ184,[1]Plan1!$F$3:$G$429,2,FALSE)</f>
        <v>0</v>
      </c>
      <c r="BA529" s="20">
        <f>VLOOKUP(BA184,[1]Plan1!$F$3:$G$429,2,FALSE)</f>
        <v>0</v>
      </c>
      <c r="BB529" s="20">
        <f>VLOOKUP(BB184,[1]Plan1!$F$3:$G$429,2,FALSE)</f>
        <v>0</v>
      </c>
      <c r="BC529" s="20">
        <f>VLOOKUP(BC184,[1]Plan1!$F$3:$G$429,2,FALSE)</f>
        <v>0</v>
      </c>
      <c r="BD529" s="20">
        <f>VLOOKUP(BD184,[1]Plan1!$F$3:$G$429,2,FALSE)</f>
        <v>0</v>
      </c>
      <c r="BE529" s="20" t="e">
        <f>VLOOKUP(BE184,[1]Plan1!$F$3:$G$429,2,FALSE)</f>
        <v>#N/A</v>
      </c>
      <c r="BF529" s="20">
        <f>VLOOKUP(BF184,[1]Plan1!$F$3:$G$429,2,FALSE)</f>
        <v>6</v>
      </c>
      <c r="BG529" s="20">
        <f>VLOOKUP(BG184,[1]Plan1!$F$3:$G$429,2,FALSE)</f>
        <v>0</v>
      </c>
      <c r="BH529" s="20">
        <f>VLOOKUP(BH184,[1]Plan1!$F$3:$G$429,2,FALSE)</f>
        <v>5</v>
      </c>
      <c r="BI529" s="20">
        <f>VLOOKUP(BI184,[1]Plan1!$F$3:$G$429,2,FALSE)</f>
        <v>0</v>
      </c>
      <c r="BJ529" s="20">
        <f>VLOOKUP(BJ184,[1]Plan1!$F$3:$G$429,2,FALSE)</f>
        <v>0</v>
      </c>
      <c r="BK529" s="20">
        <f>VLOOKUP(BK184,[1]Plan1!$F$3:$G$429,2,FALSE)</f>
        <v>0</v>
      </c>
      <c r="BL529" s="20">
        <f>VLOOKUP(BL184,[1]Plan1!$F$3:$G$429,2,FALSE)</f>
        <v>0</v>
      </c>
      <c r="BM529" s="20">
        <f>VLOOKUP(BM184,[1]Plan1!$F$3:$G$429,2,FALSE)</f>
        <v>0</v>
      </c>
      <c r="BN529" s="20">
        <f>VLOOKUP(BN184,[1]Plan1!$F$3:$G$429,2,FALSE)</f>
        <v>0</v>
      </c>
      <c r="BO529" s="20">
        <f>VLOOKUP(BO184,[1]Plan1!$F$3:$G$429,2,FALSE)</f>
        <v>5</v>
      </c>
      <c r="BP529" s="20">
        <f>VLOOKUP(BP184,[1]Plan1!$F$3:$G$429,2,FALSE)</f>
        <v>5</v>
      </c>
      <c r="BQ529" s="20" t="e">
        <f>VLOOKUP(BQ184,[1]ajustes!$L$3:$M$11,2,FALSE)</f>
        <v>#N/A</v>
      </c>
      <c r="BR529" s="20">
        <f>VLOOKUP(BR184,[1]Plan1!$F$3:$G$429,2,FALSE)</f>
        <v>0</v>
      </c>
      <c r="BS529" s="20">
        <f>VLOOKUP(BS184,[1]Plan1!$F$3:$G$429,2,FALSE)</f>
        <v>0</v>
      </c>
      <c r="BT529" s="20">
        <f>VLOOKUP(BT184,[1]Plan1!$F$3:$G$429,2,FALSE)</f>
        <v>0</v>
      </c>
      <c r="BU529" s="20">
        <f>VLOOKUP(BU184,[1]Plan1!$F$3:$G$429,2,FALSE)</f>
        <v>0</v>
      </c>
      <c r="BV529" s="20" t="e">
        <f>VLOOKUP(BV184,[1]ajustes!$L$3:$M$328,2,FALSE)</f>
        <v>#N/A</v>
      </c>
      <c r="BW529" s="20">
        <f>VLOOKUP(BW184,[1]Plan1!$F$3:$G$429,2,FALSE)</f>
        <v>0</v>
      </c>
      <c r="BX529" s="20">
        <f>VLOOKUP(BX184,[1]Plan1!$F$3:$G$429,2,FALSE)</f>
        <v>0</v>
      </c>
      <c r="BY529" s="20">
        <f>VLOOKUP(BY184,[1]Plan1!$F$3:$G$429,2,FALSE)</f>
        <v>0</v>
      </c>
      <c r="BZ529" s="20">
        <f>VLOOKUP(BZ184,[1]Plan1!$F$3:$G$429,2,FALSE)</f>
        <v>0</v>
      </c>
      <c r="CA529" s="20">
        <f>VLOOKUP(CA184,[1]Plan1!$F$3:$G$429,2,FALSE)</f>
        <v>0</v>
      </c>
      <c r="CB529" s="20">
        <f>VLOOKUP(CB184,[1]Plan1!$F$3:$G$429,2,FALSE)</f>
        <v>0</v>
      </c>
      <c r="CC529" s="20">
        <f>VLOOKUP(CC184,[1]Plan1!$F$3:$G$429,2,FALSE)</f>
        <v>5</v>
      </c>
      <c r="CD529" s="20">
        <f>VLOOKUP(CD184,[1]Plan1!$F$3:$G$429,2,FALSE)</f>
        <v>0</v>
      </c>
      <c r="CE529" s="20">
        <f>VLOOKUP(CE184,[1]Plan1!$F$3:$G$429,2,FALSE)</f>
        <v>0</v>
      </c>
      <c r="CF529" s="20">
        <f>VLOOKUP(CF184,[1]Plan1!$F$3:$G$429,2,FALSE)</f>
        <v>0</v>
      </c>
      <c r="CG529" s="20">
        <f>VLOOKUP(CG184,[1]Plan1!$F$3:$G$429,2,FALSE)</f>
        <v>0</v>
      </c>
      <c r="CH529" s="20" t="e">
        <f>VLOOKUP(CH184,[1]Plan1!$F$3:$G$429,2,FALSE)</f>
        <v>#N/A</v>
      </c>
      <c r="CI529" s="20">
        <f>VLOOKUP(CI184,[1]Plan1!$F$3:$G$429,2,FALSE)</f>
        <v>0</v>
      </c>
      <c r="CJ529" s="20">
        <f>VLOOKUP(CJ184,[1]Plan1!$F$3:$G$429,2,FALSE)</f>
        <v>0</v>
      </c>
      <c r="CK529" s="20">
        <f>VLOOKUP(CK184,[1]Plan1!$F$3:$G$429,2,FALSE)</f>
        <v>0</v>
      </c>
      <c r="CL529" s="20" t="e">
        <f>VLOOKUP(CL184,[1]Plan1!$F$3:$G$429,2,FALSE)</f>
        <v>#N/A</v>
      </c>
      <c r="CM529" s="20">
        <f>VLOOKUP(CM184,[1]Plan1!$F$3:$G$429,2,FALSE)</f>
        <v>0</v>
      </c>
      <c r="CN529" s="20">
        <f>VLOOKUP(CN184,[1]Plan1!$F$3:$G$429,2,FALSE)</f>
        <v>0</v>
      </c>
      <c r="CU529" s="20" t="str">
        <f>IF(ISERROR(VLOOKUP(CU184,[1]Plan1!$B$2:$D$490,2,FALSE)),"(sem email)",VLOOKUP(CU184,[1]Plan1!$B$2:$D$490,2,FALSE))</f>
        <v>(sem email)</v>
      </c>
      <c r="CX529" s="20" t="str">
        <f>IF(ISERROR(VLOOKUP(CX184,[1]ajustes!$L$4:$M$309,2,FALSE)),"(sem email)",VLOOKUP(CX184,[1]ajustes!$L$4:$M$309,2,FALSE))</f>
        <v>(sem email)</v>
      </c>
    </row>
    <row r="530" spans="5:102" ht="15.75" customHeight="1" x14ac:dyDescent="0.3">
      <c r="E530" s="23" t="str">
        <f t="shared" si="2"/>
        <v>Jocelí Maria Barbosa De Almeida</v>
      </c>
      <c r="O530" s="20" t="e">
        <f>VLOOKUP(O185,[1]Plan1!$B$2:$D$490,2,FALSE)</f>
        <v>#N/A</v>
      </c>
      <c r="P530" s="20" t="str">
        <f>VLOOKUP(P185,[1]ajustes!$N$4:$O$344,2,FALSE)</f>
        <v>(19) 3421-5887</v>
      </c>
      <c r="AN530" s="20">
        <f>VLOOKUP(AN185,[1]Plan1!$F$3:$G$429,2,FALSE)</f>
        <v>45</v>
      </c>
      <c r="AO530" s="20">
        <f>VLOOKUP(AO185,[1]Plan1!$F$3:$G$429,2,FALSE)</f>
        <v>15</v>
      </c>
      <c r="AP530" s="20">
        <f>VLOOKUP(AP185,[1]Plan1!$F$3:$G$429,2,FALSE)</f>
        <v>9</v>
      </c>
      <c r="AQ530" s="20">
        <f>VLOOKUP(AQ185,[1]Plan1!$F$3:$G$429,2,FALSE)</f>
        <v>8</v>
      </c>
      <c r="AR530" s="20" t="e">
        <f>VLOOKUP(AR185,[1]Plan1!$F$3:$G$429,2,FALSE)</f>
        <v>#N/A</v>
      </c>
      <c r="AS530" s="20">
        <f>VLOOKUP(AS185,[1]Plan1!$F$3:$G$429,2,FALSE)</f>
        <v>35</v>
      </c>
      <c r="AT530" s="20" t="e">
        <f>VLOOKUP(AT185,[1]Plan1!$F$3:$G$429,2,FALSE)</f>
        <v>#N/A</v>
      </c>
      <c r="AU530" s="20" t="e">
        <f>VLOOKUP(AU185,[1]ajustes!$L$4:$N$134,3,FALSE)</f>
        <v>#N/A</v>
      </c>
      <c r="AV530" s="20">
        <f>VLOOKUP(AV185,[1]Plan1!$F$3:$G$429,2,FALSE)</f>
        <v>55</v>
      </c>
      <c r="AW530" s="20">
        <f>VLOOKUP(AW185,[1]Plan1!$F$3:$G$429,2,FALSE)</f>
        <v>15</v>
      </c>
      <c r="AX530" s="20">
        <f>VLOOKUP(AX185,[1]Plan1!$F$3:$G$429,2,FALSE)</f>
        <v>8</v>
      </c>
      <c r="AY530" s="20">
        <f>VLOOKUP(AY185,[1]Plan1!$F$3:$G$429,2,FALSE)</f>
        <v>8</v>
      </c>
      <c r="AZ530" s="20">
        <f>VLOOKUP(AZ185,[1]Plan1!$F$3:$G$429,2,FALSE)</f>
        <v>0</v>
      </c>
      <c r="BA530" s="20">
        <f>VLOOKUP(BA185,[1]Plan1!$F$3:$G$429,2,FALSE)</f>
        <v>0</v>
      </c>
      <c r="BB530" s="20">
        <f>VLOOKUP(BB185,[1]Plan1!$F$3:$G$429,2,FALSE)</f>
        <v>6</v>
      </c>
      <c r="BC530" s="20">
        <f>VLOOKUP(BC185,[1]Plan1!$F$3:$G$429,2,FALSE)</f>
        <v>6</v>
      </c>
      <c r="BD530" s="20">
        <f>VLOOKUP(BD185,[1]Plan1!$F$3:$G$429,2,FALSE)</f>
        <v>0</v>
      </c>
      <c r="BE530" s="20" t="e">
        <f>VLOOKUP(BE185,[1]Plan1!$F$3:$G$429,2,FALSE)</f>
        <v>#N/A</v>
      </c>
      <c r="BF530" s="20">
        <f>VLOOKUP(BF185,[1]Plan1!$F$3:$G$429,2,FALSE)</f>
        <v>22</v>
      </c>
      <c r="BG530" s="20">
        <f>VLOOKUP(BG185,[1]Plan1!$F$3:$G$429,2,FALSE)</f>
        <v>9</v>
      </c>
      <c r="BH530" s="20">
        <f>VLOOKUP(BH185,[1]Plan1!$F$3:$G$429,2,FALSE)</f>
        <v>12</v>
      </c>
      <c r="BI530" s="20">
        <f>VLOOKUP(BI185,[1]Plan1!$F$3:$G$429,2,FALSE)</f>
        <v>4</v>
      </c>
      <c r="BJ530" s="20">
        <f>VLOOKUP(BJ185,[1]Plan1!$F$3:$G$429,2,FALSE)</f>
        <v>4</v>
      </c>
      <c r="BK530" s="20">
        <f>VLOOKUP(BK185,[1]Plan1!$F$3:$G$429,2,FALSE)</f>
        <v>4</v>
      </c>
      <c r="BL530" s="20">
        <f>VLOOKUP(BL185,[1]Plan1!$F$3:$G$429,2,FALSE)</f>
        <v>4</v>
      </c>
      <c r="BM530" s="20">
        <f>VLOOKUP(BM185,[1]Plan1!$F$3:$G$429,2,FALSE)</f>
        <v>2</v>
      </c>
      <c r="BN530" s="20">
        <f>VLOOKUP(BN185,[1]Plan1!$F$3:$G$429,2,FALSE)</f>
        <v>3</v>
      </c>
      <c r="BO530" s="20">
        <f>VLOOKUP(BO185,[1]Plan1!$F$3:$G$429,2,FALSE)</f>
        <v>2</v>
      </c>
      <c r="BP530" s="20">
        <f>VLOOKUP(BP185,[1]Plan1!$F$3:$G$429,2,FALSE)</f>
        <v>0</v>
      </c>
      <c r="BQ530" s="20" t="e">
        <f>VLOOKUP(BQ185,[1]ajustes!$L$3:$M$11,2,FALSE)</f>
        <v>#N/A</v>
      </c>
      <c r="BR530" s="20" t="e">
        <f>VLOOKUP(BR185,[1]Plan1!$F$3:$G$429,2,FALSE)</f>
        <v>#N/A</v>
      </c>
      <c r="BS530" s="20">
        <f>VLOOKUP(BS185,[1]Plan1!$F$3:$G$429,2,FALSE)</f>
        <v>5</v>
      </c>
      <c r="BT530" s="20">
        <f>VLOOKUP(BT185,[1]Plan1!$F$3:$G$429,2,FALSE)</f>
        <v>8</v>
      </c>
      <c r="BU530" s="20">
        <f>VLOOKUP(BU185,[1]Plan1!$F$3:$G$429,2,FALSE)</f>
        <v>2</v>
      </c>
      <c r="BV530" s="20" t="e">
        <f>VLOOKUP(BV185,[1]ajustes!$L$3:$M$328,2,FALSE)</f>
        <v>#N/A</v>
      </c>
      <c r="BW530" s="20" t="e">
        <f>VLOOKUP(BW185,[1]Plan1!$F$3:$G$429,2,FALSE)</f>
        <v>#N/A</v>
      </c>
      <c r="BX530" s="20">
        <f>VLOOKUP(BX185,[1]Plan1!$F$3:$G$429,2,FALSE)</f>
        <v>5</v>
      </c>
      <c r="BY530" s="20">
        <f>VLOOKUP(BY185,[1]Plan1!$F$3:$G$429,2,FALSE)</f>
        <v>3</v>
      </c>
      <c r="BZ530" s="20">
        <f>VLOOKUP(BZ185,[1]Plan1!$F$3:$G$429,2,FALSE)</f>
        <v>4</v>
      </c>
      <c r="CA530" s="20">
        <f>VLOOKUP(CA185,[1]Plan1!$F$3:$G$429,2,FALSE)</f>
        <v>2</v>
      </c>
      <c r="CB530" s="20">
        <f>VLOOKUP(CB185,[1]Plan1!$F$3:$G$429,2,FALSE)</f>
        <v>0</v>
      </c>
      <c r="CC530" s="20">
        <f>VLOOKUP(CC185,[1]Plan1!$F$3:$G$429,2,FALSE)</f>
        <v>325</v>
      </c>
      <c r="CD530" s="20">
        <f>VLOOKUP(CD185,[1]Plan1!$F$3:$G$429,2,FALSE)</f>
        <v>0</v>
      </c>
      <c r="CE530" s="20" t="e">
        <f>VLOOKUP(CE185,[1]Plan1!$F$3:$G$429,2,FALSE)</f>
        <v>#N/A</v>
      </c>
      <c r="CF530" s="20">
        <f>VLOOKUP(CF185,[1]Plan1!$F$3:$G$429,2,FALSE)</f>
        <v>0</v>
      </c>
      <c r="CG530" s="20" t="e">
        <f>VLOOKUP(CG185,[1]Plan1!$F$3:$G$429,2,FALSE)</f>
        <v>#N/A</v>
      </c>
      <c r="CH530" s="20">
        <f>VLOOKUP(CH185,[1]Plan1!$F$3:$G$429,2,FALSE)</f>
        <v>0</v>
      </c>
      <c r="CI530" s="20">
        <f>VLOOKUP(CI185,[1]Plan1!$F$3:$G$429,2,FALSE)</f>
        <v>0</v>
      </c>
      <c r="CJ530" s="20">
        <f>VLOOKUP(CJ185,[1]Plan1!$F$3:$G$429,2,FALSE)</f>
        <v>0</v>
      </c>
      <c r="CK530" s="20" t="e">
        <f>VLOOKUP(CK185,[1]Plan1!$F$3:$G$429,2,FALSE)</f>
        <v>#N/A</v>
      </c>
      <c r="CL530" s="20" t="e">
        <f>VLOOKUP(CL185,[1]Plan1!$F$3:$G$429,2,FALSE)</f>
        <v>#N/A</v>
      </c>
      <c r="CM530" s="20">
        <f>VLOOKUP(CM185,[1]Plan1!$F$3:$G$429,2,FALSE)</f>
        <v>0</v>
      </c>
      <c r="CN530" s="20">
        <f>VLOOKUP(CN185,[1]Plan1!$F$3:$G$429,2,FALSE)</f>
        <v>0</v>
      </c>
      <c r="CU530" s="20" t="str">
        <f>IF(ISERROR(VLOOKUP(CU185,[1]Plan1!$B$2:$D$490,2,FALSE)),"(sem email)",VLOOKUP(CU185,[1]Plan1!$B$2:$D$490,2,FALSE))</f>
        <v>(sem email)</v>
      </c>
      <c r="CX530" s="20" t="str">
        <f>IF(ISERROR(VLOOKUP(CX185,[1]ajustes!$L$4:$M$309,2,FALSE)),"(sem email)",VLOOKUP(CX185,[1]ajustes!$L$4:$M$309,2,FALSE))</f>
        <v>(sem email)</v>
      </c>
    </row>
    <row r="531" spans="5:102" ht="15.75" customHeight="1" x14ac:dyDescent="0.3">
      <c r="E531" s="23" t="str">
        <f t="shared" si="2"/>
        <v>Paulo Simões</v>
      </c>
      <c r="O531" s="20" t="e">
        <f>VLOOKUP(O186,[1]Plan1!$B$2:$D$490,2,FALSE)</f>
        <v>#N/A</v>
      </c>
      <c r="P531" s="20" t="str">
        <f>VLOOKUP(P186,[1]ajustes!$N$4:$O$344,2,FALSE)</f>
        <v>(19) 98177-3000</v>
      </c>
      <c r="AN531" s="20">
        <f>VLOOKUP(AN186,[1]Plan1!$F$3:$G$429,2,FALSE)</f>
        <v>30</v>
      </c>
      <c r="AO531" s="20">
        <f>VLOOKUP(AO186,[1]Plan1!$F$3:$G$429,2,FALSE)</f>
        <v>26</v>
      </c>
      <c r="AP531" s="20">
        <f>VLOOKUP(AP186,[1]Plan1!$F$3:$G$429,2,FALSE)</f>
        <v>12</v>
      </c>
      <c r="AQ531" s="20">
        <f>VLOOKUP(AQ186,[1]Plan1!$F$3:$G$429,2,FALSE)</f>
        <v>5</v>
      </c>
      <c r="AR531" s="20">
        <f>VLOOKUP(AR186,[1]Plan1!$F$3:$G$429,2,FALSE)</f>
        <v>0</v>
      </c>
      <c r="AS531" s="20">
        <f>VLOOKUP(AS186,[1]Plan1!$F$3:$G$429,2,FALSE)</f>
        <v>0</v>
      </c>
      <c r="AT531" s="20" t="e">
        <f>VLOOKUP(AT186,[1]Plan1!$F$3:$G$429,2,FALSE)</f>
        <v>#N/A</v>
      </c>
      <c r="AU531" s="20" t="e">
        <f>VLOOKUP(AU186,[1]ajustes!$L$4:$N$134,3,FALSE)</f>
        <v>#N/A</v>
      </c>
      <c r="AV531" s="20">
        <f>VLOOKUP(AV186,[1]Plan1!$F$3:$G$429,2,FALSE)</f>
        <v>9</v>
      </c>
      <c r="AW531" s="20">
        <f>VLOOKUP(AW186,[1]Plan1!$F$3:$G$429,2,FALSE)</f>
        <v>3</v>
      </c>
      <c r="AX531" s="20">
        <f>VLOOKUP(AX186,[1]Plan1!$F$3:$G$429,2,FALSE)</f>
        <v>3</v>
      </c>
      <c r="AY531" s="20">
        <f>VLOOKUP(AY186,[1]Plan1!$F$3:$G$429,2,FALSE)</f>
        <v>3</v>
      </c>
      <c r="AZ531" s="20">
        <f>VLOOKUP(AZ186,[1]Plan1!$F$3:$G$429,2,FALSE)</f>
        <v>0</v>
      </c>
      <c r="BA531" s="20">
        <f>VLOOKUP(BA186,[1]Plan1!$F$3:$G$429,2,FALSE)</f>
        <v>0</v>
      </c>
      <c r="BB531" s="20">
        <f>VLOOKUP(BB186,[1]Plan1!$F$3:$G$429,2,FALSE)</f>
        <v>5</v>
      </c>
      <c r="BC531" s="20">
        <f>VLOOKUP(BC186,[1]Plan1!$F$3:$G$429,2,FALSE)</f>
        <v>4</v>
      </c>
      <c r="BD531" s="20">
        <f>VLOOKUP(BD186,[1]Plan1!$F$3:$G$429,2,FALSE)</f>
        <v>4</v>
      </c>
      <c r="BE531" s="20" t="e">
        <f>VLOOKUP(BE186,[1]Plan1!$F$3:$G$429,2,FALSE)</f>
        <v>#N/A</v>
      </c>
      <c r="BF531" s="20">
        <f>VLOOKUP(BF186,[1]Plan1!$F$3:$G$429,2,FALSE)</f>
        <v>25</v>
      </c>
      <c r="BG531" s="20">
        <f>VLOOKUP(BG186,[1]Plan1!$F$3:$G$429,2,FALSE)</f>
        <v>0</v>
      </c>
      <c r="BH531" s="20">
        <f>VLOOKUP(BH186,[1]Plan1!$F$3:$G$429,2,FALSE)</f>
        <v>8</v>
      </c>
      <c r="BI531" s="20">
        <f>VLOOKUP(BI186,[1]Plan1!$F$3:$G$429,2,FALSE)</f>
        <v>0</v>
      </c>
      <c r="BJ531" s="20">
        <f>VLOOKUP(BJ186,[1]Plan1!$F$3:$G$429,2,FALSE)</f>
        <v>0</v>
      </c>
      <c r="BK531" s="20">
        <f>VLOOKUP(BK186,[1]Plan1!$F$3:$G$429,2,FALSE)</f>
        <v>0</v>
      </c>
      <c r="BL531" s="20">
        <f>VLOOKUP(BL186,[1]Plan1!$F$3:$G$429,2,FALSE)</f>
        <v>0</v>
      </c>
      <c r="BM531" s="20">
        <f>VLOOKUP(BM186,[1]Plan1!$F$3:$G$429,2,FALSE)</f>
        <v>0</v>
      </c>
      <c r="BN531" s="20">
        <f>VLOOKUP(BN186,[1]Plan1!$F$3:$G$429,2,FALSE)</f>
        <v>0</v>
      </c>
      <c r="BO531" s="20">
        <f>VLOOKUP(BO186,[1]Plan1!$F$3:$G$429,2,FALSE)</f>
        <v>2</v>
      </c>
      <c r="BP531" s="20">
        <f>VLOOKUP(BP186,[1]Plan1!$F$3:$G$429,2,FALSE)</f>
        <v>8</v>
      </c>
      <c r="BQ531" s="20" t="e">
        <f>VLOOKUP(BQ186,[1]ajustes!$L$3:$M$11,2,FALSE)</f>
        <v>#N/A</v>
      </c>
      <c r="BR531" s="20" t="e">
        <f>VLOOKUP(BR186,[1]Plan1!$F$3:$G$429,2,FALSE)</f>
        <v>#N/A</v>
      </c>
      <c r="BS531" s="20">
        <f>VLOOKUP(BS186,[1]Plan1!$F$3:$G$429,2,FALSE)</f>
        <v>7</v>
      </c>
      <c r="BT531" s="20">
        <f>VLOOKUP(BT186,[1]Plan1!$F$3:$G$429,2,FALSE)</f>
        <v>2</v>
      </c>
      <c r="BU531" s="20">
        <f>VLOOKUP(BU186,[1]Plan1!$F$3:$G$429,2,FALSE)</f>
        <v>2</v>
      </c>
      <c r="BV531" s="20" t="e">
        <f>VLOOKUP(BV186,[1]ajustes!$L$3:$M$328,2,FALSE)</f>
        <v>#N/A</v>
      </c>
      <c r="BW531" s="20" t="e">
        <f>VLOOKUP(BW186,[1]Plan1!$F$3:$G$429,2,FALSE)</f>
        <v>#N/A</v>
      </c>
      <c r="BX531" s="20">
        <f>VLOOKUP(BX186,[1]Plan1!$F$3:$G$429,2,FALSE)</f>
        <v>5</v>
      </c>
      <c r="BY531" s="20">
        <f>VLOOKUP(BY186,[1]Plan1!$F$3:$G$429,2,FALSE)</f>
        <v>2</v>
      </c>
      <c r="BZ531" s="20">
        <f>VLOOKUP(BZ186,[1]Plan1!$F$3:$G$429,2,FALSE)</f>
        <v>2</v>
      </c>
      <c r="CA531" s="20">
        <f>VLOOKUP(CA186,[1]Plan1!$F$3:$G$429,2,FALSE)</f>
        <v>2</v>
      </c>
      <c r="CB531" s="20">
        <f>VLOOKUP(CB186,[1]Plan1!$F$3:$G$429,2,FALSE)</f>
        <v>0</v>
      </c>
      <c r="CC531" s="20">
        <f>VLOOKUP(CC186,[1]Plan1!$F$3:$G$429,2,FALSE)</f>
        <v>12</v>
      </c>
      <c r="CD531" s="20">
        <f>VLOOKUP(CD186,[1]Plan1!$F$3:$G$429,2,FALSE)</f>
        <v>0</v>
      </c>
      <c r="CE531" s="20">
        <f>VLOOKUP(CE186,[1]Plan1!$F$3:$G$429,2,FALSE)</f>
        <v>0</v>
      </c>
      <c r="CF531" s="20">
        <f>VLOOKUP(CF186,[1]Plan1!$F$3:$G$429,2,FALSE)</f>
        <v>0</v>
      </c>
      <c r="CG531" s="20" t="e">
        <f>VLOOKUP(CG186,[1]Plan1!$F$3:$G$429,2,FALSE)</f>
        <v>#N/A</v>
      </c>
      <c r="CH531" s="20" t="e">
        <f>VLOOKUP(CH186,[1]Plan1!$F$3:$G$429,2,FALSE)</f>
        <v>#N/A</v>
      </c>
      <c r="CI531" s="20">
        <f>VLOOKUP(CI186,[1]Plan1!$F$3:$G$429,2,FALSE)</f>
        <v>0</v>
      </c>
      <c r="CJ531" s="20">
        <f>VLOOKUP(CJ186,[1]Plan1!$F$3:$G$429,2,FALSE)</f>
        <v>0</v>
      </c>
      <c r="CK531" s="20" t="e">
        <f>VLOOKUP(CK186,[1]Plan1!$F$3:$G$429,2,FALSE)</f>
        <v>#N/A</v>
      </c>
      <c r="CL531" s="20" t="e">
        <f>VLOOKUP(CL186,[1]Plan1!$F$3:$G$429,2,FALSE)</f>
        <v>#N/A</v>
      </c>
      <c r="CM531" s="20">
        <f>VLOOKUP(CM186,[1]Plan1!$F$3:$G$429,2,FALSE)</f>
        <v>0</v>
      </c>
      <c r="CN531" s="20">
        <f>VLOOKUP(CN186,[1]Plan1!$F$3:$G$429,2,FALSE)</f>
        <v>0</v>
      </c>
      <c r="CU531" s="20" t="str">
        <f>IF(ISERROR(VLOOKUP(CU186,[1]Plan1!$B$2:$D$490,2,FALSE)),"(sem email)",VLOOKUP(CU186,[1]Plan1!$B$2:$D$490,2,FALSE))</f>
        <v>(sem email)</v>
      </c>
      <c r="CX531" s="20" t="str">
        <f>IF(ISERROR(VLOOKUP(CX186,[1]ajustes!$L$4:$M$309,2,FALSE)),"(sem email)",VLOOKUP(CX186,[1]ajustes!$L$4:$M$309,2,FALSE))</f>
        <v>(sem email)</v>
      </c>
    </row>
    <row r="532" spans="5:102" ht="15.75" customHeight="1" x14ac:dyDescent="0.3">
      <c r="E532" s="23" t="str">
        <f t="shared" si="2"/>
        <v>Maria Antonia Guiraldo Garcia</v>
      </c>
      <c r="O532" s="20" t="e">
        <f>VLOOKUP(O187,[1]Plan1!$B$2:$D$490,2,FALSE)</f>
        <v>#N/A</v>
      </c>
      <c r="P532" s="20" t="e">
        <f>VLOOKUP(P187,[1]ajustes!$N$4:$O$344,2,FALSE)</f>
        <v>#N/A</v>
      </c>
      <c r="AN532" s="20">
        <f>VLOOKUP(AN187,[1]Plan1!$F$3:$G$429,2,FALSE)</f>
        <v>90</v>
      </c>
      <c r="AO532" s="20">
        <f>VLOOKUP(AO187,[1]Plan1!$F$3:$G$429,2,FALSE)</f>
        <v>50</v>
      </c>
      <c r="AP532" s="20">
        <f>VLOOKUP(AP187,[1]Plan1!$F$3:$G$429,2,FALSE)</f>
        <v>20</v>
      </c>
      <c r="AQ532" s="20">
        <f>VLOOKUP(AQ187,[1]Plan1!$F$3:$G$429,2,FALSE)</f>
        <v>10</v>
      </c>
      <c r="AR532" s="20">
        <f>VLOOKUP(AR187,[1]Plan1!$F$3:$G$429,2,FALSE)</f>
        <v>0</v>
      </c>
      <c r="AS532" s="20">
        <f>VLOOKUP(AS187,[1]Plan1!$F$3:$G$429,2,FALSE)</f>
        <v>0</v>
      </c>
      <c r="AT532" s="20" t="e">
        <f>VLOOKUP(AT187,[1]Plan1!$F$3:$G$429,2,FALSE)</f>
        <v>#N/A</v>
      </c>
      <c r="AU532" s="20" t="e">
        <f>VLOOKUP(AU187,[1]ajustes!$L$4:$N$134,3,FALSE)</f>
        <v>#N/A</v>
      </c>
      <c r="AV532" s="20">
        <f>VLOOKUP(AV187,[1]Plan1!$F$3:$G$429,2,FALSE)</f>
        <v>70</v>
      </c>
      <c r="AW532" s="20">
        <f>VLOOKUP(AW187,[1]Plan1!$F$3:$G$429,2,FALSE)</f>
        <v>8</v>
      </c>
      <c r="AX532" s="20">
        <f>VLOOKUP(AX187,[1]Plan1!$F$3:$G$429,2,FALSE)</f>
        <v>3</v>
      </c>
      <c r="AY532" s="20">
        <f>VLOOKUP(AY187,[1]Plan1!$F$3:$G$429,2,FALSE)</f>
        <v>3</v>
      </c>
      <c r="AZ532" s="20">
        <f>VLOOKUP(AZ187,[1]Plan1!$F$3:$G$429,2,FALSE)</f>
        <v>0</v>
      </c>
      <c r="BA532" s="20">
        <f>VLOOKUP(BA187,[1]Plan1!$F$3:$G$429,2,FALSE)</f>
        <v>0</v>
      </c>
      <c r="BB532" s="20">
        <f>VLOOKUP(BB187,[1]Plan1!$F$3:$G$429,2,FALSE)</f>
        <v>3</v>
      </c>
      <c r="BC532" s="20">
        <f>VLOOKUP(BC187,[1]Plan1!$F$3:$G$429,2,FALSE)</f>
        <v>3</v>
      </c>
      <c r="BD532" s="20">
        <f>VLOOKUP(BD187,[1]Plan1!$F$3:$G$429,2,FALSE)</f>
        <v>3</v>
      </c>
      <c r="BE532" s="20">
        <f>VLOOKUP(BE187,[1]Plan1!$F$3:$G$429,2,FALSE)</f>
        <v>0</v>
      </c>
      <c r="BF532" s="20">
        <f>VLOOKUP(BF187,[1]Plan1!$F$3:$G$429,2,FALSE)</f>
        <v>0</v>
      </c>
      <c r="BG532" s="20">
        <f>VLOOKUP(BG187,[1]Plan1!$F$3:$G$429,2,FALSE)</f>
        <v>0</v>
      </c>
      <c r="BH532" s="20">
        <f>VLOOKUP(BH187,[1]Plan1!$F$3:$G$429,2,FALSE)</f>
        <v>3</v>
      </c>
      <c r="BI532" s="20">
        <f>VLOOKUP(BI187,[1]Plan1!$F$3:$G$429,2,FALSE)</f>
        <v>0</v>
      </c>
      <c r="BJ532" s="20">
        <f>VLOOKUP(BJ187,[1]Plan1!$F$3:$G$429,2,FALSE)</f>
        <v>0</v>
      </c>
      <c r="BK532" s="20">
        <f>VLOOKUP(BK187,[1]Plan1!$F$3:$G$429,2,FALSE)</f>
        <v>0</v>
      </c>
      <c r="BL532" s="20">
        <f>VLOOKUP(BL187,[1]Plan1!$F$3:$G$429,2,FALSE)</f>
        <v>0</v>
      </c>
      <c r="BM532" s="20">
        <f>VLOOKUP(BM187,[1]Plan1!$F$3:$G$429,2,FALSE)</f>
        <v>0</v>
      </c>
      <c r="BN532" s="20">
        <f>VLOOKUP(BN187,[1]Plan1!$F$3:$G$429,2,FALSE)</f>
        <v>0</v>
      </c>
      <c r="BO532" s="20">
        <f>VLOOKUP(BO187,[1]Plan1!$F$3:$G$429,2,FALSE)</f>
        <v>0</v>
      </c>
      <c r="BP532" s="20">
        <f>VLOOKUP(BP187,[1]Plan1!$F$3:$G$429,2,FALSE)</f>
        <v>0</v>
      </c>
      <c r="BQ532" s="20" t="e">
        <f>VLOOKUP(BQ187,[1]ajustes!$L$3:$M$11,2,FALSE)</f>
        <v>#N/A</v>
      </c>
      <c r="BR532" s="20">
        <f>VLOOKUP(BR187,[1]Plan1!$F$3:$G$429,2,FALSE)</f>
        <v>0</v>
      </c>
      <c r="BS532" s="20">
        <f>VLOOKUP(BS187,[1]Plan1!$F$3:$G$429,2,FALSE)</f>
        <v>0</v>
      </c>
      <c r="BT532" s="20">
        <f>VLOOKUP(BT187,[1]Plan1!$F$3:$G$429,2,FALSE)</f>
        <v>0</v>
      </c>
      <c r="BU532" s="20">
        <f>VLOOKUP(BU187,[1]Plan1!$F$3:$G$429,2,FALSE)</f>
        <v>0</v>
      </c>
      <c r="BV532" s="20" t="e">
        <f>VLOOKUP(BV187,[1]ajustes!$L$3:$M$328,2,FALSE)</f>
        <v>#N/A</v>
      </c>
      <c r="BW532" s="20">
        <f>VLOOKUP(BW187,[1]Plan1!$F$3:$G$429,2,FALSE)</f>
        <v>0</v>
      </c>
      <c r="BX532" s="20">
        <f>VLOOKUP(BX187,[1]Plan1!$F$3:$G$429,2,FALSE)</f>
        <v>0</v>
      </c>
      <c r="BY532" s="20">
        <f>VLOOKUP(BY187,[1]Plan1!$F$3:$G$429,2,FALSE)</f>
        <v>0</v>
      </c>
      <c r="BZ532" s="20">
        <f>VLOOKUP(BZ187,[1]Plan1!$F$3:$G$429,2,FALSE)</f>
        <v>0</v>
      </c>
      <c r="CA532" s="20">
        <f>VLOOKUP(CA187,[1]Plan1!$F$3:$G$429,2,FALSE)</f>
        <v>0</v>
      </c>
      <c r="CB532" s="20">
        <f>VLOOKUP(CB187,[1]Plan1!$F$3:$G$429,2,FALSE)</f>
        <v>0</v>
      </c>
      <c r="CC532" s="20">
        <f>VLOOKUP(CC187,[1]Plan1!$F$3:$G$429,2,FALSE)</f>
        <v>68</v>
      </c>
      <c r="CD532" s="20">
        <f>VLOOKUP(CD187,[1]Plan1!$F$3:$G$429,2,FALSE)</f>
        <v>0</v>
      </c>
      <c r="CE532" s="20">
        <f>VLOOKUP(CE187,[1]Plan1!$F$3:$G$429,2,FALSE)</f>
        <v>0</v>
      </c>
      <c r="CF532" s="20">
        <f>VLOOKUP(CF187,[1]Plan1!$F$3:$G$429,2,FALSE)</f>
        <v>0</v>
      </c>
      <c r="CG532" s="20" t="e">
        <f>VLOOKUP(CG187,[1]Plan1!$F$3:$G$429,2,FALSE)</f>
        <v>#N/A</v>
      </c>
      <c r="CH532" s="20" t="e">
        <f>VLOOKUP(CH187,[1]Plan1!$F$3:$G$429,2,FALSE)</f>
        <v>#N/A</v>
      </c>
      <c r="CI532" s="20">
        <f>VLOOKUP(CI187,[1]Plan1!$F$3:$G$429,2,FALSE)</f>
        <v>0</v>
      </c>
      <c r="CJ532" s="20">
        <f>VLOOKUP(CJ187,[1]Plan1!$F$3:$G$429,2,FALSE)</f>
        <v>0</v>
      </c>
      <c r="CK532" s="20" t="e">
        <f>VLOOKUP(CK187,[1]Plan1!$F$3:$G$429,2,FALSE)</f>
        <v>#N/A</v>
      </c>
      <c r="CL532" s="20" t="e">
        <f>VLOOKUP(CL187,[1]Plan1!$F$3:$G$429,2,FALSE)</f>
        <v>#N/A</v>
      </c>
      <c r="CM532" s="20">
        <f>VLOOKUP(CM187,[1]Plan1!$F$3:$G$429,2,FALSE)</f>
        <v>0</v>
      </c>
      <c r="CN532" s="20">
        <f>VLOOKUP(CN187,[1]Plan1!$F$3:$G$429,2,FALSE)</f>
        <v>0</v>
      </c>
      <c r="CU532" s="20" t="str">
        <f>IF(ISERROR(VLOOKUP(CU187,[1]Plan1!$B$2:$D$490,2,FALSE)),"(sem email)",VLOOKUP(CU187,[1]Plan1!$B$2:$D$490,2,FALSE))</f>
        <v>(sem email)</v>
      </c>
      <c r="CX532" s="20" t="str">
        <f>IF(ISERROR(VLOOKUP(CX187,[1]ajustes!$L$4:$M$309,2,FALSE)),"(sem email)",VLOOKUP(CX187,[1]ajustes!$L$4:$M$309,2,FALSE))</f>
        <v>(sem email)</v>
      </c>
    </row>
    <row r="533" spans="5:102" ht="15.75" customHeight="1" x14ac:dyDescent="0.3">
      <c r="E533" s="23" t="str">
        <f t="shared" si="2"/>
        <v>Regis Rodrigues</v>
      </c>
      <c r="O533" s="20" t="e">
        <f>VLOOKUP(O188,[1]Plan1!$B$2:$D$490,2,FALSE)</f>
        <v>#N/A</v>
      </c>
      <c r="P533" s="20" t="str">
        <f>VLOOKUP(P188,[1]ajustes!$N$4:$O$344,2,FALSE)</f>
        <v>(16) 99263-6662</v>
      </c>
      <c r="AN533" s="20">
        <f>VLOOKUP(AN188,[1]Plan1!$F$3:$G$429,2,FALSE)</f>
        <v>15</v>
      </c>
      <c r="AO533" s="20">
        <f>VLOOKUP(AO188,[1]Plan1!$F$3:$G$429,2,FALSE)</f>
        <v>26</v>
      </c>
      <c r="AP533" s="20">
        <f>VLOOKUP(AP188,[1]Plan1!$F$3:$G$429,2,FALSE)</f>
        <v>3</v>
      </c>
      <c r="AQ533" s="20">
        <f>VLOOKUP(AQ188,[1]Plan1!$F$3:$G$429,2,FALSE)</f>
        <v>9</v>
      </c>
      <c r="AR533" s="20">
        <f>VLOOKUP(AR188,[1]Plan1!$F$3:$G$429,2,FALSE)</f>
        <v>0</v>
      </c>
      <c r="AS533" s="20">
        <f>VLOOKUP(AS188,[1]Plan1!$F$3:$G$429,2,FALSE)</f>
        <v>0</v>
      </c>
      <c r="AT533" s="20" t="e">
        <f>VLOOKUP(AT188,[1]Plan1!$F$3:$G$429,2,FALSE)</f>
        <v>#N/A</v>
      </c>
      <c r="AU533" s="20" t="e">
        <f>VLOOKUP(AU188,[1]ajustes!$L$4:$N$134,3,FALSE)</f>
        <v>#N/A</v>
      </c>
      <c r="AV533" s="20">
        <f>VLOOKUP(AV188,[1]Plan1!$F$3:$G$429,2,FALSE)</f>
        <v>26</v>
      </c>
      <c r="AW533" s="20">
        <f>VLOOKUP(AW188,[1]Plan1!$F$3:$G$429,2,FALSE)</f>
        <v>2</v>
      </c>
      <c r="AX533" s="20">
        <f>VLOOKUP(AX188,[1]Plan1!$F$3:$G$429,2,FALSE)</f>
        <v>2</v>
      </c>
      <c r="AY533" s="20">
        <f>VLOOKUP(AY188,[1]Plan1!$F$3:$G$429,2,FALSE)</f>
        <v>2</v>
      </c>
      <c r="AZ533" s="20">
        <f>VLOOKUP(AZ188,[1]Plan1!$F$3:$G$429,2,FALSE)</f>
        <v>0</v>
      </c>
      <c r="BA533" s="20">
        <f>VLOOKUP(BA188,[1]Plan1!$F$3:$G$429,2,FALSE)</f>
        <v>0</v>
      </c>
      <c r="BB533" s="20">
        <f>VLOOKUP(BB188,[1]Plan1!$F$3:$G$429,2,FALSE)</f>
        <v>1</v>
      </c>
      <c r="BC533" s="20">
        <f>VLOOKUP(BC188,[1]Plan1!$F$3:$G$429,2,FALSE)</f>
        <v>2</v>
      </c>
      <c r="BD533" s="20">
        <f>VLOOKUP(BD188,[1]Plan1!$F$3:$G$429,2,FALSE)</f>
        <v>2</v>
      </c>
      <c r="BE533" s="20" t="e">
        <f>VLOOKUP(BE188,[1]Plan1!$F$3:$G$429,2,FALSE)</f>
        <v>#N/A</v>
      </c>
      <c r="BF533" s="20">
        <f>VLOOKUP(BF188,[1]Plan1!$F$3:$G$429,2,FALSE)</f>
        <v>9</v>
      </c>
      <c r="BG533" s="20">
        <f>VLOOKUP(BG188,[1]Plan1!$F$3:$G$429,2,FALSE)</f>
        <v>0</v>
      </c>
      <c r="BH533" s="20">
        <f>VLOOKUP(BH188,[1]Plan1!$F$3:$G$429,2,FALSE)</f>
        <v>3</v>
      </c>
      <c r="BI533" s="20">
        <f>VLOOKUP(BI188,[1]Plan1!$F$3:$G$429,2,FALSE)</f>
        <v>0</v>
      </c>
      <c r="BJ533" s="20">
        <f>VLOOKUP(BJ188,[1]Plan1!$F$3:$G$429,2,FALSE)</f>
        <v>0</v>
      </c>
      <c r="BK533" s="20">
        <f>VLOOKUP(BK188,[1]Plan1!$F$3:$G$429,2,FALSE)</f>
        <v>0</v>
      </c>
      <c r="BL533" s="20">
        <f>VLOOKUP(BL188,[1]Plan1!$F$3:$G$429,2,FALSE)</f>
        <v>0</v>
      </c>
      <c r="BM533" s="20">
        <f>VLOOKUP(BM188,[1]Plan1!$F$3:$G$429,2,FALSE)</f>
        <v>0</v>
      </c>
      <c r="BN533" s="20">
        <f>VLOOKUP(BN188,[1]Plan1!$F$3:$G$429,2,FALSE)</f>
        <v>0</v>
      </c>
      <c r="BO533" s="20">
        <f>VLOOKUP(BO188,[1]Plan1!$F$3:$G$429,2,FALSE)</f>
        <v>3</v>
      </c>
      <c r="BP533" s="20">
        <f>VLOOKUP(BP188,[1]Plan1!$F$3:$G$429,2,FALSE)</f>
        <v>0</v>
      </c>
      <c r="BQ533" s="20" t="e">
        <f>VLOOKUP(BQ188,[1]ajustes!$L$3:$M$11,2,FALSE)</f>
        <v>#N/A</v>
      </c>
      <c r="BR533" s="20" t="e">
        <f>VLOOKUP(BR188,[1]Plan1!$F$3:$G$429,2,FALSE)</f>
        <v>#N/A</v>
      </c>
      <c r="BS533" s="20">
        <f>VLOOKUP(BS188,[1]Plan1!$F$3:$G$429,2,FALSE)</f>
        <v>6</v>
      </c>
      <c r="BT533" s="20">
        <f>VLOOKUP(BT188,[1]Plan1!$F$3:$G$429,2,FALSE)</f>
        <v>2</v>
      </c>
      <c r="BU533" s="20">
        <f>VLOOKUP(BU188,[1]Plan1!$F$3:$G$429,2,FALSE)</f>
        <v>2</v>
      </c>
      <c r="BV533" s="20" t="e">
        <f>VLOOKUP(BV188,[1]ajustes!$L$3:$M$328,2,FALSE)</f>
        <v>#N/A</v>
      </c>
      <c r="BW533" s="20" t="e">
        <f>VLOOKUP(BW188,[1]Plan1!$F$3:$G$429,2,FALSE)</f>
        <v>#N/A</v>
      </c>
      <c r="BX533" s="20">
        <f>VLOOKUP(BX188,[1]Plan1!$F$3:$G$429,2,FALSE)</f>
        <v>6</v>
      </c>
      <c r="BY533" s="20">
        <f>VLOOKUP(BY188,[1]Plan1!$F$3:$G$429,2,FALSE)</f>
        <v>10</v>
      </c>
      <c r="BZ533" s="20">
        <f>VLOOKUP(BZ188,[1]Plan1!$F$3:$G$429,2,FALSE)</f>
        <v>2</v>
      </c>
      <c r="CA533" s="20">
        <f>VLOOKUP(CA188,[1]Plan1!$F$3:$G$429,2,FALSE)</f>
        <v>2</v>
      </c>
      <c r="CB533" s="20">
        <f>VLOOKUP(CB188,[1]Plan1!$F$3:$G$429,2,FALSE)</f>
        <v>10</v>
      </c>
      <c r="CC533" s="20">
        <f>VLOOKUP(CC188,[1]Plan1!$F$3:$G$429,2,FALSE)</f>
        <v>12</v>
      </c>
      <c r="CD533" s="20">
        <f>VLOOKUP(CD188,[1]Plan1!$F$3:$G$429,2,FALSE)</f>
        <v>0</v>
      </c>
      <c r="CE533" s="20" t="e">
        <f>VLOOKUP(CE188,[1]Plan1!$F$3:$G$429,2,FALSE)</f>
        <v>#N/A</v>
      </c>
      <c r="CF533" s="20">
        <f>VLOOKUP(CF188,[1]Plan1!$F$3:$G$429,2,FALSE)</f>
        <v>0</v>
      </c>
      <c r="CG533" s="20" t="e">
        <f>VLOOKUP(CG188,[1]Plan1!$F$3:$G$429,2,FALSE)</f>
        <v>#N/A</v>
      </c>
      <c r="CH533" s="20" t="e">
        <f>VLOOKUP(CH188,[1]Plan1!$F$3:$G$429,2,FALSE)</f>
        <v>#N/A</v>
      </c>
      <c r="CI533" s="20">
        <f>VLOOKUP(CI188,[1]Plan1!$F$3:$G$429,2,FALSE)</f>
        <v>0</v>
      </c>
      <c r="CJ533" s="20">
        <f>VLOOKUP(CJ188,[1]Plan1!$F$3:$G$429,2,FALSE)</f>
        <v>0</v>
      </c>
      <c r="CK533" s="20" t="e">
        <f>VLOOKUP(CK188,[1]Plan1!$F$3:$G$429,2,FALSE)</f>
        <v>#N/A</v>
      </c>
      <c r="CL533" s="20" t="e">
        <f>VLOOKUP(CL188,[1]Plan1!$F$3:$G$429,2,FALSE)</f>
        <v>#N/A</v>
      </c>
      <c r="CM533" s="20">
        <f>VLOOKUP(CM188,[1]Plan1!$F$3:$G$429,2,FALSE)</f>
        <v>0</v>
      </c>
      <c r="CN533" s="20">
        <f>VLOOKUP(CN188,[1]Plan1!$F$3:$G$429,2,FALSE)</f>
        <v>0</v>
      </c>
      <c r="CU533" s="20" t="str">
        <f>IF(ISERROR(VLOOKUP(CU188,[1]Plan1!$B$2:$D$490,2,FALSE)),"(sem email)",VLOOKUP(CU188,[1]Plan1!$B$2:$D$490,2,FALSE))</f>
        <v>(sem email)</v>
      </c>
      <c r="CX533" s="20" t="str">
        <f>IF(ISERROR(VLOOKUP(CX188,[1]ajustes!$L$4:$M$309,2,FALSE)),"(sem email)",VLOOKUP(CX188,[1]ajustes!$L$4:$M$309,2,FALSE))</f>
        <v>(sem email)</v>
      </c>
    </row>
    <row r="534" spans="5:102" ht="15.75" customHeight="1" x14ac:dyDescent="0.3">
      <c r="E534" s="23" t="str">
        <f t="shared" si="2"/>
        <v>Walter Momesso Junior</v>
      </c>
      <c r="O534" s="20" t="e">
        <f>VLOOKUP(O189,[1]Plan1!$B$2:$D$490,2,FALSE)</f>
        <v>#N/A</v>
      </c>
      <c r="P534" s="20" t="str">
        <f>VLOOKUP(P189,[1]ajustes!$N$4:$O$344,2,FALSE)</f>
        <v>(16) 99365-4640 / (16) 3664-0721</v>
      </c>
      <c r="AN534" s="20">
        <f>VLOOKUP(AN189,[1]Plan1!$F$3:$G$429,2,FALSE)</f>
        <v>16</v>
      </c>
      <c r="AO534" s="20">
        <f>VLOOKUP(AO189,[1]Plan1!$F$3:$G$429,2,FALSE)</f>
        <v>7</v>
      </c>
      <c r="AP534" s="20">
        <f>VLOOKUP(AP189,[1]Plan1!$F$3:$G$429,2,FALSE)</f>
        <v>4</v>
      </c>
      <c r="AQ534" s="20">
        <f>VLOOKUP(AQ189,[1]Plan1!$F$3:$G$429,2,FALSE)</f>
        <v>3</v>
      </c>
      <c r="AR534" s="20">
        <f>VLOOKUP(AR189,[1]Plan1!$F$3:$G$429,2,FALSE)</f>
        <v>0</v>
      </c>
      <c r="AS534" s="20">
        <f>VLOOKUP(AS189,[1]Plan1!$F$3:$G$429,2,FALSE)</f>
        <v>0</v>
      </c>
      <c r="AT534" s="20">
        <f>VLOOKUP(AT189,[1]Plan1!$F$3:$G$429,2,FALSE)</f>
        <v>0</v>
      </c>
      <c r="AU534" s="20" t="e">
        <f>VLOOKUP(AU189,[1]ajustes!$L$4:$N$134,3,FALSE)</f>
        <v>#N/A</v>
      </c>
      <c r="AV534" s="20">
        <f>VLOOKUP(AV189,[1]Plan1!$F$3:$G$429,2,FALSE)</f>
        <v>0</v>
      </c>
      <c r="AW534" s="20">
        <f>VLOOKUP(AW189,[1]Plan1!$F$3:$G$429,2,FALSE)</f>
        <v>0</v>
      </c>
      <c r="AX534" s="20">
        <f>VLOOKUP(AX189,[1]Plan1!$F$3:$G$429,2,FALSE)</f>
        <v>0</v>
      </c>
      <c r="AY534" s="20">
        <f>VLOOKUP(AY189,[1]Plan1!$F$3:$G$429,2,FALSE)</f>
        <v>0</v>
      </c>
      <c r="AZ534" s="20">
        <f>VLOOKUP(AZ189,[1]Plan1!$F$3:$G$429,2,FALSE)</f>
        <v>0</v>
      </c>
      <c r="BA534" s="20">
        <f>VLOOKUP(BA189,[1]Plan1!$F$3:$G$429,2,FALSE)</f>
        <v>0</v>
      </c>
      <c r="BB534" s="20">
        <f>VLOOKUP(BB189,[1]Plan1!$F$3:$G$429,2,FALSE)</f>
        <v>0</v>
      </c>
      <c r="BC534" s="20">
        <f>VLOOKUP(BC189,[1]Plan1!$F$3:$G$429,2,FALSE)</f>
        <v>0</v>
      </c>
      <c r="BD534" s="20">
        <f>VLOOKUP(BD189,[1]Plan1!$F$3:$G$429,2,FALSE)</f>
        <v>0</v>
      </c>
      <c r="BE534" s="20">
        <f>VLOOKUP(BE189,[1]Plan1!$F$3:$G$429,2,FALSE)</f>
        <v>0</v>
      </c>
      <c r="BF534" s="20">
        <f>VLOOKUP(BF189,[1]Plan1!$F$3:$G$429,2,FALSE)</f>
        <v>0</v>
      </c>
      <c r="BG534" s="20">
        <f>VLOOKUP(BG189,[1]Plan1!$F$3:$G$429,2,FALSE)</f>
        <v>0</v>
      </c>
      <c r="BH534" s="20">
        <f>VLOOKUP(BH189,[1]Plan1!$F$3:$G$429,2,FALSE)</f>
        <v>0</v>
      </c>
      <c r="BI534" s="20">
        <f>VLOOKUP(BI189,[1]Plan1!$F$3:$G$429,2,FALSE)</f>
        <v>0</v>
      </c>
      <c r="BJ534" s="20">
        <f>VLOOKUP(BJ189,[1]Plan1!$F$3:$G$429,2,FALSE)</f>
        <v>0</v>
      </c>
      <c r="BK534" s="20">
        <f>VLOOKUP(BK189,[1]Plan1!$F$3:$G$429,2,FALSE)</f>
        <v>0</v>
      </c>
      <c r="BL534" s="20">
        <f>VLOOKUP(BL189,[1]Plan1!$F$3:$G$429,2,FALSE)</f>
        <v>0</v>
      </c>
      <c r="BM534" s="20">
        <f>VLOOKUP(BM189,[1]Plan1!$F$3:$G$429,2,FALSE)</f>
        <v>0</v>
      </c>
      <c r="BN534" s="20">
        <f>VLOOKUP(BN189,[1]Plan1!$F$3:$G$429,2,FALSE)</f>
        <v>0</v>
      </c>
      <c r="BO534" s="20">
        <f>VLOOKUP(BO189,[1]Plan1!$F$3:$G$429,2,FALSE)</f>
        <v>0</v>
      </c>
      <c r="BP534" s="20">
        <f>VLOOKUP(BP189,[1]Plan1!$F$3:$G$429,2,FALSE)</f>
        <v>0</v>
      </c>
      <c r="BQ534" s="20" t="e">
        <f>VLOOKUP(BQ189,[1]ajustes!$L$3:$M$11,2,FALSE)</f>
        <v>#N/A</v>
      </c>
      <c r="BR534" s="20">
        <f>VLOOKUP(BR189,[1]Plan1!$F$3:$G$429,2,FALSE)</f>
        <v>0</v>
      </c>
      <c r="BS534" s="20">
        <f>VLOOKUP(BS189,[1]Plan1!$F$3:$G$429,2,FALSE)</f>
        <v>0</v>
      </c>
      <c r="BT534" s="20">
        <f>VLOOKUP(BT189,[1]Plan1!$F$3:$G$429,2,FALSE)</f>
        <v>0</v>
      </c>
      <c r="BU534" s="20">
        <f>VLOOKUP(BU189,[1]Plan1!$F$3:$G$429,2,FALSE)</f>
        <v>0</v>
      </c>
      <c r="BV534" s="20" t="e">
        <f>VLOOKUP(BV189,[1]ajustes!$L$3:$M$328,2,FALSE)</f>
        <v>#N/A</v>
      </c>
      <c r="BW534" s="20">
        <f>VLOOKUP(BW189,[1]Plan1!$F$3:$G$429,2,FALSE)</f>
        <v>0</v>
      </c>
      <c r="BX534" s="20">
        <f>VLOOKUP(BX189,[1]Plan1!$F$3:$G$429,2,FALSE)</f>
        <v>0</v>
      </c>
      <c r="BY534" s="20">
        <f>VLOOKUP(BY189,[1]Plan1!$F$3:$G$429,2,FALSE)</f>
        <v>0</v>
      </c>
      <c r="BZ534" s="20">
        <f>VLOOKUP(BZ189,[1]Plan1!$F$3:$G$429,2,FALSE)</f>
        <v>0</v>
      </c>
      <c r="CA534" s="20">
        <f>VLOOKUP(CA189,[1]Plan1!$F$3:$G$429,2,FALSE)</f>
        <v>0</v>
      </c>
      <c r="CB534" s="20">
        <f>VLOOKUP(CB189,[1]Plan1!$F$3:$G$429,2,FALSE)</f>
        <v>0</v>
      </c>
      <c r="CC534" s="20">
        <f>VLOOKUP(CC189,[1]Plan1!$F$3:$G$429,2,FALSE)</f>
        <v>0</v>
      </c>
      <c r="CD534" s="20">
        <f>VLOOKUP(CD189,[1]Plan1!$F$3:$G$429,2,FALSE)</f>
        <v>0</v>
      </c>
      <c r="CE534" s="20">
        <f>VLOOKUP(CE189,[1]Plan1!$F$3:$G$429,2,FALSE)</f>
        <v>0</v>
      </c>
      <c r="CF534" s="20">
        <f>VLOOKUP(CF189,[1]Plan1!$F$3:$G$429,2,FALSE)</f>
        <v>0</v>
      </c>
      <c r="CG534" s="20" t="e">
        <f>VLOOKUP(CG189,[1]Plan1!$F$3:$G$429,2,FALSE)</f>
        <v>#N/A</v>
      </c>
      <c r="CH534" s="20" t="e">
        <f>VLOOKUP(CH189,[1]Plan1!$F$3:$G$429,2,FALSE)</f>
        <v>#N/A</v>
      </c>
      <c r="CI534" s="20">
        <f>VLOOKUP(CI189,[1]Plan1!$F$3:$G$429,2,FALSE)</f>
        <v>0</v>
      </c>
      <c r="CJ534" s="20">
        <f>VLOOKUP(CJ189,[1]Plan1!$F$3:$G$429,2,FALSE)</f>
        <v>0</v>
      </c>
      <c r="CK534" s="20">
        <f>VLOOKUP(CK189,[1]Plan1!$F$3:$G$429,2,FALSE)</f>
        <v>0</v>
      </c>
      <c r="CL534" s="20" t="e">
        <f>VLOOKUP(CL189,[1]Plan1!$F$3:$G$429,2,FALSE)</f>
        <v>#N/A</v>
      </c>
      <c r="CM534" s="20">
        <f>VLOOKUP(CM189,[1]Plan1!$F$3:$G$429,2,FALSE)</f>
        <v>0</v>
      </c>
      <c r="CN534" s="20">
        <f>VLOOKUP(CN189,[1]Plan1!$F$3:$G$429,2,FALSE)</f>
        <v>0</v>
      </c>
      <c r="CU534" s="20" t="str">
        <f>IF(ISERROR(VLOOKUP(CU189,[1]Plan1!$B$2:$D$490,2,FALSE)),"(sem email)",VLOOKUP(CU189,[1]Plan1!$B$2:$D$490,2,FALSE))</f>
        <v>(sem email)</v>
      </c>
      <c r="CX534" s="20" t="str">
        <f>IF(ISERROR(VLOOKUP(CX189,[1]ajustes!$L$4:$M$309,2,FALSE)),"(sem email)",VLOOKUP(CX189,[1]ajustes!$L$4:$M$309,2,FALSE))</f>
        <v>(sem email)</v>
      </c>
    </row>
    <row r="535" spans="5:102" ht="15.75" customHeight="1" x14ac:dyDescent="0.3">
      <c r="E535" s="23" t="str">
        <f t="shared" si="2"/>
        <v>Orlando De Paula Filho</v>
      </c>
      <c r="O535" s="20" t="e">
        <f>VLOOKUP(O190,[1]Plan1!$B$2:$D$490,2,FALSE)</f>
        <v>#N/A</v>
      </c>
      <c r="P535" s="20" t="str">
        <f>VLOOKUP(P190,[1]ajustes!$N$4:$O$344,2,FALSE)</f>
        <v>(17) 99206-9781</v>
      </c>
      <c r="AN535" s="20">
        <f>VLOOKUP(AN190,[1]Plan1!$F$3:$G$429,2,FALSE)</f>
        <v>13</v>
      </c>
      <c r="AO535" s="20">
        <f>VLOOKUP(AO190,[1]Plan1!$F$3:$G$429,2,FALSE)</f>
        <v>25</v>
      </c>
      <c r="AP535" s="20">
        <f>VLOOKUP(AP190,[1]Plan1!$F$3:$G$429,2,FALSE)</f>
        <v>12</v>
      </c>
      <c r="AQ535" s="20">
        <f>VLOOKUP(AQ190,[1]Plan1!$F$3:$G$429,2,FALSE)</f>
        <v>6</v>
      </c>
      <c r="AR535" s="20">
        <f>VLOOKUP(AR190,[1]Plan1!$F$3:$G$429,2,FALSE)</f>
        <v>0</v>
      </c>
      <c r="AS535" s="20">
        <f>VLOOKUP(AS190,[1]Plan1!$F$3:$G$429,2,FALSE)</f>
        <v>0</v>
      </c>
      <c r="AT535" s="20" t="e">
        <f>VLOOKUP(AT190,[1]Plan1!$F$3:$G$429,2,FALSE)</f>
        <v>#N/A</v>
      </c>
      <c r="AU535" s="20" t="e">
        <f>VLOOKUP(AU190,[1]ajustes!$L$4:$N$134,3,FALSE)</f>
        <v>#N/A</v>
      </c>
      <c r="AV535" s="20">
        <f>VLOOKUP(AV190,[1]Plan1!$F$3:$G$429,2,FALSE)</f>
        <v>9</v>
      </c>
      <c r="AW535" s="20">
        <f>VLOOKUP(AW190,[1]Plan1!$F$3:$G$429,2,FALSE)</f>
        <v>6</v>
      </c>
      <c r="AX535" s="20">
        <f>VLOOKUP(AX190,[1]Plan1!$F$3:$G$429,2,FALSE)</f>
        <v>4</v>
      </c>
      <c r="AY535" s="20">
        <f>VLOOKUP(AY190,[1]Plan1!$F$3:$G$429,2,FALSE)</f>
        <v>2</v>
      </c>
      <c r="AZ535" s="20" t="e">
        <f>VLOOKUP(AZ190,[1]Plan1!$F$3:$G$429,2,FALSE)</f>
        <v>#N/A</v>
      </c>
      <c r="BA535" s="20">
        <f>VLOOKUP(BA190,[1]Plan1!$F$3:$G$429,2,FALSE)</f>
        <v>6</v>
      </c>
      <c r="BB535" s="20">
        <f>VLOOKUP(BB190,[1]Plan1!$F$3:$G$429,2,FALSE)</f>
        <v>4</v>
      </c>
      <c r="BC535" s="20">
        <f>VLOOKUP(BC190,[1]Plan1!$F$3:$G$429,2,FALSE)</f>
        <v>2</v>
      </c>
      <c r="BD535" s="20">
        <f>VLOOKUP(BD190,[1]Plan1!$F$3:$G$429,2,FALSE)</f>
        <v>2</v>
      </c>
      <c r="BE535" s="20" t="e">
        <f>VLOOKUP(BE190,[1]Plan1!$F$3:$G$429,2,FALSE)</f>
        <v>#N/A</v>
      </c>
      <c r="BF535" s="20">
        <f>VLOOKUP(BF190,[1]Plan1!$F$3:$G$429,2,FALSE)</f>
        <v>25</v>
      </c>
      <c r="BG535" s="20">
        <f>VLOOKUP(BG190,[1]Plan1!$F$3:$G$429,2,FALSE)</f>
        <v>0</v>
      </c>
      <c r="BH535" s="20">
        <f>VLOOKUP(BH190,[1]Plan1!$F$3:$G$429,2,FALSE)</f>
        <v>6</v>
      </c>
      <c r="BI535" s="20">
        <f>VLOOKUP(BI190,[1]Plan1!$F$3:$G$429,2,FALSE)</f>
        <v>1</v>
      </c>
      <c r="BJ535" s="20">
        <f>VLOOKUP(BJ190,[1]Plan1!$F$3:$G$429,2,FALSE)</f>
        <v>2</v>
      </c>
      <c r="BK535" s="20">
        <f>VLOOKUP(BK190,[1]Plan1!$F$3:$G$429,2,FALSE)</f>
        <v>2</v>
      </c>
      <c r="BL535" s="20">
        <f>VLOOKUP(BL190,[1]Plan1!$F$3:$G$429,2,FALSE)</f>
        <v>1</v>
      </c>
      <c r="BM535" s="20">
        <f>VLOOKUP(BM190,[1]Plan1!$F$3:$G$429,2,FALSE)</f>
        <v>0</v>
      </c>
      <c r="BN535" s="20">
        <f>VLOOKUP(BN190,[1]Plan1!$F$3:$G$429,2,FALSE)</f>
        <v>0</v>
      </c>
      <c r="BO535" s="20">
        <f>VLOOKUP(BO190,[1]Plan1!$F$3:$G$429,2,FALSE)</f>
        <v>8</v>
      </c>
      <c r="BP535" s="20">
        <f>VLOOKUP(BP190,[1]Plan1!$F$3:$G$429,2,FALSE)</f>
        <v>4</v>
      </c>
      <c r="BQ535" s="20" t="e">
        <f>VLOOKUP(BQ190,[1]ajustes!$L$3:$M$11,2,FALSE)</f>
        <v>#N/A</v>
      </c>
      <c r="BR535" s="20" t="e">
        <f>VLOOKUP(BR190,[1]Plan1!$F$3:$G$429,2,FALSE)</f>
        <v>#N/A</v>
      </c>
      <c r="BS535" s="20">
        <f>VLOOKUP(BS190,[1]Plan1!$F$3:$G$429,2,FALSE)</f>
        <v>13</v>
      </c>
      <c r="BT535" s="20">
        <f>VLOOKUP(BT190,[1]Plan1!$F$3:$G$429,2,FALSE)</f>
        <v>2</v>
      </c>
      <c r="BU535" s="20">
        <f>VLOOKUP(BU190,[1]Plan1!$F$3:$G$429,2,FALSE)</f>
        <v>2</v>
      </c>
      <c r="BV535" s="20" t="e">
        <f>VLOOKUP(BV190,[1]ajustes!$L$3:$M$328,2,FALSE)</f>
        <v>#N/A</v>
      </c>
      <c r="BW535" s="20">
        <f>VLOOKUP(BW190,[1]Plan1!$F$3:$G$429,2,FALSE)</f>
        <v>0</v>
      </c>
      <c r="BX535" s="20">
        <f>VLOOKUP(BX190,[1]Plan1!$F$3:$G$429,2,FALSE)</f>
        <v>0</v>
      </c>
      <c r="BY535" s="20">
        <f>VLOOKUP(BY190,[1]Plan1!$F$3:$G$429,2,FALSE)</f>
        <v>2</v>
      </c>
      <c r="BZ535" s="20">
        <f>VLOOKUP(BZ190,[1]Plan1!$F$3:$G$429,2,FALSE)</f>
        <v>4</v>
      </c>
      <c r="CA535" s="20">
        <f>VLOOKUP(CA190,[1]Plan1!$F$3:$G$429,2,FALSE)</f>
        <v>0</v>
      </c>
      <c r="CB535" s="20">
        <f>VLOOKUP(CB190,[1]Plan1!$F$3:$G$429,2,FALSE)</f>
        <v>6</v>
      </c>
      <c r="CC535" s="20">
        <f>VLOOKUP(CC190,[1]Plan1!$F$3:$G$429,2,FALSE)</f>
        <v>30</v>
      </c>
      <c r="CD535" s="20">
        <f>VLOOKUP(CD190,[1]Plan1!$F$3:$G$429,2,FALSE)</f>
        <v>0</v>
      </c>
      <c r="CE535" s="20" t="e">
        <f>VLOOKUP(CE190,[1]Plan1!$F$3:$G$429,2,FALSE)</f>
        <v>#N/A</v>
      </c>
      <c r="CF535" s="20" t="e">
        <f>VLOOKUP(CF190,[1]Plan1!$F$3:$G$429,2,FALSE)</f>
        <v>#N/A</v>
      </c>
      <c r="CG535" s="20" t="e">
        <f>VLOOKUP(CG190,[1]Plan1!$F$3:$G$429,2,FALSE)</f>
        <v>#N/A</v>
      </c>
      <c r="CH535" s="20" t="e">
        <f>VLOOKUP(CH190,[1]Plan1!$F$3:$G$429,2,FALSE)</f>
        <v>#N/A</v>
      </c>
      <c r="CI535" s="20">
        <f>VLOOKUP(CI190,[1]Plan1!$F$3:$G$429,2,FALSE)</f>
        <v>15</v>
      </c>
      <c r="CJ535" s="20">
        <f>VLOOKUP(CJ190,[1]Plan1!$F$3:$G$429,2,FALSE)</f>
        <v>3</v>
      </c>
      <c r="CK535" s="20" t="e">
        <f>VLOOKUP(CK190,[1]Plan1!$F$3:$G$429,2,FALSE)</f>
        <v>#N/A</v>
      </c>
      <c r="CL535" s="20" t="e">
        <f>VLOOKUP(CL190,[1]Plan1!$F$3:$G$429,2,FALSE)</f>
        <v>#N/A</v>
      </c>
      <c r="CM535" s="20">
        <f>VLOOKUP(CM190,[1]Plan1!$F$3:$G$429,2,FALSE)</f>
        <v>0</v>
      </c>
      <c r="CN535" s="20">
        <f>VLOOKUP(CN190,[1]Plan1!$F$3:$G$429,2,FALSE)</f>
        <v>0</v>
      </c>
      <c r="CU535" s="20" t="str">
        <f>IF(ISERROR(VLOOKUP(CU190,[1]Plan1!$B$2:$D$490,2,FALSE)),"(sem email)",VLOOKUP(CU190,[1]Plan1!$B$2:$D$490,2,FALSE))</f>
        <v>(sem email)</v>
      </c>
      <c r="CX535" s="20" t="str">
        <f>IF(ISERROR(VLOOKUP(CX190,[1]ajustes!$L$4:$M$309,2,FALSE)),"(sem email)",VLOOKUP(CX190,[1]ajustes!$L$4:$M$309,2,FALSE))</f>
        <v>(sem email)</v>
      </c>
    </row>
    <row r="536" spans="5:102" ht="15.75" customHeight="1" x14ac:dyDescent="0.3">
      <c r="E536" s="23" t="str">
        <f t="shared" si="2"/>
        <v>Maria De Fátima Egler Frota</v>
      </c>
      <c r="O536" s="20" t="e">
        <f>VLOOKUP(O191,[1]Plan1!$B$2:$D$490,2,FALSE)</f>
        <v>#N/A</v>
      </c>
      <c r="P536" s="20" t="e">
        <f>VLOOKUP(P191,[1]ajustes!$N$4:$O$344,2,FALSE)</f>
        <v>#N/A</v>
      </c>
      <c r="AN536" s="20">
        <f>VLOOKUP(AN191,[1]Plan1!$F$3:$G$429,2,FALSE)</f>
        <v>5</v>
      </c>
      <c r="AO536" s="20">
        <f>VLOOKUP(AO191,[1]Plan1!$F$3:$G$429,2,FALSE)</f>
        <v>5</v>
      </c>
      <c r="AP536" s="20">
        <f>VLOOKUP(AP191,[1]Plan1!$F$3:$G$429,2,FALSE)</f>
        <v>9</v>
      </c>
      <c r="AQ536" s="20">
        <f>VLOOKUP(AQ191,[1]Plan1!$F$3:$G$429,2,FALSE)</f>
        <v>3</v>
      </c>
      <c r="AR536" s="20" t="e">
        <f>VLOOKUP(AR191,[1]Plan1!$F$3:$G$429,2,FALSE)</f>
        <v>#N/A</v>
      </c>
      <c r="AS536" s="20">
        <f>VLOOKUP(AS191,[1]Plan1!$F$3:$G$429,2,FALSE)</f>
        <v>1</v>
      </c>
      <c r="AT536" s="20" t="e">
        <f>VLOOKUP(AT191,[1]Plan1!$F$3:$G$429,2,FALSE)</f>
        <v>#N/A</v>
      </c>
      <c r="AU536" s="20" t="e">
        <f>VLOOKUP(AU191,[1]ajustes!$L$4:$N$134,3,FALSE)</f>
        <v>#N/A</v>
      </c>
      <c r="AV536" s="20">
        <f>VLOOKUP(AV191,[1]Plan1!$F$3:$G$429,2,FALSE)</f>
        <v>6</v>
      </c>
      <c r="AW536" s="20">
        <f>VLOOKUP(AW191,[1]Plan1!$F$3:$G$429,2,FALSE)</f>
        <v>8</v>
      </c>
      <c r="AX536" s="20">
        <f>VLOOKUP(AX191,[1]Plan1!$F$3:$G$429,2,FALSE)</f>
        <v>2</v>
      </c>
      <c r="AY536" s="20">
        <f>VLOOKUP(AY191,[1]Plan1!$F$3:$G$429,2,FALSE)</f>
        <v>2</v>
      </c>
      <c r="AZ536" s="20">
        <f>VLOOKUP(AZ191,[1]Plan1!$F$3:$G$429,2,FALSE)</f>
        <v>0</v>
      </c>
      <c r="BA536" s="20">
        <f>VLOOKUP(BA191,[1]Plan1!$F$3:$G$429,2,FALSE)</f>
        <v>0</v>
      </c>
      <c r="BB536" s="20">
        <f>VLOOKUP(BB191,[1]Plan1!$F$3:$G$429,2,FALSE)</f>
        <v>0</v>
      </c>
      <c r="BC536" s="20">
        <f>VLOOKUP(BC191,[1]Plan1!$F$3:$G$429,2,FALSE)</f>
        <v>0</v>
      </c>
      <c r="BD536" s="20">
        <f>VLOOKUP(BD191,[1]Plan1!$F$3:$G$429,2,FALSE)</f>
        <v>0</v>
      </c>
      <c r="BE536" s="20" t="e">
        <f>VLOOKUP(BE191,[1]Plan1!$F$3:$G$429,2,FALSE)</f>
        <v>#N/A</v>
      </c>
      <c r="BF536" s="20">
        <f>VLOOKUP(BF191,[1]Plan1!$F$3:$G$429,2,FALSE)</f>
        <v>6</v>
      </c>
      <c r="BG536" s="20">
        <f>VLOOKUP(BG191,[1]Plan1!$F$3:$G$429,2,FALSE)</f>
        <v>0</v>
      </c>
      <c r="BH536" s="20">
        <f>VLOOKUP(BH191,[1]Plan1!$F$3:$G$429,2,FALSE)</f>
        <v>2</v>
      </c>
      <c r="BI536" s="20">
        <f>VLOOKUP(BI191,[1]Plan1!$F$3:$G$429,2,FALSE)</f>
        <v>0</v>
      </c>
      <c r="BJ536" s="20">
        <f>VLOOKUP(BJ191,[1]Plan1!$F$3:$G$429,2,FALSE)</f>
        <v>0</v>
      </c>
      <c r="BK536" s="20">
        <f>VLOOKUP(BK191,[1]Plan1!$F$3:$G$429,2,FALSE)</f>
        <v>1</v>
      </c>
      <c r="BL536" s="20">
        <f>VLOOKUP(BL191,[1]Plan1!$F$3:$G$429,2,FALSE)</f>
        <v>1</v>
      </c>
      <c r="BM536" s="20">
        <f>VLOOKUP(BM191,[1]Plan1!$F$3:$G$429,2,FALSE)</f>
        <v>1</v>
      </c>
      <c r="BN536" s="20">
        <f>VLOOKUP(BN191,[1]Plan1!$F$3:$G$429,2,FALSE)</f>
        <v>0</v>
      </c>
      <c r="BO536" s="20">
        <f>VLOOKUP(BO191,[1]Plan1!$F$3:$G$429,2,FALSE)</f>
        <v>0</v>
      </c>
      <c r="BP536" s="20">
        <f>VLOOKUP(BP191,[1]Plan1!$F$3:$G$429,2,FALSE)</f>
        <v>1</v>
      </c>
      <c r="BQ536" s="20" t="e">
        <f>VLOOKUP(BQ191,[1]ajustes!$L$3:$M$11,2,FALSE)</f>
        <v>#N/A</v>
      </c>
      <c r="BR536" s="20">
        <f>VLOOKUP(BR191,[1]Plan1!$F$3:$G$429,2,FALSE)</f>
        <v>0</v>
      </c>
      <c r="BS536" s="20">
        <f>VLOOKUP(BS191,[1]Plan1!$F$3:$G$429,2,FALSE)</f>
        <v>0</v>
      </c>
      <c r="BT536" s="20">
        <f>VLOOKUP(BT191,[1]Plan1!$F$3:$G$429,2,FALSE)</f>
        <v>0</v>
      </c>
      <c r="BU536" s="20">
        <f>VLOOKUP(BU191,[1]Plan1!$F$3:$G$429,2,FALSE)</f>
        <v>0</v>
      </c>
      <c r="BV536" s="20" t="e">
        <f>VLOOKUP(BV191,[1]ajustes!$L$3:$M$328,2,FALSE)</f>
        <v>#N/A</v>
      </c>
      <c r="BW536" s="20">
        <f>VLOOKUP(BW191,[1]Plan1!$F$3:$G$429,2,FALSE)</f>
        <v>0</v>
      </c>
      <c r="BX536" s="20">
        <f>VLOOKUP(BX191,[1]Plan1!$F$3:$G$429,2,FALSE)</f>
        <v>0</v>
      </c>
      <c r="BY536" s="20">
        <f>VLOOKUP(BY191,[1]Plan1!$F$3:$G$429,2,FALSE)</f>
        <v>0</v>
      </c>
      <c r="BZ536" s="20">
        <f>VLOOKUP(BZ191,[1]Plan1!$F$3:$G$429,2,FALSE)</f>
        <v>0</v>
      </c>
      <c r="CA536" s="20">
        <f>VLOOKUP(CA191,[1]Plan1!$F$3:$G$429,2,FALSE)</f>
        <v>0</v>
      </c>
      <c r="CB536" s="20">
        <f>VLOOKUP(CB191,[1]Plan1!$F$3:$G$429,2,FALSE)</f>
        <v>0</v>
      </c>
      <c r="CC536" s="20">
        <f>VLOOKUP(CC191,[1]Plan1!$F$3:$G$429,2,FALSE)</f>
        <v>35</v>
      </c>
      <c r="CD536" s="20">
        <f>VLOOKUP(CD191,[1]Plan1!$F$3:$G$429,2,FALSE)</f>
        <v>0</v>
      </c>
      <c r="CE536" s="20">
        <f>VLOOKUP(CE191,[1]Plan1!$F$3:$G$429,2,FALSE)</f>
        <v>0</v>
      </c>
      <c r="CF536" s="20">
        <f>VLOOKUP(CF191,[1]Plan1!$F$3:$G$429,2,FALSE)</f>
        <v>0</v>
      </c>
      <c r="CG536" s="20">
        <f>VLOOKUP(CG191,[1]Plan1!$F$3:$G$429,2,FALSE)</f>
        <v>0</v>
      </c>
      <c r="CH536" s="20" t="e">
        <f>VLOOKUP(CH191,[1]Plan1!$F$3:$G$429,2,FALSE)</f>
        <v>#N/A</v>
      </c>
      <c r="CI536" s="20">
        <f>VLOOKUP(CI191,[1]Plan1!$F$3:$G$429,2,FALSE)</f>
        <v>0</v>
      </c>
      <c r="CJ536" s="20">
        <f>VLOOKUP(CJ191,[1]Plan1!$F$3:$G$429,2,FALSE)</f>
        <v>0</v>
      </c>
      <c r="CK536" s="20">
        <f>VLOOKUP(CK191,[1]Plan1!$F$3:$G$429,2,FALSE)</f>
        <v>0</v>
      </c>
      <c r="CL536" s="20" t="e">
        <f>VLOOKUP(CL191,[1]Plan1!$F$3:$G$429,2,FALSE)</f>
        <v>#N/A</v>
      </c>
      <c r="CM536" s="20">
        <f>VLOOKUP(CM191,[1]Plan1!$F$3:$G$429,2,FALSE)</f>
        <v>0</v>
      </c>
      <c r="CN536" s="20">
        <f>VLOOKUP(CN191,[1]Plan1!$F$3:$G$429,2,FALSE)</f>
        <v>0</v>
      </c>
      <c r="CU536" s="20" t="str">
        <f>IF(ISERROR(VLOOKUP(CU191,[1]Plan1!$B$2:$D$490,2,FALSE)),"(sem email)",VLOOKUP(CU191,[1]Plan1!$B$2:$D$490,2,FALSE))</f>
        <v>(sem email)</v>
      </c>
      <c r="CX536" s="20" t="str">
        <f>IF(ISERROR(VLOOKUP(CX191,[1]ajustes!$L$4:$M$309,2,FALSE)),"(sem email)",VLOOKUP(CX191,[1]ajustes!$L$4:$M$309,2,FALSE))</f>
        <v>(sem email)</v>
      </c>
    </row>
    <row r="537" spans="5:102" ht="15.75" customHeight="1" x14ac:dyDescent="0.3">
      <c r="E537" s="23" t="str">
        <f t="shared" si="2"/>
        <v>Maria De Fátima Egler Frota</v>
      </c>
      <c r="O537" s="20" t="e">
        <f>VLOOKUP(O192,[1]Plan1!$B$2:$D$490,2,FALSE)</f>
        <v>#N/A</v>
      </c>
      <c r="P537" s="20" t="e">
        <f>VLOOKUP(P192,[1]ajustes!$N$4:$O$344,2,FALSE)</f>
        <v>#N/A</v>
      </c>
      <c r="AN537" s="20">
        <f>VLOOKUP(AN192,[1]Plan1!$F$3:$G$429,2,FALSE)</f>
        <v>4</v>
      </c>
      <c r="AO537" s="20">
        <f>VLOOKUP(AO192,[1]Plan1!$F$3:$G$429,2,FALSE)</f>
        <v>8</v>
      </c>
      <c r="AP537" s="20">
        <f>VLOOKUP(AP192,[1]Plan1!$F$3:$G$429,2,FALSE)</f>
        <v>4</v>
      </c>
      <c r="AQ537" s="20">
        <f>VLOOKUP(AQ192,[1]Plan1!$F$3:$G$429,2,FALSE)</f>
        <v>2</v>
      </c>
      <c r="AR537" s="20">
        <f>VLOOKUP(AR192,[1]Plan1!$F$3:$G$429,2,FALSE)</f>
        <v>0</v>
      </c>
      <c r="AS537" s="20">
        <f>VLOOKUP(AS192,[1]Plan1!$F$3:$G$429,2,FALSE)</f>
        <v>0</v>
      </c>
      <c r="AT537" s="20" t="e">
        <f>VLOOKUP(AT192,[1]Plan1!$F$3:$G$429,2,FALSE)</f>
        <v>#N/A</v>
      </c>
      <c r="AU537" s="20" t="e">
        <f>VLOOKUP(AU192,[1]ajustes!$L$4:$N$134,3,FALSE)</f>
        <v>#N/A</v>
      </c>
      <c r="AV537" s="20">
        <f>VLOOKUP(AV192,[1]Plan1!$F$3:$G$429,2,FALSE)</f>
        <v>5</v>
      </c>
      <c r="AW537" s="20">
        <f>VLOOKUP(AW192,[1]Plan1!$F$3:$G$429,2,FALSE)</f>
        <v>4</v>
      </c>
      <c r="AX537" s="20">
        <f>VLOOKUP(AX192,[1]Plan1!$F$3:$G$429,2,FALSE)</f>
        <v>1</v>
      </c>
      <c r="AY537" s="20">
        <f>VLOOKUP(AY192,[1]Plan1!$F$3:$G$429,2,FALSE)</f>
        <v>1</v>
      </c>
      <c r="AZ537" s="20" t="e">
        <f>VLOOKUP(AZ192,[1]Plan1!$F$3:$G$429,2,FALSE)</f>
        <v>#N/A</v>
      </c>
      <c r="BA537" s="20">
        <f>VLOOKUP(BA192,[1]Plan1!$F$3:$G$429,2,FALSE)</f>
        <v>5</v>
      </c>
      <c r="BB537" s="20">
        <f>VLOOKUP(BB192,[1]Plan1!$F$3:$G$429,2,FALSE)</f>
        <v>1</v>
      </c>
      <c r="BC537" s="20">
        <f>VLOOKUP(BC192,[1]Plan1!$F$3:$G$429,2,FALSE)</f>
        <v>1</v>
      </c>
      <c r="BD537" s="20">
        <f>VLOOKUP(BD192,[1]Plan1!$F$3:$G$429,2,FALSE)</f>
        <v>1</v>
      </c>
      <c r="BE537" s="20" t="e">
        <f>VLOOKUP(BE192,[1]Plan1!$F$3:$G$429,2,FALSE)</f>
        <v>#N/A</v>
      </c>
      <c r="BF537" s="20">
        <f>VLOOKUP(BF192,[1]Plan1!$F$3:$G$429,2,FALSE)</f>
        <v>20</v>
      </c>
      <c r="BG537" s="20">
        <f>VLOOKUP(BG192,[1]Plan1!$F$3:$G$429,2,FALSE)</f>
        <v>0</v>
      </c>
      <c r="BH537" s="20">
        <f>VLOOKUP(BH192,[1]Plan1!$F$3:$G$429,2,FALSE)</f>
        <v>4</v>
      </c>
      <c r="BI537" s="20">
        <f>VLOOKUP(BI192,[1]Plan1!$F$3:$G$429,2,FALSE)</f>
        <v>0</v>
      </c>
      <c r="BJ537" s="20">
        <f>VLOOKUP(BJ192,[1]Plan1!$F$3:$G$429,2,FALSE)</f>
        <v>1</v>
      </c>
      <c r="BK537" s="20">
        <f>VLOOKUP(BK192,[1]Plan1!$F$3:$G$429,2,FALSE)</f>
        <v>2</v>
      </c>
      <c r="BL537" s="20">
        <f>VLOOKUP(BL192,[1]Plan1!$F$3:$G$429,2,FALSE)</f>
        <v>1</v>
      </c>
      <c r="BM537" s="20">
        <f>VLOOKUP(BM192,[1]Plan1!$F$3:$G$429,2,FALSE)</f>
        <v>0</v>
      </c>
      <c r="BN537" s="20">
        <f>VLOOKUP(BN192,[1]Plan1!$F$3:$G$429,2,FALSE)</f>
        <v>0</v>
      </c>
      <c r="BO537" s="20">
        <f>VLOOKUP(BO192,[1]Plan1!$F$3:$G$429,2,FALSE)</f>
        <v>4</v>
      </c>
      <c r="BP537" s="20">
        <f>VLOOKUP(BP192,[1]Plan1!$F$3:$G$429,2,FALSE)</f>
        <v>4</v>
      </c>
      <c r="BQ537" s="20" t="e">
        <f>VLOOKUP(BQ192,[1]ajustes!$L$3:$M$11,2,FALSE)</f>
        <v>#N/A</v>
      </c>
      <c r="BR537" s="20">
        <f>VLOOKUP(BR192,[1]Plan1!$F$3:$G$429,2,FALSE)</f>
        <v>0</v>
      </c>
      <c r="BS537" s="20">
        <f>VLOOKUP(BS192,[1]Plan1!$F$3:$G$429,2,FALSE)</f>
        <v>0</v>
      </c>
      <c r="BT537" s="20">
        <f>VLOOKUP(BT192,[1]Plan1!$F$3:$G$429,2,FALSE)</f>
        <v>0</v>
      </c>
      <c r="BU537" s="20">
        <f>VLOOKUP(BU192,[1]Plan1!$F$3:$G$429,2,FALSE)</f>
        <v>0</v>
      </c>
      <c r="BV537" s="20" t="e">
        <f>VLOOKUP(BV192,[1]ajustes!$L$3:$M$328,2,FALSE)</f>
        <v>#N/A</v>
      </c>
      <c r="BW537" s="20">
        <f>VLOOKUP(BW192,[1]Plan1!$F$3:$G$429,2,FALSE)</f>
        <v>0</v>
      </c>
      <c r="BX537" s="20">
        <f>VLOOKUP(BX192,[1]Plan1!$F$3:$G$429,2,FALSE)</f>
        <v>0</v>
      </c>
      <c r="BY537" s="20">
        <f>VLOOKUP(BY192,[1]Plan1!$F$3:$G$429,2,FALSE)</f>
        <v>0</v>
      </c>
      <c r="BZ537" s="20">
        <f>VLOOKUP(BZ192,[1]Plan1!$F$3:$G$429,2,FALSE)</f>
        <v>0</v>
      </c>
      <c r="CA537" s="20">
        <f>VLOOKUP(CA192,[1]Plan1!$F$3:$G$429,2,FALSE)</f>
        <v>0</v>
      </c>
      <c r="CB537" s="20">
        <f>VLOOKUP(CB192,[1]Plan1!$F$3:$G$429,2,FALSE)</f>
        <v>0</v>
      </c>
      <c r="CC537" s="20">
        <f>VLOOKUP(CC192,[1]Plan1!$F$3:$G$429,2,FALSE)</f>
        <v>5</v>
      </c>
      <c r="CD537" s="20">
        <f>VLOOKUP(CD192,[1]Plan1!$F$3:$G$429,2,FALSE)</f>
        <v>0</v>
      </c>
      <c r="CE537" s="20" t="e">
        <f>VLOOKUP(CE192,[1]Plan1!$F$3:$G$429,2,FALSE)</f>
        <v>#N/A</v>
      </c>
      <c r="CF537" s="20">
        <f>VLOOKUP(CF192,[1]Plan1!$F$3:$G$429,2,FALSE)</f>
        <v>0</v>
      </c>
      <c r="CG537" s="20">
        <f>VLOOKUP(CG192,[1]Plan1!$F$3:$G$429,2,FALSE)</f>
        <v>0</v>
      </c>
      <c r="CH537" s="20" t="e">
        <f>VLOOKUP(CH192,[1]Plan1!$F$3:$G$429,2,FALSE)</f>
        <v>#N/A</v>
      </c>
      <c r="CI537" s="20">
        <f>VLOOKUP(CI192,[1]Plan1!$F$3:$G$429,2,FALSE)</f>
        <v>0</v>
      </c>
      <c r="CJ537" s="20">
        <f>VLOOKUP(CJ192,[1]Plan1!$F$3:$G$429,2,FALSE)</f>
        <v>0</v>
      </c>
      <c r="CK537" s="20">
        <f>VLOOKUP(CK192,[1]Plan1!$F$3:$G$429,2,FALSE)</f>
        <v>0</v>
      </c>
      <c r="CL537" s="20" t="e">
        <f>VLOOKUP(CL192,[1]Plan1!$F$3:$G$429,2,FALSE)</f>
        <v>#N/A</v>
      </c>
      <c r="CM537" s="20">
        <f>VLOOKUP(CM192,[1]Plan1!$F$3:$G$429,2,FALSE)</f>
        <v>0</v>
      </c>
      <c r="CN537" s="20">
        <f>VLOOKUP(CN192,[1]Plan1!$F$3:$G$429,2,FALSE)</f>
        <v>0</v>
      </c>
      <c r="CU537" s="20" t="str">
        <f>IF(ISERROR(VLOOKUP(CU192,[1]Plan1!$B$2:$D$490,2,FALSE)),"(sem email)",VLOOKUP(CU192,[1]Plan1!$B$2:$D$490,2,FALSE))</f>
        <v>(sem email)</v>
      </c>
      <c r="CX537" s="20" t="str">
        <f>IF(ISERROR(VLOOKUP(CX192,[1]ajustes!$L$4:$M$309,2,FALSE)),"(sem email)",VLOOKUP(CX192,[1]ajustes!$L$4:$M$309,2,FALSE))</f>
        <v>(sem email)</v>
      </c>
    </row>
    <row r="538" spans="5:102" ht="15.75" customHeight="1" x14ac:dyDescent="0.3">
      <c r="E538" s="23" t="str">
        <f t="shared" si="2"/>
        <v>Maria Alice André</v>
      </c>
      <c r="O538" s="20" t="e">
        <f>VLOOKUP(O193,[1]Plan1!$B$2:$D$490,2,FALSE)</f>
        <v>#N/A</v>
      </c>
      <c r="P538" s="20" t="e">
        <f>VLOOKUP(P193,[1]ajustes!$N$4:$O$344,2,FALSE)</f>
        <v>#N/A</v>
      </c>
      <c r="AN538" s="20">
        <f>VLOOKUP(AN193,[1]Plan1!$F$3:$G$429,2,FALSE)</f>
        <v>179</v>
      </c>
      <c r="AO538" s="20">
        <f>VLOOKUP(AO193,[1]Plan1!$F$3:$G$429,2,FALSE)</f>
        <v>102</v>
      </c>
      <c r="AP538" s="20">
        <f>VLOOKUP(AP193,[1]Plan1!$F$3:$G$429,2,FALSE)</f>
        <v>168</v>
      </c>
      <c r="AQ538" s="20">
        <f>VLOOKUP(AQ193,[1]Plan1!$F$3:$G$429,2,FALSE)</f>
        <v>43</v>
      </c>
      <c r="AR538" s="20">
        <f>VLOOKUP(AR193,[1]Plan1!$F$3:$G$429,2,FALSE)</f>
        <v>0</v>
      </c>
      <c r="AS538" s="20">
        <f>VLOOKUP(AS193,[1]Plan1!$F$3:$G$429,2,FALSE)</f>
        <v>0</v>
      </c>
      <c r="AT538" s="20" t="e">
        <f>VLOOKUP(AT193,[1]Plan1!$F$3:$G$429,2,FALSE)</f>
        <v>#N/A</v>
      </c>
      <c r="AU538" s="20" t="e">
        <f>VLOOKUP(AU193,[1]ajustes!$L$4:$N$134,3,FALSE)</f>
        <v>#N/A</v>
      </c>
      <c r="AV538" s="20">
        <f>VLOOKUP(AV193,[1]Plan1!$F$3:$G$429,2,FALSE)</f>
        <v>182</v>
      </c>
      <c r="AW538" s="20">
        <f>VLOOKUP(AW193,[1]Plan1!$F$3:$G$429,2,FALSE)</f>
        <v>26</v>
      </c>
      <c r="AX538" s="20">
        <f>VLOOKUP(AX193,[1]Plan1!$F$3:$G$429,2,FALSE)</f>
        <v>28</v>
      </c>
      <c r="AY538" s="20">
        <f>VLOOKUP(AY193,[1]Plan1!$F$3:$G$429,2,FALSE)</f>
        <v>4</v>
      </c>
      <c r="AZ538" s="20" t="e">
        <f>VLOOKUP(AZ193,[1]Plan1!$F$3:$G$429,2,FALSE)</f>
        <v>#N/A</v>
      </c>
      <c r="BA538" s="20">
        <f>VLOOKUP(BA193,[1]Plan1!$F$3:$G$429,2,FALSE)</f>
        <v>40</v>
      </c>
      <c r="BB538" s="20">
        <f>VLOOKUP(BB193,[1]Plan1!$F$3:$G$429,2,FALSE)</f>
        <v>26</v>
      </c>
      <c r="BC538" s="20">
        <f>VLOOKUP(BC193,[1]Plan1!$F$3:$G$429,2,FALSE)</f>
        <v>9</v>
      </c>
      <c r="BD538" s="20">
        <f>VLOOKUP(BD193,[1]Plan1!$F$3:$G$429,2,FALSE)</f>
        <v>3</v>
      </c>
      <c r="BE538" s="20" t="e">
        <f>VLOOKUP(BE193,[1]Plan1!$F$3:$G$429,2,FALSE)</f>
        <v>#N/A</v>
      </c>
      <c r="BF538" s="20">
        <f>VLOOKUP(BF193,[1]Plan1!$F$3:$G$429,2,FALSE)</f>
        <v>30</v>
      </c>
      <c r="BG538" s="20">
        <f>VLOOKUP(BG193,[1]Plan1!$F$3:$G$429,2,FALSE)</f>
        <v>12</v>
      </c>
      <c r="BH538" s="20">
        <f>VLOOKUP(BH193,[1]Plan1!$F$3:$G$429,2,FALSE)</f>
        <v>12</v>
      </c>
      <c r="BI538" s="20">
        <f>VLOOKUP(BI193,[1]Plan1!$F$3:$G$429,2,FALSE)</f>
        <v>3</v>
      </c>
      <c r="BJ538" s="20">
        <f>VLOOKUP(BJ193,[1]Plan1!$F$3:$G$429,2,FALSE)</f>
        <v>3</v>
      </c>
      <c r="BK538" s="20">
        <f>VLOOKUP(BK193,[1]Plan1!$F$3:$G$429,2,FALSE)</f>
        <v>3</v>
      </c>
      <c r="BL538" s="20">
        <f>VLOOKUP(BL193,[1]Plan1!$F$3:$G$429,2,FALSE)</f>
        <v>2</v>
      </c>
      <c r="BM538" s="20">
        <f>VLOOKUP(BM193,[1]Plan1!$F$3:$G$429,2,FALSE)</f>
        <v>3</v>
      </c>
      <c r="BN538" s="20">
        <f>VLOOKUP(BN193,[1]Plan1!$F$3:$G$429,2,FALSE)</f>
        <v>0</v>
      </c>
      <c r="BO538" s="20">
        <f>VLOOKUP(BO193,[1]Plan1!$F$3:$G$429,2,FALSE)</f>
        <v>1</v>
      </c>
      <c r="BP538" s="20">
        <f>VLOOKUP(BP193,[1]Plan1!$F$3:$G$429,2,FALSE)</f>
        <v>0</v>
      </c>
      <c r="BQ538" s="20" t="e">
        <f>VLOOKUP(BQ193,[1]ajustes!$L$3:$M$11,2,FALSE)</f>
        <v>#N/A</v>
      </c>
      <c r="BR538" s="20" t="e">
        <f>VLOOKUP(BR193,[1]Plan1!$F$3:$G$429,2,FALSE)</f>
        <v>#N/A</v>
      </c>
      <c r="BS538" s="20">
        <f>VLOOKUP(BS193,[1]Plan1!$F$3:$G$429,2,FALSE)</f>
        <v>15</v>
      </c>
      <c r="BT538" s="20">
        <f>VLOOKUP(BT193,[1]Plan1!$F$3:$G$429,2,FALSE)</f>
        <v>25</v>
      </c>
      <c r="BU538" s="20">
        <f>VLOOKUP(BU193,[1]Plan1!$F$3:$G$429,2,FALSE)</f>
        <v>3</v>
      </c>
      <c r="BV538" s="20" t="e">
        <f>VLOOKUP(BV193,[1]ajustes!$L$3:$M$328,2,FALSE)</f>
        <v>#N/A</v>
      </c>
      <c r="BW538" s="20" t="e">
        <f>VLOOKUP(BW193,[1]Plan1!$F$3:$G$429,2,FALSE)</f>
        <v>#N/A</v>
      </c>
      <c r="BX538" s="20">
        <f>VLOOKUP(BX193,[1]Plan1!$F$3:$G$429,2,FALSE)</f>
        <v>25</v>
      </c>
      <c r="BY538" s="20">
        <f>VLOOKUP(BY193,[1]Plan1!$F$3:$G$429,2,FALSE)</f>
        <v>26</v>
      </c>
      <c r="BZ538" s="20">
        <f>VLOOKUP(BZ193,[1]Plan1!$F$3:$G$429,2,FALSE)</f>
        <v>18</v>
      </c>
      <c r="CA538" s="20">
        <f>VLOOKUP(CA193,[1]Plan1!$F$3:$G$429,2,FALSE)</f>
        <v>16</v>
      </c>
      <c r="CB538" s="20">
        <f>VLOOKUP(CB193,[1]Plan1!$F$3:$G$429,2,FALSE)</f>
        <v>0</v>
      </c>
      <c r="CC538" s="20">
        <f>VLOOKUP(CC193,[1]Plan1!$F$3:$G$429,2,FALSE)</f>
        <v>314</v>
      </c>
      <c r="CD538" s="20" t="e">
        <f>VLOOKUP(CD193,[1]Plan1!$F$3:$G$429,2,FALSE)</f>
        <v>#N/A</v>
      </c>
      <c r="CE538" s="20" t="e">
        <f>VLOOKUP(CE193,[1]Plan1!$F$3:$G$429,2,FALSE)</f>
        <v>#N/A</v>
      </c>
      <c r="CF538" s="20">
        <f>VLOOKUP(CF193,[1]Plan1!$F$3:$G$429,2,FALSE)</f>
        <v>0</v>
      </c>
      <c r="CG538" s="20" t="e">
        <f>VLOOKUP(CG193,[1]Plan1!$F$3:$G$429,2,FALSE)</f>
        <v>#N/A</v>
      </c>
      <c r="CH538" s="20" t="e">
        <f>VLOOKUP(CH193,[1]Plan1!$F$3:$G$429,2,FALSE)</f>
        <v>#N/A</v>
      </c>
      <c r="CI538" s="20">
        <f>VLOOKUP(CI193,[1]Plan1!$F$3:$G$429,2,FALSE)</f>
        <v>24</v>
      </c>
      <c r="CJ538" s="20">
        <f>VLOOKUP(CJ193,[1]Plan1!$F$3:$G$429,2,FALSE)</f>
        <v>3</v>
      </c>
      <c r="CK538" s="20" t="e">
        <f>VLOOKUP(CK193,[1]Plan1!$F$3:$G$429,2,FALSE)</f>
        <v>#N/A</v>
      </c>
      <c r="CL538" s="20" t="e">
        <f>VLOOKUP(CL193,[1]Plan1!$F$3:$G$429,2,FALSE)</f>
        <v>#N/A</v>
      </c>
      <c r="CM538" s="20">
        <f>VLOOKUP(CM193,[1]Plan1!$F$3:$G$429,2,FALSE)</f>
        <v>0</v>
      </c>
      <c r="CN538" s="20">
        <f>VLOOKUP(CN193,[1]Plan1!$F$3:$G$429,2,FALSE)</f>
        <v>0</v>
      </c>
      <c r="CU538" s="20" t="str">
        <f>IF(ISERROR(VLOOKUP(CU193,[1]Plan1!$B$2:$D$490,2,FALSE)),"(sem email)",VLOOKUP(CU193,[1]Plan1!$B$2:$D$490,2,FALSE))</f>
        <v>(sem email)</v>
      </c>
      <c r="CX538" s="20" t="str">
        <f>IF(ISERROR(VLOOKUP(CX193,[1]ajustes!$L$4:$M$309,2,FALSE)),"(sem email)",VLOOKUP(CX193,[1]ajustes!$L$4:$M$309,2,FALSE))</f>
        <v>(sem email)</v>
      </c>
    </row>
    <row r="539" spans="5:102" ht="15.75" customHeight="1" x14ac:dyDescent="0.3">
      <c r="E539" s="23" t="str">
        <f t="shared" si="2"/>
        <v>Lucilene Gomes De Moraes</v>
      </c>
      <c r="O539" s="20" t="e">
        <f>VLOOKUP(O194,[1]Plan1!$B$2:$D$490,2,FALSE)</f>
        <v>#N/A</v>
      </c>
      <c r="P539" s="20" t="str">
        <f>VLOOKUP(P194,[1]ajustes!$N$4:$O$344,2,FALSE)</f>
        <v>(16) 99360-2876</v>
      </c>
      <c r="AN539" s="20">
        <f>VLOOKUP(AN194,[1]Plan1!$F$3:$G$429,2,FALSE)</f>
        <v>40</v>
      </c>
      <c r="AO539" s="20">
        <f>VLOOKUP(AO194,[1]Plan1!$F$3:$G$429,2,FALSE)</f>
        <v>40</v>
      </c>
      <c r="AP539" s="20">
        <f>VLOOKUP(AP194,[1]Plan1!$F$3:$G$429,2,FALSE)</f>
        <v>8</v>
      </c>
      <c r="AQ539" s="20">
        <f>VLOOKUP(AQ194,[1]Plan1!$F$3:$G$429,2,FALSE)</f>
        <v>8</v>
      </c>
      <c r="AR539" s="20">
        <f>VLOOKUP(AR194,[1]Plan1!$F$3:$G$429,2,FALSE)</f>
        <v>0</v>
      </c>
      <c r="AS539" s="20">
        <f>VLOOKUP(AS194,[1]Plan1!$F$3:$G$429,2,FALSE)</f>
        <v>0</v>
      </c>
      <c r="AT539" s="20" t="e">
        <f>VLOOKUP(AT194,[1]Plan1!$F$3:$G$429,2,FALSE)</f>
        <v>#N/A</v>
      </c>
      <c r="AU539" s="20" t="e">
        <f>VLOOKUP(AU194,[1]ajustes!$L$4:$N$134,3,FALSE)</f>
        <v>#N/A</v>
      </c>
      <c r="AV539" s="20">
        <f>VLOOKUP(AV194,[1]Plan1!$F$3:$G$429,2,FALSE)</f>
        <v>12</v>
      </c>
      <c r="AW539" s="20">
        <f>VLOOKUP(AW194,[1]Plan1!$F$3:$G$429,2,FALSE)</f>
        <v>6</v>
      </c>
      <c r="AX539" s="20">
        <f>VLOOKUP(AX194,[1]Plan1!$F$3:$G$429,2,FALSE)</f>
        <v>8</v>
      </c>
      <c r="AY539" s="20">
        <f>VLOOKUP(AY194,[1]Plan1!$F$3:$G$429,2,FALSE)</f>
        <v>4</v>
      </c>
      <c r="AZ539" s="20" t="e">
        <f>VLOOKUP(AZ194,[1]Plan1!$F$3:$G$429,2,FALSE)</f>
        <v>#N/A</v>
      </c>
      <c r="BA539" s="20">
        <f>VLOOKUP(BA194,[1]Plan1!$F$3:$G$429,2,FALSE)</f>
        <v>20</v>
      </c>
      <c r="BB539" s="20">
        <f>VLOOKUP(BB194,[1]Plan1!$F$3:$G$429,2,FALSE)</f>
        <v>9</v>
      </c>
      <c r="BC539" s="20">
        <f>VLOOKUP(BC194,[1]Plan1!$F$3:$G$429,2,FALSE)</f>
        <v>4</v>
      </c>
      <c r="BD539" s="20">
        <f>VLOOKUP(BD194,[1]Plan1!$F$3:$G$429,2,FALSE)</f>
        <v>3</v>
      </c>
      <c r="BE539" s="20" t="e">
        <f>VLOOKUP(BE194,[1]Plan1!$F$3:$G$429,2,FALSE)</f>
        <v>#N/A</v>
      </c>
      <c r="BF539" s="20">
        <f>VLOOKUP(BF194,[1]Plan1!$F$3:$G$429,2,FALSE)</f>
        <v>25</v>
      </c>
      <c r="BG539" s="20">
        <f>VLOOKUP(BG194,[1]Plan1!$F$3:$G$429,2,FALSE)</f>
        <v>0</v>
      </c>
      <c r="BH539" s="20">
        <f>VLOOKUP(BH194,[1]Plan1!$F$3:$G$429,2,FALSE)</f>
        <v>4</v>
      </c>
      <c r="BI539" s="20">
        <f>VLOOKUP(BI194,[1]Plan1!$F$3:$G$429,2,FALSE)</f>
        <v>1</v>
      </c>
      <c r="BJ539" s="20">
        <f>VLOOKUP(BJ194,[1]Plan1!$F$3:$G$429,2,FALSE)</f>
        <v>1</v>
      </c>
      <c r="BK539" s="20">
        <f>VLOOKUP(BK194,[1]Plan1!$F$3:$G$429,2,FALSE)</f>
        <v>1</v>
      </c>
      <c r="BL539" s="20">
        <f>VLOOKUP(BL194,[1]Plan1!$F$3:$G$429,2,FALSE)</f>
        <v>1</v>
      </c>
      <c r="BM539" s="20">
        <f>VLOOKUP(BM194,[1]Plan1!$F$3:$G$429,2,FALSE)</f>
        <v>0</v>
      </c>
      <c r="BN539" s="20">
        <f>VLOOKUP(BN194,[1]Plan1!$F$3:$G$429,2,FALSE)</f>
        <v>0</v>
      </c>
      <c r="BO539" s="20">
        <f>VLOOKUP(BO194,[1]Plan1!$F$3:$G$429,2,FALSE)</f>
        <v>1</v>
      </c>
      <c r="BP539" s="20">
        <f>VLOOKUP(BP194,[1]Plan1!$F$3:$G$429,2,FALSE)</f>
        <v>3</v>
      </c>
      <c r="BQ539" s="20" t="e">
        <f>VLOOKUP(BQ194,[1]ajustes!$L$3:$M$11,2,FALSE)</f>
        <v>#N/A</v>
      </c>
      <c r="BR539" s="20" t="e">
        <f>VLOOKUP(BR194,[1]Plan1!$F$3:$G$429,2,FALSE)</f>
        <v>#N/A</v>
      </c>
      <c r="BS539" s="20">
        <f>VLOOKUP(BS194,[1]Plan1!$F$3:$G$429,2,FALSE)</f>
        <v>3</v>
      </c>
      <c r="BT539" s="20">
        <f>VLOOKUP(BT194,[1]Plan1!$F$3:$G$429,2,FALSE)</f>
        <v>1</v>
      </c>
      <c r="BU539" s="20">
        <f>VLOOKUP(BU194,[1]Plan1!$F$3:$G$429,2,FALSE)</f>
        <v>1</v>
      </c>
      <c r="BV539" s="20" t="e">
        <f>VLOOKUP(BV194,[1]ajustes!$L$3:$M$328,2,FALSE)</f>
        <v>#N/A</v>
      </c>
      <c r="BW539" s="20" t="e">
        <f>VLOOKUP(BW194,[1]Plan1!$F$3:$G$429,2,FALSE)</f>
        <v>#N/A</v>
      </c>
      <c r="BX539" s="20">
        <f>VLOOKUP(BX194,[1]Plan1!$F$3:$G$429,2,FALSE)</f>
        <v>5</v>
      </c>
      <c r="BY539" s="20">
        <f>VLOOKUP(BY194,[1]Plan1!$F$3:$G$429,2,FALSE)</f>
        <v>4</v>
      </c>
      <c r="BZ539" s="20">
        <f>VLOOKUP(BZ194,[1]Plan1!$F$3:$G$429,2,FALSE)</f>
        <v>2</v>
      </c>
      <c r="CA539" s="20">
        <f>VLOOKUP(CA194,[1]Plan1!$F$3:$G$429,2,FALSE)</f>
        <v>2</v>
      </c>
      <c r="CB539" s="20">
        <f>VLOOKUP(CB194,[1]Plan1!$F$3:$G$429,2,FALSE)</f>
        <v>0</v>
      </c>
      <c r="CC539" s="20">
        <f>VLOOKUP(CC194,[1]Plan1!$F$3:$G$429,2,FALSE)</f>
        <v>23</v>
      </c>
      <c r="CD539" s="20" t="e">
        <f>VLOOKUP(CD194,[1]Plan1!$F$3:$G$429,2,FALSE)</f>
        <v>#N/A</v>
      </c>
      <c r="CE539" s="20" t="e">
        <f>VLOOKUP(CE194,[1]Plan1!$F$3:$G$429,2,FALSE)</f>
        <v>#N/A</v>
      </c>
      <c r="CF539" s="20">
        <f>VLOOKUP(CF194,[1]Plan1!$F$3:$G$429,2,FALSE)</f>
        <v>0</v>
      </c>
      <c r="CG539" s="20" t="e">
        <f>VLOOKUP(CG194,[1]Plan1!$F$3:$G$429,2,FALSE)</f>
        <v>#N/A</v>
      </c>
      <c r="CH539" s="20" t="e">
        <f>VLOOKUP(CH194,[1]Plan1!$F$3:$G$429,2,FALSE)</f>
        <v>#N/A</v>
      </c>
      <c r="CI539" s="20">
        <f>VLOOKUP(CI194,[1]Plan1!$F$3:$G$429,2,FALSE)</f>
        <v>0</v>
      </c>
      <c r="CJ539" s="20">
        <f>VLOOKUP(CJ194,[1]Plan1!$F$3:$G$429,2,FALSE)</f>
        <v>0</v>
      </c>
      <c r="CK539" s="20">
        <f>VLOOKUP(CK194,[1]Plan1!$F$3:$G$429,2,FALSE)</f>
        <v>0</v>
      </c>
      <c r="CL539" s="20" t="e">
        <f>VLOOKUP(CL194,[1]Plan1!$F$3:$G$429,2,FALSE)</f>
        <v>#N/A</v>
      </c>
      <c r="CM539" s="20">
        <f>VLOOKUP(CM194,[1]Plan1!$F$3:$G$429,2,FALSE)</f>
        <v>0</v>
      </c>
      <c r="CN539" s="20">
        <f>VLOOKUP(CN194,[1]Plan1!$F$3:$G$429,2,FALSE)</f>
        <v>0</v>
      </c>
      <c r="CU539" s="20" t="str">
        <f>IF(ISERROR(VLOOKUP(CU194,[1]Plan1!$B$2:$D$490,2,FALSE)),"(sem email)",VLOOKUP(CU194,[1]Plan1!$B$2:$D$490,2,FALSE))</f>
        <v>(sem email)</v>
      </c>
      <c r="CX539" s="20" t="str">
        <f>IF(ISERROR(VLOOKUP(CX194,[1]ajustes!$L$4:$M$309,2,FALSE)),"(sem email)",VLOOKUP(CX194,[1]ajustes!$L$4:$M$309,2,FALSE))</f>
        <v>(sem email)</v>
      </c>
    </row>
    <row r="540" spans="5:102" ht="15.75" customHeight="1" x14ac:dyDescent="0.3">
      <c r="E540" s="23" t="str">
        <f t="shared" ref="E540:E603" si="3">PROPER(E195)</f>
        <v>Daniel Mariano Leite</v>
      </c>
      <c r="O540" s="20" t="e">
        <f>VLOOKUP(O195,[1]Plan1!$B$2:$D$490,2,FALSE)</f>
        <v>#N/A</v>
      </c>
      <c r="P540" s="20" t="str">
        <f>VLOOKUP(P195,[1]ajustes!$N$4:$O$344,2,FALSE)</f>
        <v>(16) 99104-3397</v>
      </c>
      <c r="AN540" s="20">
        <f>VLOOKUP(AN195,[1]Plan1!$F$3:$G$429,2,FALSE)</f>
        <v>14</v>
      </c>
      <c r="AO540" s="20">
        <f>VLOOKUP(AO195,[1]Plan1!$F$3:$G$429,2,FALSE)</f>
        <v>20</v>
      </c>
      <c r="AP540" s="20">
        <f>VLOOKUP(AP195,[1]Plan1!$F$3:$G$429,2,FALSE)</f>
        <v>16</v>
      </c>
      <c r="AQ540" s="20">
        <f>VLOOKUP(AQ195,[1]Plan1!$F$3:$G$429,2,FALSE)</f>
        <v>8</v>
      </c>
      <c r="AR540" s="20">
        <f>VLOOKUP(AR195,[1]Plan1!$F$3:$G$429,2,FALSE)</f>
        <v>0</v>
      </c>
      <c r="AS540" s="20">
        <f>VLOOKUP(AS195,[1]Plan1!$F$3:$G$429,2,FALSE)</f>
        <v>0</v>
      </c>
      <c r="AT540" s="20" t="e">
        <f>VLOOKUP(AT195,[1]Plan1!$F$3:$G$429,2,FALSE)</f>
        <v>#N/A</v>
      </c>
      <c r="AU540" s="20" t="e">
        <f>VLOOKUP(AU195,[1]ajustes!$L$4:$N$134,3,FALSE)</f>
        <v>#N/A</v>
      </c>
      <c r="AV540" s="20">
        <f>VLOOKUP(AV195,[1]Plan1!$F$3:$G$429,2,FALSE)</f>
        <v>21</v>
      </c>
      <c r="AW540" s="20">
        <f>VLOOKUP(AW195,[1]Plan1!$F$3:$G$429,2,FALSE)</f>
        <v>6</v>
      </c>
      <c r="AX540" s="20">
        <f>VLOOKUP(AX195,[1]Plan1!$F$3:$G$429,2,FALSE)</f>
        <v>6</v>
      </c>
      <c r="AY540" s="20">
        <f>VLOOKUP(AY195,[1]Plan1!$F$3:$G$429,2,FALSE)</f>
        <v>0</v>
      </c>
      <c r="AZ540" s="20" t="e">
        <f>VLOOKUP(AZ195,[1]Plan1!$F$3:$G$429,2,FALSE)</f>
        <v>#N/A</v>
      </c>
      <c r="BA540" s="20">
        <f>VLOOKUP(BA195,[1]Plan1!$F$3:$G$429,2,FALSE)</f>
        <v>14</v>
      </c>
      <c r="BB540" s="20">
        <f>VLOOKUP(BB195,[1]Plan1!$F$3:$G$429,2,FALSE)</f>
        <v>6</v>
      </c>
      <c r="BC540" s="20">
        <f>VLOOKUP(BC195,[1]Plan1!$F$3:$G$429,2,FALSE)</f>
        <v>4</v>
      </c>
      <c r="BD540" s="20">
        <f>VLOOKUP(BD195,[1]Plan1!$F$3:$G$429,2,FALSE)</f>
        <v>2</v>
      </c>
      <c r="BE540" s="20" t="e">
        <f>VLOOKUP(BE195,[1]Plan1!$F$3:$G$429,2,FALSE)</f>
        <v>#N/A</v>
      </c>
      <c r="BF540" s="20">
        <f>VLOOKUP(BF195,[1]Plan1!$F$3:$G$429,2,FALSE)</f>
        <v>0</v>
      </c>
      <c r="BG540" s="20">
        <f>VLOOKUP(BG195,[1]Plan1!$F$3:$G$429,2,FALSE)</f>
        <v>3</v>
      </c>
      <c r="BH540" s="20">
        <f>VLOOKUP(BH195,[1]Plan1!$F$3:$G$429,2,FALSE)</f>
        <v>3</v>
      </c>
      <c r="BI540" s="20">
        <f>VLOOKUP(BI195,[1]Plan1!$F$3:$G$429,2,FALSE)</f>
        <v>1</v>
      </c>
      <c r="BJ540" s="20">
        <f>VLOOKUP(BJ195,[1]Plan1!$F$3:$G$429,2,FALSE)</f>
        <v>1</v>
      </c>
      <c r="BK540" s="20">
        <f>VLOOKUP(BK195,[1]Plan1!$F$3:$G$429,2,FALSE)</f>
        <v>1</v>
      </c>
      <c r="BL540" s="20">
        <f>VLOOKUP(BL195,[1]Plan1!$F$3:$G$429,2,FALSE)</f>
        <v>0</v>
      </c>
      <c r="BM540" s="20">
        <f>VLOOKUP(BM195,[1]Plan1!$F$3:$G$429,2,FALSE)</f>
        <v>1</v>
      </c>
      <c r="BN540" s="20">
        <f>VLOOKUP(BN195,[1]Plan1!$F$3:$G$429,2,FALSE)</f>
        <v>0</v>
      </c>
      <c r="BO540" s="20">
        <f>VLOOKUP(BO195,[1]Plan1!$F$3:$G$429,2,FALSE)</f>
        <v>3</v>
      </c>
      <c r="BP540" s="20">
        <f>VLOOKUP(BP195,[1]Plan1!$F$3:$G$429,2,FALSE)</f>
        <v>5</v>
      </c>
      <c r="BQ540" s="20" t="e">
        <f>VLOOKUP(BQ195,[1]ajustes!$L$3:$M$11,2,FALSE)</f>
        <v>#N/A</v>
      </c>
      <c r="BR540" s="20" t="e">
        <f>VLOOKUP(BR195,[1]Plan1!$F$3:$G$429,2,FALSE)</f>
        <v>#N/A</v>
      </c>
      <c r="BS540" s="20">
        <f>VLOOKUP(BS195,[1]Plan1!$F$3:$G$429,2,FALSE)</f>
        <v>5</v>
      </c>
      <c r="BT540" s="20">
        <f>VLOOKUP(BT195,[1]Plan1!$F$3:$G$429,2,FALSE)</f>
        <v>2</v>
      </c>
      <c r="BU540" s="20">
        <f>VLOOKUP(BU195,[1]Plan1!$F$3:$G$429,2,FALSE)</f>
        <v>2</v>
      </c>
      <c r="BV540" s="20" t="e">
        <f>VLOOKUP(BV195,[1]ajustes!$L$3:$M$328,2,FALSE)</f>
        <v>#N/A</v>
      </c>
      <c r="BW540" s="20" t="e">
        <f>VLOOKUP(BW195,[1]Plan1!$F$3:$G$429,2,FALSE)</f>
        <v>#N/A</v>
      </c>
      <c r="BX540" s="20">
        <f>VLOOKUP(BX195,[1]Plan1!$F$3:$G$429,2,FALSE)</f>
        <v>7</v>
      </c>
      <c r="BY540" s="20">
        <f>VLOOKUP(BY195,[1]Plan1!$F$3:$G$429,2,FALSE)</f>
        <v>2</v>
      </c>
      <c r="BZ540" s="20">
        <f>VLOOKUP(BZ195,[1]Plan1!$F$3:$G$429,2,FALSE)</f>
        <v>2</v>
      </c>
      <c r="CA540" s="20">
        <f>VLOOKUP(CA195,[1]Plan1!$F$3:$G$429,2,FALSE)</f>
        <v>2</v>
      </c>
      <c r="CB540" s="20">
        <f>VLOOKUP(CB195,[1]Plan1!$F$3:$G$429,2,FALSE)</f>
        <v>2</v>
      </c>
      <c r="CC540" s="20">
        <f>VLOOKUP(CC195,[1]Plan1!$F$3:$G$429,2,FALSE)</f>
        <v>30</v>
      </c>
      <c r="CD540" s="20">
        <f>VLOOKUP(CD195,[1]Plan1!$F$3:$G$429,2,FALSE)</f>
        <v>0</v>
      </c>
      <c r="CE540" s="20">
        <f>VLOOKUP(CE195,[1]Plan1!$F$3:$G$429,2,FALSE)</f>
        <v>0</v>
      </c>
      <c r="CF540" s="20">
        <f>VLOOKUP(CF195,[1]Plan1!$F$3:$G$429,2,FALSE)</f>
        <v>0</v>
      </c>
      <c r="CG540" s="20" t="e">
        <f>VLOOKUP(CG195,[1]Plan1!$F$3:$G$429,2,FALSE)</f>
        <v>#N/A</v>
      </c>
      <c r="CH540" s="20" t="e">
        <f>VLOOKUP(CH195,[1]Plan1!$F$3:$G$429,2,FALSE)</f>
        <v>#N/A</v>
      </c>
      <c r="CI540" s="20">
        <f>VLOOKUP(CI195,[1]Plan1!$F$3:$G$429,2,FALSE)</f>
        <v>0</v>
      </c>
      <c r="CJ540" s="20">
        <f>VLOOKUP(CJ195,[1]Plan1!$F$3:$G$429,2,FALSE)</f>
        <v>0</v>
      </c>
      <c r="CK540" s="20" t="e">
        <f>VLOOKUP(CK195,[1]Plan1!$F$3:$G$429,2,FALSE)</f>
        <v>#N/A</v>
      </c>
      <c r="CL540" s="20" t="e">
        <f>VLOOKUP(CL195,[1]Plan1!$F$3:$G$429,2,FALSE)</f>
        <v>#N/A</v>
      </c>
      <c r="CM540" s="20">
        <f>VLOOKUP(CM195,[1]Plan1!$F$3:$G$429,2,FALSE)</f>
        <v>0</v>
      </c>
      <c r="CN540" s="20">
        <f>VLOOKUP(CN195,[1]Plan1!$F$3:$G$429,2,FALSE)</f>
        <v>0</v>
      </c>
      <c r="CU540" s="20" t="str">
        <f>IF(ISERROR(VLOOKUP(CU195,[1]Plan1!$B$2:$D$490,2,FALSE)),"(sem email)",VLOOKUP(CU195,[1]Plan1!$B$2:$D$490,2,FALSE))</f>
        <v>(sem email)</v>
      </c>
      <c r="CX540" s="20" t="str">
        <f>IF(ISERROR(VLOOKUP(CX195,[1]ajustes!$L$4:$M$309,2,FALSE)),"(sem email)",VLOOKUP(CX195,[1]ajustes!$L$4:$M$309,2,FALSE))</f>
        <v>(sem email)</v>
      </c>
    </row>
    <row r="541" spans="5:102" ht="15.75" customHeight="1" x14ac:dyDescent="0.3">
      <c r="E541" s="23" t="str">
        <f t="shared" si="3"/>
        <v>Pedro Luiz Siriani</v>
      </c>
      <c r="O541" s="20" t="e">
        <f>VLOOKUP(O196,[1]Plan1!$B$2:$D$490,2,FALSE)</f>
        <v>#N/A</v>
      </c>
      <c r="P541" s="20" t="str">
        <f>VLOOKUP(P196,[1]ajustes!$N$4:$O$344,2,FALSE)</f>
        <v>(16) 99346-9113</v>
      </c>
      <c r="AN541" s="20">
        <f>VLOOKUP(AN196,[1]Plan1!$F$3:$G$429,2,FALSE)</f>
        <v>0</v>
      </c>
      <c r="AO541" s="20">
        <f>VLOOKUP(AO196,[1]Plan1!$F$3:$G$429,2,FALSE)</f>
        <v>5</v>
      </c>
      <c r="AP541" s="20">
        <f>VLOOKUP(AP196,[1]Plan1!$F$3:$G$429,2,FALSE)</f>
        <v>1</v>
      </c>
      <c r="AQ541" s="20">
        <f>VLOOKUP(AQ196,[1]Plan1!$F$3:$G$429,2,FALSE)</f>
        <v>1</v>
      </c>
      <c r="AR541" s="20">
        <f>VLOOKUP(AR196,[1]Plan1!$F$3:$G$429,2,FALSE)</f>
        <v>0</v>
      </c>
      <c r="AS541" s="20">
        <f>VLOOKUP(AS196,[1]Plan1!$F$3:$G$429,2,FALSE)</f>
        <v>0</v>
      </c>
      <c r="AT541" s="20">
        <f>VLOOKUP(AT196,[1]Plan1!$F$3:$G$429,2,FALSE)</f>
        <v>0</v>
      </c>
      <c r="AU541" s="20" t="e">
        <f>VLOOKUP(AU196,[1]ajustes!$L$4:$N$134,3,FALSE)</f>
        <v>#N/A</v>
      </c>
      <c r="AV541" s="20">
        <f>VLOOKUP(AV196,[1]Plan1!$F$3:$G$429,2,FALSE)</f>
        <v>0</v>
      </c>
      <c r="AW541" s="20">
        <f>VLOOKUP(AW196,[1]Plan1!$F$3:$G$429,2,FALSE)</f>
        <v>0</v>
      </c>
      <c r="AX541" s="20">
        <f>VLOOKUP(AX196,[1]Plan1!$F$3:$G$429,2,FALSE)</f>
        <v>0</v>
      </c>
      <c r="AY541" s="20">
        <f>VLOOKUP(AY196,[1]Plan1!$F$3:$G$429,2,FALSE)</f>
        <v>0</v>
      </c>
      <c r="AZ541" s="20">
        <f>VLOOKUP(AZ196,[1]Plan1!$F$3:$G$429,2,FALSE)</f>
        <v>0</v>
      </c>
      <c r="BA541" s="20">
        <f>VLOOKUP(BA196,[1]Plan1!$F$3:$G$429,2,FALSE)</f>
        <v>0</v>
      </c>
      <c r="BB541" s="20">
        <f>VLOOKUP(BB196,[1]Plan1!$F$3:$G$429,2,FALSE)</f>
        <v>0</v>
      </c>
      <c r="BC541" s="20">
        <f>VLOOKUP(BC196,[1]Plan1!$F$3:$G$429,2,FALSE)</f>
        <v>0</v>
      </c>
      <c r="BD541" s="20">
        <f>VLOOKUP(BD196,[1]Plan1!$F$3:$G$429,2,FALSE)</f>
        <v>0</v>
      </c>
      <c r="BE541" s="20">
        <f>VLOOKUP(BE196,[1]Plan1!$F$3:$G$429,2,FALSE)</f>
        <v>0</v>
      </c>
      <c r="BF541" s="20">
        <f>VLOOKUP(BF196,[1]Plan1!$F$3:$G$429,2,FALSE)</f>
        <v>0</v>
      </c>
      <c r="BG541" s="20">
        <f>VLOOKUP(BG196,[1]Plan1!$F$3:$G$429,2,FALSE)</f>
        <v>0</v>
      </c>
      <c r="BH541" s="20">
        <f>VLOOKUP(BH196,[1]Plan1!$F$3:$G$429,2,FALSE)</f>
        <v>0</v>
      </c>
      <c r="BI541" s="20">
        <f>VLOOKUP(BI196,[1]Plan1!$F$3:$G$429,2,FALSE)</f>
        <v>0</v>
      </c>
      <c r="BJ541" s="20">
        <f>VLOOKUP(BJ196,[1]Plan1!$F$3:$G$429,2,FALSE)</f>
        <v>0</v>
      </c>
      <c r="BK541" s="20">
        <f>VLOOKUP(BK196,[1]Plan1!$F$3:$G$429,2,FALSE)</f>
        <v>0</v>
      </c>
      <c r="BL541" s="20">
        <f>VLOOKUP(BL196,[1]Plan1!$F$3:$G$429,2,FALSE)</f>
        <v>0</v>
      </c>
      <c r="BM541" s="20">
        <f>VLOOKUP(BM196,[1]Plan1!$F$3:$G$429,2,FALSE)</f>
        <v>0</v>
      </c>
      <c r="BN541" s="20">
        <f>VLOOKUP(BN196,[1]Plan1!$F$3:$G$429,2,FALSE)</f>
        <v>0</v>
      </c>
      <c r="BO541" s="20">
        <f>VLOOKUP(BO196,[1]Plan1!$F$3:$G$429,2,FALSE)</f>
        <v>0</v>
      </c>
      <c r="BP541" s="20">
        <f>VLOOKUP(BP196,[1]Plan1!$F$3:$G$429,2,FALSE)</f>
        <v>0</v>
      </c>
      <c r="BQ541" s="20" t="e">
        <f>VLOOKUP(BQ196,[1]ajustes!$L$3:$M$11,2,FALSE)</f>
        <v>#N/A</v>
      </c>
      <c r="BR541" s="20">
        <f>VLOOKUP(BR196,[1]Plan1!$F$3:$G$429,2,FALSE)</f>
        <v>0</v>
      </c>
      <c r="BS541" s="20">
        <f>VLOOKUP(BS196,[1]Plan1!$F$3:$G$429,2,FALSE)</f>
        <v>0</v>
      </c>
      <c r="BT541" s="20">
        <f>VLOOKUP(BT196,[1]Plan1!$F$3:$G$429,2,FALSE)</f>
        <v>0</v>
      </c>
      <c r="BU541" s="20">
        <f>VLOOKUP(BU196,[1]Plan1!$F$3:$G$429,2,FALSE)</f>
        <v>0</v>
      </c>
      <c r="BV541" s="20" t="e">
        <f>VLOOKUP(BV196,[1]ajustes!$L$3:$M$328,2,FALSE)</f>
        <v>#N/A</v>
      </c>
      <c r="BW541" s="20">
        <f>VLOOKUP(BW196,[1]Plan1!$F$3:$G$429,2,FALSE)</f>
        <v>0</v>
      </c>
      <c r="BX541" s="20">
        <f>VLOOKUP(BX196,[1]Plan1!$F$3:$G$429,2,FALSE)</f>
        <v>0</v>
      </c>
      <c r="BY541" s="20">
        <f>VLOOKUP(BY196,[1]Plan1!$F$3:$G$429,2,FALSE)</f>
        <v>0</v>
      </c>
      <c r="BZ541" s="20">
        <f>VLOOKUP(BZ196,[1]Plan1!$F$3:$G$429,2,FALSE)</f>
        <v>0</v>
      </c>
      <c r="CA541" s="20">
        <f>VLOOKUP(CA196,[1]Plan1!$F$3:$G$429,2,FALSE)</f>
        <v>0</v>
      </c>
      <c r="CB541" s="20">
        <f>VLOOKUP(CB196,[1]Plan1!$F$3:$G$429,2,FALSE)</f>
        <v>0</v>
      </c>
      <c r="CC541" s="20">
        <f>VLOOKUP(CC196,[1]Plan1!$F$3:$G$429,2,FALSE)</f>
        <v>1</v>
      </c>
      <c r="CD541" s="20">
        <f>VLOOKUP(CD196,[1]Plan1!$F$3:$G$429,2,FALSE)</f>
        <v>0</v>
      </c>
      <c r="CE541" s="20">
        <f>VLOOKUP(CE196,[1]Plan1!$F$3:$G$429,2,FALSE)</f>
        <v>0</v>
      </c>
      <c r="CF541" s="20">
        <f>VLOOKUP(CF196,[1]Plan1!$F$3:$G$429,2,FALSE)</f>
        <v>0</v>
      </c>
      <c r="CG541" s="20" t="e">
        <f>VLOOKUP(CG196,[1]Plan1!$F$3:$G$429,2,FALSE)</f>
        <v>#N/A</v>
      </c>
      <c r="CH541" s="20">
        <f>VLOOKUP(CH196,[1]Plan1!$F$3:$G$429,2,FALSE)</f>
        <v>0</v>
      </c>
      <c r="CI541" s="20">
        <f>VLOOKUP(CI196,[1]Plan1!$F$3:$G$429,2,FALSE)</f>
        <v>0</v>
      </c>
      <c r="CJ541" s="20">
        <f>VLOOKUP(CJ196,[1]Plan1!$F$3:$G$429,2,FALSE)</f>
        <v>0</v>
      </c>
      <c r="CK541" s="20">
        <f>VLOOKUP(CK196,[1]Plan1!$F$3:$G$429,2,FALSE)</f>
        <v>0</v>
      </c>
      <c r="CL541" s="20">
        <f>VLOOKUP(CL196,[1]Plan1!$F$3:$G$429,2,FALSE)</f>
        <v>0</v>
      </c>
      <c r="CM541" s="20">
        <f>VLOOKUP(CM196,[1]Plan1!$F$3:$G$429,2,FALSE)</f>
        <v>0</v>
      </c>
      <c r="CN541" s="20">
        <f>VLOOKUP(CN196,[1]Plan1!$F$3:$G$429,2,FALSE)</f>
        <v>0</v>
      </c>
      <c r="CU541" s="20" t="str">
        <f>IF(ISERROR(VLOOKUP(CU196,[1]Plan1!$B$2:$D$490,2,FALSE)),"(sem email)",VLOOKUP(CU196,[1]Plan1!$B$2:$D$490,2,FALSE))</f>
        <v>(sem email)</v>
      </c>
      <c r="CX541" s="20" t="str">
        <f>IF(ISERROR(VLOOKUP(CX196,[1]ajustes!$L$4:$M$309,2,FALSE)),"(sem email)",VLOOKUP(CX196,[1]ajustes!$L$4:$M$309,2,FALSE))</f>
        <v>(sem email)</v>
      </c>
    </row>
    <row r="542" spans="5:102" ht="15.75" customHeight="1" x14ac:dyDescent="0.3">
      <c r="E542" s="23" t="str">
        <f t="shared" si="3"/>
        <v>Ricardo Lucas Dos Santos</v>
      </c>
      <c r="O542" s="20" t="e">
        <f>VLOOKUP(O197,[1]Plan1!$B$2:$D$490,2,FALSE)</f>
        <v>#N/A</v>
      </c>
      <c r="P542" s="20" t="str">
        <f>VLOOKUP(P197,[1]ajustes!$N$4:$O$344,2,FALSE)</f>
        <v>(16) 99252-5207</v>
      </c>
      <c r="AN542" s="20">
        <f>VLOOKUP(AN197,[1]Plan1!$F$3:$G$429,2,FALSE)</f>
        <v>200</v>
      </c>
      <c r="AO542" s="20">
        <f>VLOOKUP(AO197,[1]Plan1!$F$3:$G$429,2,FALSE)</f>
        <v>15</v>
      </c>
      <c r="AP542" s="20">
        <f>VLOOKUP(AP197,[1]Plan1!$F$3:$G$429,2,FALSE)</f>
        <v>4</v>
      </c>
      <c r="AQ542" s="20">
        <f>VLOOKUP(AQ197,[1]Plan1!$F$3:$G$429,2,FALSE)</f>
        <v>4</v>
      </c>
      <c r="AR542" s="20">
        <f>VLOOKUP(AR197,[1]Plan1!$F$3:$G$429,2,FALSE)</f>
        <v>0</v>
      </c>
      <c r="AS542" s="20">
        <f>VLOOKUP(AS197,[1]Plan1!$F$3:$G$429,2,FALSE)</f>
        <v>0</v>
      </c>
      <c r="AT542" s="20" t="e">
        <f>VLOOKUP(AT197,[1]Plan1!$F$3:$G$429,2,FALSE)</f>
        <v>#N/A</v>
      </c>
      <c r="AU542" s="20" t="e">
        <f>VLOOKUP(AU197,[1]ajustes!$L$4:$N$134,3,FALSE)</f>
        <v>#N/A</v>
      </c>
      <c r="AV542" s="20">
        <f>VLOOKUP(AV197,[1]Plan1!$F$3:$G$429,2,FALSE)</f>
        <v>22</v>
      </c>
      <c r="AW542" s="20">
        <f>VLOOKUP(AW197,[1]Plan1!$F$3:$G$429,2,FALSE)</f>
        <v>5</v>
      </c>
      <c r="AX542" s="20">
        <f>VLOOKUP(AX197,[1]Plan1!$F$3:$G$429,2,FALSE)</f>
        <v>2</v>
      </c>
      <c r="AY542" s="20">
        <f>VLOOKUP(AY197,[1]Plan1!$F$3:$G$429,2,FALSE)</f>
        <v>1</v>
      </c>
      <c r="AZ542" s="20">
        <f>VLOOKUP(AZ197,[1]Plan1!$F$3:$G$429,2,FALSE)</f>
        <v>0</v>
      </c>
      <c r="BA542" s="20">
        <f>VLOOKUP(BA197,[1]Plan1!$F$3:$G$429,2,FALSE)</f>
        <v>0</v>
      </c>
      <c r="BB542" s="20">
        <f>VLOOKUP(BB197,[1]Plan1!$F$3:$G$429,2,FALSE)</f>
        <v>3</v>
      </c>
      <c r="BC542" s="20">
        <f>VLOOKUP(BC197,[1]Plan1!$F$3:$G$429,2,FALSE)</f>
        <v>0</v>
      </c>
      <c r="BD542" s="20">
        <f>VLOOKUP(BD197,[1]Plan1!$F$3:$G$429,2,FALSE)</f>
        <v>0</v>
      </c>
      <c r="BE542" s="20">
        <f>VLOOKUP(BE197,[1]Plan1!$F$3:$G$429,2,FALSE)</f>
        <v>0</v>
      </c>
      <c r="BF542" s="20">
        <f>VLOOKUP(BF197,[1]Plan1!$F$3:$G$429,2,FALSE)</f>
        <v>0</v>
      </c>
      <c r="BG542" s="20">
        <f>VLOOKUP(BG197,[1]Plan1!$F$3:$G$429,2,FALSE)</f>
        <v>0</v>
      </c>
      <c r="BH542" s="20">
        <f>VLOOKUP(BH197,[1]Plan1!$F$3:$G$429,2,FALSE)</f>
        <v>2</v>
      </c>
      <c r="BI542" s="20">
        <f>VLOOKUP(BI197,[1]Plan1!$F$3:$G$429,2,FALSE)</f>
        <v>0</v>
      </c>
      <c r="BJ542" s="20">
        <f>VLOOKUP(BJ197,[1]Plan1!$F$3:$G$429,2,FALSE)</f>
        <v>0</v>
      </c>
      <c r="BK542" s="20">
        <f>VLOOKUP(BK197,[1]Plan1!$F$3:$G$429,2,FALSE)</f>
        <v>0</v>
      </c>
      <c r="BL542" s="20">
        <f>VLOOKUP(BL197,[1]Plan1!$F$3:$G$429,2,FALSE)</f>
        <v>0</v>
      </c>
      <c r="BM542" s="20">
        <f>VLOOKUP(BM197,[1]Plan1!$F$3:$G$429,2,FALSE)</f>
        <v>0</v>
      </c>
      <c r="BN542" s="20">
        <f>VLOOKUP(BN197,[1]Plan1!$F$3:$G$429,2,FALSE)</f>
        <v>0</v>
      </c>
      <c r="BO542" s="20">
        <f>VLOOKUP(BO197,[1]Plan1!$F$3:$G$429,2,FALSE)</f>
        <v>2</v>
      </c>
      <c r="BP542" s="20">
        <f>VLOOKUP(BP197,[1]Plan1!$F$3:$G$429,2,FALSE)</f>
        <v>2</v>
      </c>
      <c r="BQ542" s="20" t="e">
        <f>VLOOKUP(BQ197,[1]ajustes!$L$3:$M$11,2,FALSE)</f>
        <v>#N/A</v>
      </c>
      <c r="BR542" s="20">
        <f>VLOOKUP(BR197,[1]Plan1!$F$3:$G$429,2,FALSE)</f>
        <v>0</v>
      </c>
      <c r="BS542" s="20">
        <f>VLOOKUP(BS197,[1]Plan1!$F$3:$G$429,2,FALSE)</f>
        <v>0</v>
      </c>
      <c r="BT542" s="20">
        <f>VLOOKUP(BT197,[1]Plan1!$F$3:$G$429,2,FALSE)</f>
        <v>0</v>
      </c>
      <c r="BU542" s="20">
        <f>VLOOKUP(BU197,[1]Plan1!$F$3:$G$429,2,FALSE)</f>
        <v>0</v>
      </c>
      <c r="BV542" s="20" t="e">
        <f>VLOOKUP(BV197,[1]ajustes!$L$3:$M$328,2,FALSE)</f>
        <v>#N/A</v>
      </c>
      <c r="BW542" s="20">
        <f>VLOOKUP(BW197,[1]Plan1!$F$3:$G$429,2,FALSE)</f>
        <v>0</v>
      </c>
      <c r="BX542" s="20">
        <f>VLOOKUP(BX197,[1]Plan1!$F$3:$G$429,2,FALSE)</f>
        <v>0</v>
      </c>
      <c r="BY542" s="20">
        <f>VLOOKUP(BY197,[1]Plan1!$F$3:$G$429,2,FALSE)</f>
        <v>2</v>
      </c>
      <c r="BZ542" s="20">
        <f>VLOOKUP(BZ197,[1]Plan1!$F$3:$G$429,2,FALSE)</f>
        <v>1</v>
      </c>
      <c r="CA542" s="20">
        <f>VLOOKUP(CA197,[1]Plan1!$F$3:$G$429,2,FALSE)</f>
        <v>0</v>
      </c>
      <c r="CB542" s="20">
        <f>VLOOKUP(CB197,[1]Plan1!$F$3:$G$429,2,FALSE)</f>
        <v>4</v>
      </c>
      <c r="CC542" s="20">
        <f>VLOOKUP(CC197,[1]Plan1!$F$3:$G$429,2,FALSE)</f>
        <v>8</v>
      </c>
      <c r="CD542" s="20" t="e">
        <f>VLOOKUP(CD197,[1]Plan1!$F$3:$G$429,2,FALSE)</f>
        <v>#N/A</v>
      </c>
      <c r="CE542" s="20" t="e">
        <f>VLOOKUP(CE197,[1]Plan1!$F$3:$G$429,2,FALSE)</f>
        <v>#N/A</v>
      </c>
      <c r="CF542" s="20">
        <f>VLOOKUP(CF197,[1]Plan1!$F$3:$G$429,2,FALSE)</f>
        <v>0</v>
      </c>
      <c r="CG542" s="20" t="e">
        <f>VLOOKUP(CG197,[1]Plan1!$F$3:$G$429,2,FALSE)</f>
        <v>#N/A</v>
      </c>
      <c r="CH542" s="20" t="e">
        <f>VLOOKUP(CH197,[1]Plan1!$F$3:$G$429,2,FALSE)</f>
        <v>#N/A</v>
      </c>
      <c r="CI542" s="20">
        <f>VLOOKUP(CI197,[1]Plan1!$F$3:$G$429,2,FALSE)</f>
        <v>0</v>
      </c>
      <c r="CJ542" s="20">
        <f>VLOOKUP(CJ197,[1]Plan1!$F$3:$G$429,2,FALSE)</f>
        <v>0</v>
      </c>
      <c r="CK542" s="20">
        <f>VLOOKUP(CK197,[1]Plan1!$F$3:$G$429,2,FALSE)</f>
        <v>0</v>
      </c>
      <c r="CL542" s="20" t="e">
        <f>VLOOKUP(CL197,[1]Plan1!$F$3:$G$429,2,FALSE)</f>
        <v>#N/A</v>
      </c>
      <c r="CM542" s="20">
        <f>VLOOKUP(CM197,[1]Plan1!$F$3:$G$429,2,FALSE)</f>
        <v>0</v>
      </c>
      <c r="CN542" s="20">
        <f>VLOOKUP(CN197,[1]Plan1!$F$3:$G$429,2,FALSE)</f>
        <v>0</v>
      </c>
      <c r="CU542" s="20" t="str">
        <f>IF(ISERROR(VLOOKUP(CU197,[1]Plan1!$B$2:$D$490,2,FALSE)),"(sem email)",VLOOKUP(CU197,[1]Plan1!$B$2:$D$490,2,FALSE))</f>
        <v>(sem email)</v>
      </c>
      <c r="CX542" s="20" t="str">
        <f>IF(ISERROR(VLOOKUP(CX197,[1]ajustes!$L$4:$M$309,2,FALSE)),"(sem email)",VLOOKUP(CX197,[1]ajustes!$L$4:$M$309,2,FALSE))</f>
        <v>(sem email)</v>
      </c>
    </row>
    <row r="543" spans="5:102" ht="15.75" customHeight="1" x14ac:dyDescent="0.3">
      <c r="E543" s="23" t="str">
        <f t="shared" si="3"/>
        <v>Sandra Regina Cunha</v>
      </c>
      <c r="O543" s="20" t="e">
        <f>VLOOKUP(O198,[1]Plan1!$B$2:$D$490,2,FALSE)</f>
        <v>#N/A</v>
      </c>
      <c r="P543" s="20" t="str">
        <f>VLOOKUP(P198,[1]ajustes!$N$4:$O$344,2,FALSE)</f>
        <v>(16) 99267-5802</v>
      </c>
      <c r="AN543" s="20">
        <f>VLOOKUP(AN198,[1]Plan1!$F$3:$G$429,2,FALSE)</f>
        <v>13</v>
      </c>
      <c r="AO543" s="20">
        <f>VLOOKUP(AO198,[1]Plan1!$F$3:$G$429,2,FALSE)</f>
        <v>13</v>
      </c>
      <c r="AP543" s="20">
        <f>VLOOKUP(AP198,[1]Plan1!$F$3:$G$429,2,FALSE)</f>
        <v>3</v>
      </c>
      <c r="AQ543" s="20">
        <f>VLOOKUP(AQ198,[1]Plan1!$F$3:$G$429,2,FALSE)</f>
        <v>2</v>
      </c>
      <c r="AR543" s="20">
        <f>VLOOKUP(AR198,[1]Plan1!$F$3:$G$429,2,FALSE)</f>
        <v>0</v>
      </c>
      <c r="AS543" s="20">
        <f>VLOOKUP(AS198,[1]Plan1!$F$3:$G$429,2,FALSE)</f>
        <v>0</v>
      </c>
      <c r="AT543" s="20" t="e">
        <f>VLOOKUP(AT198,[1]Plan1!$F$3:$G$429,2,FALSE)</f>
        <v>#N/A</v>
      </c>
      <c r="AU543" s="20" t="e">
        <f>VLOOKUP(AU198,[1]ajustes!$L$4:$N$134,3,FALSE)</f>
        <v>#N/A</v>
      </c>
      <c r="AV543" s="20">
        <f>VLOOKUP(AV198,[1]Plan1!$F$3:$G$429,2,FALSE)</f>
        <v>17</v>
      </c>
      <c r="AW543" s="20">
        <f>VLOOKUP(AW198,[1]Plan1!$F$3:$G$429,2,FALSE)</f>
        <v>0</v>
      </c>
      <c r="AX543" s="20">
        <f>VLOOKUP(AX198,[1]Plan1!$F$3:$G$429,2,FALSE)</f>
        <v>1</v>
      </c>
      <c r="AY543" s="20">
        <f>VLOOKUP(AY198,[1]Plan1!$F$3:$G$429,2,FALSE)</f>
        <v>1</v>
      </c>
      <c r="AZ543" s="20">
        <f>VLOOKUP(AZ198,[1]Plan1!$F$3:$G$429,2,FALSE)</f>
        <v>0</v>
      </c>
      <c r="BA543" s="20">
        <f>VLOOKUP(BA198,[1]Plan1!$F$3:$G$429,2,FALSE)</f>
        <v>0</v>
      </c>
      <c r="BB543" s="20">
        <f>VLOOKUP(BB198,[1]Plan1!$F$3:$G$429,2,FALSE)</f>
        <v>0</v>
      </c>
      <c r="BC543" s="20">
        <f>VLOOKUP(BC198,[1]Plan1!$F$3:$G$429,2,FALSE)</f>
        <v>0</v>
      </c>
      <c r="BD543" s="20">
        <f>VLOOKUP(BD198,[1]Plan1!$F$3:$G$429,2,FALSE)</f>
        <v>0</v>
      </c>
      <c r="BE543" s="20">
        <f>VLOOKUP(BE198,[1]Plan1!$F$3:$G$429,2,FALSE)</f>
        <v>0</v>
      </c>
      <c r="BF543" s="20">
        <f>VLOOKUP(BF198,[1]Plan1!$F$3:$G$429,2,FALSE)</f>
        <v>0</v>
      </c>
      <c r="BG543" s="20">
        <f>VLOOKUP(BG198,[1]Plan1!$F$3:$G$429,2,FALSE)</f>
        <v>0</v>
      </c>
      <c r="BH543" s="20">
        <f>VLOOKUP(BH198,[1]Plan1!$F$3:$G$429,2,FALSE)</f>
        <v>0</v>
      </c>
      <c r="BI543" s="20">
        <f>VLOOKUP(BI198,[1]Plan1!$F$3:$G$429,2,FALSE)</f>
        <v>0</v>
      </c>
      <c r="BJ543" s="20">
        <f>VLOOKUP(BJ198,[1]Plan1!$F$3:$G$429,2,FALSE)</f>
        <v>0</v>
      </c>
      <c r="BK543" s="20">
        <f>VLOOKUP(BK198,[1]Plan1!$F$3:$G$429,2,FALSE)</f>
        <v>0</v>
      </c>
      <c r="BL543" s="20">
        <f>VLOOKUP(BL198,[1]Plan1!$F$3:$G$429,2,FALSE)</f>
        <v>0</v>
      </c>
      <c r="BM543" s="20">
        <f>VLOOKUP(BM198,[1]Plan1!$F$3:$G$429,2,FALSE)</f>
        <v>0</v>
      </c>
      <c r="BN543" s="20">
        <f>VLOOKUP(BN198,[1]Plan1!$F$3:$G$429,2,FALSE)</f>
        <v>0</v>
      </c>
      <c r="BO543" s="20">
        <f>VLOOKUP(BO198,[1]Plan1!$F$3:$G$429,2,FALSE)</f>
        <v>0</v>
      </c>
      <c r="BP543" s="20">
        <f>VLOOKUP(BP198,[1]Plan1!$F$3:$G$429,2,FALSE)</f>
        <v>0</v>
      </c>
      <c r="BQ543" s="20" t="e">
        <f>VLOOKUP(BQ198,[1]ajustes!$L$3:$M$11,2,FALSE)</f>
        <v>#N/A</v>
      </c>
      <c r="BR543" s="20">
        <f>VLOOKUP(BR198,[1]Plan1!$F$3:$G$429,2,FALSE)</f>
        <v>0</v>
      </c>
      <c r="BS543" s="20">
        <f>VLOOKUP(BS198,[1]Plan1!$F$3:$G$429,2,FALSE)</f>
        <v>0</v>
      </c>
      <c r="BT543" s="20">
        <f>VLOOKUP(BT198,[1]Plan1!$F$3:$G$429,2,FALSE)</f>
        <v>0</v>
      </c>
      <c r="BU543" s="20">
        <f>VLOOKUP(BU198,[1]Plan1!$F$3:$G$429,2,FALSE)</f>
        <v>0</v>
      </c>
      <c r="BV543" s="20" t="e">
        <f>VLOOKUP(BV198,[1]ajustes!$L$3:$M$328,2,FALSE)</f>
        <v>#N/A</v>
      </c>
      <c r="BW543" s="20">
        <f>VLOOKUP(BW198,[1]Plan1!$F$3:$G$429,2,FALSE)</f>
        <v>0</v>
      </c>
      <c r="BX543" s="20">
        <f>VLOOKUP(BX198,[1]Plan1!$F$3:$G$429,2,FALSE)</f>
        <v>0</v>
      </c>
      <c r="BY543" s="20">
        <f>VLOOKUP(BY198,[1]Plan1!$F$3:$G$429,2,FALSE)</f>
        <v>0</v>
      </c>
      <c r="BZ543" s="20">
        <f>VLOOKUP(BZ198,[1]Plan1!$F$3:$G$429,2,FALSE)</f>
        <v>0</v>
      </c>
      <c r="CA543" s="20">
        <f>VLOOKUP(CA198,[1]Plan1!$F$3:$G$429,2,FALSE)</f>
        <v>0</v>
      </c>
      <c r="CB543" s="20">
        <f>VLOOKUP(CB198,[1]Plan1!$F$3:$G$429,2,FALSE)</f>
        <v>0</v>
      </c>
      <c r="CC543" s="20">
        <f>VLOOKUP(CC198,[1]Plan1!$F$3:$G$429,2,FALSE)</f>
        <v>1</v>
      </c>
      <c r="CD543" s="20">
        <f>VLOOKUP(CD198,[1]Plan1!$F$3:$G$429,2,FALSE)</f>
        <v>0</v>
      </c>
      <c r="CE543" s="20">
        <f>VLOOKUP(CE198,[1]Plan1!$F$3:$G$429,2,FALSE)</f>
        <v>0</v>
      </c>
      <c r="CF543" s="20">
        <f>VLOOKUP(CF198,[1]Plan1!$F$3:$G$429,2,FALSE)</f>
        <v>0</v>
      </c>
      <c r="CG543" s="20" t="e">
        <f>VLOOKUP(CG198,[1]Plan1!$F$3:$G$429,2,FALSE)</f>
        <v>#N/A</v>
      </c>
      <c r="CH543" s="20">
        <f>VLOOKUP(CH198,[1]Plan1!$F$3:$G$429,2,FALSE)</f>
        <v>0</v>
      </c>
      <c r="CI543" s="20">
        <f>VLOOKUP(CI198,[1]Plan1!$F$3:$G$429,2,FALSE)</f>
        <v>0</v>
      </c>
      <c r="CJ543" s="20">
        <f>VLOOKUP(CJ198,[1]Plan1!$F$3:$G$429,2,FALSE)</f>
        <v>0</v>
      </c>
      <c r="CK543" s="20" t="e">
        <f>VLOOKUP(CK198,[1]Plan1!$F$3:$G$429,2,FALSE)</f>
        <v>#N/A</v>
      </c>
      <c r="CL543" s="20">
        <f>VLOOKUP(CL198,[1]Plan1!$F$3:$G$429,2,FALSE)</f>
        <v>0</v>
      </c>
      <c r="CM543" s="20">
        <f>VLOOKUP(CM198,[1]Plan1!$F$3:$G$429,2,FALSE)</f>
        <v>0</v>
      </c>
      <c r="CN543" s="20">
        <f>VLOOKUP(CN198,[1]Plan1!$F$3:$G$429,2,FALSE)</f>
        <v>0</v>
      </c>
      <c r="CU543" s="20" t="str">
        <f>IF(ISERROR(VLOOKUP(CU198,[1]Plan1!$B$2:$D$490,2,FALSE)),"(sem email)",VLOOKUP(CU198,[1]Plan1!$B$2:$D$490,2,FALSE))</f>
        <v>(sem email)</v>
      </c>
      <c r="CX543" s="20" t="str">
        <f>IF(ISERROR(VLOOKUP(CX198,[1]ajustes!$L$4:$M$309,2,FALSE)),"(sem email)",VLOOKUP(CX198,[1]ajustes!$L$4:$M$309,2,FALSE))</f>
        <v>(sem email)</v>
      </c>
    </row>
    <row r="544" spans="5:102" ht="15.75" customHeight="1" x14ac:dyDescent="0.3">
      <c r="E544" s="23" t="str">
        <f t="shared" si="3"/>
        <v>José Roberto Torres De Oliveira</v>
      </c>
      <c r="O544" s="20" t="e">
        <f>VLOOKUP(O199,[1]Plan1!$B$2:$D$490,2,FALSE)</f>
        <v>#N/A</v>
      </c>
      <c r="P544" s="20" t="str">
        <f>VLOOKUP(P199,[1]ajustes!$N$4:$O$344,2,FALSE)</f>
        <v>(16) 98244-2341</v>
      </c>
      <c r="AN544" s="20">
        <f>VLOOKUP(AN199,[1]Plan1!$F$3:$G$429,2,FALSE)</f>
        <v>30</v>
      </c>
      <c r="AO544" s="20">
        <f>VLOOKUP(AO199,[1]Plan1!$F$3:$G$429,2,FALSE)</f>
        <v>48</v>
      </c>
      <c r="AP544" s="20">
        <f>VLOOKUP(AP199,[1]Plan1!$F$3:$G$429,2,FALSE)</f>
        <v>24</v>
      </c>
      <c r="AQ544" s="20">
        <f>VLOOKUP(AQ199,[1]Plan1!$F$3:$G$429,2,FALSE)</f>
        <v>11</v>
      </c>
      <c r="AR544" s="20">
        <f>VLOOKUP(AR199,[1]Plan1!$F$3:$G$429,2,FALSE)</f>
        <v>0</v>
      </c>
      <c r="AS544" s="20">
        <f>VLOOKUP(AS199,[1]Plan1!$F$3:$G$429,2,FALSE)</f>
        <v>0</v>
      </c>
      <c r="AT544" s="20" t="e">
        <f>VLOOKUP(AT199,[1]Plan1!$F$3:$G$429,2,FALSE)</f>
        <v>#N/A</v>
      </c>
      <c r="AU544" s="20" t="e">
        <f>VLOOKUP(AU199,[1]ajustes!$L$4:$N$134,3,FALSE)</f>
        <v>#N/A</v>
      </c>
      <c r="AV544" s="20">
        <f>VLOOKUP(AV199,[1]Plan1!$F$3:$G$429,2,FALSE)</f>
        <v>15</v>
      </c>
      <c r="AW544" s="20">
        <f>VLOOKUP(AW199,[1]Plan1!$F$3:$G$429,2,FALSE)</f>
        <v>22</v>
      </c>
      <c r="AX544" s="20">
        <f>VLOOKUP(AX199,[1]Plan1!$F$3:$G$429,2,FALSE)</f>
        <v>15</v>
      </c>
      <c r="AY544" s="20">
        <f>VLOOKUP(AY199,[1]Plan1!$F$3:$G$429,2,FALSE)</f>
        <v>6</v>
      </c>
      <c r="AZ544" s="20">
        <f>VLOOKUP(AZ199,[1]Plan1!$F$3:$G$429,2,FALSE)</f>
        <v>0</v>
      </c>
      <c r="BA544" s="20">
        <f>VLOOKUP(BA199,[1]Plan1!$F$3:$G$429,2,FALSE)</f>
        <v>0</v>
      </c>
      <c r="BB544" s="20">
        <f>VLOOKUP(BB199,[1]Plan1!$F$3:$G$429,2,FALSE)</f>
        <v>30</v>
      </c>
      <c r="BC544" s="20">
        <f>VLOOKUP(BC199,[1]Plan1!$F$3:$G$429,2,FALSE)</f>
        <v>11</v>
      </c>
      <c r="BD544" s="20">
        <f>VLOOKUP(BD199,[1]Plan1!$F$3:$G$429,2,FALSE)</f>
        <v>2</v>
      </c>
      <c r="BE544" s="20" t="e">
        <f>VLOOKUP(BE199,[1]Plan1!$F$3:$G$429,2,FALSE)</f>
        <v>#N/A</v>
      </c>
      <c r="BF544" s="20">
        <f>VLOOKUP(BF199,[1]Plan1!$F$3:$G$429,2,FALSE)</f>
        <v>25</v>
      </c>
      <c r="BG544" s="20">
        <f>VLOOKUP(BG199,[1]Plan1!$F$3:$G$429,2,FALSE)</f>
        <v>6</v>
      </c>
      <c r="BH544" s="20">
        <f>VLOOKUP(BH199,[1]Plan1!$F$3:$G$429,2,FALSE)</f>
        <v>4</v>
      </c>
      <c r="BI544" s="20">
        <f>VLOOKUP(BI199,[1]Plan1!$F$3:$G$429,2,FALSE)</f>
        <v>1</v>
      </c>
      <c r="BJ544" s="20">
        <f>VLOOKUP(BJ199,[1]Plan1!$F$3:$G$429,2,FALSE)</f>
        <v>1</v>
      </c>
      <c r="BK544" s="20">
        <f>VLOOKUP(BK199,[1]Plan1!$F$3:$G$429,2,FALSE)</f>
        <v>1</v>
      </c>
      <c r="BL544" s="20">
        <f>VLOOKUP(BL199,[1]Plan1!$F$3:$G$429,2,FALSE)</f>
        <v>1</v>
      </c>
      <c r="BM544" s="20">
        <f>VLOOKUP(BM199,[1]Plan1!$F$3:$G$429,2,FALSE)</f>
        <v>2</v>
      </c>
      <c r="BN544" s="20">
        <f>VLOOKUP(BN199,[1]Plan1!$F$3:$G$429,2,FALSE)</f>
        <v>0</v>
      </c>
      <c r="BO544" s="20">
        <f>VLOOKUP(BO199,[1]Plan1!$F$3:$G$429,2,FALSE)</f>
        <v>4</v>
      </c>
      <c r="BP544" s="20">
        <f>VLOOKUP(BP199,[1]Plan1!$F$3:$G$429,2,FALSE)</f>
        <v>4</v>
      </c>
      <c r="BQ544" s="20" t="e">
        <f>VLOOKUP(BQ199,[1]ajustes!$L$3:$M$11,2,FALSE)</f>
        <v>#N/A</v>
      </c>
      <c r="BR544" s="20" t="e">
        <f>VLOOKUP(BR199,[1]Plan1!$F$3:$G$429,2,FALSE)</f>
        <v>#N/A</v>
      </c>
      <c r="BS544" s="20">
        <f>VLOOKUP(BS199,[1]Plan1!$F$3:$G$429,2,FALSE)</f>
        <v>17</v>
      </c>
      <c r="BT544" s="20">
        <f>VLOOKUP(BT199,[1]Plan1!$F$3:$G$429,2,FALSE)</f>
        <v>3</v>
      </c>
      <c r="BU544" s="20">
        <f>VLOOKUP(BU199,[1]Plan1!$F$3:$G$429,2,FALSE)</f>
        <v>2</v>
      </c>
      <c r="BV544" s="20" t="e">
        <f>VLOOKUP(BV199,[1]ajustes!$L$3:$M$328,2,FALSE)</f>
        <v>#N/A</v>
      </c>
      <c r="BW544" s="20" t="e">
        <f>VLOOKUP(BW199,[1]Plan1!$F$3:$G$429,2,FALSE)</f>
        <v>#N/A</v>
      </c>
      <c r="BX544" s="20">
        <f>VLOOKUP(BX199,[1]Plan1!$F$3:$G$429,2,FALSE)</f>
        <v>7</v>
      </c>
      <c r="BY544" s="20">
        <f>VLOOKUP(BY199,[1]Plan1!$F$3:$G$429,2,FALSE)</f>
        <v>8</v>
      </c>
      <c r="BZ544" s="20">
        <f>VLOOKUP(BZ199,[1]Plan1!$F$3:$G$429,2,FALSE)</f>
        <v>2</v>
      </c>
      <c r="CA544" s="20">
        <f>VLOOKUP(CA199,[1]Plan1!$F$3:$G$429,2,FALSE)</f>
        <v>2</v>
      </c>
      <c r="CB544" s="20">
        <f>VLOOKUP(CB199,[1]Plan1!$F$3:$G$429,2,FALSE)</f>
        <v>6</v>
      </c>
      <c r="CC544" s="20">
        <f>VLOOKUP(CC199,[1]Plan1!$F$3:$G$429,2,FALSE)</f>
        <v>51</v>
      </c>
      <c r="CD544" s="20" t="e">
        <f>VLOOKUP(CD199,[1]Plan1!$F$3:$G$429,2,FALSE)</f>
        <v>#N/A</v>
      </c>
      <c r="CE544" s="20" t="e">
        <f>VLOOKUP(CE199,[1]Plan1!$F$3:$G$429,2,FALSE)</f>
        <v>#N/A</v>
      </c>
      <c r="CF544" s="20">
        <f>VLOOKUP(CF199,[1]Plan1!$F$3:$G$429,2,FALSE)</f>
        <v>0</v>
      </c>
      <c r="CG544" s="20" t="e">
        <f>VLOOKUP(CG199,[1]Plan1!$F$3:$G$429,2,FALSE)</f>
        <v>#N/A</v>
      </c>
      <c r="CH544" s="20" t="e">
        <f>VLOOKUP(CH199,[1]Plan1!$F$3:$G$429,2,FALSE)</f>
        <v>#N/A</v>
      </c>
      <c r="CI544" s="20">
        <f>VLOOKUP(CI199,[1]Plan1!$F$3:$G$429,2,FALSE)</f>
        <v>12</v>
      </c>
      <c r="CJ544" s="20">
        <f>VLOOKUP(CJ199,[1]Plan1!$F$3:$G$429,2,FALSE)</f>
        <v>2</v>
      </c>
      <c r="CK544" s="20">
        <f>VLOOKUP(CK199,[1]Plan1!$F$3:$G$429,2,FALSE)</f>
        <v>0</v>
      </c>
      <c r="CL544" s="20" t="e">
        <f>VLOOKUP(CL199,[1]Plan1!$F$3:$G$429,2,FALSE)</f>
        <v>#N/A</v>
      </c>
      <c r="CM544" s="20">
        <f>VLOOKUP(CM199,[1]Plan1!$F$3:$G$429,2,FALSE)</f>
        <v>0</v>
      </c>
      <c r="CN544" s="20">
        <f>VLOOKUP(CN199,[1]Plan1!$F$3:$G$429,2,FALSE)</f>
        <v>0</v>
      </c>
      <c r="CU544" s="20" t="str">
        <f>IF(ISERROR(VLOOKUP(CU199,[1]Plan1!$B$2:$D$490,2,FALSE)),"(sem email)",VLOOKUP(CU199,[1]Plan1!$B$2:$D$490,2,FALSE))</f>
        <v>(sem email)</v>
      </c>
      <c r="CX544" s="20" t="str">
        <f>IF(ISERROR(VLOOKUP(CX199,[1]ajustes!$L$4:$M$309,2,FALSE)),"(sem email)",VLOOKUP(CX199,[1]ajustes!$L$4:$M$309,2,FALSE))</f>
        <v>(sem email)</v>
      </c>
    </row>
    <row r="545" spans="5:102" ht="15.75" customHeight="1" x14ac:dyDescent="0.3">
      <c r="E545" s="23" t="str">
        <f t="shared" si="3"/>
        <v>Lucy Mara Nocente De Almeida</v>
      </c>
      <c r="O545" s="20" t="e">
        <f>VLOOKUP(O200,[1]Plan1!$B$2:$D$490,2,FALSE)</f>
        <v>#N/A</v>
      </c>
      <c r="P545" s="20" t="e">
        <f>VLOOKUP(P200,[1]ajustes!$N$4:$O$344,2,FALSE)</f>
        <v>#N/A</v>
      </c>
      <c r="AN545" s="20">
        <f>VLOOKUP(AN200,[1]Plan1!$F$3:$G$429,2,FALSE)</f>
        <v>35</v>
      </c>
      <c r="AO545" s="20">
        <f>VLOOKUP(AO200,[1]Plan1!$F$3:$G$429,2,FALSE)</f>
        <v>35</v>
      </c>
      <c r="AP545" s="20">
        <f>VLOOKUP(AP200,[1]Plan1!$F$3:$G$429,2,FALSE)</f>
        <v>10</v>
      </c>
      <c r="AQ545" s="20">
        <f>VLOOKUP(AQ200,[1]Plan1!$F$3:$G$429,2,FALSE)</f>
        <v>4</v>
      </c>
      <c r="AR545" s="20">
        <f>VLOOKUP(AR200,[1]Plan1!$F$3:$G$429,2,FALSE)</f>
        <v>0</v>
      </c>
      <c r="AS545" s="20">
        <f>VLOOKUP(AS200,[1]Plan1!$F$3:$G$429,2,FALSE)</f>
        <v>0</v>
      </c>
      <c r="AT545" s="20" t="e">
        <f>VLOOKUP(AT200,[1]Plan1!$F$3:$G$429,2,FALSE)</f>
        <v>#N/A</v>
      </c>
      <c r="AU545" s="20" t="e">
        <f>VLOOKUP(AU200,[1]ajustes!$L$4:$N$134,3,FALSE)</f>
        <v>#N/A</v>
      </c>
      <c r="AV545" s="20">
        <f>VLOOKUP(AV200,[1]Plan1!$F$3:$G$429,2,FALSE)</f>
        <v>35</v>
      </c>
      <c r="AW545" s="20">
        <f>VLOOKUP(AW200,[1]Plan1!$F$3:$G$429,2,FALSE)</f>
        <v>6</v>
      </c>
      <c r="AX545" s="20">
        <f>VLOOKUP(AX200,[1]Plan1!$F$3:$G$429,2,FALSE)</f>
        <v>2</v>
      </c>
      <c r="AY545" s="20">
        <f>VLOOKUP(AY200,[1]Plan1!$F$3:$G$429,2,FALSE)</f>
        <v>2</v>
      </c>
      <c r="AZ545" s="20" t="e">
        <f>VLOOKUP(AZ200,[1]Plan1!$F$3:$G$429,2,FALSE)</f>
        <v>#N/A</v>
      </c>
      <c r="BA545" s="20">
        <f>VLOOKUP(BA200,[1]Plan1!$F$3:$G$429,2,FALSE)</f>
        <v>8</v>
      </c>
      <c r="BB545" s="20">
        <f>VLOOKUP(BB200,[1]Plan1!$F$3:$G$429,2,FALSE)</f>
        <v>4</v>
      </c>
      <c r="BC545" s="20">
        <f>VLOOKUP(BC200,[1]Plan1!$F$3:$G$429,2,FALSE)</f>
        <v>1</v>
      </c>
      <c r="BD545" s="20">
        <f>VLOOKUP(BD200,[1]Plan1!$F$3:$G$429,2,FALSE)</f>
        <v>1</v>
      </c>
      <c r="BE545" s="20" t="e">
        <f>VLOOKUP(BE200,[1]Plan1!$F$3:$G$429,2,FALSE)</f>
        <v>#N/A</v>
      </c>
      <c r="BF545" s="20">
        <f>VLOOKUP(BF200,[1]Plan1!$F$3:$G$429,2,FALSE)</f>
        <v>18</v>
      </c>
      <c r="BG545" s="20">
        <f>VLOOKUP(BG200,[1]Plan1!$F$3:$G$429,2,FALSE)</f>
        <v>20</v>
      </c>
      <c r="BH545" s="20">
        <f>VLOOKUP(BH200,[1]Plan1!$F$3:$G$429,2,FALSE)</f>
        <v>6</v>
      </c>
      <c r="BI545" s="20">
        <f>VLOOKUP(BI200,[1]Plan1!$F$3:$G$429,2,FALSE)</f>
        <v>2</v>
      </c>
      <c r="BJ545" s="20">
        <f>VLOOKUP(BJ200,[1]Plan1!$F$3:$G$429,2,FALSE)</f>
        <v>1</v>
      </c>
      <c r="BK545" s="20">
        <f>VLOOKUP(BK200,[1]Plan1!$F$3:$G$429,2,FALSE)</f>
        <v>1</v>
      </c>
      <c r="BL545" s="20">
        <f>VLOOKUP(BL200,[1]Plan1!$F$3:$G$429,2,FALSE)</f>
        <v>1</v>
      </c>
      <c r="BM545" s="20">
        <f>VLOOKUP(BM200,[1]Plan1!$F$3:$G$429,2,FALSE)</f>
        <v>1</v>
      </c>
      <c r="BN545" s="20">
        <f>VLOOKUP(BN200,[1]Plan1!$F$3:$G$429,2,FALSE)</f>
        <v>0</v>
      </c>
      <c r="BO545" s="20">
        <f>VLOOKUP(BO200,[1]Plan1!$F$3:$G$429,2,FALSE)</f>
        <v>2</v>
      </c>
      <c r="BP545" s="20">
        <f>VLOOKUP(BP200,[1]Plan1!$F$3:$G$429,2,FALSE)</f>
        <v>0</v>
      </c>
      <c r="BQ545" s="20" t="e">
        <f>VLOOKUP(BQ200,[1]ajustes!$L$3:$M$11,2,FALSE)</f>
        <v>#N/A</v>
      </c>
      <c r="BR545" s="20">
        <f>VLOOKUP(BR200,[1]Plan1!$F$3:$G$429,2,FALSE)</f>
        <v>0</v>
      </c>
      <c r="BS545" s="20">
        <f>VLOOKUP(BS200,[1]Plan1!$F$3:$G$429,2,FALSE)</f>
        <v>0</v>
      </c>
      <c r="BT545" s="20">
        <f>VLOOKUP(BT200,[1]Plan1!$F$3:$G$429,2,FALSE)</f>
        <v>0</v>
      </c>
      <c r="BU545" s="20">
        <f>VLOOKUP(BU200,[1]Plan1!$F$3:$G$429,2,FALSE)</f>
        <v>0</v>
      </c>
      <c r="BV545" s="20" t="e">
        <f>VLOOKUP(BV200,[1]ajustes!$L$3:$M$328,2,FALSE)</f>
        <v>#N/A</v>
      </c>
      <c r="BW545" s="20" t="e">
        <f>VLOOKUP(BW200,[1]Plan1!$F$3:$G$429,2,FALSE)</f>
        <v>#N/A</v>
      </c>
      <c r="BX545" s="20">
        <f>VLOOKUP(BX200,[1]Plan1!$F$3:$G$429,2,FALSE)</f>
        <v>3</v>
      </c>
      <c r="BY545" s="20">
        <f>VLOOKUP(BY200,[1]Plan1!$F$3:$G$429,2,FALSE)</f>
        <v>5</v>
      </c>
      <c r="BZ545" s="20">
        <f>VLOOKUP(BZ200,[1]Plan1!$F$3:$G$429,2,FALSE)</f>
        <v>1</v>
      </c>
      <c r="CA545" s="20">
        <f>VLOOKUP(CA200,[1]Plan1!$F$3:$G$429,2,FALSE)</f>
        <v>1</v>
      </c>
      <c r="CB545" s="20">
        <f>VLOOKUP(CB200,[1]Plan1!$F$3:$G$429,2,FALSE)</f>
        <v>0</v>
      </c>
      <c r="CC545" s="20">
        <f>VLOOKUP(CC200,[1]Plan1!$F$3:$G$429,2,FALSE)</f>
        <v>0</v>
      </c>
      <c r="CD545" s="20">
        <f>VLOOKUP(CD200,[1]Plan1!$F$3:$G$429,2,FALSE)</f>
        <v>0</v>
      </c>
      <c r="CE545" s="20">
        <f>VLOOKUP(CE200,[1]Plan1!$F$3:$G$429,2,FALSE)</f>
        <v>0</v>
      </c>
      <c r="CF545" s="20">
        <f>VLOOKUP(CF200,[1]Plan1!$F$3:$G$429,2,FALSE)</f>
        <v>0</v>
      </c>
      <c r="CG545" s="20" t="e">
        <f>VLOOKUP(CG200,[1]Plan1!$F$3:$G$429,2,FALSE)</f>
        <v>#N/A</v>
      </c>
      <c r="CH545" s="20" t="e">
        <f>VLOOKUP(CH200,[1]Plan1!$F$3:$G$429,2,FALSE)</f>
        <v>#N/A</v>
      </c>
      <c r="CI545" s="20">
        <f>VLOOKUP(CI200,[1]Plan1!$F$3:$G$429,2,FALSE)</f>
        <v>0</v>
      </c>
      <c r="CJ545" s="20">
        <f>VLOOKUP(CJ200,[1]Plan1!$F$3:$G$429,2,FALSE)</f>
        <v>0</v>
      </c>
      <c r="CK545" s="20">
        <f>VLOOKUP(CK200,[1]Plan1!$F$3:$G$429,2,FALSE)</f>
        <v>0</v>
      </c>
      <c r="CL545" s="20" t="e">
        <f>VLOOKUP(CL200,[1]Plan1!$F$3:$G$429,2,FALSE)</f>
        <v>#N/A</v>
      </c>
      <c r="CM545" s="20">
        <f>VLOOKUP(CM200,[1]Plan1!$F$3:$G$429,2,FALSE)</f>
        <v>0</v>
      </c>
      <c r="CN545" s="20">
        <f>VLOOKUP(CN200,[1]Plan1!$F$3:$G$429,2,FALSE)</f>
        <v>0</v>
      </c>
      <c r="CU545" s="20" t="str">
        <f>IF(ISERROR(VLOOKUP(CU200,[1]Plan1!$B$2:$D$490,2,FALSE)),"(sem email)",VLOOKUP(CU200,[1]Plan1!$B$2:$D$490,2,FALSE))</f>
        <v>(sem email)</v>
      </c>
      <c r="CX545" s="20" t="str">
        <f>IF(ISERROR(VLOOKUP(CX200,[1]ajustes!$L$4:$M$309,2,FALSE)),"(sem email)",VLOOKUP(CX200,[1]ajustes!$L$4:$M$309,2,FALSE))</f>
        <v>(sem email)</v>
      </c>
    </row>
    <row r="546" spans="5:102" ht="15.75" customHeight="1" x14ac:dyDescent="0.3">
      <c r="E546" s="23" t="str">
        <f t="shared" si="3"/>
        <v>Euler Alberto De Campos</v>
      </c>
      <c r="O546" s="20" t="e">
        <f>VLOOKUP(O201,[1]Plan1!$B$2:$D$490,2,FALSE)</f>
        <v>#N/A</v>
      </c>
      <c r="P546" s="20" t="e">
        <f>VLOOKUP(P201,[1]ajustes!$N$4:$O$344,2,FALSE)</f>
        <v>#N/A</v>
      </c>
      <c r="AN546" s="20">
        <f>VLOOKUP(AN201,[1]Plan1!$F$3:$G$429,2,FALSE)</f>
        <v>10</v>
      </c>
      <c r="AO546" s="20">
        <f>VLOOKUP(AO201,[1]Plan1!$F$3:$G$429,2,FALSE)</f>
        <v>10</v>
      </c>
      <c r="AP546" s="20">
        <f>VLOOKUP(AP201,[1]Plan1!$F$3:$G$429,2,FALSE)</f>
        <v>4</v>
      </c>
      <c r="AQ546" s="20">
        <f>VLOOKUP(AQ201,[1]Plan1!$F$3:$G$429,2,FALSE)</f>
        <v>3</v>
      </c>
      <c r="AR546" s="20">
        <f>VLOOKUP(AR201,[1]Plan1!$F$3:$G$429,2,FALSE)</f>
        <v>0</v>
      </c>
      <c r="AS546" s="20">
        <f>VLOOKUP(AS201,[1]Plan1!$F$3:$G$429,2,FALSE)</f>
        <v>0</v>
      </c>
      <c r="AT546" s="20" t="e">
        <f>VLOOKUP(AT201,[1]Plan1!$F$3:$G$429,2,FALSE)</f>
        <v>#N/A</v>
      </c>
      <c r="AU546" s="20" t="e">
        <f>VLOOKUP(AU201,[1]ajustes!$L$4:$N$134,3,FALSE)</f>
        <v>#N/A</v>
      </c>
      <c r="AV546" s="20">
        <f>VLOOKUP(AV201,[1]Plan1!$F$3:$G$429,2,FALSE)</f>
        <v>17</v>
      </c>
      <c r="AW546" s="20">
        <f>VLOOKUP(AW201,[1]Plan1!$F$3:$G$429,2,FALSE)</f>
        <v>3</v>
      </c>
      <c r="AX546" s="20">
        <f>VLOOKUP(AX201,[1]Plan1!$F$3:$G$429,2,FALSE)</f>
        <v>2</v>
      </c>
      <c r="AY546" s="20">
        <f>VLOOKUP(AY201,[1]Plan1!$F$3:$G$429,2,FALSE)</f>
        <v>2</v>
      </c>
      <c r="AZ546" s="20">
        <f>VLOOKUP(AZ201,[1]Plan1!$F$3:$G$429,2,FALSE)</f>
        <v>0</v>
      </c>
      <c r="BA546" s="20">
        <f>VLOOKUP(BA201,[1]Plan1!$F$3:$G$429,2,FALSE)</f>
        <v>0</v>
      </c>
      <c r="BB546" s="20">
        <f>VLOOKUP(BB201,[1]Plan1!$F$3:$G$429,2,FALSE)</f>
        <v>3</v>
      </c>
      <c r="BC546" s="20">
        <f>VLOOKUP(BC201,[1]Plan1!$F$3:$G$429,2,FALSE)</f>
        <v>2</v>
      </c>
      <c r="BD546" s="20">
        <f>VLOOKUP(BD201,[1]Plan1!$F$3:$G$429,2,FALSE)</f>
        <v>2</v>
      </c>
      <c r="BE546" s="20" t="e">
        <f>VLOOKUP(BE201,[1]Plan1!$F$3:$G$429,2,FALSE)</f>
        <v>#N/A</v>
      </c>
      <c r="BF546" s="20">
        <f>VLOOKUP(BF201,[1]Plan1!$F$3:$G$429,2,FALSE)</f>
        <v>10</v>
      </c>
      <c r="BG546" s="20">
        <f>VLOOKUP(BG201,[1]Plan1!$F$3:$G$429,2,FALSE)</f>
        <v>2</v>
      </c>
      <c r="BH546" s="20">
        <f>VLOOKUP(BH201,[1]Plan1!$F$3:$G$429,2,FALSE)</f>
        <v>3</v>
      </c>
      <c r="BI546" s="20">
        <f>VLOOKUP(BI201,[1]Plan1!$F$3:$G$429,2,FALSE)</f>
        <v>0</v>
      </c>
      <c r="BJ546" s="20">
        <f>VLOOKUP(BJ201,[1]Plan1!$F$3:$G$429,2,FALSE)</f>
        <v>0</v>
      </c>
      <c r="BK546" s="20">
        <f>VLOOKUP(BK201,[1]Plan1!$F$3:$G$429,2,FALSE)</f>
        <v>2</v>
      </c>
      <c r="BL546" s="20">
        <f>VLOOKUP(BL201,[1]Plan1!$F$3:$G$429,2,FALSE)</f>
        <v>1</v>
      </c>
      <c r="BM546" s="20">
        <f>VLOOKUP(BM201,[1]Plan1!$F$3:$G$429,2,FALSE)</f>
        <v>0</v>
      </c>
      <c r="BN546" s="20">
        <f>VLOOKUP(BN201,[1]Plan1!$F$3:$G$429,2,FALSE)</f>
        <v>0</v>
      </c>
      <c r="BO546" s="20">
        <f>VLOOKUP(BO201,[1]Plan1!$F$3:$G$429,2,FALSE)</f>
        <v>3</v>
      </c>
      <c r="BP546" s="20">
        <f>VLOOKUP(BP201,[1]Plan1!$F$3:$G$429,2,FALSE)</f>
        <v>3</v>
      </c>
      <c r="BQ546" s="20" t="e">
        <f>VLOOKUP(BQ201,[1]ajustes!$L$3:$M$11,2,FALSE)</f>
        <v>#N/A</v>
      </c>
      <c r="BR546" s="20">
        <f>VLOOKUP(BR201,[1]Plan1!$F$3:$G$429,2,FALSE)</f>
        <v>0</v>
      </c>
      <c r="BS546" s="20">
        <f>VLOOKUP(BS201,[1]Plan1!$F$3:$G$429,2,FALSE)</f>
        <v>0</v>
      </c>
      <c r="BT546" s="20">
        <f>VLOOKUP(BT201,[1]Plan1!$F$3:$G$429,2,FALSE)</f>
        <v>0</v>
      </c>
      <c r="BU546" s="20">
        <f>VLOOKUP(BU201,[1]Plan1!$F$3:$G$429,2,FALSE)</f>
        <v>0</v>
      </c>
      <c r="BV546" s="20" t="e">
        <f>VLOOKUP(BV201,[1]ajustes!$L$3:$M$328,2,FALSE)</f>
        <v>#N/A</v>
      </c>
      <c r="BW546" s="20" t="e">
        <f>VLOOKUP(BW201,[1]Plan1!$F$3:$G$429,2,FALSE)</f>
        <v>#N/A</v>
      </c>
      <c r="BX546" s="20">
        <f>VLOOKUP(BX201,[1]Plan1!$F$3:$G$429,2,FALSE)</f>
        <v>6</v>
      </c>
      <c r="BY546" s="20">
        <f>VLOOKUP(BY201,[1]Plan1!$F$3:$G$429,2,FALSE)</f>
        <v>3</v>
      </c>
      <c r="BZ546" s="20">
        <f>VLOOKUP(BZ201,[1]Plan1!$F$3:$G$429,2,FALSE)</f>
        <v>3</v>
      </c>
      <c r="CA546" s="20">
        <f>VLOOKUP(CA201,[1]Plan1!$F$3:$G$429,2,FALSE)</f>
        <v>3</v>
      </c>
      <c r="CB546" s="20">
        <f>VLOOKUP(CB201,[1]Plan1!$F$3:$G$429,2,FALSE)</f>
        <v>0</v>
      </c>
      <c r="CC546" s="20">
        <f>VLOOKUP(CC201,[1]Plan1!$F$3:$G$429,2,FALSE)</f>
        <v>5</v>
      </c>
      <c r="CD546" s="20" t="e">
        <f>VLOOKUP(CD201,[1]Plan1!$F$3:$G$429,2,FALSE)</f>
        <v>#N/A</v>
      </c>
      <c r="CE546" s="20">
        <f>VLOOKUP(CE201,[1]Plan1!$F$3:$G$429,2,FALSE)</f>
        <v>0</v>
      </c>
      <c r="CF546" s="20">
        <f>VLOOKUP(CF201,[1]Plan1!$F$3:$G$429,2,FALSE)</f>
        <v>0</v>
      </c>
      <c r="CG546" s="20" t="e">
        <f>VLOOKUP(CG201,[1]Plan1!$F$3:$G$429,2,FALSE)</f>
        <v>#N/A</v>
      </c>
      <c r="CH546" s="20" t="e">
        <f>VLOOKUP(CH201,[1]Plan1!$F$3:$G$429,2,FALSE)</f>
        <v>#N/A</v>
      </c>
      <c r="CI546" s="20">
        <f>VLOOKUP(CI201,[1]Plan1!$F$3:$G$429,2,FALSE)</f>
        <v>0</v>
      </c>
      <c r="CJ546" s="20">
        <f>VLOOKUP(CJ201,[1]Plan1!$F$3:$G$429,2,FALSE)</f>
        <v>0</v>
      </c>
      <c r="CK546" s="20">
        <f>VLOOKUP(CK201,[1]Plan1!$F$3:$G$429,2,FALSE)</f>
        <v>0</v>
      </c>
      <c r="CL546" s="20" t="e">
        <f>VLOOKUP(CL201,[1]Plan1!$F$3:$G$429,2,FALSE)</f>
        <v>#N/A</v>
      </c>
      <c r="CM546" s="20">
        <f>VLOOKUP(CM201,[1]Plan1!$F$3:$G$429,2,FALSE)</f>
        <v>0</v>
      </c>
      <c r="CN546" s="20">
        <f>VLOOKUP(CN201,[1]Plan1!$F$3:$G$429,2,FALSE)</f>
        <v>0</v>
      </c>
      <c r="CU546" s="20" t="str">
        <f>IF(ISERROR(VLOOKUP(CU201,[1]Plan1!$B$2:$D$490,2,FALSE)),"(sem email)",VLOOKUP(CU201,[1]Plan1!$B$2:$D$490,2,FALSE))</f>
        <v>(sem email)</v>
      </c>
      <c r="CX546" s="20" t="str">
        <f>IF(ISERROR(VLOOKUP(CX201,[1]ajustes!$L$4:$M$309,2,FALSE)),"(sem email)",VLOOKUP(CX201,[1]ajustes!$L$4:$M$309,2,FALSE))</f>
        <v>(sem email)</v>
      </c>
    </row>
    <row r="547" spans="5:102" ht="15.75" customHeight="1" x14ac:dyDescent="0.3">
      <c r="E547" s="23" t="str">
        <f t="shared" si="3"/>
        <v>Ana Claudia De Oliveira Nogueira Lopes</v>
      </c>
      <c r="O547" s="20" t="e">
        <f>VLOOKUP(O202,[1]Plan1!$B$2:$D$490,2,FALSE)</f>
        <v>#N/A</v>
      </c>
      <c r="P547" s="20" t="str">
        <f>VLOOKUP(P202,[1]ajustes!$N$4:$O$344,2,FALSE)</f>
        <v>(17) 98105-0648</v>
      </c>
      <c r="AN547" s="20">
        <f>VLOOKUP(AN202,[1]Plan1!$F$3:$G$429,2,FALSE)</f>
        <v>15</v>
      </c>
      <c r="AO547" s="20">
        <f>VLOOKUP(AO202,[1]Plan1!$F$3:$G$429,2,FALSE)</f>
        <v>8</v>
      </c>
      <c r="AP547" s="20">
        <f>VLOOKUP(AP202,[1]Plan1!$F$3:$G$429,2,FALSE)</f>
        <v>5</v>
      </c>
      <c r="AQ547" s="20">
        <f>VLOOKUP(AQ202,[1]Plan1!$F$3:$G$429,2,FALSE)</f>
        <v>5</v>
      </c>
      <c r="AR547" s="20">
        <f>VLOOKUP(AR202,[1]Plan1!$F$3:$G$429,2,FALSE)</f>
        <v>0</v>
      </c>
      <c r="AS547" s="20">
        <f>VLOOKUP(AS202,[1]Plan1!$F$3:$G$429,2,FALSE)</f>
        <v>0</v>
      </c>
      <c r="AT547" s="20" t="e">
        <f>VLOOKUP(AT202,[1]Plan1!$F$3:$G$429,2,FALSE)</f>
        <v>#N/A</v>
      </c>
      <c r="AU547" s="20" t="e">
        <f>VLOOKUP(AU202,[1]ajustes!$L$4:$N$134,3,FALSE)</f>
        <v>#N/A</v>
      </c>
      <c r="AV547" s="20">
        <f>VLOOKUP(AV202,[1]Plan1!$F$3:$G$429,2,FALSE)</f>
        <v>8</v>
      </c>
      <c r="AW547" s="20">
        <f>VLOOKUP(AW202,[1]Plan1!$F$3:$G$429,2,FALSE)</f>
        <v>5</v>
      </c>
      <c r="AX547" s="20">
        <f>VLOOKUP(AX202,[1]Plan1!$F$3:$G$429,2,FALSE)</f>
        <v>2</v>
      </c>
      <c r="AY547" s="20">
        <f>VLOOKUP(AY202,[1]Plan1!$F$3:$G$429,2,FALSE)</f>
        <v>2</v>
      </c>
      <c r="AZ547" s="20">
        <f>VLOOKUP(AZ202,[1]Plan1!$F$3:$G$429,2,FALSE)</f>
        <v>0</v>
      </c>
      <c r="BA547" s="20">
        <f>VLOOKUP(BA202,[1]Plan1!$F$3:$G$429,2,FALSE)</f>
        <v>8</v>
      </c>
      <c r="BB547" s="20">
        <f>VLOOKUP(BB202,[1]Plan1!$F$3:$G$429,2,FALSE)</f>
        <v>4</v>
      </c>
      <c r="BC547" s="20">
        <f>VLOOKUP(BC202,[1]Plan1!$F$3:$G$429,2,FALSE)</f>
        <v>0</v>
      </c>
      <c r="BD547" s="20">
        <f>VLOOKUP(BD202,[1]Plan1!$F$3:$G$429,2,FALSE)</f>
        <v>1</v>
      </c>
      <c r="BE547" s="20">
        <f>VLOOKUP(BE202,[1]Plan1!$F$3:$G$429,2,FALSE)</f>
        <v>0</v>
      </c>
      <c r="BF547" s="20">
        <f>VLOOKUP(BF202,[1]Plan1!$F$3:$G$429,2,FALSE)</f>
        <v>0</v>
      </c>
      <c r="BG547" s="20">
        <f>VLOOKUP(BG202,[1]Plan1!$F$3:$G$429,2,FALSE)</f>
        <v>0</v>
      </c>
      <c r="BH547" s="20">
        <f>VLOOKUP(BH202,[1]Plan1!$F$3:$G$429,2,FALSE)</f>
        <v>1</v>
      </c>
      <c r="BI547" s="20">
        <f>VLOOKUP(BI202,[1]Plan1!$F$3:$G$429,2,FALSE)</f>
        <v>0</v>
      </c>
      <c r="BJ547" s="20">
        <f>VLOOKUP(BJ202,[1]Plan1!$F$3:$G$429,2,FALSE)</f>
        <v>0</v>
      </c>
      <c r="BK547" s="20">
        <f>VLOOKUP(BK202,[1]Plan1!$F$3:$G$429,2,FALSE)</f>
        <v>0</v>
      </c>
      <c r="BL547" s="20">
        <f>VLOOKUP(BL202,[1]Plan1!$F$3:$G$429,2,FALSE)</f>
        <v>0</v>
      </c>
      <c r="BM547" s="20">
        <f>VLOOKUP(BM202,[1]Plan1!$F$3:$G$429,2,FALSE)</f>
        <v>0</v>
      </c>
      <c r="BN547" s="20">
        <f>VLOOKUP(BN202,[1]Plan1!$F$3:$G$429,2,FALSE)</f>
        <v>0</v>
      </c>
      <c r="BO547" s="20">
        <f>VLOOKUP(BO202,[1]Plan1!$F$3:$G$429,2,FALSE)</f>
        <v>0</v>
      </c>
      <c r="BP547" s="20">
        <f>VLOOKUP(BP202,[1]Plan1!$F$3:$G$429,2,FALSE)</f>
        <v>0</v>
      </c>
      <c r="BQ547" s="20" t="e">
        <f>VLOOKUP(BQ202,[1]ajustes!$L$3:$M$11,2,FALSE)</f>
        <v>#N/A</v>
      </c>
      <c r="BR547" s="20">
        <f>VLOOKUP(BR202,[1]Plan1!$F$3:$G$429,2,FALSE)</f>
        <v>0</v>
      </c>
      <c r="BS547" s="20">
        <f>VLOOKUP(BS202,[1]Plan1!$F$3:$G$429,2,FALSE)</f>
        <v>0</v>
      </c>
      <c r="BT547" s="20">
        <f>VLOOKUP(BT202,[1]Plan1!$F$3:$G$429,2,FALSE)</f>
        <v>0</v>
      </c>
      <c r="BU547" s="20">
        <f>VLOOKUP(BU202,[1]Plan1!$F$3:$G$429,2,FALSE)</f>
        <v>1</v>
      </c>
      <c r="BV547" s="20" t="e">
        <f>VLOOKUP(BV202,[1]ajustes!$L$3:$M$328,2,FALSE)</f>
        <v>#N/A</v>
      </c>
      <c r="BW547" s="20" t="e">
        <f>VLOOKUP(BW202,[1]Plan1!$F$3:$G$429,2,FALSE)</f>
        <v>#N/A</v>
      </c>
      <c r="BX547" s="20">
        <f>VLOOKUP(BX202,[1]Plan1!$F$3:$G$429,2,FALSE)</f>
        <v>0</v>
      </c>
      <c r="BY547" s="20">
        <f>VLOOKUP(BY202,[1]Plan1!$F$3:$G$429,2,FALSE)</f>
        <v>0</v>
      </c>
      <c r="BZ547" s="20">
        <f>VLOOKUP(BZ202,[1]Plan1!$F$3:$G$429,2,FALSE)</f>
        <v>0</v>
      </c>
      <c r="CA547" s="20">
        <f>VLOOKUP(CA202,[1]Plan1!$F$3:$G$429,2,FALSE)</f>
        <v>1</v>
      </c>
      <c r="CB547" s="20">
        <f>VLOOKUP(CB202,[1]Plan1!$F$3:$G$429,2,FALSE)</f>
        <v>0</v>
      </c>
      <c r="CC547" s="20">
        <f>VLOOKUP(CC202,[1]Plan1!$F$3:$G$429,2,FALSE)</f>
        <v>0</v>
      </c>
      <c r="CD547" s="20">
        <f>VLOOKUP(CD202,[1]Plan1!$F$3:$G$429,2,FALSE)</f>
        <v>0</v>
      </c>
      <c r="CE547" s="20">
        <f>VLOOKUP(CE202,[1]Plan1!$F$3:$G$429,2,FALSE)</f>
        <v>0</v>
      </c>
      <c r="CF547" s="20">
        <f>VLOOKUP(CF202,[1]Plan1!$F$3:$G$429,2,FALSE)</f>
        <v>0</v>
      </c>
      <c r="CG547" s="20" t="e">
        <f>VLOOKUP(CG202,[1]Plan1!$F$3:$G$429,2,FALSE)</f>
        <v>#N/A</v>
      </c>
      <c r="CH547" s="20" t="e">
        <f>VLOOKUP(CH202,[1]Plan1!$F$3:$G$429,2,FALSE)</f>
        <v>#N/A</v>
      </c>
      <c r="CI547" s="20">
        <f>VLOOKUP(CI202,[1]Plan1!$F$3:$G$429,2,FALSE)</f>
        <v>5</v>
      </c>
      <c r="CJ547" s="20">
        <f>VLOOKUP(CJ202,[1]Plan1!$F$3:$G$429,2,FALSE)</f>
        <v>1</v>
      </c>
      <c r="CK547" s="20" t="e">
        <f>VLOOKUP(CK202,[1]Plan1!$F$3:$G$429,2,FALSE)</f>
        <v>#N/A</v>
      </c>
      <c r="CL547" s="20" t="e">
        <f>VLOOKUP(CL202,[1]Plan1!$F$3:$G$429,2,FALSE)</f>
        <v>#N/A</v>
      </c>
      <c r="CM547" s="20">
        <f>VLOOKUP(CM202,[1]Plan1!$F$3:$G$429,2,FALSE)</f>
        <v>5</v>
      </c>
      <c r="CN547" s="20">
        <f>VLOOKUP(CN202,[1]Plan1!$F$3:$G$429,2,FALSE)</f>
        <v>0</v>
      </c>
      <c r="CU547" s="20" t="str">
        <f>IF(ISERROR(VLOOKUP(CU202,[1]Plan1!$B$2:$D$490,2,FALSE)),"(sem email)",VLOOKUP(CU202,[1]Plan1!$B$2:$D$490,2,FALSE))</f>
        <v>(sem email)</v>
      </c>
      <c r="CX547" s="20" t="str">
        <f>IF(ISERROR(VLOOKUP(CX202,[1]ajustes!$L$4:$M$309,2,FALSE)),"(sem email)",VLOOKUP(CX202,[1]ajustes!$L$4:$M$309,2,FALSE))</f>
        <v>(sem email)</v>
      </c>
    </row>
    <row r="548" spans="5:102" ht="15.75" customHeight="1" x14ac:dyDescent="0.3">
      <c r="E548" s="23" t="str">
        <f t="shared" si="3"/>
        <v>Joana D'Arc Santos</v>
      </c>
      <c r="O548" s="20" t="e">
        <f>VLOOKUP(O203,[1]Plan1!$B$2:$D$490,2,FALSE)</f>
        <v>#N/A</v>
      </c>
      <c r="P548" s="20" t="str">
        <f>VLOOKUP(P203,[1]ajustes!$N$4:$O$344,2,FALSE)</f>
        <v>(16) 99275-4277</v>
      </c>
      <c r="AN548" s="20">
        <f>VLOOKUP(AN203,[1]Plan1!$F$3:$G$429,2,FALSE)</f>
        <v>50</v>
      </c>
      <c r="AO548" s="20">
        <f>VLOOKUP(AO203,[1]Plan1!$F$3:$G$429,2,FALSE)</f>
        <v>40</v>
      </c>
      <c r="AP548" s="20">
        <f>VLOOKUP(AP203,[1]Plan1!$F$3:$G$429,2,FALSE)</f>
        <v>7</v>
      </c>
      <c r="AQ548" s="20">
        <f>VLOOKUP(AQ203,[1]Plan1!$F$3:$G$429,2,FALSE)</f>
        <v>7</v>
      </c>
      <c r="AR548" s="20" t="e">
        <f>VLOOKUP(AR203,[1]Plan1!$F$3:$G$429,2,FALSE)</f>
        <v>#N/A</v>
      </c>
      <c r="AS548" s="20">
        <f>VLOOKUP(AS203,[1]Plan1!$F$3:$G$429,2,FALSE)</f>
        <v>25</v>
      </c>
      <c r="AT548" s="20" t="e">
        <f>VLOOKUP(AT203,[1]Plan1!$F$3:$G$429,2,FALSE)</f>
        <v>#N/A</v>
      </c>
      <c r="AU548" s="20" t="e">
        <f>VLOOKUP(AU203,[1]ajustes!$L$4:$N$134,3,FALSE)</f>
        <v>#N/A</v>
      </c>
      <c r="AV548" s="20">
        <f>VLOOKUP(AV203,[1]Plan1!$F$3:$G$429,2,FALSE)</f>
        <v>25</v>
      </c>
      <c r="AW548" s="20">
        <f>VLOOKUP(AW203,[1]Plan1!$F$3:$G$429,2,FALSE)</f>
        <v>6</v>
      </c>
      <c r="AX548" s="20">
        <f>VLOOKUP(AX203,[1]Plan1!$F$3:$G$429,2,FALSE)</f>
        <v>4</v>
      </c>
      <c r="AY548" s="20">
        <f>VLOOKUP(AY203,[1]Plan1!$F$3:$G$429,2,FALSE)</f>
        <v>1</v>
      </c>
      <c r="AZ548" s="20" t="e">
        <f>VLOOKUP(AZ203,[1]Plan1!$F$3:$G$429,2,FALSE)</f>
        <v>#N/A</v>
      </c>
      <c r="BA548" s="20">
        <f>VLOOKUP(BA203,[1]Plan1!$F$3:$G$429,2,FALSE)</f>
        <v>18</v>
      </c>
      <c r="BB548" s="20">
        <f>VLOOKUP(BB203,[1]Plan1!$F$3:$G$429,2,FALSE)</f>
        <v>5</v>
      </c>
      <c r="BC548" s="20">
        <f>VLOOKUP(BC203,[1]Plan1!$F$3:$G$429,2,FALSE)</f>
        <v>1</v>
      </c>
      <c r="BD548" s="20">
        <f>VLOOKUP(BD203,[1]Plan1!$F$3:$G$429,2,FALSE)</f>
        <v>1</v>
      </c>
      <c r="BE548" s="20" t="e">
        <f>VLOOKUP(BE203,[1]Plan1!$F$3:$G$429,2,FALSE)</f>
        <v>#N/A</v>
      </c>
      <c r="BF548" s="20">
        <f>VLOOKUP(BF203,[1]Plan1!$F$3:$G$429,2,FALSE)</f>
        <v>25</v>
      </c>
      <c r="BG548" s="20">
        <f>VLOOKUP(BG203,[1]Plan1!$F$3:$G$429,2,FALSE)</f>
        <v>12</v>
      </c>
      <c r="BH548" s="20">
        <f>VLOOKUP(BH203,[1]Plan1!$F$3:$G$429,2,FALSE)</f>
        <v>9</v>
      </c>
      <c r="BI548" s="20">
        <f>VLOOKUP(BI203,[1]Plan1!$F$3:$G$429,2,FALSE)</f>
        <v>1</v>
      </c>
      <c r="BJ548" s="20">
        <f>VLOOKUP(BJ203,[1]Plan1!$F$3:$G$429,2,FALSE)</f>
        <v>2</v>
      </c>
      <c r="BK548" s="20">
        <f>VLOOKUP(BK203,[1]Plan1!$F$3:$G$429,2,FALSE)</f>
        <v>2</v>
      </c>
      <c r="BL548" s="20">
        <f>VLOOKUP(BL203,[1]Plan1!$F$3:$G$429,2,FALSE)</f>
        <v>1</v>
      </c>
      <c r="BM548" s="20">
        <f>VLOOKUP(BM203,[1]Plan1!$F$3:$G$429,2,FALSE)</f>
        <v>2</v>
      </c>
      <c r="BN548" s="20">
        <f>VLOOKUP(BN203,[1]Plan1!$F$3:$G$429,2,FALSE)</f>
        <v>1</v>
      </c>
      <c r="BO548" s="20">
        <f>VLOOKUP(BO203,[1]Plan1!$F$3:$G$429,2,FALSE)</f>
        <v>0</v>
      </c>
      <c r="BP548" s="20">
        <f>VLOOKUP(BP203,[1]Plan1!$F$3:$G$429,2,FALSE)</f>
        <v>9</v>
      </c>
      <c r="BQ548" s="20" t="e">
        <f>VLOOKUP(BQ203,[1]ajustes!$L$3:$M$11,2,FALSE)</f>
        <v>#N/A</v>
      </c>
      <c r="BR548" s="20" t="e">
        <f>VLOOKUP(BR203,[1]Plan1!$F$3:$G$429,2,FALSE)</f>
        <v>#N/A</v>
      </c>
      <c r="BS548" s="20">
        <f>VLOOKUP(BS203,[1]Plan1!$F$3:$G$429,2,FALSE)</f>
        <v>4</v>
      </c>
      <c r="BT548" s="20">
        <f>VLOOKUP(BT203,[1]Plan1!$F$3:$G$429,2,FALSE)</f>
        <v>1</v>
      </c>
      <c r="BU548" s="20">
        <f>VLOOKUP(BU203,[1]Plan1!$F$3:$G$429,2,FALSE)</f>
        <v>1</v>
      </c>
      <c r="BV548" s="20" t="e">
        <f>VLOOKUP(BV203,[1]ajustes!$L$3:$M$328,2,FALSE)</f>
        <v>#N/A</v>
      </c>
      <c r="BW548" s="20">
        <f>VLOOKUP(BW203,[1]Plan1!$F$3:$G$429,2,FALSE)</f>
        <v>0</v>
      </c>
      <c r="BX548" s="20">
        <f>VLOOKUP(BX203,[1]Plan1!$F$3:$G$429,2,FALSE)</f>
        <v>0</v>
      </c>
      <c r="BY548" s="20">
        <f>VLOOKUP(BY203,[1]Plan1!$F$3:$G$429,2,FALSE)</f>
        <v>0</v>
      </c>
      <c r="BZ548" s="20">
        <f>VLOOKUP(BZ203,[1]Plan1!$F$3:$G$429,2,FALSE)</f>
        <v>0</v>
      </c>
      <c r="CA548" s="20">
        <f>VLOOKUP(CA203,[1]Plan1!$F$3:$G$429,2,FALSE)</f>
        <v>0</v>
      </c>
      <c r="CB548" s="20">
        <f>VLOOKUP(CB203,[1]Plan1!$F$3:$G$429,2,FALSE)</f>
        <v>0</v>
      </c>
      <c r="CC548" s="20">
        <f>VLOOKUP(CC203,[1]Plan1!$F$3:$G$429,2,FALSE)</f>
        <v>15</v>
      </c>
      <c r="CD548" s="20" t="e">
        <f>VLOOKUP(CD203,[1]Plan1!$F$3:$G$429,2,FALSE)</f>
        <v>#N/A</v>
      </c>
      <c r="CE548" s="20">
        <f>VLOOKUP(CE203,[1]Plan1!$F$3:$G$429,2,FALSE)</f>
        <v>0</v>
      </c>
      <c r="CF548" s="20">
        <f>VLOOKUP(CF203,[1]Plan1!$F$3:$G$429,2,FALSE)</f>
        <v>0</v>
      </c>
      <c r="CG548" s="20" t="e">
        <f>VLOOKUP(CG203,[1]Plan1!$F$3:$G$429,2,FALSE)</f>
        <v>#N/A</v>
      </c>
      <c r="CH548" s="20" t="e">
        <f>VLOOKUP(CH203,[1]Plan1!$F$3:$G$429,2,FALSE)</f>
        <v>#N/A</v>
      </c>
      <c r="CI548" s="20">
        <f>VLOOKUP(CI203,[1]Plan1!$F$3:$G$429,2,FALSE)</f>
        <v>0</v>
      </c>
      <c r="CJ548" s="20">
        <f>VLOOKUP(CJ203,[1]Plan1!$F$3:$G$429,2,FALSE)</f>
        <v>0</v>
      </c>
      <c r="CK548" s="20">
        <f>VLOOKUP(CK203,[1]Plan1!$F$3:$G$429,2,FALSE)</f>
        <v>0</v>
      </c>
      <c r="CL548" s="20" t="e">
        <f>VLOOKUP(CL203,[1]Plan1!$F$3:$G$429,2,FALSE)</f>
        <v>#N/A</v>
      </c>
      <c r="CM548" s="20">
        <f>VLOOKUP(CM203,[1]Plan1!$F$3:$G$429,2,FALSE)</f>
        <v>0</v>
      </c>
      <c r="CN548" s="20">
        <f>VLOOKUP(CN203,[1]Plan1!$F$3:$G$429,2,FALSE)</f>
        <v>0</v>
      </c>
      <c r="CU548" s="20" t="str">
        <f>IF(ISERROR(VLOOKUP(CU203,[1]Plan1!$B$2:$D$490,2,FALSE)),"(sem email)",VLOOKUP(CU203,[1]Plan1!$B$2:$D$490,2,FALSE))</f>
        <v>(sem email)</v>
      </c>
      <c r="CX548" s="20" t="str">
        <f>IF(ISERROR(VLOOKUP(CX203,[1]ajustes!$L$4:$M$309,2,FALSE)),"(sem email)",VLOOKUP(CX203,[1]ajustes!$L$4:$M$309,2,FALSE))</f>
        <v>(sem email)</v>
      </c>
    </row>
    <row r="549" spans="5:102" ht="15.75" customHeight="1" x14ac:dyDescent="0.3">
      <c r="E549" s="23" t="str">
        <f t="shared" si="3"/>
        <v>Associação Espirita E Beneficente Maria Elidia</v>
      </c>
      <c r="O549" s="20" t="e">
        <f>VLOOKUP(O204,[1]Plan1!$B$2:$D$490,2,FALSE)</f>
        <v>#N/A</v>
      </c>
      <c r="P549" s="20" t="str">
        <f>VLOOKUP(P204,[1]ajustes!$N$4:$O$344,2,FALSE)</f>
        <v>(16) 99131-3790 / (16) 3625-3315</v>
      </c>
      <c r="AN549" s="20">
        <f>VLOOKUP(AN204,[1]Plan1!$F$3:$G$429,2,FALSE)</f>
        <v>50</v>
      </c>
      <c r="AO549" s="20">
        <f>VLOOKUP(AO204,[1]Plan1!$F$3:$G$429,2,FALSE)</f>
        <v>120</v>
      </c>
      <c r="AP549" s="20">
        <f>VLOOKUP(AP204,[1]Plan1!$F$3:$G$429,2,FALSE)</f>
        <v>24</v>
      </c>
      <c r="AQ549" s="20">
        <f>VLOOKUP(AQ204,[1]Plan1!$F$3:$G$429,2,FALSE)</f>
        <v>22</v>
      </c>
      <c r="AR549" s="20" t="e">
        <f>VLOOKUP(AR204,[1]Plan1!$F$3:$G$429,2,FALSE)</f>
        <v>#N/A</v>
      </c>
      <c r="AS549" s="20">
        <f>VLOOKUP(AS204,[1]Plan1!$F$3:$G$429,2,FALSE)</f>
        <v>28</v>
      </c>
      <c r="AT549" s="20" t="e">
        <f>VLOOKUP(AT204,[1]Plan1!$F$3:$G$429,2,FALSE)</f>
        <v>#N/A</v>
      </c>
      <c r="AU549" s="20" t="e">
        <f>VLOOKUP(AU204,[1]ajustes!$L$4:$N$134,3,FALSE)</f>
        <v>#N/A</v>
      </c>
      <c r="AV549" s="20">
        <f>VLOOKUP(AV204,[1]Plan1!$F$3:$G$429,2,FALSE)</f>
        <v>30</v>
      </c>
      <c r="AW549" s="20">
        <f>VLOOKUP(AW204,[1]Plan1!$F$3:$G$429,2,FALSE)</f>
        <v>14</v>
      </c>
      <c r="AX549" s="20">
        <f>VLOOKUP(AX204,[1]Plan1!$F$3:$G$429,2,FALSE)</f>
        <v>8</v>
      </c>
      <c r="AY549" s="20">
        <f>VLOOKUP(AY204,[1]Plan1!$F$3:$G$429,2,FALSE)</f>
        <v>2</v>
      </c>
      <c r="AZ549" s="20" t="e">
        <f>VLOOKUP(AZ204,[1]Plan1!$F$3:$G$429,2,FALSE)</f>
        <v>#N/A</v>
      </c>
      <c r="BA549" s="20">
        <f>VLOOKUP(BA204,[1]Plan1!$F$3:$G$429,2,FALSE)</f>
        <v>30</v>
      </c>
      <c r="BB549" s="20">
        <f>VLOOKUP(BB204,[1]Plan1!$F$3:$G$429,2,FALSE)</f>
        <v>14</v>
      </c>
      <c r="BC549" s="20">
        <f>VLOOKUP(BC204,[1]Plan1!$F$3:$G$429,2,FALSE)</f>
        <v>2</v>
      </c>
      <c r="BD549" s="20">
        <f>VLOOKUP(BD204,[1]Plan1!$F$3:$G$429,2,FALSE)</f>
        <v>1</v>
      </c>
      <c r="BE549" s="20" t="e">
        <f>VLOOKUP(BE204,[1]Plan1!$F$3:$G$429,2,FALSE)</f>
        <v>#N/A</v>
      </c>
      <c r="BF549" s="20">
        <f>VLOOKUP(BF204,[1]Plan1!$F$3:$G$429,2,FALSE)</f>
        <v>20</v>
      </c>
      <c r="BG549" s="20">
        <f>VLOOKUP(BG204,[1]Plan1!$F$3:$G$429,2,FALSE)</f>
        <v>16</v>
      </c>
      <c r="BH549" s="20">
        <f>VLOOKUP(BH204,[1]Plan1!$F$3:$G$429,2,FALSE)</f>
        <v>5</v>
      </c>
      <c r="BI549" s="20">
        <f>VLOOKUP(BI204,[1]Plan1!$F$3:$G$429,2,FALSE)</f>
        <v>0</v>
      </c>
      <c r="BJ549" s="20">
        <f>VLOOKUP(BJ204,[1]Plan1!$F$3:$G$429,2,FALSE)</f>
        <v>0</v>
      </c>
      <c r="BK549" s="20">
        <f>VLOOKUP(BK204,[1]Plan1!$F$3:$G$429,2,FALSE)</f>
        <v>0</v>
      </c>
      <c r="BL549" s="20">
        <f>VLOOKUP(BL204,[1]Plan1!$F$3:$G$429,2,FALSE)</f>
        <v>0</v>
      </c>
      <c r="BM549" s="20">
        <f>VLOOKUP(BM204,[1]Plan1!$F$3:$G$429,2,FALSE)</f>
        <v>0</v>
      </c>
      <c r="BN549" s="20">
        <f>VLOOKUP(BN204,[1]Plan1!$F$3:$G$429,2,FALSE)</f>
        <v>0</v>
      </c>
      <c r="BO549" s="20">
        <f>VLOOKUP(BO204,[1]Plan1!$F$3:$G$429,2,FALSE)</f>
        <v>0</v>
      </c>
      <c r="BP549" s="20">
        <f>VLOOKUP(BP204,[1]Plan1!$F$3:$G$429,2,FALSE)</f>
        <v>0</v>
      </c>
      <c r="BQ549" s="20" t="e">
        <f>VLOOKUP(BQ204,[1]ajustes!$L$3:$M$11,2,FALSE)</f>
        <v>#N/A</v>
      </c>
      <c r="BR549" s="20" t="e">
        <f>VLOOKUP(BR204,[1]Plan1!$F$3:$G$429,2,FALSE)</f>
        <v>#N/A</v>
      </c>
      <c r="BS549" s="20">
        <f>VLOOKUP(BS204,[1]Plan1!$F$3:$G$429,2,FALSE)</f>
        <v>12</v>
      </c>
      <c r="BT549" s="20">
        <f>VLOOKUP(BT204,[1]Plan1!$F$3:$G$429,2,FALSE)</f>
        <v>1</v>
      </c>
      <c r="BU549" s="20">
        <f>VLOOKUP(BU204,[1]Plan1!$F$3:$G$429,2,FALSE)</f>
        <v>1</v>
      </c>
      <c r="BV549" s="20" t="e">
        <f>VLOOKUP(BV204,[1]ajustes!$L$3:$M$328,2,FALSE)</f>
        <v>#N/A</v>
      </c>
      <c r="BW549" s="20" t="e">
        <f>VLOOKUP(BW204,[1]Plan1!$F$3:$G$429,2,FALSE)</f>
        <v>#N/A</v>
      </c>
      <c r="BX549" s="20">
        <f>VLOOKUP(BX204,[1]Plan1!$F$3:$G$429,2,FALSE)</f>
        <v>14</v>
      </c>
      <c r="BY549" s="20">
        <f>VLOOKUP(BY204,[1]Plan1!$F$3:$G$429,2,FALSE)</f>
        <v>14</v>
      </c>
      <c r="BZ549" s="20">
        <f>VLOOKUP(BZ204,[1]Plan1!$F$3:$G$429,2,FALSE)</f>
        <v>2</v>
      </c>
      <c r="CA549" s="20">
        <f>VLOOKUP(CA204,[1]Plan1!$F$3:$G$429,2,FALSE)</f>
        <v>2</v>
      </c>
      <c r="CB549" s="20">
        <f>VLOOKUP(CB204,[1]Plan1!$F$3:$G$429,2,FALSE)</f>
        <v>0</v>
      </c>
      <c r="CC549" s="20">
        <f>VLOOKUP(CC204,[1]Plan1!$F$3:$G$429,2,FALSE)</f>
        <v>14</v>
      </c>
      <c r="CD549" s="20">
        <f>VLOOKUP(CD204,[1]Plan1!$F$3:$G$429,2,FALSE)</f>
        <v>0</v>
      </c>
      <c r="CE549" s="20" t="e">
        <f>VLOOKUP(CE204,[1]Plan1!$F$3:$G$429,2,FALSE)</f>
        <v>#N/A</v>
      </c>
      <c r="CF549" s="20">
        <f>VLOOKUP(CF204,[1]Plan1!$F$3:$G$429,2,FALSE)</f>
        <v>0</v>
      </c>
      <c r="CG549" s="20" t="e">
        <f>VLOOKUP(CG204,[1]Plan1!$F$3:$G$429,2,FALSE)</f>
        <v>#N/A</v>
      </c>
      <c r="CH549" s="20">
        <f>VLOOKUP(CH204,[1]Plan1!$F$3:$G$429,2,FALSE)</f>
        <v>0</v>
      </c>
      <c r="CI549" s="20">
        <f>VLOOKUP(CI204,[1]Plan1!$F$3:$G$429,2,FALSE)</f>
        <v>0</v>
      </c>
      <c r="CJ549" s="20">
        <f>VLOOKUP(CJ204,[1]Plan1!$F$3:$G$429,2,FALSE)</f>
        <v>0</v>
      </c>
      <c r="CK549" s="20">
        <f>VLOOKUP(CK204,[1]Plan1!$F$3:$G$429,2,FALSE)</f>
        <v>0</v>
      </c>
      <c r="CL549" s="20">
        <f>VLOOKUP(CL204,[1]Plan1!$F$3:$G$429,2,FALSE)</f>
        <v>0</v>
      </c>
      <c r="CM549" s="20">
        <f>VLOOKUP(CM204,[1]Plan1!$F$3:$G$429,2,FALSE)</f>
        <v>0</v>
      </c>
      <c r="CN549" s="20">
        <f>VLOOKUP(CN204,[1]Plan1!$F$3:$G$429,2,FALSE)</f>
        <v>0</v>
      </c>
      <c r="CU549" s="20" t="str">
        <f>IF(ISERROR(VLOOKUP(CU204,[1]Plan1!$B$2:$D$490,2,FALSE)),"(sem email)",VLOOKUP(CU204,[1]Plan1!$B$2:$D$490,2,FALSE))</f>
        <v>(sem email)</v>
      </c>
      <c r="CX549" s="20" t="str">
        <f>IF(ISERROR(VLOOKUP(CX204,[1]ajustes!$L$4:$M$309,2,FALSE)),"(sem email)",VLOOKUP(CX204,[1]ajustes!$L$4:$M$309,2,FALSE))</f>
        <v>(sem email)</v>
      </c>
    </row>
    <row r="550" spans="5:102" ht="15.75" customHeight="1" x14ac:dyDescent="0.3">
      <c r="E550" s="23" t="str">
        <f t="shared" si="3"/>
        <v>Alexandre Eduardo Felix Bomfim</v>
      </c>
      <c r="O550" s="20" t="e">
        <f>VLOOKUP(O205,[1]Plan1!$B$2:$D$490,2,FALSE)</f>
        <v>#N/A</v>
      </c>
      <c r="P550" s="20" t="str">
        <f>VLOOKUP(P205,[1]ajustes!$N$4:$O$344,2,FALSE)</f>
        <v>(16) 99135-4912</v>
      </c>
      <c r="AN550" s="20">
        <f>VLOOKUP(AN205,[1]Plan1!$F$3:$G$429,2,FALSE)</f>
        <v>12</v>
      </c>
      <c r="AO550" s="20">
        <f>VLOOKUP(AO205,[1]Plan1!$F$3:$G$429,2,FALSE)</f>
        <v>21</v>
      </c>
      <c r="AP550" s="20">
        <f>VLOOKUP(AP205,[1]Plan1!$F$3:$G$429,2,FALSE)</f>
        <v>9</v>
      </c>
      <c r="AQ550" s="20">
        <f>VLOOKUP(AQ205,[1]Plan1!$F$3:$G$429,2,FALSE)</f>
        <v>5</v>
      </c>
      <c r="AR550" s="20">
        <f>VLOOKUP(AR205,[1]Plan1!$F$3:$G$429,2,FALSE)</f>
        <v>0</v>
      </c>
      <c r="AS550" s="20">
        <f>VLOOKUP(AS205,[1]Plan1!$F$3:$G$429,2,FALSE)</f>
        <v>0</v>
      </c>
      <c r="AT550" s="20" t="e">
        <f>VLOOKUP(AT205,[1]Plan1!$F$3:$G$429,2,FALSE)</f>
        <v>#N/A</v>
      </c>
      <c r="AU550" s="20" t="e">
        <f>VLOOKUP(AU205,[1]ajustes!$L$4:$N$134,3,FALSE)</f>
        <v>#N/A</v>
      </c>
      <c r="AV550" s="20">
        <f>VLOOKUP(AV205,[1]Plan1!$F$3:$G$429,2,FALSE)</f>
        <v>20</v>
      </c>
      <c r="AW550" s="20">
        <f>VLOOKUP(AW205,[1]Plan1!$F$3:$G$429,2,FALSE)</f>
        <v>4</v>
      </c>
      <c r="AX550" s="20">
        <f>VLOOKUP(AX205,[1]Plan1!$F$3:$G$429,2,FALSE)</f>
        <v>3</v>
      </c>
      <c r="AY550" s="20">
        <f>VLOOKUP(AY205,[1]Plan1!$F$3:$G$429,2,FALSE)</f>
        <v>1</v>
      </c>
      <c r="AZ550" s="20" t="e">
        <f>VLOOKUP(AZ205,[1]Plan1!$F$3:$G$429,2,FALSE)</f>
        <v>#N/A</v>
      </c>
      <c r="BA550" s="20">
        <f>VLOOKUP(BA205,[1]Plan1!$F$3:$G$429,2,FALSE)</f>
        <v>18</v>
      </c>
      <c r="BB550" s="20">
        <f>VLOOKUP(BB205,[1]Plan1!$F$3:$G$429,2,FALSE)</f>
        <v>4</v>
      </c>
      <c r="BC550" s="20">
        <f>VLOOKUP(BC205,[1]Plan1!$F$3:$G$429,2,FALSE)</f>
        <v>1</v>
      </c>
      <c r="BD550" s="20">
        <f>VLOOKUP(BD205,[1]Plan1!$F$3:$G$429,2,FALSE)</f>
        <v>1</v>
      </c>
      <c r="BE550" s="20" t="e">
        <f>VLOOKUP(BE205,[1]Plan1!$F$3:$G$429,2,FALSE)</f>
        <v>#N/A</v>
      </c>
      <c r="BF550" s="20">
        <f>VLOOKUP(BF205,[1]Plan1!$F$3:$G$429,2,FALSE)</f>
        <v>47</v>
      </c>
      <c r="BG550" s="20">
        <f>VLOOKUP(BG205,[1]Plan1!$F$3:$G$429,2,FALSE)</f>
        <v>8</v>
      </c>
      <c r="BH550" s="20">
        <f>VLOOKUP(BH205,[1]Plan1!$F$3:$G$429,2,FALSE)</f>
        <v>3</v>
      </c>
      <c r="BI550" s="20">
        <f>VLOOKUP(BI205,[1]Plan1!$F$3:$G$429,2,FALSE)</f>
        <v>1</v>
      </c>
      <c r="BJ550" s="20">
        <f>VLOOKUP(BJ205,[1]Plan1!$F$3:$G$429,2,FALSE)</f>
        <v>1</v>
      </c>
      <c r="BK550" s="20">
        <f>VLOOKUP(BK205,[1]Plan1!$F$3:$G$429,2,FALSE)</f>
        <v>1</v>
      </c>
      <c r="BL550" s="20">
        <f>VLOOKUP(BL205,[1]Plan1!$F$3:$G$429,2,FALSE)</f>
        <v>0</v>
      </c>
      <c r="BM550" s="20">
        <f>VLOOKUP(BM205,[1]Plan1!$F$3:$G$429,2,FALSE)</f>
        <v>0</v>
      </c>
      <c r="BN550" s="20">
        <f>VLOOKUP(BN205,[1]Plan1!$F$3:$G$429,2,FALSE)</f>
        <v>0</v>
      </c>
      <c r="BO550" s="20">
        <f>VLOOKUP(BO205,[1]Plan1!$F$3:$G$429,2,FALSE)</f>
        <v>3</v>
      </c>
      <c r="BP550" s="20">
        <f>VLOOKUP(BP205,[1]Plan1!$F$3:$G$429,2,FALSE)</f>
        <v>3</v>
      </c>
      <c r="BQ550" s="20" t="e">
        <f>VLOOKUP(BQ205,[1]ajustes!$L$3:$M$11,2,FALSE)</f>
        <v>#N/A</v>
      </c>
      <c r="BR550" s="20" t="e">
        <f>VLOOKUP(BR205,[1]Plan1!$F$3:$G$429,2,FALSE)</f>
        <v>#N/A</v>
      </c>
      <c r="BS550" s="20">
        <f>VLOOKUP(BS205,[1]Plan1!$F$3:$G$429,2,FALSE)</f>
        <v>10</v>
      </c>
      <c r="BT550" s="20">
        <f>VLOOKUP(BT205,[1]Plan1!$F$3:$G$429,2,FALSE)</f>
        <v>3</v>
      </c>
      <c r="BU550" s="20">
        <f>VLOOKUP(BU205,[1]Plan1!$F$3:$G$429,2,FALSE)</f>
        <v>2</v>
      </c>
      <c r="BV550" s="20" t="e">
        <f>VLOOKUP(BV205,[1]ajustes!$L$3:$M$328,2,FALSE)</f>
        <v>#N/A</v>
      </c>
      <c r="BW550" s="20" t="e">
        <f>VLOOKUP(BW205,[1]Plan1!$F$3:$G$429,2,FALSE)</f>
        <v>#N/A</v>
      </c>
      <c r="BX550" s="20">
        <f>VLOOKUP(BX205,[1]Plan1!$F$3:$G$429,2,FALSE)</f>
        <v>6</v>
      </c>
      <c r="BY550" s="20">
        <f>VLOOKUP(BY205,[1]Plan1!$F$3:$G$429,2,FALSE)</f>
        <v>2</v>
      </c>
      <c r="BZ550" s="20">
        <f>VLOOKUP(BZ205,[1]Plan1!$F$3:$G$429,2,FALSE)</f>
        <v>2</v>
      </c>
      <c r="CA550" s="20">
        <f>VLOOKUP(CA205,[1]Plan1!$F$3:$G$429,2,FALSE)</f>
        <v>2</v>
      </c>
      <c r="CB550" s="20">
        <f>VLOOKUP(CB205,[1]Plan1!$F$3:$G$429,2,FALSE)</f>
        <v>0</v>
      </c>
      <c r="CC550" s="20">
        <f>VLOOKUP(CC205,[1]Plan1!$F$3:$G$429,2,FALSE)</f>
        <v>23</v>
      </c>
      <c r="CD550" s="20" t="e">
        <f>VLOOKUP(CD205,[1]Plan1!$F$3:$G$429,2,FALSE)</f>
        <v>#N/A</v>
      </c>
      <c r="CE550" s="20">
        <f>VLOOKUP(CE205,[1]Plan1!$F$3:$G$429,2,FALSE)</f>
        <v>0</v>
      </c>
      <c r="CF550" s="20">
        <f>VLOOKUP(CF205,[1]Plan1!$F$3:$G$429,2,FALSE)</f>
        <v>0</v>
      </c>
      <c r="CG550" s="20" t="e">
        <f>VLOOKUP(CG205,[1]Plan1!$F$3:$G$429,2,FALSE)</f>
        <v>#N/A</v>
      </c>
      <c r="CH550" s="20" t="e">
        <f>VLOOKUP(CH205,[1]Plan1!$F$3:$G$429,2,FALSE)</f>
        <v>#N/A</v>
      </c>
      <c r="CI550" s="20">
        <f>VLOOKUP(CI205,[1]Plan1!$F$3:$G$429,2,FALSE)</f>
        <v>0</v>
      </c>
      <c r="CJ550" s="20">
        <f>VLOOKUP(CJ205,[1]Plan1!$F$3:$G$429,2,FALSE)</f>
        <v>0</v>
      </c>
      <c r="CK550" s="20">
        <f>VLOOKUP(CK205,[1]Plan1!$F$3:$G$429,2,FALSE)</f>
        <v>0</v>
      </c>
      <c r="CL550" s="20" t="e">
        <f>VLOOKUP(CL205,[1]Plan1!$F$3:$G$429,2,FALSE)</f>
        <v>#N/A</v>
      </c>
      <c r="CM550" s="20">
        <f>VLOOKUP(CM205,[1]Plan1!$F$3:$G$429,2,FALSE)</f>
        <v>0</v>
      </c>
      <c r="CN550" s="20">
        <f>VLOOKUP(CN205,[1]Plan1!$F$3:$G$429,2,FALSE)</f>
        <v>0</v>
      </c>
      <c r="CU550" s="20" t="str">
        <f>IF(ISERROR(VLOOKUP(CU205,[1]Plan1!$B$2:$D$490,2,FALSE)),"(sem email)",VLOOKUP(CU205,[1]Plan1!$B$2:$D$490,2,FALSE))</f>
        <v>(sem email)</v>
      </c>
      <c r="CX550" s="20" t="str">
        <f>IF(ISERROR(VLOOKUP(CX205,[1]ajustes!$L$4:$M$309,2,FALSE)),"(sem email)",VLOOKUP(CX205,[1]ajustes!$L$4:$M$309,2,FALSE))</f>
        <v>(sem email)</v>
      </c>
    </row>
    <row r="551" spans="5:102" ht="15.75" customHeight="1" x14ac:dyDescent="0.3">
      <c r="E551" s="23" t="str">
        <f t="shared" si="3"/>
        <v>C.E.A.Evangelho Raio De Luz</v>
      </c>
      <c r="O551" s="20" t="e">
        <f>VLOOKUP(O206,[1]Plan1!$B$2:$D$490,2,FALSE)</f>
        <v>#N/A</v>
      </c>
      <c r="P551" s="20" t="str">
        <f>VLOOKUP(P206,[1]ajustes!$N$4:$O$344,2,FALSE)</f>
        <v>(17) 98114-2288</v>
      </c>
      <c r="AN551" s="20">
        <f>VLOOKUP(AN206,[1]Plan1!$F$3:$G$429,2,FALSE)</f>
        <v>70</v>
      </c>
      <c r="AO551" s="20">
        <f>VLOOKUP(AO206,[1]Plan1!$F$3:$G$429,2,FALSE)</f>
        <v>41</v>
      </c>
      <c r="AP551" s="20">
        <f>VLOOKUP(AP206,[1]Plan1!$F$3:$G$429,2,FALSE)</f>
        <v>8</v>
      </c>
      <c r="AQ551" s="20">
        <f>VLOOKUP(AQ206,[1]Plan1!$F$3:$G$429,2,FALSE)</f>
        <v>7</v>
      </c>
      <c r="AR551" s="20">
        <f>VLOOKUP(AR206,[1]Plan1!$F$3:$G$429,2,FALSE)</f>
        <v>0</v>
      </c>
      <c r="AS551" s="20">
        <f>VLOOKUP(AS206,[1]Plan1!$F$3:$G$429,2,FALSE)</f>
        <v>0</v>
      </c>
      <c r="AT551" s="20" t="e">
        <f>VLOOKUP(AT206,[1]Plan1!$F$3:$G$429,2,FALSE)</f>
        <v>#N/A</v>
      </c>
      <c r="AU551" s="20" t="e">
        <f>VLOOKUP(AU206,[1]ajustes!$L$4:$N$134,3,FALSE)</f>
        <v>#N/A</v>
      </c>
      <c r="AV551" s="20">
        <f>VLOOKUP(AV206,[1]Plan1!$F$3:$G$429,2,FALSE)</f>
        <v>33</v>
      </c>
      <c r="AW551" s="20">
        <f>VLOOKUP(AW206,[1]Plan1!$F$3:$G$429,2,FALSE)</f>
        <v>6</v>
      </c>
      <c r="AX551" s="20">
        <f>VLOOKUP(AX206,[1]Plan1!$F$3:$G$429,2,FALSE)</f>
        <v>2</v>
      </c>
      <c r="AY551" s="20">
        <f>VLOOKUP(AY206,[1]Plan1!$F$3:$G$429,2,FALSE)</f>
        <v>1</v>
      </c>
      <c r="AZ551" s="20" t="e">
        <f>VLOOKUP(AZ206,[1]Plan1!$F$3:$G$429,2,FALSE)</f>
        <v>#N/A</v>
      </c>
      <c r="BA551" s="20">
        <f>VLOOKUP(BA206,[1]Plan1!$F$3:$G$429,2,FALSE)</f>
        <v>30</v>
      </c>
      <c r="BB551" s="20">
        <f>VLOOKUP(BB206,[1]Plan1!$F$3:$G$429,2,FALSE)</f>
        <v>2</v>
      </c>
      <c r="BC551" s="20">
        <f>VLOOKUP(BC206,[1]Plan1!$F$3:$G$429,2,FALSE)</f>
        <v>2</v>
      </c>
      <c r="BD551" s="20">
        <f>VLOOKUP(BD206,[1]Plan1!$F$3:$G$429,2,FALSE)</f>
        <v>1</v>
      </c>
      <c r="BE551" s="20" t="e">
        <f>VLOOKUP(BE206,[1]Plan1!$F$3:$G$429,2,FALSE)</f>
        <v>#N/A</v>
      </c>
      <c r="BF551" s="20">
        <f>VLOOKUP(BF206,[1]Plan1!$F$3:$G$429,2,FALSE)</f>
        <v>65</v>
      </c>
      <c r="BG551" s="20">
        <f>VLOOKUP(BG206,[1]Plan1!$F$3:$G$429,2,FALSE)</f>
        <v>0</v>
      </c>
      <c r="BH551" s="20">
        <f>VLOOKUP(BH206,[1]Plan1!$F$3:$G$429,2,FALSE)</f>
        <v>9</v>
      </c>
      <c r="BI551" s="20">
        <f>VLOOKUP(BI206,[1]Plan1!$F$3:$G$429,2,FALSE)</f>
        <v>2</v>
      </c>
      <c r="BJ551" s="20">
        <f>VLOOKUP(BJ206,[1]Plan1!$F$3:$G$429,2,FALSE)</f>
        <v>4</v>
      </c>
      <c r="BK551" s="20">
        <f>VLOOKUP(BK206,[1]Plan1!$F$3:$G$429,2,FALSE)</f>
        <v>2</v>
      </c>
      <c r="BL551" s="20">
        <f>VLOOKUP(BL206,[1]Plan1!$F$3:$G$429,2,FALSE)</f>
        <v>1</v>
      </c>
      <c r="BM551" s="20">
        <f>VLOOKUP(BM206,[1]Plan1!$F$3:$G$429,2,FALSE)</f>
        <v>0</v>
      </c>
      <c r="BN551" s="20">
        <f>VLOOKUP(BN206,[1]Plan1!$F$3:$G$429,2,FALSE)</f>
        <v>1</v>
      </c>
      <c r="BO551" s="20">
        <f>VLOOKUP(BO206,[1]Plan1!$F$3:$G$429,2,FALSE)</f>
        <v>8</v>
      </c>
      <c r="BP551" s="20">
        <f>VLOOKUP(BP206,[1]Plan1!$F$3:$G$429,2,FALSE)</f>
        <v>9</v>
      </c>
      <c r="BQ551" s="20" t="e">
        <f>VLOOKUP(BQ206,[1]ajustes!$L$3:$M$11,2,FALSE)</f>
        <v>#N/A</v>
      </c>
      <c r="BR551" s="20" t="e">
        <f>VLOOKUP(BR206,[1]Plan1!$F$3:$G$429,2,FALSE)</f>
        <v>#N/A</v>
      </c>
      <c r="BS551" s="20">
        <f>VLOOKUP(BS206,[1]Plan1!$F$3:$G$429,2,FALSE)</f>
        <v>0</v>
      </c>
      <c r="BT551" s="20">
        <f>VLOOKUP(BT206,[1]Plan1!$F$3:$G$429,2,FALSE)</f>
        <v>3</v>
      </c>
      <c r="BU551" s="20">
        <f>VLOOKUP(BU206,[1]Plan1!$F$3:$G$429,2,FALSE)</f>
        <v>3</v>
      </c>
      <c r="BV551" s="20" t="e">
        <f>VLOOKUP(BV206,[1]ajustes!$L$3:$M$328,2,FALSE)</f>
        <v>#N/A</v>
      </c>
      <c r="BW551" s="20" t="e">
        <f>VLOOKUP(BW206,[1]Plan1!$F$3:$G$429,2,FALSE)</f>
        <v>#N/A</v>
      </c>
      <c r="BX551" s="20">
        <f>VLOOKUP(BX206,[1]Plan1!$F$3:$G$429,2,FALSE)</f>
        <v>9</v>
      </c>
      <c r="BY551" s="20">
        <f>VLOOKUP(BY206,[1]Plan1!$F$3:$G$429,2,FALSE)</f>
        <v>6</v>
      </c>
      <c r="BZ551" s="20">
        <f>VLOOKUP(BZ206,[1]Plan1!$F$3:$G$429,2,FALSE)</f>
        <v>3</v>
      </c>
      <c r="CA551" s="20">
        <f>VLOOKUP(CA206,[1]Plan1!$F$3:$G$429,2,FALSE)</f>
        <v>3</v>
      </c>
      <c r="CB551" s="20">
        <f>VLOOKUP(CB206,[1]Plan1!$F$3:$G$429,2,FALSE)</f>
        <v>2</v>
      </c>
      <c r="CC551" s="20">
        <f>VLOOKUP(CC206,[1]Plan1!$F$3:$G$429,2,FALSE)</f>
        <v>2</v>
      </c>
      <c r="CD551" s="20" t="e">
        <f>VLOOKUP(CD206,[1]Plan1!$F$3:$G$429,2,FALSE)</f>
        <v>#N/A</v>
      </c>
      <c r="CE551" s="20" t="e">
        <f>VLOOKUP(CE206,[1]Plan1!$F$3:$G$429,2,FALSE)</f>
        <v>#N/A</v>
      </c>
      <c r="CF551" s="20">
        <f>VLOOKUP(CF206,[1]Plan1!$F$3:$G$429,2,FALSE)</f>
        <v>0</v>
      </c>
      <c r="CG551" s="20" t="e">
        <f>VLOOKUP(CG206,[1]Plan1!$F$3:$G$429,2,FALSE)</f>
        <v>#N/A</v>
      </c>
      <c r="CH551" s="20">
        <f>VLOOKUP(CH206,[1]Plan1!$F$3:$G$429,2,FALSE)</f>
        <v>0</v>
      </c>
      <c r="CI551" s="20">
        <f>VLOOKUP(CI206,[1]Plan1!$F$3:$G$429,2,FALSE)</f>
        <v>0</v>
      </c>
      <c r="CJ551" s="20">
        <f>VLOOKUP(CJ206,[1]Plan1!$F$3:$G$429,2,FALSE)</f>
        <v>0</v>
      </c>
      <c r="CK551" s="20">
        <f>VLOOKUP(CK206,[1]Plan1!$F$3:$G$429,2,FALSE)</f>
        <v>0</v>
      </c>
      <c r="CL551" s="20" t="e">
        <f>VLOOKUP(CL206,[1]Plan1!$F$3:$G$429,2,FALSE)</f>
        <v>#N/A</v>
      </c>
      <c r="CM551" s="20">
        <f>VLOOKUP(CM206,[1]Plan1!$F$3:$G$429,2,FALSE)</f>
        <v>0</v>
      </c>
      <c r="CN551" s="20">
        <f>VLOOKUP(CN206,[1]Plan1!$F$3:$G$429,2,FALSE)</f>
        <v>0</v>
      </c>
      <c r="CU551" s="20" t="str">
        <f>IF(ISERROR(VLOOKUP(CU206,[1]Plan1!$B$2:$D$490,2,FALSE)),"(sem email)",VLOOKUP(CU206,[1]Plan1!$B$2:$D$490,2,FALSE))</f>
        <v>(sem email)</v>
      </c>
      <c r="CX551" s="20" t="str">
        <f>IF(ISERROR(VLOOKUP(CX206,[1]ajustes!$L$4:$M$309,2,FALSE)),"(sem email)",VLOOKUP(CX206,[1]ajustes!$L$4:$M$309,2,FALSE))</f>
        <v>(sem email)</v>
      </c>
    </row>
    <row r="552" spans="5:102" ht="15.75" customHeight="1" x14ac:dyDescent="0.3">
      <c r="E552" s="23" t="str">
        <f t="shared" si="3"/>
        <v xml:space="preserve">Susana Dadalt Quaglio </v>
      </c>
      <c r="O552" s="20" t="e">
        <f>VLOOKUP(O207,[1]Plan1!$B$2:$D$490,2,FALSE)</f>
        <v>#N/A</v>
      </c>
      <c r="P552" s="20" t="e">
        <f>VLOOKUP(P207,[1]ajustes!$N$4:$O$344,2,FALSE)</f>
        <v>#N/A</v>
      </c>
      <c r="AN552" s="20">
        <f>VLOOKUP(AN207,[1]Plan1!$F$3:$G$429,2,FALSE)</f>
        <v>20</v>
      </c>
      <c r="AO552" s="20">
        <f>VLOOKUP(AO207,[1]Plan1!$F$3:$G$429,2,FALSE)</f>
        <v>11</v>
      </c>
      <c r="AP552" s="20">
        <f>VLOOKUP(AP207,[1]Plan1!$F$3:$G$429,2,FALSE)</f>
        <v>3</v>
      </c>
      <c r="AQ552" s="20">
        <f>VLOOKUP(AQ207,[1]Plan1!$F$3:$G$429,2,FALSE)</f>
        <v>9</v>
      </c>
      <c r="AR552" s="20" t="e">
        <f>VLOOKUP(AR207,[1]Plan1!$F$3:$G$429,2,FALSE)</f>
        <v>#N/A</v>
      </c>
      <c r="AS552" s="20">
        <f>VLOOKUP(AS207,[1]Plan1!$F$3:$G$429,2,FALSE)</f>
        <v>52</v>
      </c>
      <c r="AT552" s="20" t="e">
        <f>VLOOKUP(AT207,[1]Plan1!$F$3:$G$429,2,FALSE)</f>
        <v>#N/A</v>
      </c>
      <c r="AU552" s="20" t="e">
        <f>VLOOKUP(AU207,[1]ajustes!$L$4:$N$134,3,FALSE)</f>
        <v>#N/A</v>
      </c>
      <c r="AV552" s="20">
        <f>VLOOKUP(AV207,[1]Plan1!$F$3:$G$429,2,FALSE)</f>
        <v>27</v>
      </c>
      <c r="AW552" s="20">
        <f>VLOOKUP(AW207,[1]Plan1!$F$3:$G$429,2,FALSE)</f>
        <v>5</v>
      </c>
      <c r="AX552" s="20">
        <f>VLOOKUP(AX207,[1]Plan1!$F$3:$G$429,2,FALSE)</f>
        <v>1</v>
      </c>
      <c r="AY552" s="20">
        <f>VLOOKUP(AY207,[1]Plan1!$F$3:$G$429,2,FALSE)</f>
        <v>2</v>
      </c>
      <c r="AZ552" s="20" t="e">
        <f>VLOOKUP(AZ207,[1]Plan1!$F$3:$G$429,2,FALSE)</f>
        <v>#N/A</v>
      </c>
      <c r="BA552" s="20">
        <f>VLOOKUP(BA207,[1]Plan1!$F$3:$G$429,2,FALSE)</f>
        <v>31</v>
      </c>
      <c r="BB552" s="20">
        <f>VLOOKUP(BB207,[1]Plan1!$F$3:$G$429,2,FALSE)</f>
        <v>7</v>
      </c>
      <c r="BC552" s="20">
        <f>VLOOKUP(BC207,[1]Plan1!$F$3:$G$429,2,FALSE)</f>
        <v>1</v>
      </c>
      <c r="BD552" s="20">
        <f>VLOOKUP(BD207,[1]Plan1!$F$3:$G$429,2,FALSE)</f>
        <v>1</v>
      </c>
      <c r="BE552" s="20" t="e">
        <f>VLOOKUP(BE207,[1]Plan1!$F$3:$G$429,2,FALSE)</f>
        <v>#N/A</v>
      </c>
      <c r="BF552" s="20">
        <f>VLOOKUP(BF207,[1]Plan1!$F$3:$G$429,2,FALSE)</f>
        <v>30</v>
      </c>
      <c r="BG552" s="20">
        <f>VLOOKUP(BG207,[1]Plan1!$F$3:$G$429,2,FALSE)</f>
        <v>20</v>
      </c>
      <c r="BH552" s="20">
        <f>VLOOKUP(BH207,[1]Plan1!$F$3:$G$429,2,FALSE)</f>
        <v>1</v>
      </c>
      <c r="BI552" s="20">
        <f>VLOOKUP(BI207,[1]Plan1!$F$3:$G$429,2,FALSE)</f>
        <v>0</v>
      </c>
      <c r="BJ552" s="20">
        <f>VLOOKUP(BJ207,[1]Plan1!$F$3:$G$429,2,FALSE)</f>
        <v>1</v>
      </c>
      <c r="BK552" s="20">
        <f>VLOOKUP(BK207,[1]Plan1!$F$3:$G$429,2,FALSE)</f>
        <v>0</v>
      </c>
      <c r="BL552" s="20">
        <f>VLOOKUP(BL207,[1]Plan1!$F$3:$G$429,2,FALSE)</f>
        <v>1</v>
      </c>
      <c r="BM552" s="20">
        <f>VLOOKUP(BM207,[1]Plan1!$F$3:$G$429,2,FALSE)</f>
        <v>1</v>
      </c>
      <c r="BN552" s="20">
        <f>VLOOKUP(BN207,[1]Plan1!$F$3:$G$429,2,FALSE)</f>
        <v>0</v>
      </c>
      <c r="BO552" s="20">
        <f>VLOOKUP(BO207,[1]Plan1!$F$3:$G$429,2,FALSE)</f>
        <v>2</v>
      </c>
      <c r="BP552" s="20">
        <f>VLOOKUP(BP207,[1]Plan1!$F$3:$G$429,2,FALSE)</f>
        <v>2</v>
      </c>
      <c r="BQ552" s="20" t="e">
        <f>VLOOKUP(BQ207,[1]ajustes!$L$3:$M$11,2,FALSE)</f>
        <v>#N/A</v>
      </c>
      <c r="BR552" s="20" t="e">
        <f>VLOOKUP(BR207,[1]Plan1!$F$3:$G$429,2,FALSE)</f>
        <v>#N/A</v>
      </c>
      <c r="BS552" s="20">
        <f>VLOOKUP(BS207,[1]Plan1!$F$3:$G$429,2,FALSE)</f>
        <v>8</v>
      </c>
      <c r="BT552" s="20">
        <f>VLOOKUP(BT207,[1]Plan1!$F$3:$G$429,2,FALSE)</f>
        <v>2</v>
      </c>
      <c r="BU552" s="20">
        <f>VLOOKUP(BU207,[1]Plan1!$F$3:$G$429,2,FALSE)</f>
        <v>2</v>
      </c>
      <c r="BV552" s="20" t="e">
        <f>VLOOKUP(BV207,[1]ajustes!$L$3:$M$328,2,FALSE)</f>
        <v>#N/A</v>
      </c>
      <c r="BW552" s="20" t="e">
        <f>VLOOKUP(BW207,[1]Plan1!$F$3:$G$429,2,FALSE)</f>
        <v>#N/A</v>
      </c>
      <c r="BX552" s="20">
        <f>VLOOKUP(BX207,[1]Plan1!$F$3:$G$429,2,FALSE)</f>
        <v>8</v>
      </c>
      <c r="BY552" s="20">
        <f>VLOOKUP(BY207,[1]Plan1!$F$3:$G$429,2,FALSE)</f>
        <v>3</v>
      </c>
      <c r="BZ552" s="20">
        <f>VLOOKUP(BZ207,[1]Plan1!$F$3:$G$429,2,FALSE)</f>
        <v>1</v>
      </c>
      <c r="CA552" s="20">
        <f>VLOOKUP(CA207,[1]Plan1!$F$3:$G$429,2,FALSE)</f>
        <v>1</v>
      </c>
      <c r="CB552" s="20">
        <f>VLOOKUP(CB207,[1]Plan1!$F$3:$G$429,2,FALSE)</f>
        <v>0</v>
      </c>
      <c r="CC552" s="20">
        <f>VLOOKUP(CC207,[1]Plan1!$F$3:$G$429,2,FALSE)</f>
        <v>43</v>
      </c>
      <c r="CD552" s="20" t="e">
        <f>VLOOKUP(CD207,[1]Plan1!$F$3:$G$429,2,FALSE)</f>
        <v>#N/A</v>
      </c>
      <c r="CE552" s="20" t="e">
        <f>VLOOKUP(CE207,[1]Plan1!$F$3:$G$429,2,FALSE)</f>
        <v>#N/A</v>
      </c>
      <c r="CF552" s="20">
        <f>VLOOKUP(CF207,[1]Plan1!$F$3:$G$429,2,FALSE)</f>
        <v>0</v>
      </c>
      <c r="CG552" s="20" t="e">
        <f>VLOOKUP(CG207,[1]Plan1!$F$3:$G$429,2,FALSE)</f>
        <v>#N/A</v>
      </c>
      <c r="CH552" s="20" t="e">
        <f>VLOOKUP(CH207,[1]Plan1!$F$3:$G$429,2,FALSE)</f>
        <v>#N/A</v>
      </c>
      <c r="CI552" s="20">
        <f>VLOOKUP(CI207,[1]Plan1!$F$3:$G$429,2,FALSE)</f>
        <v>27</v>
      </c>
      <c r="CJ552" s="20">
        <f>VLOOKUP(CJ207,[1]Plan1!$F$3:$G$429,2,FALSE)</f>
        <v>1</v>
      </c>
      <c r="CK552" s="20" t="e">
        <f>VLOOKUP(CK207,[1]Plan1!$F$3:$G$429,2,FALSE)</f>
        <v>#N/A</v>
      </c>
      <c r="CL552" s="20" t="e">
        <f>VLOOKUP(CL207,[1]Plan1!$F$3:$G$429,2,FALSE)</f>
        <v>#N/A</v>
      </c>
      <c r="CM552" s="20">
        <f>VLOOKUP(CM207,[1]Plan1!$F$3:$G$429,2,FALSE)</f>
        <v>79</v>
      </c>
      <c r="CN552" s="20">
        <f>VLOOKUP(CN207,[1]Plan1!$F$3:$G$429,2,FALSE)</f>
        <v>2</v>
      </c>
      <c r="CU552" s="20" t="str">
        <f>IF(ISERROR(VLOOKUP(CU207,[1]Plan1!$B$2:$D$490,2,FALSE)),"(sem email)",VLOOKUP(CU207,[1]Plan1!$B$2:$D$490,2,FALSE))</f>
        <v>(sem email)</v>
      </c>
      <c r="CX552" s="20" t="str">
        <f>IF(ISERROR(VLOOKUP(CX207,[1]ajustes!$L$4:$M$309,2,FALSE)),"(sem email)",VLOOKUP(CX207,[1]ajustes!$L$4:$M$309,2,FALSE))</f>
        <v>(sem email)</v>
      </c>
    </row>
    <row r="553" spans="5:102" ht="15.75" customHeight="1" x14ac:dyDescent="0.3">
      <c r="E553" s="23" t="str">
        <f t="shared" si="3"/>
        <v>Elisabete De Oliveira Martins</v>
      </c>
      <c r="O553" s="20" t="e">
        <f>VLOOKUP(O208,[1]Plan1!$B$2:$D$490,2,FALSE)</f>
        <v>#N/A</v>
      </c>
      <c r="P553" s="20" t="str">
        <f>VLOOKUP(P208,[1]ajustes!$N$4:$O$344,2,FALSE)</f>
        <v>(15) 99706-9703</v>
      </c>
      <c r="AN553" s="20">
        <f>VLOOKUP(AN208,[1]Plan1!$F$3:$G$429,2,FALSE)</f>
        <v>30</v>
      </c>
      <c r="AO553" s="20">
        <f>VLOOKUP(AO208,[1]Plan1!$F$3:$G$429,2,FALSE)</f>
        <v>40</v>
      </c>
      <c r="AP553" s="20">
        <f>VLOOKUP(AP208,[1]Plan1!$F$3:$G$429,2,FALSE)</f>
        <v>10</v>
      </c>
      <c r="AQ553" s="20">
        <f>VLOOKUP(AQ208,[1]Plan1!$F$3:$G$429,2,FALSE)</f>
        <v>7</v>
      </c>
      <c r="AR553" s="20" t="e">
        <f>VLOOKUP(AR208,[1]Plan1!$F$3:$G$429,2,FALSE)</f>
        <v>#N/A</v>
      </c>
      <c r="AS553" s="20">
        <f>VLOOKUP(AS208,[1]Plan1!$F$3:$G$429,2,FALSE)</f>
        <v>0</v>
      </c>
      <c r="AT553" s="20" t="e">
        <f>VLOOKUP(AT208,[1]Plan1!$F$3:$G$429,2,FALSE)</f>
        <v>#N/A</v>
      </c>
      <c r="AU553" s="20" t="e">
        <f>VLOOKUP(AU208,[1]ajustes!$L$4:$N$134,3,FALSE)</f>
        <v>#N/A</v>
      </c>
      <c r="AV553" s="20">
        <f>VLOOKUP(AV208,[1]Plan1!$F$3:$G$429,2,FALSE)</f>
        <v>15</v>
      </c>
      <c r="AW553" s="20">
        <f>VLOOKUP(AW208,[1]Plan1!$F$3:$G$429,2,FALSE)</f>
        <v>10</v>
      </c>
      <c r="AX553" s="20">
        <f>VLOOKUP(AX208,[1]Plan1!$F$3:$G$429,2,FALSE)</f>
        <v>10</v>
      </c>
      <c r="AY553" s="20">
        <f>VLOOKUP(AY208,[1]Plan1!$F$3:$G$429,2,FALSE)</f>
        <v>4</v>
      </c>
      <c r="AZ553" s="20" t="e">
        <f>VLOOKUP(AZ208,[1]Plan1!$F$3:$G$429,2,FALSE)</f>
        <v>#N/A</v>
      </c>
      <c r="BA553" s="20">
        <f>VLOOKUP(BA208,[1]Plan1!$F$3:$G$429,2,FALSE)</f>
        <v>5</v>
      </c>
      <c r="BB553" s="20">
        <f>VLOOKUP(BB208,[1]Plan1!$F$3:$G$429,2,FALSE)</f>
        <v>3</v>
      </c>
      <c r="BC553" s="20">
        <f>VLOOKUP(BC208,[1]Plan1!$F$3:$G$429,2,FALSE)</f>
        <v>4</v>
      </c>
      <c r="BD553" s="20">
        <f>VLOOKUP(BD208,[1]Plan1!$F$3:$G$429,2,FALSE)</f>
        <v>2</v>
      </c>
      <c r="BE553" s="20" t="e">
        <f>VLOOKUP(BE208,[1]Plan1!$F$3:$G$429,2,FALSE)</f>
        <v>#N/A</v>
      </c>
      <c r="BF553" s="20">
        <f>VLOOKUP(BF208,[1]Plan1!$F$3:$G$429,2,FALSE)</f>
        <v>18</v>
      </c>
      <c r="BG553" s="20">
        <f>VLOOKUP(BG208,[1]Plan1!$F$3:$G$429,2,FALSE)</f>
        <v>3</v>
      </c>
      <c r="BH553" s="20">
        <f>VLOOKUP(BH208,[1]Plan1!$F$3:$G$429,2,FALSE)</f>
        <v>8</v>
      </c>
      <c r="BI553" s="20">
        <f>VLOOKUP(BI208,[1]Plan1!$F$3:$G$429,2,FALSE)</f>
        <v>2</v>
      </c>
      <c r="BJ553" s="20">
        <f>VLOOKUP(BJ208,[1]Plan1!$F$3:$G$429,2,FALSE)</f>
        <v>2</v>
      </c>
      <c r="BK553" s="20">
        <f>VLOOKUP(BK208,[1]Plan1!$F$3:$G$429,2,FALSE)</f>
        <v>2</v>
      </c>
      <c r="BL553" s="20">
        <f>VLOOKUP(BL208,[1]Plan1!$F$3:$G$429,2,FALSE)</f>
        <v>2</v>
      </c>
      <c r="BM553" s="20">
        <f>VLOOKUP(BM208,[1]Plan1!$F$3:$G$429,2,FALSE)</f>
        <v>2</v>
      </c>
      <c r="BN553" s="20">
        <f>VLOOKUP(BN208,[1]Plan1!$F$3:$G$429,2,FALSE)</f>
        <v>2</v>
      </c>
      <c r="BO553" s="20">
        <f>VLOOKUP(BO208,[1]Plan1!$F$3:$G$429,2,FALSE)</f>
        <v>8</v>
      </c>
      <c r="BP553" s="20">
        <f>VLOOKUP(BP208,[1]Plan1!$F$3:$G$429,2,FALSE)</f>
        <v>4</v>
      </c>
      <c r="BQ553" s="20" t="e">
        <f>VLOOKUP(BQ208,[1]ajustes!$L$3:$M$11,2,FALSE)</f>
        <v>#N/A</v>
      </c>
      <c r="BR553" s="20" t="e">
        <f>VLOOKUP(BR208,[1]Plan1!$F$3:$G$429,2,FALSE)</f>
        <v>#N/A</v>
      </c>
      <c r="BS553" s="20">
        <f>VLOOKUP(BS208,[1]Plan1!$F$3:$G$429,2,FALSE)</f>
        <v>4</v>
      </c>
      <c r="BT553" s="20">
        <f>VLOOKUP(BT208,[1]Plan1!$F$3:$G$429,2,FALSE)</f>
        <v>2</v>
      </c>
      <c r="BU553" s="20">
        <f>VLOOKUP(BU208,[1]Plan1!$F$3:$G$429,2,FALSE)</f>
        <v>1</v>
      </c>
      <c r="BV553" s="20" t="e">
        <f>VLOOKUP(BV208,[1]ajustes!$L$3:$M$328,2,FALSE)</f>
        <v>#N/A</v>
      </c>
      <c r="BW553" s="20" t="e">
        <f>VLOOKUP(BW208,[1]Plan1!$F$3:$G$429,2,FALSE)</f>
        <v>#N/A</v>
      </c>
      <c r="BX553" s="20">
        <f>VLOOKUP(BX208,[1]Plan1!$F$3:$G$429,2,FALSE)</f>
        <v>5</v>
      </c>
      <c r="BY553" s="20">
        <f>VLOOKUP(BY208,[1]Plan1!$F$3:$G$429,2,FALSE)</f>
        <v>7</v>
      </c>
      <c r="BZ553" s="20">
        <f>VLOOKUP(BZ208,[1]Plan1!$F$3:$G$429,2,FALSE)</f>
        <v>4</v>
      </c>
      <c r="CA553" s="20">
        <f>VLOOKUP(CA208,[1]Plan1!$F$3:$G$429,2,FALSE)</f>
        <v>3</v>
      </c>
      <c r="CB553" s="20">
        <f>VLOOKUP(CB208,[1]Plan1!$F$3:$G$429,2,FALSE)</f>
        <v>0</v>
      </c>
      <c r="CC553" s="20">
        <f>VLOOKUP(CC208,[1]Plan1!$F$3:$G$429,2,FALSE)</f>
        <v>90</v>
      </c>
      <c r="CD553" s="20" t="e">
        <f>VLOOKUP(CD208,[1]Plan1!$F$3:$G$429,2,FALSE)</f>
        <v>#N/A</v>
      </c>
      <c r="CE553" s="20" t="e">
        <f>VLOOKUP(CE208,[1]Plan1!$F$3:$G$429,2,FALSE)</f>
        <v>#N/A</v>
      </c>
      <c r="CF553" s="20" t="e">
        <f>VLOOKUP(CF208,[1]Plan1!$F$3:$G$429,2,FALSE)</f>
        <v>#N/A</v>
      </c>
      <c r="CG553" s="20" t="e">
        <f>VLOOKUP(CG208,[1]Plan1!$F$3:$G$429,2,FALSE)</f>
        <v>#N/A</v>
      </c>
      <c r="CH553" s="20" t="e">
        <f>VLOOKUP(CH208,[1]Plan1!$F$3:$G$429,2,FALSE)</f>
        <v>#N/A</v>
      </c>
      <c r="CI553" s="20">
        <f>VLOOKUP(CI208,[1]Plan1!$F$3:$G$429,2,FALSE)</f>
        <v>0</v>
      </c>
      <c r="CJ553" s="20">
        <f>VLOOKUP(CJ208,[1]Plan1!$F$3:$G$429,2,FALSE)</f>
        <v>0</v>
      </c>
      <c r="CK553" s="20" t="e">
        <f>VLOOKUP(CK208,[1]Plan1!$F$3:$G$429,2,FALSE)</f>
        <v>#N/A</v>
      </c>
      <c r="CL553" s="20" t="e">
        <f>VLOOKUP(CL208,[1]Plan1!$F$3:$G$429,2,FALSE)</f>
        <v>#N/A</v>
      </c>
      <c r="CM553" s="20">
        <f>VLOOKUP(CM208,[1]Plan1!$F$3:$G$429,2,FALSE)</f>
        <v>0</v>
      </c>
      <c r="CN553" s="20">
        <f>VLOOKUP(CN208,[1]Plan1!$F$3:$G$429,2,FALSE)</f>
        <v>0</v>
      </c>
      <c r="CU553" s="20" t="str">
        <f>IF(ISERROR(VLOOKUP(CU208,[1]Plan1!$B$2:$D$490,2,FALSE)),"(sem email)",VLOOKUP(CU208,[1]Plan1!$B$2:$D$490,2,FALSE))</f>
        <v>(sem email)</v>
      </c>
      <c r="CX553" s="20" t="str">
        <f>IF(ISERROR(VLOOKUP(CX208,[1]ajustes!$L$4:$M$309,2,FALSE)),"(sem email)",VLOOKUP(CX208,[1]ajustes!$L$4:$M$309,2,FALSE))</f>
        <v>(sem email)</v>
      </c>
    </row>
    <row r="554" spans="5:102" ht="15.75" customHeight="1" x14ac:dyDescent="0.3">
      <c r="E554" s="23" t="str">
        <f t="shared" si="3"/>
        <v xml:space="preserve">Rosalba Adelaide Infante </v>
      </c>
      <c r="O554" s="20" t="e">
        <f>VLOOKUP(O209,[1]Plan1!$B$2:$D$490,2,FALSE)</f>
        <v>#N/A</v>
      </c>
      <c r="P554" s="20" t="e">
        <f>VLOOKUP(P209,[1]ajustes!$N$4:$O$344,2,FALSE)</f>
        <v>#N/A</v>
      </c>
      <c r="AN554" s="20">
        <f>VLOOKUP(AN209,[1]Plan1!$F$3:$G$429,2,FALSE)</f>
        <v>10</v>
      </c>
      <c r="AO554" s="20">
        <f>VLOOKUP(AO209,[1]Plan1!$F$3:$G$429,2,FALSE)</f>
        <v>12</v>
      </c>
      <c r="AP554" s="20">
        <f>VLOOKUP(AP209,[1]Plan1!$F$3:$G$429,2,FALSE)</f>
        <v>4</v>
      </c>
      <c r="AQ554" s="20">
        <f>VLOOKUP(AQ209,[1]Plan1!$F$3:$G$429,2,FALSE)</f>
        <v>2</v>
      </c>
      <c r="AR554" s="20">
        <f>VLOOKUP(AR209,[1]Plan1!$F$3:$G$429,2,FALSE)</f>
        <v>0</v>
      </c>
      <c r="AS554" s="20">
        <f>VLOOKUP(AS209,[1]Plan1!$F$3:$G$429,2,FALSE)</f>
        <v>0</v>
      </c>
      <c r="AT554" s="20" t="e">
        <f>VLOOKUP(AT209,[1]Plan1!$F$3:$G$429,2,FALSE)</f>
        <v>#N/A</v>
      </c>
      <c r="AU554" s="20" t="e">
        <f>VLOOKUP(AU209,[1]ajustes!$L$4:$N$134,3,FALSE)</f>
        <v>#N/A</v>
      </c>
      <c r="AV554" s="20">
        <f>VLOOKUP(AV209,[1]Plan1!$F$3:$G$429,2,FALSE)</f>
        <v>7</v>
      </c>
      <c r="AW554" s="20">
        <f>VLOOKUP(AW209,[1]Plan1!$F$3:$G$429,2,FALSE)</f>
        <v>3</v>
      </c>
      <c r="AX554" s="20">
        <f>VLOOKUP(AX209,[1]Plan1!$F$3:$G$429,2,FALSE)</f>
        <v>2</v>
      </c>
      <c r="AY554" s="20">
        <f>VLOOKUP(AY209,[1]Plan1!$F$3:$G$429,2,FALSE)</f>
        <v>1</v>
      </c>
      <c r="AZ554" s="20" t="e">
        <f>VLOOKUP(AZ209,[1]Plan1!$F$3:$G$429,2,FALSE)</f>
        <v>#N/A</v>
      </c>
      <c r="BA554" s="20">
        <f>VLOOKUP(BA209,[1]Plan1!$F$3:$G$429,2,FALSE)</f>
        <v>4</v>
      </c>
      <c r="BB554" s="20">
        <f>VLOOKUP(BB209,[1]Plan1!$F$3:$G$429,2,FALSE)</f>
        <v>3</v>
      </c>
      <c r="BC554" s="20">
        <f>VLOOKUP(BC209,[1]Plan1!$F$3:$G$429,2,FALSE)</f>
        <v>1</v>
      </c>
      <c r="BD554" s="20">
        <f>VLOOKUP(BD209,[1]Plan1!$F$3:$G$429,2,FALSE)</f>
        <v>1</v>
      </c>
      <c r="BE554" s="20">
        <f>VLOOKUP(BE209,[1]Plan1!$F$3:$G$429,2,FALSE)</f>
        <v>0</v>
      </c>
      <c r="BF554" s="20">
        <f>VLOOKUP(BF209,[1]Plan1!$F$3:$G$429,2,FALSE)</f>
        <v>0</v>
      </c>
      <c r="BG554" s="20">
        <f>VLOOKUP(BG209,[1]Plan1!$F$3:$G$429,2,FALSE)</f>
        <v>0</v>
      </c>
      <c r="BH554" s="20">
        <f>VLOOKUP(BH209,[1]Plan1!$F$3:$G$429,2,FALSE)</f>
        <v>2</v>
      </c>
      <c r="BI554" s="20">
        <f>VLOOKUP(BI209,[1]Plan1!$F$3:$G$429,2,FALSE)</f>
        <v>0</v>
      </c>
      <c r="BJ554" s="20">
        <f>VLOOKUP(BJ209,[1]Plan1!$F$3:$G$429,2,FALSE)</f>
        <v>0</v>
      </c>
      <c r="BK554" s="20">
        <f>VLOOKUP(BK209,[1]Plan1!$F$3:$G$429,2,FALSE)</f>
        <v>0</v>
      </c>
      <c r="BL554" s="20">
        <f>VLOOKUP(BL209,[1]Plan1!$F$3:$G$429,2,FALSE)</f>
        <v>0</v>
      </c>
      <c r="BM554" s="20">
        <f>VLOOKUP(BM209,[1]Plan1!$F$3:$G$429,2,FALSE)</f>
        <v>0</v>
      </c>
      <c r="BN554" s="20">
        <f>VLOOKUP(BN209,[1]Plan1!$F$3:$G$429,2,FALSE)</f>
        <v>0</v>
      </c>
      <c r="BO554" s="20">
        <f>VLOOKUP(BO209,[1]Plan1!$F$3:$G$429,2,FALSE)</f>
        <v>2</v>
      </c>
      <c r="BP554" s="20">
        <f>VLOOKUP(BP209,[1]Plan1!$F$3:$G$429,2,FALSE)</f>
        <v>2</v>
      </c>
      <c r="BQ554" s="20" t="e">
        <f>VLOOKUP(BQ209,[1]ajustes!$L$3:$M$11,2,FALSE)</f>
        <v>#N/A</v>
      </c>
      <c r="BR554" s="20">
        <f>VLOOKUP(BR209,[1]Plan1!$F$3:$G$429,2,FALSE)</f>
        <v>0</v>
      </c>
      <c r="BS554" s="20">
        <f>VLOOKUP(BS209,[1]Plan1!$F$3:$G$429,2,FALSE)</f>
        <v>0</v>
      </c>
      <c r="BT554" s="20">
        <f>VLOOKUP(BT209,[1]Plan1!$F$3:$G$429,2,FALSE)</f>
        <v>0</v>
      </c>
      <c r="BU554" s="20">
        <f>VLOOKUP(BU209,[1]Plan1!$F$3:$G$429,2,FALSE)</f>
        <v>0</v>
      </c>
      <c r="BV554" s="20" t="e">
        <f>VLOOKUP(BV209,[1]ajustes!$L$3:$M$328,2,FALSE)</f>
        <v>#N/A</v>
      </c>
      <c r="BW554" s="20">
        <f>VLOOKUP(BW209,[1]Plan1!$F$3:$G$429,2,FALSE)</f>
        <v>0</v>
      </c>
      <c r="BX554" s="20">
        <f>VLOOKUP(BX209,[1]Plan1!$F$3:$G$429,2,FALSE)</f>
        <v>0</v>
      </c>
      <c r="BY554" s="20">
        <f>VLOOKUP(BY209,[1]Plan1!$F$3:$G$429,2,FALSE)</f>
        <v>0</v>
      </c>
      <c r="BZ554" s="20">
        <f>VLOOKUP(BZ209,[1]Plan1!$F$3:$G$429,2,FALSE)</f>
        <v>0</v>
      </c>
      <c r="CA554" s="20">
        <f>VLOOKUP(CA209,[1]Plan1!$F$3:$G$429,2,FALSE)</f>
        <v>0</v>
      </c>
      <c r="CB554" s="20">
        <f>VLOOKUP(CB209,[1]Plan1!$F$3:$G$429,2,FALSE)</f>
        <v>0</v>
      </c>
      <c r="CC554" s="20">
        <f>VLOOKUP(CC209,[1]Plan1!$F$3:$G$429,2,FALSE)</f>
        <v>2</v>
      </c>
      <c r="CD554" s="20">
        <f>VLOOKUP(CD209,[1]Plan1!$F$3:$G$429,2,FALSE)</f>
        <v>0</v>
      </c>
      <c r="CE554" s="20">
        <f>VLOOKUP(CE209,[1]Plan1!$F$3:$G$429,2,FALSE)</f>
        <v>0</v>
      </c>
      <c r="CF554" s="20">
        <f>VLOOKUP(CF209,[1]Plan1!$F$3:$G$429,2,FALSE)</f>
        <v>0</v>
      </c>
      <c r="CG554" s="20" t="e">
        <f>VLOOKUP(CG209,[1]Plan1!$F$3:$G$429,2,FALSE)</f>
        <v>#N/A</v>
      </c>
      <c r="CH554" s="20" t="e">
        <f>VLOOKUP(CH209,[1]Plan1!$F$3:$G$429,2,FALSE)</f>
        <v>#N/A</v>
      </c>
      <c r="CI554" s="20">
        <f>VLOOKUP(CI209,[1]Plan1!$F$3:$G$429,2,FALSE)</f>
        <v>0</v>
      </c>
      <c r="CJ554" s="20">
        <f>VLOOKUP(CJ209,[1]Plan1!$F$3:$G$429,2,FALSE)</f>
        <v>0</v>
      </c>
      <c r="CK554" s="20" t="e">
        <f>VLOOKUP(CK209,[1]Plan1!$F$3:$G$429,2,FALSE)</f>
        <v>#N/A</v>
      </c>
      <c r="CL554" s="20" t="e">
        <f>VLOOKUP(CL209,[1]Plan1!$F$3:$G$429,2,FALSE)</f>
        <v>#N/A</v>
      </c>
      <c r="CM554" s="20">
        <f>VLOOKUP(CM209,[1]Plan1!$F$3:$G$429,2,FALSE)</f>
        <v>0</v>
      </c>
      <c r="CN554" s="20">
        <f>VLOOKUP(CN209,[1]Plan1!$F$3:$G$429,2,FALSE)</f>
        <v>0</v>
      </c>
      <c r="CU554" s="20" t="str">
        <f>IF(ISERROR(VLOOKUP(CU209,[1]Plan1!$B$2:$D$490,2,FALSE)),"(sem email)",VLOOKUP(CU209,[1]Plan1!$B$2:$D$490,2,FALSE))</f>
        <v>(sem email)</v>
      </c>
      <c r="CX554" s="20" t="str">
        <f>IF(ISERROR(VLOOKUP(CX209,[1]ajustes!$L$4:$M$309,2,FALSE)),"(sem email)",VLOOKUP(CX209,[1]ajustes!$L$4:$M$309,2,FALSE))</f>
        <v>(sem email)</v>
      </c>
    </row>
    <row r="555" spans="5:102" ht="15.75" customHeight="1" x14ac:dyDescent="0.3">
      <c r="E555" s="23" t="str">
        <f t="shared" si="3"/>
        <v>Linaura Pires Liberal</v>
      </c>
      <c r="O555" s="20" t="e">
        <f>VLOOKUP(O210,[1]Plan1!$B$2:$D$490,2,FALSE)</f>
        <v>#N/A</v>
      </c>
      <c r="P555" s="20" t="str">
        <f>VLOOKUP(P210,[1]ajustes!$N$4:$O$344,2,FALSE)</f>
        <v>(11) 98320-1294</v>
      </c>
      <c r="AN555" s="20">
        <f>VLOOKUP(AN210,[1]Plan1!$F$3:$G$429,2,FALSE)</f>
        <v>35</v>
      </c>
      <c r="AO555" s="20">
        <f>VLOOKUP(AO210,[1]Plan1!$F$3:$G$429,2,FALSE)</f>
        <v>21</v>
      </c>
      <c r="AP555" s="20">
        <f>VLOOKUP(AP210,[1]Plan1!$F$3:$G$429,2,FALSE)</f>
        <v>22</v>
      </c>
      <c r="AQ555" s="20">
        <f>VLOOKUP(AQ210,[1]Plan1!$F$3:$G$429,2,FALSE)</f>
        <v>8</v>
      </c>
      <c r="AR555" s="20" t="e">
        <f>VLOOKUP(AR210,[1]Plan1!$F$3:$G$429,2,FALSE)</f>
        <v>#N/A</v>
      </c>
      <c r="AS555" s="20">
        <f>VLOOKUP(AS210,[1]Plan1!$F$3:$G$429,2,FALSE)</f>
        <v>10</v>
      </c>
      <c r="AT555" s="20" t="e">
        <f>VLOOKUP(AT210,[1]Plan1!$F$3:$G$429,2,FALSE)</f>
        <v>#N/A</v>
      </c>
      <c r="AU555" s="20" t="e">
        <f>VLOOKUP(AU210,[1]ajustes!$L$4:$N$134,3,FALSE)</f>
        <v>#N/A</v>
      </c>
      <c r="AV555" s="20">
        <f>VLOOKUP(AV210,[1]Plan1!$F$3:$G$429,2,FALSE)</f>
        <v>20</v>
      </c>
      <c r="AW555" s="20">
        <f>VLOOKUP(AW210,[1]Plan1!$F$3:$G$429,2,FALSE)</f>
        <v>22</v>
      </c>
      <c r="AX555" s="20">
        <f>VLOOKUP(AX210,[1]Plan1!$F$3:$G$429,2,FALSE)</f>
        <v>10</v>
      </c>
      <c r="AY555" s="20">
        <f>VLOOKUP(AY210,[1]Plan1!$F$3:$G$429,2,FALSE)</f>
        <v>4</v>
      </c>
      <c r="AZ555" s="20" t="e">
        <f>VLOOKUP(AZ210,[1]Plan1!$F$3:$G$429,2,FALSE)</f>
        <v>#N/A</v>
      </c>
      <c r="BA555" s="20">
        <f>VLOOKUP(BA210,[1]Plan1!$F$3:$G$429,2,FALSE)</f>
        <v>40</v>
      </c>
      <c r="BB555" s="20">
        <f>VLOOKUP(BB210,[1]Plan1!$F$3:$G$429,2,FALSE)</f>
        <v>10</v>
      </c>
      <c r="BC555" s="20">
        <f>VLOOKUP(BC210,[1]Plan1!$F$3:$G$429,2,FALSE)</f>
        <v>3</v>
      </c>
      <c r="BD555" s="20">
        <f>VLOOKUP(BD210,[1]Plan1!$F$3:$G$429,2,FALSE)</f>
        <v>2</v>
      </c>
      <c r="BE555" s="20" t="e">
        <f>VLOOKUP(BE210,[1]Plan1!$F$3:$G$429,2,FALSE)</f>
        <v>#N/A</v>
      </c>
      <c r="BF555" s="20">
        <f>VLOOKUP(BF210,[1]Plan1!$F$3:$G$429,2,FALSE)</f>
        <v>6</v>
      </c>
      <c r="BG555" s="20">
        <f>VLOOKUP(BG210,[1]Plan1!$F$3:$G$429,2,FALSE)</f>
        <v>0</v>
      </c>
      <c r="BH555" s="20">
        <f>VLOOKUP(BH210,[1]Plan1!$F$3:$G$429,2,FALSE)</f>
        <v>3</v>
      </c>
      <c r="BI555" s="20">
        <f>VLOOKUP(BI210,[1]Plan1!$F$3:$G$429,2,FALSE)</f>
        <v>0</v>
      </c>
      <c r="BJ555" s="20">
        <f>VLOOKUP(BJ210,[1]Plan1!$F$3:$G$429,2,FALSE)</f>
        <v>0</v>
      </c>
      <c r="BK555" s="20">
        <f>VLOOKUP(BK210,[1]Plan1!$F$3:$G$429,2,FALSE)</f>
        <v>0</v>
      </c>
      <c r="BL555" s="20">
        <f>VLOOKUP(BL210,[1]Plan1!$F$3:$G$429,2,FALSE)</f>
        <v>0</v>
      </c>
      <c r="BM555" s="20">
        <f>VLOOKUP(BM210,[1]Plan1!$F$3:$G$429,2,FALSE)</f>
        <v>0</v>
      </c>
      <c r="BN555" s="20">
        <f>VLOOKUP(BN210,[1]Plan1!$F$3:$G$429,2,FALSE)</f>
        <v>0</v>
      </c>
      <c r="BO555" s="20">
        <f>VLOOKUP(BO210,[1]Plan1!$F$3:$G$429,2,FALSE)</f>
        <v>3</v>
      </c>
      <c r="BP555" s="20">
        <f>VLOOKUP(BP210,[1]Plan1!$F$3:$G$429,2,FALSE)</f>
        <v>3</v>
      </c>
      <c r="BQ555" s="20" t="e">
        <f>VLOOKUP(BQ210,[1]ajustes!$L$3:$M$11,2,FALSE)</f>
        <v>#N/A</v>
      </c>
      <c r="BR555" s="20">
        <f>VLOOKUP(BR210,[1]Plan1!$F$3:$G$429,2,FALSE)</f>
        <v>0</v>
      </c>
      <c r="BS555" s="20">
        <f>VLOOKUP(BS210,[1]Plan1!$F$3:$G$429,2,FALSE)</f>
        <v>0</v>
      </c>
      <c r="BT555" s="20">
        <f>VLOOKUP(BT210,[1]Plan1!$F$3:$G$429,2,FALSE)</f>
        <v>0</v>
      </c>
      <c r="BU555" s="20">
        <f>VLOOKUP(BU210,[1]Plan1!$F$3:$G$429,2,FALSE)</f>
        <v>1</v>
      </c>
      <c r="BV555" s="20" t="e">
        <f>VLOOKUP(BV210,[1]ajustes!$L$3:$M$328,2,FALSE)</f>
        <v>#N/A</v>
      </c>
      <c r="BW555" s="20" t="e">
        <f>VLOOKUP(BW210,[1]Plan1!$F$3:$G$429,2,FALSE)</f>
        <v>#N/A</v>
      </c>
      <c r="BX555" s="20">
        <f>VLOOKUP(BX210,[1]Plan1!$F$3:$G$429,2,FALSE)</f>
        <v>3</v>
      </c>
      <c r="BY555" s="20">
        <f>VLOOKUP(BY210,[1]Plan1!$F$3:$G$429,2,FALSE)</f>
        <v>7</v>
      </c>
      <c r="BZ555" s="20">
        <f>VLOOKUP(BZ210,[1]Plan1!$F$3:$G$429,2,FALSE)</f>
        <v>5</v>
      </c>
      <c r="CA555" s="20">
        <f>VLOOKUP(CA210,[1]Plan1!$F$3:$G$429,2,FALSE)</f>
        <v>3</v>
      </c>
      <c r="CB555" s="20">
        <f>VLOOKUP(CB210,[1]Plan1!$F$3:$G$429,2,FALSE)</f>
        <v>0</v>
      </c>
      <c r="CC555" s="20">
        <f>VLOOKUP(CC210,[1]Plan1!$F$3:$G$429,2,FALSE)</f>
        <v>32</v>
      </c>
      <c r="CD555" s="20">
        <f>VLOOKUP(CD210,[1]Plan1!$F$3:$G$429,2,FALSE)</f>
        <v>0</v>
      </c>
      <c r="CE555" s="20" t="e">
        <f>VLOOKUP(CE210,[1]Plan1!$F$3:$G$429,2,FALSE)</f>
        <v>#N/A</v>
      </c>
      <c r="CF555" s="20">
        <f>VLOOKUP(CF210,[1]Plan1!$F$3:$G$429,2,FALSE)</f>
        <v>0</v>
      </c>
      <c r="CG555" s="20" t="e">
        <f>VLOOKUP(CG210,[1]Plan1!$F$3:$G$429,2,FALSE)</f>
        <v>#N/A</v>
      </c>
      <c r="CH555" s="20" t="e">
        <f>VLOOKUP(CH210,[1]Plan1!$F$3:$G$429,2,FALSE)</f>
        <v>#N/A</v>
      </c>
      <c r="CI555" s="20">
        <f>VLOOKUP(CI210,[1]Plan1!$F$3:$G$429,2,FALSE)</f>
        <v>12</v>
      </c>
      <c r="CJ555" s="20">
        <f>VLOOKUP(CJ210,[1]Plan1!$F$3:$G$429,2,FALSE)</f>
        <v>4</v>
      </c>
      <c r="CK555" s="20" t="e">
        <f>VLOOKUP(CK210,[1]Plan1!$F$3:$G$429,2,FALSE)</f>
        <v>#N/A</v>
      </c>
      <c r="CL555" s="20" t="e">
        <f>VLOOKUP(CL210,[1]Plan1!$F$3:$G$429,2,FALSE)</f>
        <v>#N/A</v>
      </c>
      <c r="CM555" s="20">
        <f>VLOOKUP(CM210,[1]Plan1!$F$3:$G$429,2,FALSE)</f>
        <v>0</v>
      </c>
      <c r="CN555" s="20">
        <f>VLOOKUP(CN210,[1]Plan1!$F$3:$G$429,2,FALSE)</f>
        <v>0</v>
      </c>
      <c r="CU555" s="20" t="str">
        <f>IF(ISERROR(VLOOKUP(CU210,[1]Plan1!$B$2:$D$490,2,FALSE)),"(sem email)",VLOOKUP(CU210,[1]Plan1!$B$2:$D$490,2,FALSE))</f>
        <v>(sem email)</v>
      </c>
      <c r="CX555" s="20" t="str">
        <f>IF(ISERROR(VLOOKUP(CX210,[1]ajustes!$L$4:$M$309,2,FALSE)),"(sem email)",VLOOKUP(CX210,[1]ajustes!$L$4:$M$309,2,FALSE))</f>
        <v>(sem email)</v>
      </c>
    </row>
    <row r="556" spans="5:102" ht="15.75" customHeight="1" x14ac:dyDescent="0.3">
      <c r="E556" s="23" t="str">
        <f t="shared" si="3"/>
        <v>Miguel Francisco Mascarenhas Lacerda</v>
      </c>
      <c r="O556" s="20" t="e">
        <f>VLOOKUP(O211,[1]Plan1!$B$2:$D$490,2,FALSE)</f>
        <v>#N/A</v>
      </c>
      <c r="P556" s="20" t="str">
        <f>VLOOKUP(P211,[1]ajustes!$N$4:$O$344,2,FALSE)</f>
        <v>(15) 99711-6454</v>
      </c>
      <c r="AN556" s="20">
        <f>VLOOKUP(AN211,[1]Plan1!$F$3:$G$429,2,FALSE)</f>
        <v>12</v>
      </c>
      <c r="AO556" s="20">
        <f>VLOOKUP(AO211,[1]Plan1!$F$3:$G$429,2,FALSE)</f>
        <v>10</v>
      </c>
      <c r="AP556" s="20">
        <f>VLOOKUP(AP211,[1]Plan1!$F$3:$G$429,2,FALSE)</f>
        <v>5</v>
      </c>
      <c r="AQ556" s="20">
        <f>VLOOKUP(AQ211,[1]Plan1!$F$3:$G$429,2,FALSE)</f>
        <v>6</v>
      </c>
      <c r="AR556" s="20">
        <f>VLOOKUP(AR211,[1]Plan1!$F$3:$G$429,2,FALSE)</f>
        <v>0</v>
      </c>
      <c r="AS556" s="20">
        <f>VLOOKUP(AS211,[1]Plan1!$F$3:$G$429,2,FALSE)</f>
        <v>0</v>
      </c>
      <c r="AT556" s="20" t="e">
        <f>VLOOKUP(AT211,[1]Plan1!$F$3:$G$429,2,FALSE)</f>
        <v>#N/A</v>
      </c>
      <c r="AU556" s="20" t="e">
        <f>VLOOKUP(AU211,[1]ajustes!$L$4:$N$134,3,FALSE)</f>
        <v>#N/A</v>
      </c>
      <c r="AV556" s="20">
        <f>VLOOKUP(AV211,[1]Plan1!$F$3:$G$429,2,FALSE)</f>
        <v>7</v>
      </c>
      <c r="AW556" s="20">
        <f>VLOOKUP(AW211,[1]Plan1!$F$3:$G$429,2,FALSE)</f>
        <v>9</v>
      </c>
      <c r="AX556" s="20">
        <f>VLOOKUP(AX211,[1]Plan1!$F$3:$G$429,2,FALSE)</f>
        <v>5</v>
      </c>
      <c r="AY556" s="20">
        <f>VLOOKUP(AY211,[1]Plan1!$F$3:$G$429,2,FALSE)</f>
        <v>3</v>
      </c>
      <c r="AZ556" s="20">
        <f>VLOOKUP(AZ211,[1]Plan1!$F$3:$G$429,2,FALSE)</f>
        <v>0</v>
      </c>
      <c r="BA556" s="20">
        <f>VLOOKUP(BA211,[1]Plan1!$F$3:$G$429,2,FALSE)</f>
        <v>9</v>
      </c>
      <c r="BB556" s="20">
        <f>VLOOKUP(BB211,[1]Plan1!$F$3:$G$429,2,FALSE)</f>
        <v>5</v>
      </c>
      <c r="BC556" s="20">
        <f>VLOOKUP(BC211,[1]Plan1!$F$3:$G$429,2,FALSE)</f>
        <v>3</v>
      </c>
      <c r="BD556" s="20">
        <f>VLOOKUP(BD211,[1]Plan1!$F$3:$G$429,2,FALSE)</f>
        <v>3</v>
      </c>
      <c r="BE556" s="20" t="e">
        <f>VLOOKUP(BE211,[1]Plan1!$F$3:$G$429,2,FALSE)</f>
        <v>#N/A</v>
      </c>
      <c r="BF556" s="20">
        <f>VLOOKUP(BF211,[1]Plan1!$F$3:$G$429,2,FALSE)</f>
        <v>12</v>
      </c>
      <c r="BG556" s="20">
        <f>VLOOKUP(BG211,[1]Plan1!$F$3:$G$429,2,FALSE)</f>
        <v>8</v>
      </c>
      <c r="BH556" s="20">
        <f>VLOOKUP(BH211,[1]Plan1!$F$3:$G$429,2,FALSE)</f>
        <v>10</v>
      </c>
      <c r="BI556" s="20">
        <f>VLOOKUP(BI211,[1]Plan1!$F$3:$G$429,2,FALSE)</f>
        <v>2</v>
      </c>
      <c r="BJ556" s="20">
        <f>VLOOKUP(BJ211,[1]Plan1!$F$3:$G$429,2,FALSE)</f>
        <v>2</v>
      </c>
      <c r="BK556" s="20">
        <f>VLOOKUP(BK211,[1]Plan1!$F$3:$G$429,2,FALSE)</f>
        <v>2</v>
      </c>
      <c r="BL556" s="20">
        <f>VLOOKUP(BL211,[1]Plan1!$F$3:$G$429,2,FALSE)</f>
        <v>1</v>
      </c>
      <c r="BM556" s="20">
        <f>VLOOKUP(BM211,[1]Plan1!$F$3:$G$429,2,FALSE)</f>
        <v>2</v>
      </c>
      <c r="BN556" s="20">
        <f>VLOOKUP(BN211,[1]Plan1!$F$3:$G$429,2,FALSE)</f>
        <v>0</v>
      </c>
      <c r="BO556" s="20">
        <f>VLOOKUP(BO211,[1]Plan1!$F$3:$G$429,2,FALSE)</f>
        <v>1</v>
      </c>
      <c r="BP556" s="20">
        <f>VLOOKUP(BP211,[1]Plan1!$F$3:$G$429,2,FALSE)</f>
        <v>7</v>
      </c>
      <c r="BQ556" s="20" t="e">
        <f>VLOOKUP(BQ211,[1]ajustes!$L$3:$M$11,2,FALSE)</f>
        <v>#N/A</v>
      </c>
      <c r="BR556" s="20" t="e">
        <f>VLOOKUP(BR211,[1]Plan1!$F$3:$G$429,2,FALSE)</f>
        <v>#N/A</v>
      </c>
      <c r="BS556" s="20">
        <f>VLOOKUP(BS211,[1]Plan1!$F$3:$G$429,2,FALSE)</f>
        <v>3</v>
      </c>
      <c r="BT556" s="20">
        <f>VLOOKUP(BT211,[1]Plan1!$F$3:$G$429,2,FALSE)</f>
        <v>1</v>
      </c>
      <c r="BU556" s="20">
        <f>VLOOKUP(BU211,[1]Plan1!$F$3:$G$429,2,FALSE)</f>
        <v>1</v>
      </c>
      <c r="BV556" s="20" t="e">
        <f>VLOOKUP(BV211,[1]ajustes!$L$3:$M$328,2,FALSE)</f>
        <v>#N/A</v>
      </c>
      <c r="BW556" s="20" t="e">
        <f>VLOOKUP(BW211,[1]Plan1!$F$3:$G$429,2,FALSE)</f>
        <v>#N/A</v>
      </c>
      <c r="BX556" s="20">
        <f>VLOOKUP(BX211,[1]Plan1!$F$3:$G$429,2,FALSE)</f>
        <v>2</v>
      </c>
      <c r="BY556" s="20">
        <f>VLOOKUP(BY211,[1]Plan1!$F$3:$G$429,2,FALSE)</f>
        <v>2</v>
      </c>
      <c r="BZ556" s="20">
        <f>VLOOKUP(BZ211,[1]Plan1!$F$3:$G$429,2,FALSE)</f>
        <v>1</v>
      </c>
      <c r="CA556" s="20">
        <f>VLOOKUP(CA211,[1]Plan1!$F$3:$G$429,2,FALSE)</f>
        <v>1</v>
      </c>
      <c r="CB556" s="20">
        <f>VLOOKUP(CB211,[1]Plan1!$F$3:$G$429,2,FALSE)</f>
        <v>0</v>
      </c>
      <c r="CC556" s="20">
        <f>VLOOKUP(CC211,[1]Plan1!$F$3:$G$429,2,FALSE)</f>
        <v>28</v>
      </c>
      <c r="CD556" s="20" t="e">
        <f>VLOOKUP(CD211,[1]Plan1!$F$3:$G$429,2,FALSE)</f>
        <v>#N/A</v>
      </c>
      <c r="CE556" s="20">
        <f>VLOOKUP(CE211,[1]Plan1!$F$3:$G$429,2,FALSE)</f>
        <v>0</v>
      </c>
      <c r="CF556" s="20">
        <f>VLOOKUP(CF211,[1]Plan1!$F$3:$G$429,2,FALSE)</f>
        <v>0</v>
      </c>
      <c r="CG556" s="20" t="e">
        <f>VLOOKUP(CG211,[1]Plan1!$F$3:$G$429,2,FALSE)</f>
        <v>#N/A</v>
      </c>
      <c r="CH556" s="20" t="e">
        <f>VLOOKUP(CH211,[1]Plan1!$F$3:$G$429,2,FALSE)</f>
        <v>#N/A</v>
      </c>
      <c r="CI556" s="20">
        <f>VLOOKUP(CI211,[1]Plan1!$F$3:$G$429,2,FALSE)</f>
        <v>0</v>
      </c>
      <c r="CJ556" s="20">
        <f>VLOOKUP(CJ211,[1]Plan1!$F$3:$G$429,2,FALSE)</f>
        <v>0</v>
      </c>
      <c r="CK556" s="20">
        <f>VLOOKUP(CK211,[1]Plan1!$F$3:$G$429,2,FALSE)</f>
        <v>0</v>
      </c>
      <c r="CL556" s="20" t="e">
        <f>VLOOKUP(CL211,[1]Plan1!$F$3:$G$429,2,FALSE)</f>
        <v>#N/A</v>
      </c>
      <c r="CM556" s="20">
        <f>VLOOKUP(CM211,[1]Plan1!$F$3:$G$429,2,FALSE)</f>
        <v>0</v>
      </c>
      <c r="CN556" s="20">
        <f>VLOOKUP(CN211,[1]Plan1!$F$3:$G$429,2,FALSE)</f>
        <v>0</v>
      </c>
      <c r="CU556" s="20" t="str">
        <f>IF(ISERROR(VLOOKUP(CU211,[1]Plan1!$B$2:$D$490,2,FALSE)),"(sem email)",VLOOKUP(CU211,[1]Plan1!$B$2:$D$490,2,FALSE))</f>
        <v>(sem email)</v>
      </c>
      <c r="CX556" s="20" t="str">
        <f>IF(ISERROR(VLOOKUP(CX211,[1]ajustes!$L$4:$M$309,2,FALSE)),"(sem email)",VLOOKUP(CX211,[1]ajustes!$L$4:$M$309,2,FALSE))</f>
        <v>(sem email)</v>
      </c>
    </row>
    <row r="557" spans="5:102" ht="15.75" customHeight="1" x14ac:dyDescent="0.3">
      <c r="E557" s="23" t="str">
        <f t="shared" si="3"/>
        <v>Silmara Regina Reis Celestino</v>
      </c>
      <c r="O557" s="20" t="e">
        <f>VLOOKUP(O212,[1]Plan1!$B$2:$D$490,2,FALSE)</f>
        <v>#N/A</v>
      </c>
      <c r="P557" s="20" t="str">
        <f>VLOOKUP(P212,[1]ajustes!$N$4:$O$344,2,FALSE)</f>
        <v>(15) 98802-8183</v>
      </c>
      <c r="AN557" s="20">
        <f>VLOOKUP(AN212,[1]Plan1!$F$3:$G$429,2,FALSE)</f>
        <v>15</v>
      </c>
      <c r="AO557" s="20">
        <f>VLOOKUP(AO212,[1]Plan1!$F$3:$G$429,2,FALSE)</f>
        <v>14</v>
      </c>
      <c r="AP557" s="20">
        <f>VLOOKUP(AP212,[1]Plan1!$F$3:$G$429,2,FALSE)</f>
        <v>5</v>
      </c>
      <c r="AQ557" s="20">
        <f>VLOOKUP(AQ212,[1]Plan1!$F$3:$G$429,2,FALSE)</f>
        <v>1</v>
      </c>
      <c r="AR557" s="20">
        <f>VLOOKUP(AR212,[1]Plan1!$F$3:$G$429,2,FALSE)</f>
        <v>0</v>
      </c>
      <c r="AS557" s="20">
        <f>VLOOKUP(AS212,[1]Plan1!$F$3:$G$429,2,FALSE)</f>
        <v>0</v>
      </c>
      <c r="AT557" s="20" t="e">
        <f>VLOOKUP(AT212,[1]Plan1!$F$3:$G$429,2,FALSE)</f>
        <v>#N/A</v>
      </c>
      <c r="AU557" s="20" t="e">
        <f>VLOOKUP(AU212,[1]ajustes!$L$4:$N$134,3,FALSE)</f>
        <v>#N/A</v>
      </c>
      <c r="AV557" s="20">
        <f>VLOOKUP(AV212,[1]Plan1!$F$3:$G$429,2,FALSE)</f>
        <v>5</v>
      </c>
      <c r="AW557" s="20">
        <f>VLOOKUP(AW212,[1]Plan1!$F$3:$G$429,2,FALSE)</f>
        <v>2</v>
      </c>
      <c r="AX557" s="20">
        <f>VLOOKUP(AX212,[1]Plan1!$F$3:$G$429,2,FALSE)</f>
        <v>2</v>
      </c>
      <c r="AY557" s="20">
        <f>VLOOKUP(AY212,[1]Plan1!$F$3:$G$429,2,FALSE)</f>
        <v>1</v>
      </c>
      <c r="AZ557" s="20" t="e">
        <f>VLOOKUP(AZ212,[1]Plan1!$F$3:$G$429,2,FALSE)</f>
        <v>#N/A</v>
      </c>
      <c r="BA557" s="20">
        <f>VLOOKUP(BA212,[1]Plan1!$F$3:$G$429,2,FALSE)</f>
        <v>5</v>
      </c>
      <c r="BB557" s="20">
        <f>VLOOKUP(BB212,[1]Plan1!$F$3:$G$429,2,FALSE)</f>
        <v>3</v>
      </c>
      <c r="BC557" s="20">
        <f>VLOOKUP(BC212,[1]Plan1!$F$3:$G$429,2,FALSE)</f>
        <v>1</v>
      </c>
      <c r="BD557" s="20">
        <f>VLOOKUP(BD212,[1]Plan1!$F$3:$G$429,2,FALSE)</f>
        <v>1</v>
      </c>
      <c r="BE557" s="20" t="e">
        <f>VLOOKUP(BE212,[1]Plan1!$F$3:$G$429,2,FALSE)</f>
        <v>#N/A</v>
      </c>
      <c r="BF557" s="20">
        <f>VLOOKUP(BF212,[1]Plan1!$F$3:$G$429,2,FALSE)</f>
        <v>25</v>
      </c>
      <c r="BG557" s="20">
        <f>VLOOKUP(BG212,[1]Plan1!$F$3:$G$429,2,FALSE)</f>
        <v>0</v>
      </c>
      <c r="BH557" s="20">
        <f>VLOOKUP(BH212,[1]Plan1!$F$3:$G$429,2,FALSE)</f>
        <v>4</v>
      </c>
      <c r="BI557" s="20">
        <f>VLOOKUP(BI212,[1]Plan1!$F$3:$G$429,2,FALSE)</f>
        <v>1</v>
      </c>
      <c r="BJ557" s="20">
        <f>VLOOKUP(BJ212,[1]Plan1!$F$3:$G$429,2,FALSE)</f>
        <v>1</v>
      </c>
      <c r="BK557" s="20">
        <f>VLOOKUP(BK212,[1]Plan1!$F$3:$G$429,2,FALSE)</f>
        <v>1</v>
      </c>
      <c r="BL557" s="20">
        <f>VLOOKUP(BL212,[1]Plan1!$F$3:$G$429,2,FALSE)</f>
        <v>1</v>
      </c>
      <c r="BM557" s="20">
        <f>VLOOKUP(BM212,[1]Plan1!$F$3:$G$429,2,FALSE)</f>
        <v>0</v>
      </c>
      <c r="BN557" s="20">
        <f>VLOOKUP(BN212,[1]Plan1!$F$3:$G$429,2,FALSE)</f>
        <v>2</v>
      </c>
      <c r="BO557" s="20">
        <f>VLOOKUP(BO212,[1]Plan1!$F$3:$G$429,2,FALSE)</f>
        <v>2</v>
      </c>
      <c r="BP557" s="20">
        <f>VLOOKUP(BP212,[1]Plan1!$F$3:$G$429,2,FALSE)</f>
        <v>4</v>
      </c>
      <c r="BQ557" s="20" t="e">
        <f>VLOOKUP(BQ212,[1]ajustes!$L$3:$M$11,2,FALSE)</f>
        <v>#N/A</v>
      </c>
      <c r="BR557" s="20" t="e">
        <f>VLOOKUP(BR212,[1]Plan1!$F$3:$G$429,2,FALSE)</f>
        <v>#N/A</v>
      </c>
      <c r="BS557" s="20">
        <f>VLOOKUP(BS212,[1]Plan1!$F$3:$G$429,2,FALSE)</f>
        <v>3</v>
      </c>
      <c r="BT557" s="20">
        <f>VLOOKUP(BT212,[1]Plan1!$F$3:$G$429,2,FALSE)</f>
        <v>1</v>
      </c>
      <c r="BU557" s="20">
        <f>VLOOKUP(BU212,[1]Plan1!$F$3:$G$429,2,FALSE)</f>
        <v>1</v>
      </c>
      <c r="BV557" s="20" t="e">
        <f>VLOOKUP(BV212,[1]ajustes!$L$3:$M$328,2,FALSE)</f>
        <v>#N/A</v>
      </c>
      <c r="BW557" s="20" t="e">
        <f>VLOOKUP(BW212,[1]Plan1!$F$3:$G$429,2,FALSE)</f>
        <v>#N/A</v>
      </c>
      <c r="BX557" s="20">
        <f>VLOOKUP(BX212,[1]Plan1!$F$3:$G$429,2,FALSE)</f>
        <v>7</v>
      </c>
      <c r="BY557" s="20">
        <f>VLOOKUP(BY212,[1]Plan1!$F$3:$G$429,2,FALSE)</f>
        <v>3</v>
      </c>
      <c r="BZ557" s="20">
        <f>VLOOKUP(BZ212,[1]Plan1!$F$3:$G$429,2,FALSE)</f>
        <v>3</v>
      </c>
      <c r="CA557" s="20">
        <f>VLOOKUP(CA212,[1]Plan1!$F$3:$G$429,2,FALSE)</f>
        <v>3</v>
      </c>
      <c r="CB557" s="20">
        <f>VLOOKUP(CB212,[1]Plan1!$F$3:$G$429,2,FALSE)</f>
        <v>0</v>
      </c>
      <c r="CC557" s="20">
        <f>VLOOKUP(CC212,[1]Plan1!$F$3:$G$429,2,FALSE)</f>
        <v>3</v>
      </c>
      <c r="CD557" s="20">
        <f>VLOOKUP(CD212,[1]Plan1!$F$3:$G$429,2,FALSE)</f>
        <v>0</v>
      </c>
      <c r="CE557" s="20" t="e">
        <f>VLOOKUP(CE212,[1]Plan1!$F$3:$G$429,2,FALSE)</f>
        <v>#N/A</v>
      </c>
      <c r="CF557" s="20">
        <f>VLOOKUP(CF212,[1]Plan1!$F$3:$G$429,2,FALSE)</f>
        <v>0</v>
      </c>
      <c r="CG557" s="20" t="e">
        <f>VLOOKUP(CG212,[1]Plan1!$F$3:$G$429,2,FALSE)</f>
        <v>#N/A</v>
      </c>
      <c r="CH557" s="20" t="e">
        <f>VLOOKUP(CH212,[1]Plan1!$F$3:$G$429,2,FALSE)</f>
        <v>#N/A</v>
      </c>
      <c r="CI557" s="20">
        <f>VLOOKUP(CI212,[1]Plan1!$F$3:$G$429,2,FALSE)</f>
        <v>0</v>
      </c>
      <c r="CJ557" s="20">
        <f>VLOOKUP(CJ212,[1]Plan1!$F$3:$G$429,2,FALSE)</f>
        <v>0</v>
      </c>
      <c r="CK557" s="20" t="e">
        <f>VLOOKUP(CK212,[1]Plan1!$F$3:$G$429,2,FALSE)</f>
        <v>#N/A</v>
      </c>
      <c r="CL557" s="20" t="e">
        <f>VLOOKUP(CL212,[1]Plan1!$F$3:$G$429,2,FALSE)</f>
        <v>#N/A</v>
      </c>
      <c r="CM557" s="20">
        <f>VLOOKUP(CM212,[1]Plan1!$F$3:$G$429,2,FALSE)</f>
        <v>0</v>
      </c>
      <c r="CN557" s="20">
        <f>VLOOKUP(CN212,[1]Plan1!$F$3:$G$429,2,FALSE)</f>
        <v>0</v>
      </c>
      <c r="CU557" s="20" t="str">
        <f>IF(ISERROR(VLOOKUP(CU212,[1]Plan1!$B$2:$D$490,2,FALSE)),"(sem email)",VLOOKUP(CU212,[1]Plan1!$B$2:$D$490,2,FALSE))</f>
        <v>(sem email)</v>
      </c>
      <c r="CX557" s="20" t="str">
        <f>IF(ISERROR(VLOOKUP(CX212,[1]ajustes!$L$4:$M$309,2,FALSE)),"(sem email)",VLOOKUP(CX212,[1]ajustes!$L$4:$M$309,2,FALSE))</f>
        <v>(sem email)</v>
      </c>
    </row>
    <row r="558" spans="5:102" ht="15.75" customHeight="1" x14ac:dyDescent="0.3">
      <c r="E558" s="23" t="str">
        <f t="shared" si="3"/>
        <v>Aldo Schiestl</v>
      </c>
      <c r="O558" s="20" t="e">
        <f>VLOOKUP(O213,[1]Plan1!$B$2:$D$490,2,FALSE)</f>
        <v>#N/A</v>
      </c>
      <c r="P558" s="20" t="str">
        <f>VLOOKUP(P213,[1]ajustes!$N$4:$O$344,2,FALSE)</f>
        <v>(47) 3367-9876</v>
      </c>
      <c r="AN558" s="20">
        <f>VLOOKUP(AN213,[1]Plan1!$F$3:$G$429,2,FALSE)</f>
        <v>40</v>
      </c>
      <c r="AO558" s="20">
        <f>VLOOKUP(AO213,[1]Plan1!$F$3:$G$429,2,FALSE)</f>
        <v>12</v>
      </c>
      <c r="AP558" s="20">
        <f>VLOOKUP(AP213,[1]Plan1!$F$3:$G$429,2,FALSE)</f>
        <v>7</v>
      </c>
      <c r="AQ558" s="20">
        <f>VLOOKUP(AQ213,[1]Plan1!$F$3:$G$429,2,FALSE)</f>
        <v>5</v>
      </c>
      <c r="AR558" s="20">
        <f>VLOOKUP(AR213,[1]Plan1!$F$3:$G$429,2,FALSE)</f>
        <v>0</v>
      </c>
      <c r="AS558" s="20">
        <f>VLOOKUP(AS213,[1]Plan1!$F$3:$G$429,2,FALSE)</f>
        <v>0</v>
      </c>
      <c r="AT558" s="20" t="e">
        <f>VLOOKUP(AT213,[1]Plan1!$F$3:$G$429,2,FALSE)</f>
        <v>#N/A</v>
      </c>
      <c r="AU558" s="20" t="e">
        <f>VLOOKUP(AU213,[1]ajustes!$L$4:$N$134,3,FALSE)</f>
        <v>#N/A</v>
      </c>
      <c r="AV558" s="20">
        <f>VLOOKUP(AV213,[1]Plan1!$F$3:$G$429,2,FALSE)</f>
        <v>29</v>
      </c>
      <c r="AW558" s="20">
        <f>VLOOKUP(AW213,[1]Plan1!$F$3:$G$429,2,FALSE)</f>
        <v>5</v>
      </c>
      <c r="AX558" s="20">
        <f>VLOOKUP(AX213,[1]Plan1!$F$3:$G$429,2,FALSE)</f>
        <v>2</v>
      </c>
      <c r="AY558" s="20">
        <f>VLOOKUP(AY213,[1]Plan1!$F$3:$G$429,2,FALSE)</f>
        <v>1</v>
      </c>
      <c r="AZ558" s="20" t="e">
        <f>VLOOKUP(AZ213,[1]Plan1!$F$3:$G$429,2,FALSE)</f>
        <v>#N/A</v>
      </c>
      <c r="BA558" s="20">
        <f>VLOOKUP(BA213,[1]Plan1!$F$3:$G$429,2,FALSE)</f>
        <v>4</v>
      </c>
      <c r="BB558" s="20">
        <f>VLOOKUP(BB213,[1]Plan1!$F$3:$G$429,2,FALSE)</f>
        <v>3</v>
      </c>
      <c r="BC558" s="20">
        <f>VLOOKUP(BC213,[1]Plan1!$F$3:$G$429,2,FALSE)</f>
        <v>2</v>
      </c>
      <c r="BD558" s="20">
        <f>VLOOKUP(BD213,[1]Plan1!$F$3:$G$429,2,FALSE)</f>
        <v>1</v>
      </c>
      <c r="BE558" s="20" t="e">
        <f>VLOOKUP(BE213,[1]Plan1!$F$3:$G$429,2,FALSE)</f>
        <v>#N/A</v>
      </c>
      <c r="BF558" s="20">
        <f>VLOOKUP(BF213,[1]Plan1!$F$3:$G$429,2,FALSE)</f>
        <v>8</v>
      </c>
      <c r="BG558" s="20">
        <f>VLOOKUP(BG213,[1]Plan1!$F$3:$G$429,2,FALSE)</f>
        <v>0</v>
      </c>
      <c r="BH558" s="20">
        <f>VLOOKUP(BH213,[1]Plan1!$F$3:$G$429,2,FALSE)</f>
        <v>4</v>
      </c>
      <c r="BI558" s="20">
        <f>VLOOKUP(BI213,[1]Plan1!$F$3:$G$429,2,FALSE)</f>
        <v>0</v>
      </c>
      <c r="BJ558" s="20">
        <f>VLOOKUP(BJ213,[1]Plan1!$F$3:$G$429,2,FALSE)</f>
        <v>0</v>
      </c>
      <c r="BK558" s="20">
        <f>VLOOKUP(BK213,[1]Plan1!$F$3:$G$429,2,FALSE)</f>
        <v>0</v>
      </c>
      <c r="BL558" s="20">
        <f>VLOOKUP(BL213,[1]Plan1!$F$3:$G$429,2,FALSE)</f>
        <v>0</v>
      </c>
      <c r="BM558" s="20">
        <f>VLOOKUP(BM213,[1]Plan1!$F$3:$G$429,2,FALSE)</f>
        <v>0</v>
      </c>
      <c r="BN558" s="20">
        <f>VLOOKUP(BN213,[1]Plan1!$F$3:$G$429,2,FALSE)</f>
        <v>0</v>
      </c>
      <c r="BO558" s="20">
        <f>VLOOKUP(BO213,[1]Plan1!$F$3:$G$429,2,FALSE)</f>
        <v>4</v>
      </c>
      <c r="BP558" s="20">
        <f>VLOOKUP(BP213,[1]Plan1!$F$3:$G$429,2,FALSE)</f>
        <v>4</v>
      </c>
      <c r="BQ558" s="20" t="e">
        <f>VLOOKUP(BQ213,[1]ajustes!$L$3:$M$11,2,FALSE)</f>
        <v>#N/A</v>
      </c>
      <c r="BR558" s="20" t="e">
        <f>VLOOKUP(BR213,[1]Plan1!$F$3:$G$429,2,FALSE)</f>
        <v>#N/A</v>
      </c>
      <c r="BS558" s="20">
        <f>VLOOKUP(BS213,[1]Plan1!$F$3:$G$429,2,FALSE)</f>
        <v>2</v>
      </c>
      <c r="BT558" s="20">
        <f>VLOOKUP(BT213,[1]Plan1!$F$3:$G$429,2,FALSE)</f>
        <v>1</v>
      </c>
      <c r="BU558" s="20">
        <f>VLOOKUP(BU213,[1]Plan1!$F$3:$G$429,2,FALSE)</f>
        <v>1</v>
      </c>
      <c r="BV558" s="20" t="e">
        <f>VLOOKUP(BV213,[1]ajustes!$L$3:$M$328,2,FALSE)</f>
        <v>#N/A</v>
      </c>
      <c r="BW558" s="20">
        <f>VLOOKUP(BW213,[1]Plan1!$F$3:$G$429,2,FALSE)</f>
        <v>0</v>
      </c>
      <c r="BX558" s="20">
        <f>VLOOKUP(BX213,[1]Plan1!$F$3:$G$429,2,FALSE)</f>
        <v>0</v>
      </c>
      <c r="BY558" s="20">
        <f>VLOOKUP(BY213,[1]Plan1!$F$3:$G$429,2,FALSE)</f>
        <v>0</v>
      </c>
      <c r="BZ558" s="20">
        <f>VLOOKUP(BZ213,[1]Plan1!$F$3:$G$429,2,FALSE)</f>
        <v>0</v>
      </c>
      <c r="CA558" s="20">
        <f>VLOOKUP(CA213,[1]Plan1!$F$3:$G$429,2,FALSE)</f>
        <v>0</v>
      </c>
      <c r="CB558" s="20">
        <f>VLOOKUP(CB213,[1]Plan1!$F$3:$G$429,2,FALSE)</f>
        <v>0</v>
      </c>
      <c r="CC558" s="20">
        <f>VLOOKUP(CC213,[1]Plan1!$F$3:$G$429,2,FALSE)</f>
        <v>7</v>
      </c>
      <c r="CD558" s="20">
        <f>VLOOKUP(CD213,[1]Plan1!$F$3:$G$429,2,FALSE)</f>
        <v>0</v>
      </c>
      <c r="CE558" s="20">
        <f>VLOOKUP(CE213,[1]Plan1!$F$3:$G$429,2,FALSE)</f>
        <v>0</v>
      </c>
      <c r="CF558" s="20">
        <f>VLOOKUP(CF213,[1]Plan1!$F$3:$G$429,2,FALSE)</f>
        <v>0</v>
      </c>
      <c r="CG558" s="20" t="e">
        <f>VLOOKUP(CG213,[1]Plan1!$F$3:$G$429,2,FALSE)</f>
        <v>#N/A</v>
      </c>
      <c r="CH558" s="20">
        <f>VLOOKUP(CH213,[1]Plan1!$F$3:$G$429,2,FALSE)</f>
        <v>0</v>
      </c>
      <c r="CI558" s="20">
        <f>VLOOKUP(CI213,[1]Plan1!$F$3:$G$429,2,FALSE)</f>
        <v>0</v>
      </c>
      <c r="CJ558" s="20">
        <f>VLOOKUP(CJ213,[1]Plan1!$F$3:$G$429,2,FALSE)</f>
        <v>0</v>
      </c>
      <c r="CK558" s="20">
        <f>VLOOKUP(CK213,[1]Plan1!$F$3:$G$429,2,FALSE)</f>
        <v>0</v>
      </c>
      <c r="CL558" s="20" t="e">
        <f>VLOOKUP(CL213,[1]Plan1!$F$3:$G$429,2,FALSE)</f>
        <v>#N/A</v>
      </c>
      <c r="CM558" s="20">
        <f>VLOOKUP(CM213,[1]Plan1!$F$3:$G$429,2,FALSE)</f>
        <v>0</v>
      </c>
      <c r="CN558" s="20">
        <f>VLOOKUP(CN213,[1]Plan1!$F$3:$G$429,2,FALSE)</f>
        <v>0</v>
      </c>
      <c r="CU558" s="20" t="str">
        <f>IF(ISERROR(VLOOKUP(CU213,[1]Plan1!$B$2:$D$490,2,FALSE)),"(sem email)",VLOOKUP(CU213,[1]Plan1!$B$2:$D$490,2,FALSE))</f>
        <v>(sem email)</v>
      </c>
      <c r="CX558" s="20" t="str">
        <f>IF(ISERROR(VLOOKUP(CX213,[1]ajustes!$L$4:$M$309,2,FALSE)),"(sem email)",VLOOKUP(CX213,[1]ajustes!$L$4:$M$309,2,FALSE))</f>
        <v>(sem email)</v>
      </c>
    </row>
    <row r="559" spans="5:102" ht="15.75" customHeight="1" x14ac:dyDescent="0.3">
      <c r="E559" s="23" t="str">
        <f t="shared" si="3"/>
        <v>Dionéia Da Paixão</v>
      </c>
      <c r="O559" s="20" t="e">
        <f>VLOOKUP(O214,[1]Plan1!$B$2:$D$490,2,FALSE)</f>
        <v>#N/A</v>
      </c>
      <c r="P559" s="20" t="str">
        <f>VLOOKUP(P214,[1]ajustes!$N$4:$O$344,2,FALSE)</f>
        <v>(11) 97258-7323</v>
      </c>
      <c r="AN559" s="20">
        <f>VLOOKUP(AN214,[1]Plan1!$F$3:$G$429,2,FALSE)</f>
        <v>30</v>
      </c>
      <c r="AO559" s="20">
        <f>VLOOKUP(AO214,[1]Plan1!$F$3:$G$429,2,FALSE)</f>
        <v>110</v>
      </c>
      <c r="AP559" s="20">
        <f>VLOOKUP(AP214,[1]Plan1!$F$3:$G$429,2,FALSE)</f>
        <v>16</v>
      </c>
      <c r="AQ559" s="20">
        <f>VLOOKUP(AQ214,[1]Plan1!$F$3:$G$429,2,FALSE)</f>
        <v>16</v>
      </c>
      <c r="AR559" s="20" t="e">
        <f>VLOOKUP(AR214,[1]Plan1!$F$3:$G$429,2,FALSE)</f>
        <v>#N/A</v>
      </c>
      <c r="AS559" s="20">
        <f>VLOOKUP(AS214,[1]Plan1!$F$3:$G$429,2,FALSE)</f>
        <v>25</v>
      </c>
      <c r="AT559" s="20" t="e">
        <f>VLOOKUP(AT214,[1]Plan1!$F$3:$G$429,2,FALSE)</f>
        <v>#N/A</v>
      </c>
      <c r="AU559" s="20" t="e">
        <f>VLOOKUP(AU214,[1]ajustes!$L$4:$N$134,3,FALSE)</f>
        <v>#N/A</v>
      </c>
      <c r="AV559" s="20">
        <f>VLOOKUP(AV214,[1]Plan1!$F$3:$G$429,2,FALSE)</f>
        <v>70</v>
      </c>
      <c r="AW559" s="20">
        <f>VLOOKUP(AW214,[1]Plan1!$F$3:$G$429,2,FALSE)</f>
        <v>10</v>
      </c>
      <c r="AX559" s="20">
        <f>VLOOKUP(AX214,[1]Plan1!$F$3:$G$429,2,FALSE)</f>
        <v>5</v>
      </c>
      <c r="AY559" s="20">
        <f>VLOOKUP(AY214,[1]Plan1!$F$3:$G$429,2,FALSE)</f>
        <v>3</v>
      </c>
      <c r="AZ559" s="20" t="e">
        <f>VLOOKUP(AZ214,[1]Plan1!$F$3:$G$429,2,FALSE)</f>
        <v>#N/A</v>
      </c>
      <c r="BA559" s="20">
        <f>VLOOKUP(BA214,[1]Plan1!$F$3:$G$429,2,FALSE)</f>
        <v>13</v>
      </c>
      <c r="BB559" s="20">
        <f>VLOOKUP(BB214,[1]Plan1!$F$3:$G$429,2,FALSE)</f>
        <v>5</v>
      </c>
      <c r="BC559" s="20">
        <f>VLOOKUP(BC214,[1]Plan1!$F$3:$G$429,2,FALSE)</f>
        <v>4</v>
      </c>
      <c r="BD559" s="20">
        <f>VLOOKUP(BD214,[1]Plan1!$F$3:$G$429,2,FALSE)</f>
        <v>2</v>
      </c>
      <c r="BE559" s="20" t="e">
        <f>VLOOKUP(BE214,[1]Plan1!$F$3:$G$429,2,FALSE)</f>
        <v>#N/A</v>
      </c>
      <c r="BF559" s="20">
        <f>VLOOKUP(BF214,[1]Plan1!$F$3:$G$429,2,FALSE)</f>
        <v>15</v>
      </c>
      <c r="BG559" s="20">
        <f>VLOOKUP(BG214,[1]Plan1!$F$3:$G$429,2,FALSE)</f>
        <v>6</v>
      </c>
      <c r="BH559" s="20">
        <f>VLOOKUP(BH214,[1]Plan1!$F$3:$G$429,2,FALSE)</f>
        <v>6</v>
      </c>
      <c r="BI559" s="20">
        <f>VLOOKUP(BI214,[1]Plan1!$F$3:$G$429,2,FALSE)</f>
        <v>2</v>
      </c>
      <c r="BJ559" s="20">
        <f>VLOOKUP(BJ214,[1]Plan1!$F$3:$G$429,2,FALSE)</f>
        <v>2</v>
      </c>
      <c r="BK559" s="20">
        <f>VLOOKUP(BK214,[1]Plan1!$F$3:$G$429,2,FALSE)</f>
        <v>2</v>
      </c>
      <c r="BL559" s="20">
        <f>VLOOKUP(BL214,[1]Plan1!$F$3:$G$429,2,FALSE)</f>
        <v>1</v>
      </c>
      <c r="BM559" s="20">
        <f>VLOOKUP(BM214,[1]Plan1!$F$3:$G$429,2,FALSE)</f>
        <v>3</v>
      </c>
      <c r="BN559" s="20">
        <f>VLOOKUP(BN214,[1]Plan1!$F$3:$G$429,2,FALSE)</f>
        <v>3</v>
      </c>
      <c r="BO559" s="20">
        <f>VLOOKUP(BO214,[1]Plan1!$F$3:$G$429,2,FALSE)</f>
        <v>4</v>
      </c>
      <c r="BP559" s="20">
        <f>VLOOKUP(BP214,[1]Plan1!$F$3:$G$429,2,FALSE)</f>
        <v>4</v>
      </c>
      <c r="BQ559" s="20" t="e">
        <f>VLOOKUP(BQ214,[1]ajustes!$L$3:$M$11,2,FALSE)</f>
        <v>#N/A</v>
      </c>
      <c r="BR559" s="20">
        <f>VLOOKUP(BR214,[1]Plan1!$F$3:$G$429,2,FALSE)</f>
        <v>0</v>
      </c>
      <c r="BS559" s="20">
        <f>VLOOKUP(BS214,[1]Plan1!$F$3:$G$429,2,FALSE)</f>
        <v>0</v>
      </c>
      <c r="BT559" s="20">
        <f>VLOOKUP(BT214,[1]Plan1!$F$3:$G$429,2,FALSE)</f>
        <v>0</v>
      </c>
      <c r="BU559" s="20">
        <f>VLOOKUP(BU214,[1]Plan1!$F$3:$G$429,2,FALSE)</f>
        <v>0</v>
      </c>
      <c r="BV559" s="20" t="e">
        <f>VLOOKUP(BV214,[1]ajustes!$L$3:$M$328,2,FALSE)</f>
        <v>#N/A</v>
      </c>
      <c r="BW559" s="20">
        <f>VLOOKUP(BW214,[1]Plan1!$F$3:$G$429,2,FALSE)</f>
        <v>0</v>
      </c>
      <c r="BX559" s="20">
        <f>VLOOKUP(BX214,[1]Plan1!$F$3:$G$429,2,FALSE)</f>
        <v>0</v>
      </c>
      <c r="BY559" s="20">
        <f>VLOOKUP(BY214,[1]Plan1!$F$3:$G$429,2,FALSE)</f>
        <v>0</v>
      </c>
      <c r="BZ559" s="20">
        <f>VLOOKUP(BZ214,[1]Plan1!$F$3:$G$429,2,FALSE)</f>
        <v>0</v>
      </c>
      <c r="CA559" s="20">
        <f>VLOOKUP(CA214,[1]Plan1!$F$3:$G$429,2,FALSE)</f>
        <v>0</v>
      </c>
      <c r="CB559" s="20">
        <f>VLOOKUP(CB214,[1]Plan1!$F$3:$G$429,2,FALSE)</f>
        <v>0</v>
      </c>
      <c r="CC559" s="20">
        <f>VLOOKUP(CC214,[1]Plan1!$F$3:$G$429,2,FALSE)</f>
        <v>150</v>
      </c>
      <c r="CD559" s="20">
        <f>VLOOKUP(CD214,[1]Plan1!$F$3:$G$429,2,FALSE)</f>
        <v>0</v>
      </c>
      <c r="CE559" s="20">
        <f>VLOOKUP(CE214,[1]Plan1!$F$3:$G$429,2,FALSE)</f>
        <v>0</v>
      </c>
      <c r="CF559" s="20">
        <f>VLOOKUP(CF214,[1]Plan1!$F$3:$G$429,2,FALSE)</f>
        <v>0</v>
      </c>
      <c r="CG559" s="20" t="e">
        <f>VLOOKUP(CG214,[1]Plan1!$F$3:$G$429,2,FALSE)</f>
        <v>#N/A</v>
      </c>
      <c r="CH559" s="20" t="e">
        <f>VLOOKUP(CH214,[1]Plan1!$F$3:$G$429,2,FALSE)</f>
        <v>#N/A</v>
      </c>
      <c r="CI559" s="20">
        <f>VLOOKUP(CI214,[1]Plan1!$F$3:$G$429,2,FALSE)</f>
        <v>0</v>
      </c>
      <c r="CJ559" s="20">
        <f>VLOOKUP(CJ214,[1]Plan1!$F$3:$G$429,2,FALSE)</f>
        <v>0</v>
      </c>
      <c r="CK559" s="20">
        <f>VLOOKUP(CK214,[1]Plan1!$F$3:$G$429,2,FALSE)</f>
        <v>0</v>
      </c>
      <c r="CL559" s="20" t="e">
        <f>VLOOKUP(CL214,[1]Plan1!$F$3:$G$429,2,FALSE)</f>
        <v>#N/A</v>
      </c>
      <c r="CM559" s="20">
        <f>VLOOKUP(CM214,[1]Plan1!$F$3:$G$429,2,FALSE)</f>
        <v>0</v>
      </c>
      <c r="CN559" s="20">
        <f>VLOOKUP(CN214,[1]Plan1!$F$3:$G$429,2,FALSE)</f>
        <v>0</v>
      </c>
      <c r="CU559" s="20" t="str">
        <f>IF(ISERROR(VLOOKUP(CU214,[1]Plan1!$B$2:$D$490,2,FALSE)),"(sem email)",VLOOKUP(CU214,[1]Plan1!$B$2:$D$490,2,FALSE))</f>
        <v>(sem email)</v>
      </c>
      <c r="CX559" s="20" t="str">
        <f>IF(ISERROR(VLOOKUP(CX214,[1]ajustes!$L$4:$M$309,2,FALSE)),"(sem email)",VLOOKUP(CX214,[1]ajustes!$L$4:$M$309,2,FALSE))</f>
        <v>(sem email)</v>
      </c>
    </row>
    <row r="560" spans="5:102" ht="15.75" customHeight="1" x14ac:dyDescent="0.3">
      <c r="E560" s="23" t="str">
        <f t="shared" si="3"/>
        <v>Ricardo Paulini</v>
      </c>
      <c r="O560" s="20" t="e">
        <f>VLOOKUP(O215,[1]Plan1!$B$2:$D$490,2,FALSE)</f>
        <v>#N/A</v>
      </c>
      <c r="P560" s="20" t="str">
        <f>VLOOKUP(P215,[1]ajustes!$N$4:$O$344,2,FALSE)</f>
        <v>(47) 99948-7773</v>
      </c>
      <c r="AN560" s="20">
        <f>VLOOKUP(AN215,[1]Plan1!$F$3:$G$429,2,FALSE)</f>
        <v>180</v>
      </c>
      <c r="AO560" s="20">
        <f>VLOOKUP(AO215,[1]Plan1!$F$3:$G$429,2,FALSE)</f>
        <v>69</v>
      </c>
      <c r="AP560" s="20">
        <f>VLOOKUP(AP215,[1]Plan1!$F$3:$G$429,2,FALSE)</f>
        <v>20</v>
      </c>
      <c r="AQ560" s="20">
        <f>VLOOKUP(AQ215,[1]Plan1!$F$3:$G$429,2,FALSE)</f>
        <v>30</v>
      </c>
      <c r="AR560" s="20" t="e">
        <f>VLOOKUP(AR215,[1]Plan1!$F$3:$G$429,2,FALSE)</f>
        <v>#N/A</v>
      </c>
      <c r="AS560" s="20">
        <f>VLOOKUP(AS215,[1]Plan1!$F$3:$G$429,2,FALSE)</f>
        <v>60</v>
      </c>
      <c r="AT560" s="20" t="e">
        <f>VLOOKUP(AT215,[1]Plan1!$F$3:$G$429,2,FALSE)</f>
        <v>#N/A</v>
      </c>
      <c r="AU560" s="20" t="e">
        <f>VLOOKUP(AU215,[1]ajustes!$L$4:$N$134,3,FALSE)</f>
        <v>#N/A</v>
      </c>
      <c r="AV560" s="20">
        <f>VLOOKUP(AV215,[1]Plan1!$F$3:$G$429,2,FALSE)</f>
        <v>60</v>
      </c>
      <c r="AW560" s="20">
        <f>VLOOKUP(AW215,[1]Plan1!$F$3:$G$429,2,FALSE)</f>
        <v>10</v>
      </c>
      <c r="AX560" s="20">
        <f>VLOOKUP(AX215,[1]Plan1!$F$3:$G$429,2,FALSE)</f>
        <v>3</v>
      </c>
      <c r="AY560" s="20">
        <f>VLOOKUP(AY215,[1]Plan1!$F$3:$G$429,2,FALSE)</f>
        <v>2</v>
      </c>
      <c r="AZ560" s="20" t="e">
        <f>VLOOKUP(AZ215,[1]Plan1!$F$3:$G$429,2,FALSE)</f>
        <v>#N/A</v>
      </c>
      <c r="BA560" s="20">
        <f>VLOOKUP(BA215,[1]Plan1!$F$3:$G$429,2,FALSE)</f>
        <v>25</v>
      </c>
      <c r="BB560" s="20">
        <f>VLOOKUP(BB215,[1]Plan1!$F$3:$G$429,2,FALSE)</f>
        <v>5</v>
      </c>
      <c r="BC560" s="20">
        <f>VLOOKUP(BC215,[1]Plan1!$F$3:$G$429,2,FALSE)</f>
        <v>2</v>
      </c>
      <c r="BD560" s="20">
        <f>VLOOKUP(BD215,[1]Plan1!$F$3:$G$429,2,FALSE)</f>
        <v>1</v>
      </c>
      <c r="BE560" s="20" t="e">
        <f>VLOOKUP(BE215,[1]Plan1!$F$3:$G$429,2,FALSE)</f>
        <v>#N/A</v>
      </c>
      <c r="BF560" s="20">
        <f>VLOOKUP(BF215,[1]Plan1!$F$3:$G$429,2,FALSE)</f>
        <v>45</v>
      </c>
      <c r="BG560" s="20">
        <f>VLOOKUP(BG215,[1]Plan1!$F$3:$G$429,2,FALSE)</f>
        <v>0</v>
      </c>
      <c r="BH560" s="20">
        <f>VLOOKUP(BH215,[1]Plan1!$F$3:$G$429,2,FALSE)</f>
        <v>10</v>
      </c>
      <c r="BI560" s="20">
        <f>VLOOKUP(BI215,[1]Plan1!$F$3:$G$429,2,FALSE)</f>
        <v>0</v>
      </c>
      <c r="BJ560" s="20">
        <f>VLOOKUP(BJ215,[1]Plan1!$F$3:$G$429,2,FALSE)</f>
        <v>0</v>
      </c>
      <c r="BK560" s="20">
        <f>VLOOKUP(BK215,[1]Plan1!$F$3:$G$429,2,FALSE)</f>
        <v>0</v>
      </c>
      <c r="BL560" s="20">
        <f>VLOOKUP(BL215,[1]Plan1!$F$3:$G$429,2,FALSE)</f>
        <v>0</v>
      </c>
      <c r="BM560" s="20">
        <f>VLOOKUP(BM215,[1]Plan1!$F$3:$G$429,2,FALSE)</f>
        <v>0</v>
      </c>
      <c r="BN560" s="20">
        <f>VLOOKUP(BN215,[1]Plan1!$F$3:$G$429,2,FALSE)</f>
        <v>0</v>
      </c>
      <c r="BO560" s="20">
        <f>VLOOKUP(BO215,[1]Plan1!$F$3:$G$429,2,FALSE)</f>
        <v>0</v>
      </c>
      <c r="BP560" s="20">
        <f>VLOOKUP(BP215,[1]Plan1!$F$3:$G$429,2,FALSE)</f>
        <v>0</v>
      </c>
      <c r="BQ560" s="20" t="e">
        <f>VLOOKUP(BQ215,[1]ajustes!$L$3:$M$11,2,FALSE)</f>
        <v>#N/A</v>
      </c>
      <c r="BR560" s="20" t="e">
        <f>VLOOKUP(BR215,[1]Plan1!$F$3:$G$429,2,FALSE)</f>
        <v>#N/A</v>
      </c>
      <c r="BS560" s="20">
        <f>VLOOKUP(BS215,[1]Plan1!$F$3:$G$429,2,FALSE)</f>
        <v>12</v>
      </c>
      <c r="BT560" s="20">
        <f>VLOOKUP(BT215,[1]Plan1!$F$3:$G$429,2,FALSE)</f>
        <v>1</v>
      </c>
      <c r="BU560" s="20">
        <f>VLOOKUP(BU215,[1]Plan1!$F$3:$G$429,2,FALSE)</f>
        <v>1</v>
      </c>
      <c r="BV560" s="20" t="e">
        <f>VLOOKUP(BV215,[1]ajustes!$L$3:$M$328,2,FALSE)</f>
        <v>#N/A</v>
      </c>
      <c r="BW560" s="20" t="e">
        <f>VLOOKUP(BW215,[1]Plan1!$F$3:$G$429,2,FALSE)</f>
        <v>#N/A</v>
      </c>
      <c r="BX560" s="20">
        <f>VLOOKUP(BX215,[1]Plan1!$F$3:$G$429,2,FALSE)</f>
        <v>5</v>
      </c>
      <c r="BY560" s="20">
        <f>VLOOKUP(BY215,[1]Plan1!$F$3:$G$429,2,FALSE)</f>
        <v>3</v>
      </c>
      <c r="BZ560" s="20">
        <f>VLOOKUP(BZ215,[1]Plan1!$F$3:$G$429,2,FALSE)</f>
        <v>0</v>
      </c>
      <c r="CA560" s="20">
        <f>VLOOKUP(CA215,[1]Plan1!$F$3:$G$429,2,FALSE)</f>
        <v>1</v>
      </c>
      <c r="CB560" s="20">
        <f>VLOOKUP(CB215,[1]Plan1!$F$3:$G$429,2,FALSE)</f>
        <v>0</v>
      </c>
      <c r="CC560" s="20">
        <f>VLOOKUP(CC215,[1]Plan1!$F$3:$G$429,2,FALSE)</f>
        <v>20</v>
      </c>
      <c r="CD560" s="20" t="e">
        <f>VLOOKUP(CD215,[1]Plan1!$F$3:$G$429,2,FALSE)</f>
        <v>#N/A</v>
      </c>
      <c r="CE560" s="20">
        <f>VLOOKUP(CE215,[1]Plan1!$F$3:$G$429,2,FALSE)</f>
        <v>0</v>
      </c>
      <c r="CF560" s="20">
        <f>VLOOKUP(CF215,[1]Plan1!$F$3:$G$429,2,FALSE)</f>
        <v>0</v>
      </c>
      <c r="CG560" s="20" t="e">
        <f>VLOOKUP(CG215,[1]Plan1!$F$3:$G$429,2,FALSE)</f>
        <v>#N/A</v>
      </c>
      <c r="CH560" s="20" t="e">
        <f>VLOOKUP(CH215,[1]Plan1!$F$3:$G$429,2,FALSE)</f>
        <v>#N/A</v>
      </c>
      <c r="CI560" s="20">
        <f>VLOOKUP(CI215,[1]Plan1!$F$3:$G$429,2,FALSE)</f>
        <v>0</v>
      </c>
      <c r="CJ560" s="20">
        <f>VLOOKUP(CJ215,[1]Plan1!$F$3:$G$429,2,FALSE)</f>
        <v>0</v>
      </c>
      <c r="CK560" s="20" t="e">
        <f>VLOOKUP(CK215,[1]Plan1!$F$3:$G$429,2,FALSE)</f>
        <v>#N/A</v>
      </c>
      <c r="CL560" s="20" t="e">
        <f>VLOOKUP(CL215,[1]Plan1!$F$3:$G$429,2,FALSE)</f>
        <v>#N/A</v>
      </c>
      <c r="CM560" s="20">
        <f>VLOOKUP(CM215,[1]Plan1!$F$3:$G$429,2,FALSE)</f>
        <v>0</v>
      </c>
      <c r="CN560" s="20">
        <f>VLOOKUP(CN215,[1]Plan1!$F$3:$G$429,2,FALSE)</f>
        <v>0</v>
      </c>
      <c r="CU560" s="20" t="str">
        <f>IF(ISERROR(VLOOKUP(CU215,[1]Plan1!$B$2:$D$490,2,FALSE)),"(sem email)",VLOOKUP(CU215,[1]Plan1!$B$2:$D$490,2,FALSE))</f>
        <v>(sem email)</v>
      </c>
      <c r="CX560" s="20" t="str">
        <f>IF(ISERROR(VLOOKUP(CX215,[1]ajustes!$L$4:$M$309,2,FALSE)),"(sem email)",VLOOKUP(CX215,[1]ajustes!$L$4:$M$309,2,FALSE))</f>
        <v>(sem email)</v>
      </c>
    </row>
    <row r="561" spans="5:102" ht="15.75" customHeight="1" x14ac:dyDescent="0.3">
      <c r="E561" s="23" t="str">
        <f t="shared" si="3"/>
        <v>Fernando Ricardo Scremin</v>
      </c>
      <c r="O561" s="20" t="e">
        <f>VLOOKUP(O216,[1]Plan1!$B$2:$D$490,2,FALSE)</f>
        <v>#N/A</v>
      </c>
      <c r="P561" s="20" t="str">
        <f>VLOOKUP(P216,[1]ajustes!$N$4:$O$344,2,FALSE)</f>
        <v>(41) 99994-5481</v>
      </c>
      <c r="AN561" s="20">
        <f>VLOOKUP(AN216,[1]Plan1!$F$3:$G$429,2,FALSE)</f>
        <v>50</v>
      </c>
      <c r="AO561" s="20">
        <f>VLOOKUP(AO216,[1]Plan1!$F$3:$G$429,2,FALSE)</f>
        <v>60</v>
      </c>
      <c r="AP561" s="20">
        <f>VLOOKUP(AP216,[1]Plan1!$F$3:$G$429,2,FALSE)</f>
        <v>10</v>
      </c>
      <c r="AQ561" s="20">
        <f>VLOOKUP(AQ216,[1]Plan1!$F$3:$G$429,2,FALSE)</f>
        <v>10</v>
      </c>
      <c r="AR561" s="20" t="e">
        <f>VLOOKUP(AR216,[1]Plan1!$F$3:$G$429,2,FALSE)</f>
        <v>#N/A</v>
      </c>
      <c r="AS561" s="20">
        <f>VLOOKUP(AS216,[1]Plan1!$F$3:$G$429,2,FALSE)</f>
        <v>32</v>
      </c>
      <c r="AT561" s="20" t="e">
        <f>VLOOKUP(AT216,[1]Plan1!$F$3:$G$429,2,FALSE)</f>
        <v>#N/A</v>
      </c>
      <c r="AU561" s="20" t="e">
        <f>VLOOKUP(AU216,[1]ajustes!$L$4:$N$134,3,FALSE)</f>
        <v>#N/A</v>
      </c>
      <c r="AV561" s="20">
        <f>VLOOKUP(AV216,[1]Plan1!$F$3:$G$429,2,FALSE)</f>
        <v>40</v>
      </c>
      <c r="AW561" s="20">
        <f>VLOOKUP(AW216,[1]Plan1!$F$3:$G$429,2,FALSE)</f>
        <v>15</v>
      </c>
      <c r="AX561" s="20">
        <f>VLOOKUP(AX216,[1]Plan1!$F$3:$G$429,2,FALSE)</f>
        <v>12</v>
      </c>
      <c r="AY561" s="20">
        <f>VLOOKUP(AY216,[1]Plan1!$F$3:$G$429,2,FALSE)</f>
        <v>4</v>
      </c>
      <c r="AZ561" s="20">
        <f>VLOOKUP(AZ216,[1]Plan1!$F$3:$G$429,2,FALSE)</f>
        <v>0</v>
      </c>
      <c r="BA561" s="20">
        <f>VLOOKUP(BA216,[1]Plan1!$F$3:$G$429,2,FALSE)</f>
        <v>0</v>
      </c>
      <c r="BB561" s="20">
        <f>VLOOKUP(BB216,[1]Plan1!$F$3:$G$429,2,FALSE)</f>
        <v>0</v>
      </c>
      <c r="BC561" s="20">
        <f>VLOOKUP(BC216,[1]Plan1!$F$3:$G$429,2,FALSE)</f>
        <v>0</v>
      </c>
      <c r="BD561" s="20">
        <f>VLOOKUP(BD216,[1]Plan1!$F$3:$G$429,2,FALSE)</f>
        <v>0</v>
      </c>
      <c r="BE561" s="20">
        <f>VLOOKUP(BE216,[1]Plan1!$F$3:$G$429,2,FALSE)</f>
        <v>0</v>
      </c>
      <c r="BF561" s="20">
        <f>VLOOKUP(BF216,[1]Plan1!$F$3:$G$429,2,FALSE)</f>
        <v>70</v>
      </c>
      <c r="BG561" s="20">
        <f>VLOOKUP(BG216,[1]Plan1!$F$3:$G$429,2,FALSE)</f>
        <v>15</v>
      </c>
      <c r="BH561" s="20">
        <f>VLOOKUP(BH216,[1]Plan1!$F$3:$G$429,2,FALSE)</f>
        <v>10</v>
      </c>
      <c r="BI561" s="20">
        <f>VLOOKUP(BI216,[1]Plan1!$F$3:$G$429,2,FALSE)</f>
        <v>2</v>
      </c>
      <c r="BJ561" s="20">
        <f>VLOOKUP(BJ216,[1]Plan1!$F$3:$G$429,2,FALSE)</f>
        <v>2</v>
      </c>
      <c r="BK561" s="20">
        <f>VLOOKUP(BK216,[1]Plan1!$F$3:$G$429,2,FALSE)</f>
        <v>2</v>
      </c>
      <c r="BL561" s="20">
        <f>VLOOKUP(BL216,[1]Plan1!$F$3:$G$429,2,FALSE)</f>
        <v>2</v>
      </c>
      <c r="BM561" s="20">
        <f>VLOOKUP(BM216,[1]Plan1!$F$3:$G$429,2,FALSE)</f>
        <v>2</v>
      </c>
      <c r="BN561" s="20">
        <f>VLOOKUP(BN216,[1]Plan1!$F$3:$G$429,2,FALSE)</f>
        <v>3</v>
      </c>
      <c r="BO561" s="20">
        <f>VLOOKUP(BO216,[1]Plan1!$F$3:$G$429,2,FALSE)</f>
        <v>0</v>
      </c>
      <c r="BP561" s="20">
        <f>VLOOKUP(BP216,[1]Plan1!$F$3:$G$429,2,FALSE)</f>
        <v>0</v>
      </c>
      <c r="BQ561" s="20" t="e">
        <f>VLOOKUP(BQ216,[1]ajustes!$L$3:$M$11,2,FALSE)</f>
        <v>#N/A</v>
      </c>
      <c r="BR561" s="20" t="e">
        <f>VLOOKUP(BR216,[1]Plan1!$F$3:$G$429,2,FALSE)</f>
        <v>#N/A</v>
      </c>
      <c r="BS561" s="20">
        <f>VLOOKUP(BS216,[1]Plan1!$F$3:$G$429,2,FALSE)</f>
        <v>10</v>
      </c>
      <c r="BT561" s="20">
        <f>VLOOKUP(BT216,[1]Plan1!$F$3:$G$429,2,FALSE)</f>
        <v>2</v>
      </c>
      <c r="BU561" s="20">
        <f>VLOOKUP(BU216,[1]Plan1!$F$3:$G$429,2,FALSE)</f>
        <v>2</v>
      </c>
      <c r="BV561" s="20" t="e">
        <f>VLOOKUP(BV216,[1]ajustes!$L$3:$M$328,2,FALSE)</f>
        <v>#N/A</v>
      </c>
      <c r="BW561" s="20" t="e">
        <f>VLOOKUP(BW216,[1]Plan1!$F$3:$G$429,2,FALSE)</f>
        <v>#N/A</v>
      </c>
      <c r="BX561" s="20">
        <f>VLOOKUP(BX216,[1]Plan1!$F$3:$G$429,2,FALSE)</f>
        <v>10</v>
      </c>
      <c r="BY561" s="20">
        <f>VLOOKUP(BY216,[1]Plan1!$F$3:$G$429,2,FALSE)</f>
        <v>5</v>
      </c>
      <c r="BZ561" s="20">
        <f>VLOOKUP(BZ216,[1]Plan1!$F$3:$G$429,2,FALSE)</f>
        <v>4</v>
      </c>
      <c r="CA561" s="20">
        <f>VLOOKUP(CA216,[1]Plan1!$F$3:$G$429,2,FALSE)</f>
        <v>4</v>
      </c>
      <c r="CB561" s="20">
        <f>VLOOKUP(CB216,[1]Plan1!$F$3:$G$429,2,FALSE)</f>
        <v>0</v>
      </c>
      <c r="CC561" s="20">
        <f>VLOOKUP(CC216,[1]Plan1!$F$3:$G$429,2,FALSE)</f>
        <v>33</v>
      </c>
      <c r="CD561" s="20">
        <f>VLOOKUP(CD216,[1]Plan1!$F$3:$G$429,2,FALSE)</f>
        <v>0</v>
      </c>
      <c r="CE561" s="20">
        <f>VLOOKUP(CE216,[1]Plan1!$F$3:$G$429,2,FALSE)</f>
        <v>0</v>
      </c>
      <c r="CF561" s="20">
        <f>VLOOKUP(CF216,[1]Plan1!$F$3:$G$429,2,FALSE)</f>
        <v>0</v>
      </c>
      <c r="CG561" s="20" t="e">
        <f>VLOOKUP(CG216,[1]Plan1!$F$3:$G$429,2,FALSE)</f>
        <v>#N/A</v>
      </c>
      <c r="CH561" s="20" t="e">
        <f>VLOOKUP(CH216,[1]Plan1!$F$3:$G$429,2,FALSE)</f>
        <v>#N/A</v>
      </c>
      <c r="CI561" s="20">
        <f>VLOOKUP(CI216,[1]Plan1!$F$3:$G$429,2,FALSE)</f>
        <v>0</v>
      </c>
      <c r="CJ561" s="20">
        <f>VLOOKUP(CJ216,[1]Plan1!$F$3:$G$429,2,FALSE)</f>
        <v>0</v>
      </c>
      <c r="CK561" s="20">
        <f>VLOOKUP(CK216,[1]Plan1!$F$3:$G$429,2,FALSE)</f>
        <v>0</v>
      </c>
      <c r="CL561" s="20" t="e">
        <f>VLOOKUP(CL216,[1]Plan1!$F$3:$G$429,2,FALSE)</f>
        <v>#N/A</v>
      </c>
      <c r="CM561" s="20">
        <f>VLOOKUP(CM216,[1]Plan1!$F$3:$G$429,2,FALSE)</f>
        <v>0</v>
      </c>
      <c r="CN561" s="20">
        <f>VLOOKUP(CN216,[1]Plan1!$F$3:$G$429,2,FALSE)</f>
        <v>0</v>
      </c>
      <c r="CU561" s="20" t="str">
        <f>IF(ISERROR(VLOOKUP(CU216,[1]Plan1!$B$2:$D$490,2,FALSE)),"(sem email)",VLOOKUP(CU216,[1]Plan1!$B$2:$D$490,2,FALSE))</f>
        <v>(sem email)</v>
      </c>
      <c r="CX561" s="20" t="str">
        <f>IF(ISERROR(VLOOKUP(CX216,[1]ajustes!$L$4:$M$309,2,FALSE)),"(sem email)",VLOOKUP(CX216,[1]ajustes!$L$4:$M$309,2,FALSE))</f>
        <v>(sem email)</v>
      </c>
    </row>
    <row r="562" spans="5:102" ht="15.75" customHeight="1" x14ac:dyDescent="0.3">
      <c r="E562" s="23" t="str">
        <f t="shared" si="3"/>
        <v>Angela Maria Monteiro Pereira</v>
      </c>
      <c r="O562" s="20" t="e">
        <f>VLOOKUP(O217,[1]Plan1!$B$2:$D$490,2,FALSE)</f>
        <v>#N/A</v>
      </c>
      <c r="P562" s="20" t="str">
        <f>VLOOKUP(P217,[1]ajustes!$N$4:$O$344,2,FALSE)</f>
        <v>(48) 99931-3585</v>
      </c>
      <c r="AN562" s="20">
        <f>VLOOKUP(AN217,[1]Plan1!$F$3:$G$429,2,FALSE)</f>
        <v>30</v>
      </c>
      <c r="AO562" s="20">
        <f>VLOOKUP(AO217,[1]Plan1!$F$3:$G$429,2,FALSE)</f>
        <v>20</v>
      </c>
      <c r="AP562" s="20">
        <f>VLOOKUP(AP217,[1]Plan1!$F$3:$G$429,2,FALSE)</f>
        <v>4</v>
      </c>
      <c r="AQ562" s="20">
        <f>VLOOKUP(AQ217,[1]Plan1!$F$3:$G$429,2,FALSE)</f>
        <v>4</v>
      </c>
      <c r="AR562" s="20">
        <f>VLOOKUP(AR217,[1]Plan1!$F$3:$G$429,2,FALSE)</f>
        <v>0</v>
      </c>
      <c r="AS562" s="20">
        <f>VLOOKUP(AS217,[1]Plan1!$F$3:$G$429,2,FALSE)</f>
        <v>0</v>
      </c>
      <c r="AT562" s="20">
        <f>VLOOKUP(AT217,[1]Plan1!$F$3:$G$429,2,FALSE)</f>
        <v>0</v>
      </c>
      <c r="AU562" s="20" t="e">
        <f>VLOOKUP(AU217,[1]ajustes!$L$4:$N$134,3,FALSE)</f>
        <v>#N/A</v>
      </c>
      <c r="AV562" s="20">
        <f>VLOOKUP(AV217,[1]Plan1!$F$3:$G$429,2,FALSE)</f>
        <v>4</v>
      </c>
      <c r="AW562" s="20">
        <f>VLOOKUP(AW217,[1]Plan1!$F$3:$G$429,2,FALSE)</f>
        <v>4</v>
      </c>
      <c r="AX562" s="20">
        <f>VLOOKUP(AX217,[1]Plan1!$F$3:$G$429,2,FALSE)</f>
        <v>2</v>
      </c>
      <c r="AY562" s="20">
        <f>VLOOKUP(AY217,[1]Plan1!$F$3:$G$429,2,FALSE)</f>
        <v>1</v>
      </c>
      <c r="AZ562" s="20">
        <f>VLOOKUP(AZ217,[1]Plan1!$F$3:$G$429,2,FALSE)</f>
        <v>0</v>
      </c>
      <c r="BA562" s="20">
        <f>VLOOKUP(BA217,[1]Plan1!$F$3:$G$429,2,FALSE)</f>
        <v>0</v>
      </c>
      <c r="BB562" s="20">
        <f>VLOOKUP(BB217,[1]Plan1!$F$3:$G$429,2,FALSE)</f>
        <v>3</v>
      </c>
      <c r="BC562" s="20">
        <f>VLOOKUP(BC217,[1]Plan1!$F$3:$G$429,2,FALSE)</f>
        <v>1</v>
      </c>
      <c r="BD562" s="20">
        <f>VLOOKUP(BD217,[1]Plan1!$F$3:$G$429,2,FALSE)</f>
        <v>0</v>
      </c>
      <c r="BE562" s="20" t="e">
        <f>VLOOKUP(BE217,[1]Plan1!$F$3:$G$429,2,FALSE)</f>
        <v>#N/A</v>
      </c>
      <c r="BF562" s="20">
        <f>VLOOKUP(BF217,[1]Plan1!$F$3:$G$429,2,FALSE)</f>
        <v>10</v>
      </c>
      <c r="BG562" s="20">
        <f>VLOOKUP(BG217,[1]Plan1!$F$3:$G$429,2,FALSE)</f>
        <v>0</v>
      </c>
      <c r="BH562" s="20">
        <f>VLOOKUP(BH217,[1]Plan1!$F$3:$G$429,2,FALSE)</f>
        <v>3</v>
      </c>
      <c r="BI562" s="20">
        <f>VLOOKUP(BI217,[1]Plan1!$F$3:$G$429,2,FALSE)</f>
        <v>0</v>
      </c>
      <c r="BJ562" s="20">
        <f>VLOOKUP(BJ217,[1]Plan1!$F$3:$G$429,2,FALSE)</f>
        <v>0</v>
      </c>
      <c r="BK562" s="20">
        <f>VLOOKUP(BK217,[1]Plan1!$F$3:$G$429,2,FALSE)</f>
        <v>0</v>
      </c>
      <c r="BL562" s="20">
        <f>VLOOKUP(BL217,[1]Plan1!$F$3:$G$429,2,FALSE)</f>
        <v>0</v>
      </c>
      <c r="BM562" s="20">
        <f>VLOOKUP(BM217,[1]Plan1!$F$3:$G$429,2,FALSE)</f>
        <v>0</v>
      </c>
      <c r="BN562" s="20">
        <f>VLOOKUP(BN217,[1]Plan1!$F$3:$G$429,2,FALSE)</f>
        <v>0</v>
      </c>
      <c r="BO562" s="20">
        <f>VLOOKUP(BO217,[1]Plan1!$F$3:$G$429,2,FALSE)</f>
        <v>3</v>
      </c>
      <c r="BP562" s="20">
        <f>VLOOKUP(BP217,[1]Plan1!$F$3:$G$429,2,FALSE)</f>
        <v>3</v>
      </c>
      <c r="BQ562" s="20" t="e">
        <f>VLOOKUP(BQ217,[1]ajustes!$L$3:$M$11,2,FALSE)</f>
        <v>#N/A</v>
      </c>
      <c r="BR562" s="20">
        <f>VLOOKUP(BR217,[1]Plan1!$F$3:$G$429,2,FALSE)</f>
        <v>0</v>
      </c>
      <c r="BS562" s="20">
        <f>VLOOKUP(BS217,[1]Plan1!$F$3:$G$429,2,FALSE)</f>
        <v>0</v>
      </c>
      <c r="BT562" s="20">
        <f>VLOOKUP(BT217,[1]Plan1!$F$3:$G$429,2,FALSE)</f>
        <v>0</v>
      </c>
      <c r="BU562" s="20">
        <f>VLOOKUP(BU217,[1]Plan1!$F$3:$G$429,2,FALSE)</f>
        <v>0</v>
      </c>
      <c r="BV562" s="20" t="e">
        <f>VLOOKUP(BV217,[1]ajustes!$L$3:$M$328,2,FALSE)</f>
        <v>#N/A</v>
      </c>
      <c r="BW562" s="20">
        <f>VLOOKUP(BW217,[1]Plan1!$F$3:$G$429,2,FALSE)</f>
        <v>0</v>
      </c>
      <c r="BX562" s="20">
        <f>VLOOKUP(BX217,[1]Plan1!$F$3:$G$429,2,FALSE)</f>
        <v>0</v>
      </c>
      <c r="BY562" s="20">
        <f>VLOOKUP(BY217,[1]Plan1!$F$3:$G$429,2,FALSE)</f>
        <v>0</v>
      </c>
      <c r="BZ562" s="20">
        <f>VLOOKUP(BZ217,[1]Plan1!$F$3:$G$429,2,FALSE)</f>
        <v>0</v>
      </c>
      <c r="CA562" s="20">
        <f>VLOOKUP(CA217,[1]Plan1!$F$3:$G$429,2,FALSE)</f>
        <v>0</v>
      </c>
      <c r="CB562" s="20">
        <f>VLOOKUP(CB217,[1]Plan1!$F$3:$G$429,2,FALSE)</f>
        <v>1</v>
      </c>
      <c r="CC562" s="20">
        <f>VLOOKUP(CC217,[1]Plan1!$F$3:$G$429,2,FALSE)</f>
        <v>0</v>
      </c>
      <c r="CD562" s="20">
        <f>VLOOKUP(CD217,[1]Plan1!$F$3:$G$429,2,FALSE)</f>
        <v>0</v>
      </c>
      <c r="CE562" s="20">
        <f>VLOOKUP(CE217,[1]Plan1!$F$3:$G$429,2,FALSE)</f>
        <v>0</v>
      </c>
      <c r="CF562" s="20">
        <f>VLOOKUP(CF217,[1]Plan1!$F$3:$G$429,2,FALSE)</f>
        <v>0</v>
      </c>
      <c r="CG562" s="20" t="e">
        <f>VLOOKUP(CG217,[1]Plan1!$F$3:$G$429,2,FALSE)</f>
        <v>#N/A</v>
      </c>
      <c r="CH562" s="20" t="e">
        <f>VLOOKUP(CH217,[1]Plan1!$F$3:$G$429,2,FALSE)</f>
        <v>#N/A</v>
      </c>
      <c r="CI562" s="20">
        <f>VLOOKUP(CI217,[1]Plan1!$F$3:$G$429,2,FALSE)</f>
        <v>0</v>
      </c>
      <c r="CJ562" s="20">
        <f>VLOOKUP(CJ217,[1]Plan1!$F$3:$G$429,2,FALSE)</f>
        <v>0</v>
      </c>
      <c r="CK562" s="20" t="e">
        <f>VLOOKUP(CK217,[1]Plan1!$F$3:$G$429,2,FALSE)</f>
        <v>#N/A</v>
      </c>
      <c r="CL562" s="20" t="e">
        <f>VLOOKUP(CL217,[1]Plan1!$F$3:$G$429,2,FALSE)</f>
        <v>#N/A</v>
      </c>
      <c r="CM562" s="20">
        <f>VLOOKUP(CM217,[1]Plan1!$F$3:$G$429,2,FALSE)</f>
        <v>0</v>
      </c>
      <c r="CN562" s="20">
        <f>VLOOKUP(CN217,[1]Plan1!$F$3:$G$429,2,FALSE)</f>
        <v>0</v>
      </c>
      <c r="CU562" s="20" t="str">
        <f>IF(ISERROR(VLOOKUP(CU217,[1]Plan1!$B$2:$D$490,2,FALSE)),"(sem email)",VLOOKUP(CU217,[1]Plan1!$B$2:$D$490,2,FALSE))</f>
        <v>(sem email)</v>
      </c>
      <c r="CX562" s="20" t="str">
        <f>IF(ISERROR(VLOOKUP(CX217,[1]ajustes!$L$4:$M$309,2,FALSE)),"(sem email)",VLOOKUP(CX217,[1]ajustes!$L$4:$M$309,2,FALSE))</f>
        <v>(sem email)</v>
      </c>
    </row>
    <row r="563" spans="5:102" ht="15.75" customHeight="1" x14ac:dyDescent="0.3">
      <c r="E563" s="23" t="str">
        <f t="shared" si="3"/>
        <v>Marcio Piero</v>
      </c>
      <c r="O563" s="20" t="e">
        <f>VLOOKUP(O218,[1]Plan1!$B$2:$D$490,2,FALSE)</f>
        <v>#N/A</v>
      </c>
      <c r="P563" s="20" t="str">
        <f>VLOOKUP(P218,[1]ajustes!$N$4:$O$344,2,FALSE)</f>
        <v>(11) 99957-2369</v>
      </c>
      <c r="AN563" s="20">
        <f>VLOOKUP(AN218,[1]Plan1!$F$3:$G$429,2,FALSE)</f>
        <v>0</v>
      </c>
      <c r="AO563" s="20">
        <f>VLOOKUP(AO218,[1]Plan1!$F$3:$G$429,2,FALSE)</f>
        <v>8</v>
      </c>
      <c r="AP563" s="20">
        <f>VLOOKUP(AP218,[1]Plan1!$F$3:$G$429,2,FALSE)</f>
        <v>7</v>
      </c>
      <c r="AQ563" s="20">
        <f>VLOOKUP(AQ218,[1]Plan1!$F$3:$G$429,2,FALSE)</f>
        <v>3</v>
      </c>
      <c r="AR563" s="20" t="e">
        <f>VLOOKUP(AR218,[1]Plan1!$F$3:$G$429,2,FALSE)</f>
        <v>#N/A</v>
      </c>
      <c r="AS563" s="20">
        <f>VLOOKUP(AS218,[1]Plan1!$F$3:$G$429,2,FALSE)</f>
        <v>0</v>
      </c>
      <c r="AT563" s="20" t="e">
        <f>VLOOKUP(AT218,[1]Plan1!$F$3:$G$429,2,FALSE)</f>
        <v>#N/A</v>
      </c>
      <c r="AU563" s="20" t="e">
        <f>VLOOKUP(AU218,[1]ajustes!$L$4:$N$134,3,FALSE)</f>
        <v>#N/A</v>
      </c>
      <c r="AV563" s="20">
        <f>VLOOKUP(AV218,[1]Plan1!$F$3:$G$429,2,FALSE)</f>
        <v>5</v>
      </c>
      <c r="AW563" s="20">
        <f>VLOOKUP(AW218,[1]Plan1!$F$3:$G$429,2,FALSE)</f>
        <v>10</v>
      </c>
      <c r="AX563" s="20">
        <f>VLOOKUP(AX218,[1]Plan1!$F$3:$G$429,2,FALSE)</f>
        <v>2</v>
      </c>
      <c r="AY563" s="20">
        <f>VLOOKUP(AY218,[1]Plan1!$F$3:$G$429,2,FALSE)</f>
        <v>2</v>
      </c>
      <c r="AZ563" s="20">
        <f>VLOOKUP(AZ218,[1]Plan1!$F$3:$G$429,2,FALSE)</f>
        <v>0</v>
      </c>
      <c r="BA563" s="20">
        <f>VLOOKUP(BA218,[1]Plan1!$F$3:$G$429,2,FALSE)</f>
        <v>0</v>
      </c>
      <c r="BB563" s="20">
        <f>VLOOKUP(BB218,[1]Plan1!$F$3:$G$429,2,FALSE)</f>
        <v>0</v>
      </c>
      <c r="BC563" s="20">
        <f>VLOOKUP(BC218,[1]Plan1!$F$3:$G$429,2,FALSE)</f>
        <v>0</v>
      </c>
      <c r="BD563" s="20">
        <f>VLOOKUP(BD218,[1]Plan1!$F$3:$G$429,2,FALSE)</f>
        <v>0</v>
      </c>
      <c r="BE563" s="20" t="e">
        <f>VLOOKUP(BE218,[1]Plan1!$F$3:$G$429,2,FALSE)</f>
        <v>#N/A</v>
      </c>
      <c r="BF563" s="20">
        <f>VLOOKUP(BF218,[1]Plan1!$F$3:$G$429,2,FALSE)</f>
        <v>40</v>
      </c>
      <c r="BG563" s="20">
        <f>VLOOKUP(BG218,[1]Plan1!$F$3:$G$429,2,FALSE)</f>
        <v>10</v>
      </c>
      <c r="BH563" s="20">
        <f>VLOOKUP(BH218,[1]Plan1!$F$3:$G$429,2,FALSE)</f>
        <v>6</v>
      </c>
      <c r="BI563" s="20">
        <f>VLOOKUP(BI218,[1]Plan1!$F$3:$G$429,2,FALSE)</f>
        <v>1</v>
      </c>
      <c r="BJ563" s="20">
        <f>VLOOKUP(BJ218,[1]Plan1!$F$3:$G$429,2,FALSE)</f>
        <v>2</v>
      </c>
      <c r="BK563" s="20">
        <f>VLOOKUP(BK218,[1]Plan1!$F$3:$G$429,2,FALSE)</f>
        <v>1</v>
      </c>
      <c r="BL563" s="20">
        <f>VLOOKUP(BL218,[1]Plan1!$F$3:$G$429,2,FALSE)</f>
        <v>1</v>
      </c>
      <c r="BM563" s="20">
        <f>VLOOKUP(BM218,[1]Plan1!$F$3:$G$429,2,FALSE)</f>
        <v>1</v>
      </c>
      <c r="BN563" s="20">
        <f>VLOOKUP(BN218,[1]Plan1!$F$3:$G$429,2,FALSE)</f>
        <v>0</v>
      </c>
      <c r="BO563" s="20">
        <f>VLOOKUP(BO218,[1]Plan1!$F$3:$G$429,2,FALSE)</f>
        <v>6</v>
      </c>
      <c r="BP563" s="20">
        <f>VLOOKUP(BP218,[1]Plan1!$F$3:$G$429,2,FALSE)</f>
        <v>3</v>
      </c>
      <c r="BQ563" s="20" t="e">
        <f>VLOOKUP(BQ218,[1]ajustes!$L$3:$M$11,2,FALSE)</f>
        <v>#N/A</v>
      </c>
      <c r="BR563" s="20" t="e">
        <f>VLOOKUP(BR218,[1]Plan1!$F$3:$G$429,2,FALSE)</f>
        <v>#N/A</v>
      </c>
      <c r="BS563" s="20">
        <f>VLOOKUP(BS218,[1]Plan1!$F$3:$G$429,2,FALSE)</f>
        <v>4</v>
      </c>
      <c r="BT563" s="20">
        <f>VLOOKUP(BT218,[1]Plan1!$F$3:$G$429,2,FALSE)</f>
        <v>0</v>
      </c>
      <c r="BU563" s="20">
        <f>VLOOKUP(BU218,[1]Plan1!$F$3:$G$429,2,FALSE)</f>
        <v>1</v>
      </c>
      <c r="BV563" s="20" t="e">
        <f>VLOOKUP(BV218,[1]ajustes!$L$3:$M$328,2,FALSE)</f>
        <v>#N/A</v>
      </c>
      <c r="BW563" s="20" t="e">
        <f>VLOOKUP(BW218,[1]Plan1!$F$3:$G$429,2,FALSE)</f>
        <v>#N/A</v>
      </c>
      <c r="BX563" s="20">
        <f>VLOOKUP(BX218,[1]Plan1!$F$3:$G$429,2,FALSE)</f>
        <v>7</v>
      </c>
      <c r="BY563" s="20">
        <f>VLOOKUP(BY218,[1]Plan1!$F$3:$G$429,2,FALSE)</f>
        <v>4</v>
      </c>
      <c r="BZ563" s="20">
        <f>VLOOKUP(BZ218,[1]Plan1!$F$3:$G$429,2,FALSE)</f>
        <v>0</v>
      </c>
      <c r="CA563" s="20">
        <f>VLOOKUP(CA218,[1]Plan1!$F$3:$G$429,2,FALSE)</f>
        <v>1</v>
      </c>
      <c r="CB563" s="20">
        <f>VLOOKUP(CB218,[1]Plan1!$F$3:$G$429,2,FALSE)</f>
        <v>0</v>
      </c>
      <c r="CC563" s="20">
        <f>VLOOKUP(CC218,[1]Plan1!$F$3:$G$429,2,FALSE)</f>
        <v>0</v>
      </c>
      <c r="CD563" s="20">
        <f>VLOOKUP(CD218,[1]Plan1!$F$3:$G$429,2,FALSE)</f>
        <v>0</v>
      </c>
      <c r="CE563" s="20">
        <f>VLOOKUP(CE218,[1]Plan1!$F$3:$G$429,2,FALSE)</f>
        <v>0</v>
      </c>
      <c r="CF563" s="20">
        <f>VLOOKUP(CF218,[1]Plan1!$F$3:$G$429,2,FALSE)</f>
        <v>0</v>
      </c>
      <c r="CG563" s="20" t="e">
        <f>VLOOKUP(CG218,[1]Plan1!$F$3:$G$429,2,FALSE)</f>
        <v>#N/A</v>
      </c>
      <c r="CH563" s="20" t="e">
        <f>VLOOKUP(CH218,[1]Plan1!$F$3:$G$429,2,FALSE)</f>
        <v>#N/A</v>
      </c>
      <c r="CI563" s="20">
        <f>VLOOKUP(CI218,[1]Plan1!$F$3:$G$429,2,FALSE)</f>
        <v>0</v>
      </c>
      <c r="CJ563" s="20">
        <f>VLOOKUP(CJ218,[1]Plan1!$F$3:$G$429,2,FALSE)</f>
        <v>1</v>
      </c>
      <c r="CK563" s="20">
        <f>VLOOKUP(CK218,[1]Plan1!$F$3:$G$429,2,FALSE)</f>
        <v>0</v>
      </c>
      <c r="CL563" s="20" t="e">
        <f>VLOOKUP(CL218,[1]Plan1!$F$3:$G$429,2,FALSE)</f>
        <v>#N/A</v>
      </c>
      <c r="CM563" s="20">
        <f>VLOOKUP(CM218,[1]Plan1!$F$3:$G$429,2,FALSE)</f>
        <v>0</v>
      </c>
      <c r="CN563" s="20">
        <f>VLOOKUP(CN218,[1]Plan1!$F$3:$G$429,2,FALSE)</f>
        <v>0</v>
      </c>
      <c r="CU563" s="20" t="str">
        <f>IF(ISERROR(VLOOKUP(CU218,[1]Plan1!$B$2:$D$490,2,FALSE)),"(sem email)",VLOOKUP(CU218,[1]Plan1!$B$2:$D$490,2,FALSE))</f>
        <v>(sem email)</v>
      </c>
      <c r="CX563" s="20" t="str">
        <f>IF(ISERROR(VLOOKUP(CX218,[1]ajustes!$L$4:$M$309,2,FALSE)),"(sem email)",VLOOKUP(CX218,[1]ajustes!$L$4:$M$309,2,FALSE))</f>
        <v>(sem email)</v>
      </c>
    </row>
    <row r="564" spans="5:102" ht="15.75" customHeight="1" x14ac:dyDescent="0.3">
      <c r="E564" s="23" t="str">
        <f t="shared" si="3"/>
        <v>Ricardo Luiz Da Costa E Silva</v>
      </c>
      <c r="O564" s="20" t="e">
        <f>VLOOKUP(O219,[1]Plan1!$B$2:$D$490,2,FALSE)</f>
        <v>#N/A</v>
      </c>
      <c r="P564" s="20" t="str">
        <f>VLOOKUP(P219,[1]ajustes!$N$4:$O$344,2,FALSE)</f>
        <v>(11) 99249-4266</v>
      </c>
      <c r="AN564" s="20">
        <f>VLOOKUP(AN219,[1]Plan1!$F$3:$G$429,2,FALSE)</f>
        <v>240</v>
      </c>
      <c r="AO564" s="20">
        <f>VLOOKUP(AO219,[1]Plan1!$F$3:$G$429,2,FALSE)</f>
        <v>70</v>
      </c>
      <c r="AP564" s="20">
        <f>VLOOKUP(AP219,[1]Plan1!$F$3:$G$429,2,FALSE)</f>
        <v>30</v>
      </c>
      <c r="AQ564" s="20">
        <f>VLOOKUP(AQ219,[1]Plan1!$F$3:$G$429,2,FALSE)</f>
        <v>34</v>
      </c>
      <c r="AR564" s="20" t="e">
        <f>VLOOKUP(AR219,[1]Plan1!$F$3:$G$429,2,FALSE)</f>
        <v>#N/A</v>
      </c>
      <c r="AS564" s="20">
        <f>VLOOKUP(AS219,[1]Plan1!$F$3:$G$429,2,FALSE)</f>
        <v>0</v>
      </c>
      <c r="AT564" s="20" t="e">
        <f>VLOOKUP(AT219,[1]Plan1!$F$3:$G$429,2,FALSE)</f>
        <v>#N/A</v>
      </c>
      <c r="AU564" s="20" t="e">
        <f>VLOOKUP(AU219,[1]ajustes!$L$4:$N$134,3,FALSE)</f>
        <v>#N/A</v>
      </c>
      <c r="AV564" s="20">
        <f>VLOOKUP(AV219,[1]Plan1!$F$3:$G$429,2,FALSE)</f>
        <v>159</v>
      </c>
      <c r="AW564" s="20">
        <f>VLOOKUP(AW219,[1]Plan1!$F$3:$G$429,2,FALSE)</f>
        <v>13</v>
      </c>
      <c r="AX564" s="20">
        <f>VLOOKUP(AX219,[1]Plan1!$F$3:$G$429,2,FALSE)</f>
        <v>12</v>
      </c>
      <c r="AY564" s="20">
        <f>VLOOKUP(AY219,[1]Plan1!$F$3:$G$429,2,FALSE)</f>
        <v>6</v>
      </c>
      <c r="AZ564" s="20">
        <f>VLOOKUP(AZ219,[1]Plan1!$F$3:$G$429,2,FALSE)</f>
        <v>0</v>
      </c>
      <c r="BA564" s="20">
        <f>VLOOKUP(BA219,[1]Plan1!$F$3:$G$429,2,FALSE)</f>
        <v>0</v>
      </c>
      <c r="BB564" s="20">
        <f>VLOOKUP(BB219,[1]Plan1!$F$3:$G$429,2,FALSE)</f>
        <v>6</v>
      </c>
      <c r="BC564" s="20">
        <f>VLOOKUP(BC219,[1]Plan1!$F$3:$G$429,2,FALSE)</f>
        <v>4</v>
      </c>
      <c r="BD564" s="20">
        <f>VLOOKUP(BD219,[1]Plan1!$F$3:$G$429,2,FALSE)</f>
        <v>0</v>
      </c>
      <c r="BE564" s="20" t="e">
        <f>VLOOKUP(BE219,[1]Plan1!$F$3:$G$429,2,FALSE)</f>
        <v>#N/A</v>
      </c>
      <c r="BF564" s="20">
        <f>VLOOKUP(BF219,[1]Plan1!$F$3:$G$429,2,FALSE)</f>
        <v>35</v>
      </c>
      <c r="BG564" s="20">
        <f>VLOOKUP(BG219,[1]Plan1!$F$3:$G$429,2,FALSE)</f>
        <v>22</v>
      </c>
      <c r="BH564" s="20">
        <f>VLOOKUP(BH219,[1]Plan1!$F$3:$G$429,2,FALSE)</f>
        <v>11</v>
      </c>
      <c r="BI564" s="20">
        <f>VLOOKUP(BI219,[1]Plan1!$F$3:$G$429,2,FALSE)</f>
        <v>2</v>
      </c>
      <c r="BJ564" s="20">
        <f>VLOOKUP(BJ219,[1]Plan1!$F$3:$G$429,2,FALSE)</f>
        <v>3</v>
      </c>
      <c r="BK564" s="20">
        <f>VLOOKUP(BK219,[1]Plan1!$F$3:$G$429,2,FALSE)</f>
        <v>2</v>
      </c>
      <c r="BL564" s="20">
        <f>VLOOKUP(BL219,[1]Plan1!$F$3:$G$429,2,FALSE)</f>
        <v>1</v>
      </c>
      <c r="BM564" s="20">
        <f>VLOOKUP(BM219,[1]Plan1!$F$3:$G$429,2,FALSE)</f>
        <v>3</v>
      </c>
      <c r="BN564" s="20">
        <f>VLOOKUP(BN219,[1]Plan1!$F$3:$G$429,2,FALSE)</f>
        <v>0</v>
      </c>
      <c r="BO564" s="20">
        <f>VLOOKUP(BO219,[1]Plan1!$F$3:$G$429,2,FALSE)</f>
        <v>8</v>
      </c>
      <c r="BP564" s="20">
        <f>VLOOKUP(BP219,[1]Plan1!$F$3:$G$429,2,FALSE)</f>
        <v>8</v>
      </c>
      <c r="BQ564" s="20" t="e">
        <f>VLOOKUP(BQ219,[1]ajustes!$L$3:$M$11,2,FALSE)</f>
        <v>#N/A</v>
      </c>
      <c r="BR564" s="20" t="e">
        <f>VLOOKUP(BR219,[1]Plan1!$F$3:$G$429,2,FALSE)</f>
        <v>#N/A</v>
      </c>
      <c r="BS564" s="20">
        <f>VLOOKUP(BS219,[1]Plan1!$F$3:$G$429,2,FALSE)</f>
        <v>2</v>
      </c>
      <c r="BT564" s="20">
        <f>VLOOKUP(BT219,[1]Plan1!$F$3:$G$429,2,FALSE)</f>
        <v>1</v>
      </c>
      <c r="BU564" s="20">
        <f>VLOOKUP(BU219,[1]Plan1!$F$3:$G$429,2,FALSE)</f>
        <v>1</v>
      </c>
      <c r="BV564" s="20" t="e">
        <f>VLOOKUP(BV219,[1]ajustes!$L$3:$M$328,2,FALSE)</f>
        <v>#N/A</v>
      </c>
      <c r="BW564" s="20" t="e">
        <f>VLOOKUP(BW219,[1]Plan1!$F$3:$G$429,2,FALSE)</f>
        <v>#N/A</v>
      </c>
      <c r="BX564" s="20">
        <f>VLOOKUP(BX219,[1]Plan1!$F$3:$G$429,2,FALSE)</f>
        <v>4</v>
      </c>
      <c r="BY564" s="20">
        <f>VLOOKUP(BY219,[1]Plan1!$F$3:$G$429,2,FALSE)</f>
        <v>8</v>
      </c>
      <c r="BZ564" s="20">
        <f>VLOOKUP(BZ219,[1]Plan1!$F$3:$G$429,2,FALSE)</f>
        <v>4</v>
      </c>
      <c r="CA564" s="20">
        <f>VLOOKUP(CA219,[1]Plan1!$F$3:$G$429,2,FALSE)</f>
        <v>3</v>
      </c>
      <c r="CB564" s="20">
        <f>VLOOKUP(CB219,[1]Plan1!$F$3:$G$429,2,FALSE)</f>
        <v>0</v>
      </c>
      <c r="CC564" s="20">
        <f>VLOOKUP(CC219,[1]Plan1!$F$3:$G$429,2,FALSE)</f>
        <v>0</v>
      </c>
      <c r="CD564" s="20" t="e">
        <f>VLOOKUP(CD219,[1]Plan1!$F$3:$G$429,2,FALSE)</f>
        <v>#N/A</v>
      </c>
      <c r="CE564" s="20">
        <f>VLOOKUP(CE219,[1]Plan1!$F$3:$G$429,2,FALSE)</f>
        <v>0</v>
      </c>
      <c r="CF564" s="20">
        <f>VLOOKUP(CF219,[1]Plan1!$F$3:$G$429,2,FALSE)</f>
        <v>0</v>
      </c>
      <c r="CG564" s="20" t="e">
        <f>VLOOKUP(CG219,[1]Plan1!$F$3:$G$429,2,FALSE)</f>
        <v>#N/A</v>
      </c>
      <c r="CH564" s="20" t="e">
        <f>VLOOKUP(CH219,[1]Plan1!$F$3:$G$429,2,FALSE)</f>
        <v>#N/A</v>
      </c>
      <c r="CI564" s="20">
        <f>VLOOKUP(CI219,[1]Plan1!$F$3:$G$429,2,FALSE)</f>
        <v>0</v>
      </c>
      <c r="CJ564" s="20">
        <f>VLOOKUP(CJ219,[1]Plan1!$F$3:$G$429,2,FALSE)</f>
        <v>0</v>
      </c>
      <c r="CK564" s="20">
        <f>VLOOKUP(CK219,[1]Plan1!$F$3:$G$429,2,FALSE)</f>
        <v>0</v>
      </c>
      <c r="CL564" s="20" t="e">
        <f>VLOOKUP(CL219,[1]Plan1!$F$3:$G$429,2,FALSE)</f>
        <v>#N/A</v>
      </c>
      <c r="CM564" s="20">
        <f>VLOOKUP(CM219,[1]Plan1!$F$3:$G$429,2,FALSE)</f>
        <v>0</v>
      </c>
      <c r="CN564" s="20">
        <f>VLOOKUP(CN219,[1]Plan1!$F$3:$G$429,2,FALSE)</f>
        <v>0</v>
      </c>
      <c r="CU564" s="20" t="str">
        <f>IF(ISERROR(VLOOKUP(CU219,[1]Plan1!$B$2:$D$490,2,FALSE)),"(sem email)",VLOOKUP(CU219,[1]Plan1!$B$2:$D$490,2,FALSE))</f>
        <v>(sem email)</v>
      </c>
      <c r="CX564" s="20" t="str">
        <f>IF(ISERROR(VLOOKUP(CX219,[1]ajustes!$L$4:$M$309,2,FALSE)),"(sem email)",VLOOKUP(CX219,[1]ajustes!$L$4:$M$309,2,FALSE))</f>
        <v>(sem email)</v>
      </c>
    </row>
    <row r="565" spans="5:102" ht="15.75" customHeight="1" x14ac:dyDescent="0.3">
      <c r="E565" s="23" t="str">
        <f t="shared" si="3"/>
        <v>Elizabeth Bastos</v>
      </c>
      <c r="O565" s="20" t="e">
        <f>VLOOKUP(O220,[1]Plan1!$B$2:$D$490,2,FALSE)</f>
        <v>#N/A</v>
      </c>
      <c r="P565" s="20" t="str">
        <f>VLOOKUP(P220,[1]ajustes!$N$4:$O$344,2,FALSE)</f>
        <v>(11) 98202-0403</v>
      </c>
      <c r="AN565" s="20">
        <f>VLOOKUP(AN220,[1]Plan1!$F$3:$G$429,2,FALSE)</f>
        <v>90</v>
      </c>
      <c r="AO565" s="20">
        <f>VLOOKUP(AO220,[1]Plan1!$F$3:$G$429,2,FALSE)</f>
        <v>20</v>
      </c>
      <c r="AP565" s="20">
        <f>VLOOKUP(AP220,[1]Plan1!$F$3:$G$429,2,FALSE)</f>
        <v>15</v>
      </c>
      <c r="AQ565" s="20">
        <f>VLOOKUP(AQ220,[1]Plan1!$F$3:$G$429,2,FALSE)</f>
        <v>15</v>
      </c>
      <c r="AR565" s="20" t="e">
        <f>VLOOKUP(AR220,[1]Plan1!$F$3:$G$429,2,FALSE)</f>
        <v>#N/A</v>
      </c>
      <c r="AS565" s="20">
        <f>VLOOKUP(AS220,[1]Plan1!$F$3:$G$429,2,FALSE)</f>
        <v>0</v>
      </c>
      <c r="AT565" s="20">
        <f>VLOOKUP(AT220,[1]Plan1!$F$3:$G$429,2,FALSE)</f>
        <v>0</v>
      </c>
      <c r="AU565" s="20" t="e">
        <f>VLOOKUP(AU220,[1]ajustes!$L$4:$N$134,3,FALSE)</f>
        <v>#N/A</v>
      </c>
      <c r="AV565" s="20">
        <f>VLOOKUP(AV220,[1]Plan1!$F$3:$G$429,2,FALSE)</f>
        <v>0</v>
      </c>
      <c r="AW565" s="20">
        <f>VLOOKUP(AW220,[1]Plan1!$F$3:$G$429,2,FALSE)</f>
        <v>15</v>
      </c>
      <c r="AX565" s="20">
        <f>VLOOKUP(AX220,[1]Plan1!$F$3:$G$429,2,FALSE)</f>
        <v>10</v>
      </c>
      <c r="AY565" s="20">
        <f>VLOOKUP(AY220,[1]Plan1!$F$3:$G$429,2,FALSE)</f>
        <v>0</v>
      </c>
      <c r="AZ565" s="20" t="e">
        <f>VLOOKUP(AZ220,[1]Plan1!$F$3:$G$429,2,FALSE)</f>
        <v>#N/A</v>
      </c>
      <c r="BA565" s="20">
        <f>VLOOKUP(BA220,[1]Plan1!$F$3:$G$429,2,FALSE)</f>
        <v>30</v>
      </c>
      <c r="BB565" s="20">
        <f>VLOOKUP(BB220,[1]Plan1!$F$3:$G$429,2,FALSE)</f>
        <v>5</v>
      </c>
      <c r="BC565" s="20">
        <f>VLOOKUP(BC220,[1]Plan1!$F$3:$G$429,2,FALSE)</f>
        <v>5</v>
      </c>
      <c r="BD565" s="20">
        <f>VLOOKUP(BD220,[1]Plan1!$F$3:$G$429,2,FALSE)</f>
        <v>2</v>
      </c>
      <c r="BE565" s="20">
        <f>VLOOKUP(BE220,[1]Plan1!$F$3:$G$429,2,FALSE)</f>
        <v>0</v>
      </c>
      <c r="BF565" s="20">
        <f>VLOOKUP(BF220,[1]Plan1!$F$3:$G$429,2,FALSE)</f>
        <v>0</v>
      </c>
      <c r="BG565" s="20">
        <f>VLOOKUP(BG220,[1]Plan1!$F$3:$G$429,2,FALSE)</f>
        <v>0</v>
      </c>
      <c r="BH565" s="20">
        <f>VLOOKUP(BH220,[1]Plan1!$F$3:$G$429,2,FALSE)</f>
        <v>0</v>
      </c>
      <c r="BI565" s="20">
        <f>VLOOKUP(BI220,[1]Plan1!$F$3:$G$429,2,FALSE)</f>
        <v>0</v>
      </c>
      <c r="BJ565" s="20">
        <f>VLOOKUP(BJ220,[1]Plan1!$F$3:$G$429,2,FALSE)</f>
        <v>0</v>
      </c>
      <c r="BK565" s="20">
        <f>VLOOKUP(BK220,[1]Plan1!$F$3:$G$429,2,FALSE)</f>
        <v>0</v>
      </c>
      <c r="BL565" s="20">
        <f>VLOOKUP(BL220,[1]Plan1!$F$3:$G$429,2,FALSE)</f>
        <v>0</v>
      </c>
      <c r="BM565" s="20">
        <f>VLOOKUP(BM220,[1]Plan1!$F$3:$G$429,2,FALSE)</f>
        <v>0</v>
      </c>
      <c r="BN565" s="20">
        <f>VLOOKUP(BN220,[1]Plan1!$F$3:$G$429,2,FALSE)</f>
        <v>0</v>
      </c>
      <c r="BO565" s="20">
        <f>VLOOKUP(BO220,[1]Plan1!$F$3:$G$429,2,FALSE)</f>
        <v>0</v>
      </c>
      <c r="BP565" s="20">
        <f>VLOOKUP(BP220,[1]Plan1!$F$3:$G$429,2,FALSE)</f>
        <v>0</v>
      </c>
      <c r="BQ565" s="20" t="e">
        <f>VLOOKUP(BQ220,[1]ajustes!$L$3:$M$11,2,FALSE)</f>
        <v>#N/A</v>
      </c>
      <c r="BR565" s="20">
        <f>VLOOKUP(BR220,[1]Plan1!$F$3:$G$429,2,FALSE)</f>
        <v>0</v>
      </c>
      <c r="BS565" s="20">
        <f>VLOOKUP(BS220,[1]Plan1!$F$3:$G$429,2,FALSE)</f>
        <v>0</v>
      </c>
      <c r="BT565" s="20">
        <f>VLOOKUP(BT220,[1]Plan1!$F$3:$G$429,2,FALSE)</f>
        <v>0</v>
      </c>
      <c r="BU565" s="20">
        <f>VLOOKUP(BU220,[1]Plan1!$F$3:$G$429,2,FALSE)</f>
        <v>0</v>
      </c>
      <c r="BV565" s="20" t="e">
        <f>VLOOKUP(BV220,[1]ajustes!$L$3:$M$328,2,FALSE)</f>
        <v>#N/A</v>
      </c>
      <c r="BW565" s="20">
        <f>VLOOKUP(BW220,[1]Plan1!$F$3:$G$429,2,FALSE)</f>
        <v>0</v>
      </c>
      <c r="BX565" s="20">
        <f>VLOOKUP(BX220,[1]Plan1!$F$3:$G$429,2,FALSE)</f>
        <v>0</v>
      </c>
      <c r="BY565" s="20">
        <f>VLOOKUP(BY220,[1]Plan1!$F$3:$G$429,2,FALSE)</f>
        <v>0</v>
      </c>
      <c r="BZ565" s="20">
        <f>VLOOKUP(BZ220,[1]Plan1!$F$3:$G$429,2,FALSE)</f>
        <v>0</v>
      </c>
      <c r="CA565" s="20">
        <f>VLOOKUP(CA220,[1]Plan1!$F$3:$G$429,2,FALSE)</f>
        <v>0</v>
      </c>
      <c r="CB565" s="20">
        <f>VLOOKUP(CB220,[1]Plan1!$F$3:$G$429,2,FALSE)</f>
        <v>0</v>
      </c>
      <c r="CC565" s="20">
        <f>VLOOKUP(CC220,[1]Plan1!$F$3:$G$429,2,FALSE)</f>
        <v>0</v>
      </c>
      <c r="CD565" s="20" t="e">
        <f>VLOOKUP(CD220,[1]Plan1!$F$3:$G$429,2,FALSE)</f>
        <v>#N/A</v>
      </c>
      <c r="CE565" s="20">
        <f>VLOOKUP(CE220,[1]Plan1!$F$3:$G$429,2,FALSE)</f>
        <v>0</v>
      </c>
      <c r="CF565" s="20">
        <f>VLOOKUP(CF220,[1]Plan1!$F$3:$G$429,2,FALSE)</f>
        <v>0</v>
      </c>
      <c r="CG565" s="20" t="e">
        <f>VLOOKUP(CG220,[1]Plan1!$F$3:$G$429,2,FALSE)</f>
        <v>#N/A</v>
      </c>
      <c r="CH565" s="20" t="e">
        <f>VLOOKUP(CH220,[1]Plan1!$F$3:$G$429,2,FALSE)</f>
        <v>#N/A</v>
      </c>
      <c r="CI565" s="20">
        <f>VLOOKUP(CI220,[1]Plan1!$F$3:$G$429,2,FALSE)</f>
        <v>0</v>
      </c>
      <c r="CJ565" s="20">
        <f>VLOOKUP(CJ220,[1]Plan1!$F$3:$G$429,2,FALSE)</f>
        <v>0</v>
      </c>
      <c r="CK565" s="20" t="e">
        <f>VLOOKUP(CK220,[1]Plan1!$F$3:$G$429,2,FALSE)</f>
        <v>#N/A</v>
      </c>
      <c r="CL565" s="20" t="e">
        <f>VLOOKUP(CL220,[1]Plan1!$F$3:$G$429,2,FALSE)</f>
        <v>#N/A</v>
      </c>
      <c r="CM565" s="20">
        <f>VLOOKUP(CM220,[1]Plan1!$F$3:$G$429,2,FALSE)</f>
        <v>0</v>
      </c>
      <c r="CN565" s="20">
        <f>VLOOKUP(CN220,[1]Plan1!$F$3:$G$429,2,FALSE)</f>
        <v>0</v>
      </c>
      <c r="CU565" s="20" t="str">
        <f>IF(ISERROR(VLOOKUP(CU220,[1]Plan1!$B$2:$D$490,2,FALSE)),"(sem email)",VLOOKUP(CU220,[1]Plan1!$B$2:$D$490,2,FALSE))</f>
        <v>(sem email)</v>
      </c>
      <c r="CX565" s="20" t="str">
        <f>IF(ISERROR(VLOOKUP(CX220,[1]ajustes!$L$4:$M$309,2,FALSE)),"(sem email)",VLOOKUP(CX220,[1]ajustes!$L$4:$M$309,2,FALSE))</f>
        <v>(sem email)</v>
      </c>
    </row>
    <row r="566" spans="5:102" ht="15.75" customHeight="1" x14ac:dyDescent="0.3">
      <c r="E566" s="23" t="str">
        <f t="shared" si="3"/>
        <v>Rafael Soar</v>
      </c>
      <c r="O566" s="20" t="e">
        <f>VLOOKUP(O221,[1]Plan1!$B$2:$D$490,2,FALSE)</f>
        <v>#N/A</v>
      </c>
      <c r="P566" s="20" t="str">
        <f>VLOOKUP(P221,[1]ajustes!$N$4:$O$344,2,FALSE)</f>
        <v>(41) 99153-8244</v>
      </c>
      <c r="AN566" s="20">
        <f>VLOOKUP(AN221,[1]Plan1!$F$3:$G$429,2,FALSE)</f>
        <v>40</v>
      </c>
      <c r="AO566" s="20">
        <f>VLOOKUP(AO221,[1]Plan1!$F$3:$G$429,2,FALSE)</f>
        <v>30</v>
      </c>
      <c r="AP566" s="20">
        <f>VLOOKUP(AP221,[1]Plan1!$F$3:$G$429,2,FALSE)</f>
        <v>10</v>
      </c>
      <c r="AQ566" s="20">
        <f>VLOOKUP(AQ221,[1]Plan1!$F$3:$G$429,2,FALSE)</f>
        <v>7</v>
      </c>
      <c r="AR566" s="20">
        <f>VLOOKUP(AR221,[1]Plan1!$F$3:$G$429,2,FALSE)</f>
        <v>0</v>
      </c>
      <c r="AS566" s="20">
        <f>VLOOKUP(AS221,[1]Plan1!$F$3:$G$429,2,FALSE)</f>
        <v>0</v>
      </c>
      <c r="AT566" s="20" t="e">
        <f>VLOOKUP(AT221,[1]Plan1!$F$3:$G$429,2,FALSE)</f>
        <v>#N/A</v>
      </c>
      <c r="AU566" s="20" t="e">
        <f>VLOOKUP(AU221,[1]ajustes!$L$4:$N$134,3,FALSE)</f>
        <v>#N/A</v>
      </c>
      <c r="AV566" s="20">
        <f>VLOOKUP(AV221,[1]Plan1!$F$3:$G$429,2,FALSE)</f>
        <v>60</v>
      </c>
      <c r="AW566" s="20">
        <f>VLOOKUP(AW221,[1]Plan1!$F$3:$G$429,2,FALSE)</f>
        <v>8</v>
      </c>
      <c r="AX566" s="20">
        <f>VLOOKUP(AX221,[1]Plan1!$F$3:$G$429,2,FALSE)</f>
        <v>8</v>
      </c>
      <c r="AY566" s="20">
        <f>VLOOKUP(AY221,[1]Plan1!$F$3:$G$429,2,FALSE)</f>
        <v>1</v>
      </c>
      <c r="AZ566" s="20" t="e">
        <f>VLOOKUP(AZ221,[1]Plan1!$F$3:$G$429,2,FALSE)</f>
        <v>#N/A</v>
      </c>
      <c r="BA566" s="20">
        <f>VLOOKUP(BA221,[1]Plan1!$F$3:$G$429,2,FALSE)</f>
        <v>40</v>
      </c>
      <c r="BB566" s="20">
        <f>VLOOKUP(BB221,[1]Plan1!$F$3:$G$429,2,FALSE)</f>
        <v>5</v>
      </c>
      <c r="BC566" s="20">
        <f>VLOOKUP(BC221,[1]Plan1!$F$3:$G$429,2,FALSE)</f>
        <v>3</v>
      </c>
      <c r="BD566" s="20">
        <f>VLOOKUP(BD221,[1]Plan1!$F$3:$G$429,2,FALSE)</f>
        <v>2</v>
      </c>
      <c r="BE566" s="20" t="e">
        <f>VLOOKUP(BE221,[1]Plan1!$F$3:$G$429,2,FALSE)</f>
        <v>#N/A</v>
      </c>
      <c r="BF566" s="20">
        <f>VLOOKUP(BF221,[1]Plan1!$F$3:$G$429,2,FALSE)</f>
        <v>25</v>
      </c>
      <c r="BG566" s="20">
        <f>VLOOKUP(BG221,[1]Plan1!$F$3:$G$429,2,FALSE)</f>
        <v>15</v>
      </c>
      <c r="BH566" s="20">
        <f>VLOOKUP(BH221,[1]Plan1!$F$3:$G$429,2,FALSE)</f>
        <v>12</v>
      </c>
      <c r="BI566" s="20">
        <f>VLOOKUP(BI221,[1]Plan1!$F$3:$G$429,2,FALSE)</f>
        <v>2</v>
      </c>
      <c r="BJ566" s="20">
        <f>VLOOKUP(BJ221,[1]Plan1!$F$3:$G$429,2,FALSE)</f>
        <v>2</v>
      </c>
      <c r="BK566" s="20">
        <f>VLOOKUP(BK221,[1]Plan1!$F$3:$G$429,2,FALSE)</f>
        <v>2</v>
      </c>
      <c r="BL566" s="20">
        <f>VLOOKUP(BL221,[1]Plan1!$F$3:$G$429,2,FALSE)</f>
        <v>2</v>
      </c>
      <c r="BM566" s="20">
        <f>VLOOKUP(BM221,[1]Plan1!$F$3:$G$429,2,FALSE)</f>
        <v>1</v>
      </c>
      <c r="BN566" s="20">
        <f>VLOOKUP(BN221,[1]Plan1!$F$3:$G$429,2,FALSE)</f>
        <v>0</v>
      </c>
      <c r="BO566" s="20">
        <f>VLOOKUP(BO221,[1]Plan1!$F$3:$G$429,2,FALSE)</f>
        <v>10</v>
      </c>
      <c r="BP566" s="20">
        <f>VLOOKUP(BP221,[1]Plan1!$F$3:$G$429,2,FALSE)</f>
        <v>10</v>
      </c>
      <c r="BQ566" s="20" t="e">
        <f>VLOOKUP(BQ221,[1]ajustes!$L$3:$M$11,2,FALSE)</f>
        <v>#N/A</v>
      </c>
      <c r="BR566" s="20" t="e">
        <f>VLOOKUP(BR221,[1]Plan1!$F$3:$G$429,2,FALSE)</f>
        <v>#N/A</v>
      </c>
      <c r="BS566" s="20">
        <f>VLOOKUP(BS221,[1]Plan1!$F$3:$G$429,2,FALSE)</f>
        <v>4</v>
      </c>
      <c r="BT566" s="20">
        <f>VLOOKUP(BT221,[1]Plan1!$F$3:$G$429,2,FALSE)</f>
        <v>3</v>
      </c>
      <c r="BU566" s="20">
        <f>VLOOKUP(BU221,[1]Plan1!$F$3:$G$429,2,FALSE)</f>
        <v>3</v>
      </c>
      <c r="BV566" s="20" t="e">
        <f>VLOOKUP(BV221,[1]ajustes!$L$3:$M$328,2,FALSE)</f>
        <v>#N/A</v>
      </c>
      <c r="BW566" s="20">
        <f>VLOOKUP(BW221,[1]Plan1!$F$3:$G$429,2,FALSE)</f>
        <v>0</v>
      </c>
      <c r="BX566" s="20">
        <f>VLOOKUP(BX221,[1]Plan1!$F$3:$G$429,2,FALSE)</f>
        <v>0</v>
      </c>
      <c r="BY566" s="20">
        <f>VLOOKUP(BY221,[1]Plan1!$F$3:$G$429,2,FALSE)</f>
        <v>6</v>
      </c>
      <c r="BZ566" s="20">
        <f>VLOOKUP(BZ221,[1]Plan1!$F$3:$G$429,2,FALSE)</f>
        <v>2</v>
      </c>
      <c r="CA566" s="20">
        <f>VLOOKUP(CA221,[1]Plan1!$F$3:$G$429,2,FALSE)</f>
        <v>2</v>
      </c>
      <c r="CB566" s="20">
        <f>VLOOKUP(CB221,[1]Plan1!$F$3:$G$429,2,FALSE)</f>
        <v>0</v>
      </c>
      <c r="CC566" s="20">
        <f>VLOOKUP(CC221,[1]Plan1!$F$3:$G$429,2,FALSE)</f>
        <v>21</v>
      </c>
      <c r="CD566" s="20" t="e">
        <f>VLOOKUP(CD221,[1]Plan1!$F$3:$G$429,2,FALSE)</f>
        <v>#N/A</v>
      </c>
      <c r="CE566" s="20" t="e">
        <f>VLOOKUP(CE221,[1]Plan1!$F$3:$G$429,2,FALSE)</f>
        <v>#N/A</v>
      </c>
      <c r="CF566" s="20">
        <f>VLOOKUP(CF221,[1]Plan1!$F$3:$G$429,2,FALSE)</f>
        <v>0</v>
      </c>
      <c r="CG566" s="20" t="e">
        <f>VLOOKUP(CG221,[1]Plan1!$F$3:$G$429,2,FALSE)</f>
        <v>#N/A</v>
      </c>
      <c r="CH566" s="20">
        <f>VLOOKUP(CH221,[1]Plan1!$F$3:$G$429,2,FALSE)</f>
        <v>0</v>
      </c>
      <c r="CI566" s="20">
        <f>VLOOKUP(CI221,[1]Plan1!$F$3:$G$429,2,FALSE)</f>
        <v>0</v>
      </c>
      <c r="CJ566" s="20">
        <f>VLOOKUP(CJ221,[1]Plan1!$F$3:$G$429,2,FALSE)</f>
        <v>0</v>
      </c>
      <c r="CK566" s="20" t="e">
        <f>VLOOKUP(CK221,[1]Plan1!$F$3:$G$429,2,FALSE)</f>
        <v>#N/A</v>
      </c>
      <c r="CL566" s="20">
        <f>VLOOKUP(CL221,[1]Plan1!$F$3:$G$429,2,FALSE)</f>
        <v>0</v>
      </c>
      <c r="CM566" s="20">
        <f>VLOOKUP(CM221,[1]Plan1!$F$3:$G$429,2,FALSE)</f>
        <v>0</v>
      </c>
      <c r="CN566" s="20">
        <f>VLOOKUP(CN221,[1]Plan1!$F$3:$G$429,2,FALSE)</f>
        <v>0</v>
      </c>
      <c r="CU566" s="20" t="str">
        <f>IF(ISERROR(VLOOKUP(CU221,[1]Plan1!$B$2:$D$490,2,FALSE)),"(sem email)",VLOOKUP(CU221,[1]Plan1!$B$2:$D$490,2,FALSE))</f>
        <v>(sem email)</v>
      </c>
      <c r="CX566" s="20" t="str">
        <f>IF(ISERROR(VLOOKUP(CX221,[1]ajustes!$L$4:$M$309,2,FALSE)),"(sem email)",VLOOKUP(CX221,[1]ajustes!$L$4:$M$309,2,FALSE))</f>
        <v>(sem email)</v>
      </c>
    </row>
    <row r="567" spans="5:102" ht="15.75" customHeight="1" x14ac:dyDescent="0.3">
      <c r="E567" s="23" t="str">
        <f t="shared" si="3"/>
        <v>Cristina Ferreira</v>
      </c>
      <c r="O567" s="20" t="e">
        <f>VLOOKUP(O222,[1]Plan1!$B$2:$D$490,2,FALSE)</f>
        <v>#N/A</v>
      </c>
      <c r="P567" s="20" t="str">
        <f>VLOOKUP(P222,[1]ajustes!$N$4:$O$344,2,FALSE)</f>
        <v>(11) 2105-2613</v>
      </c>
      <c r="AN567" s="20">
        <f>VLOOKUP(AN222,[1]Plan1!$F$3:$G$429,2,FALSE)</f>
        <v>126</v>
      </c>
      <c r="AO567" s="20">
        <f>VLOOKUP(AO222,[1]Plan1!$F$3:$G$429,2,FALSE)</f>
        <v>105</v>
      </c>
      <c r="AP567" s="20">
        <f>VLOOKUP(AP222,[1]Plan1!$F$3:$G$429,2,FALSE)</f>
        <v>32</v>
      </c>
      <c r="AQ567" s="20">
        <f>VLOOKUP(AQ222,[1]Plan1!$F$3:$G$429,2,FALSE)</f>
        <v>25</v>
      </c>
      <c r="AR567" s="20">
        <f>VLOOKUP(AR222,[1]Plan1!$F$3:$G$429,2,FALSE)</f>
        <v>0</v>
      </c>
      <c r="AS567" s="20">
        <f>VLOOKUP(AS222,[1]Plan1!$F$3:$G$429,2,FALSE)</f>
        <v>0</v>
      </c>
      <c r="AT567" s="20" t="e">
        <f>VLOOKUP(AT222,[1]Plan1!$F$3:$G$429,2,FALSE)</f>
        <v>#N/A</v>
      </c>
      <c r="AU567" s="20" t="e">
        <f>VLOOKUP(AU222,[1]ajustes!$L$4:$N$134,3,FALSE)</f>
        <v>#N/A</v>
      </c>
      <c r="AV567" s="20">
        <f>VLOOKUP(AV222,[1]Plan1!$F$3:$G$429,2,FALSE)</f>
        <v>37</v>
      </c>
      <c r="AW567" s="20">
        <f>VLOOKUP(AW222,[1]Plan1!$F$3:$G$429,2,FALSE)</f>
        <v>10</v>
      </c>
      <c r="AX567" s="20">
        <f>VLOOKUP(AX222,[1]Plan1!$F$3:$G$429,2,FALSE)</f>
        <v>4</v>
      </c>
      <c r="AY567" s="20">
        <f>VLOOKUP(AY222,[1]Plan1!$F$3:$G$429,2,FALSE)</f>
        <v>4</v>
      </c>
      <c r="AZ567" s="20">
        <f>VLOOKUP(AZ222,[1]Plan1!$F$3:$G$429,2,FALSE)</f>
        <v>0</v>
      </c>
      <c r="BA567" s="20">
        <f>VLOOKUP(BA222,[1]Plan1!$F$3:$G$429,2,FALSE)</f>
        <v>0</v>
      </c>
      <c r="BB567" s="20">
        <f>VLOOKUP(BB222,[1]Plan1!$F$3:$G$429,2,FALSE)</f>
        <v>5</v>
      </c>
      <c r="BC567" s="20">
        <f>VLOOKUP(BC222,[1]Plan1!$F$3:$G$429,2,FALSE)</f>
        <v>4</v>
      </c>
      <c r="BD567" s="20">
        <f>VLOOKUP(BD222,[1]Plan1!$F$3:$G$429,2,FALSE)</f>
        <v>0</v>
      </c>
      <c r="BE567" s="20" t="e">
        <f>VLOOKUP(BE222,[1]Plan1!$F$3:$G$429,2,FALSE)</f>
        <v>#N/A</v>
      </c>
      <c r="BF567" s="20">
        <f>VLOOKUP(BF222,[1]Plan1!$F$3:$G$429,2,FALSE)</f>
        <v>10</v>
      </c>
      <c r="BG567" s="20">
        <f>VLOOKUP(BG222,[1]Plan1!$F$3:$G$429,2,FALSE)</f>
        <v>5</v>
      </c>
      <c r="BH567" s="20">
        <f>VLOOKUP(BH222,[1]Plan1!$F$3:$G$429,2,FALSE)</f>
        <v>9</v>
      </c>
      <c r="BI567" s="20">
        <f>VLOOKUP(BI222,[1]Plan1!$F$3:$G$429,2,FALSE)</f>
        <v>1</v>
      </c>
      <c r="BJ567" s="20">
        <f>VLOOKUP(BJ222,[1]Plan1!$F$3:$G$429,2,FALSE)</f>
        <v>1</v>
      </c>
      <c r="BK567" s="20">
        <f>VLOOKUP(BK222,[1]Plan1!$F$3:$G$429,2,FALSE)</f>
        <v>2</v>
      </c>
      <c r="BL567" s="20">
        <f>VLOOKUP(BL222,[1]Plan1!$F$3:$G$429,2,FALSE)</f>
        <v>0</v>
      </c>
      <c r="BM567" s="20">
        <f>VLOOKUP(BM222,[1]Plan1!$F$3:$G$429,2,FALSE)</f>
        <v>1</v>
      </c>
      <c r="BN567" s="20">
        <f>VLOOKUP(BN222,[1]Plan1!$F$3:$G$429,2,FALSE)</f>
        <v>2</v>
      </c>
      <c r="BO567" s="20">
        <f>VLOOKUP(BO222,[1]Plan1!$F$3:$G$429,2,FALSE)</f>
        <v>7</v>
      </c>
      <c r="BP567" s="20">
        <f>VLOOKUP(BP222,[1]Plan1!$F$3:$G$429,2,FALSE)</f>
        <v>9</v>
      </c>
      <c r="BQ567" s="20" t="e">
        <f>VLOOKUP(BQ222,[1]ajustes!$L$3:$M$11,2,FALSE)</f>
        <v>#N/A</v>
      </c>
      <c r="BR567" s="20">
        <f>VLOOKUP(BR222,[1]Plan1!$F$3:$G$429,2,FALSE)</f>
        <v>0</v>
      </c>
      <c r="BS567" s="20">
        <f>VLOOKUP(BS222,[1]Plan1!$F$3:$G$429,2,FALSE)</f>
        <v>0</v>
      </c>
      <c r="BT567" s="20">
        <f>VLOOKUP(BT222,[1]Plan1!$F$3:$G$429,2,FALSE)</f>
        <v>0</v>
      </c>
      <c r="BU567" s="20">
        <f>VLOOKUP(BU222,[1]Plan1!$F$3:$G$429,2,FALSE)</f>
        <v>0</v>
      </c>
      <c r="BV567" s="20" t="e">
        <f>VLOOKUP(BV222,[1]ajustes!$L$3:$M$328,2,FALSE)</f>
        <v>#N/A</v>
      </c>
      <c r="BW567" s="20" t="e">
        <f>VLOOKUP(BW222,[1]Plan1!$F$3:$G$429,2,FALSE)</f>
        <v>#N/A</v>
      </c>
      <c r="BX567" s="20">
        <f>VLOOKUP(BX222,[1]Plan1!$F$3:$G$429,2,FALSE)</f>
        <v>7</v>
      </c>
      <c r="BY567" s="20">
        <f>VLOOKUP(BY222,[1]Plan1!$F$3:$G$429,2,FALSE)</f>
        <v>5</v>
      </c>
      <c r="BZ567" s="20">
        <f>VLOOKUP(BZ222,[1]Plan1!$F$3:$G$429,2,FALSE)</f>
        <v>2</v>
      </c>
      <c r="CA567" s="20">
        <f>VLOOKUP(CA222,[1]Plan1!$F$3:$G$429,2,FALSE)</f>
        <v>2</v>
      </c>
      <c r="CB567" s="20">
        <f>VLOOKUP(CB222,[1]Plan1!$F$3:$G$429,2,FALSE)</f>
        <v>0</v>
      </c>
      <c r="CC567" s="20">
        <f>VLOOKUP(CC222,[1]Plan1!$F$3:$G$429,2,FALSE)</f>
        <v>0</v>
      </c>
      <c r="CD567" s="20">
        <f>VLOOKUP(CD222,[1]Plan1!$F$3:$G$429,2,FALSE)</f>
        <v>0</v>
      </c>
      <c r="CE567" s="20" t="e">
        <f>VLOOKUP(CE222,[1]Plan1!$F$3:$G$429,2,FALSE)</f>
        <v>#N/A</v>
      </c>
      <c r="CF567" s="20">
        <f>VLOOKUP(CF222,[1]Plan1!$F$3:$G$429,2,FALSE)</f>
        <v>0</v>
      </c>
      <c r="CG567" s="20" t="e">
        <f>VLOOKUP(CG222,[1]Plan1!$F$3:$G$429,2,FALSE)</f>
        <v>#N/A</v>
      </c>
      <c r="CH567" s="20">
        <f>VLOOKUP(CH222,[1]Plan1!$F$3:$G$429,2,FALSE)</f>
        <v>0</v>
      </c>
      <c r="CI567" s="20">
        <f>VLOOKUP(CI222,[1]Plan1!$F$3:$G$429,2,FALSE)</f>
        <v>5</v>
      </c>
      <c r="CJ567" s="20">
        <f>VLOOKUP(CJ222,[1]Plan1!$F$3:$G$429,2,FALSE)</f>
        <v>1</v>
      </c>
      <c r="CK567" s="20" t="e">
        <f>VLOOKUP(CK222,[1]Plan1!$F$3:$G$429,2,FALSE)</f>
        <v>#N/A</v>
      </c>
      <c r="CL567" s="20">
        <f>VLOOKUP(CL222,[1]Plan1!$F$3:$G$429,2,FALSE)</f>
        <v>0</v>
      </c>
      <c r="CM567" s="20">
        <f>VLOOKUP(CM222,[1]Plan1!$F$3:$G$429,2,FALSE)</f>
        <v>0</v>
      </c>
      <c r="CN567" s="20">
        <f>VLOOKUP(CN222,[1]Plan1!$F$3:$G$429,2,FALSE)</f>
        <v>0</v>
      </c>
      <c r="CU567" s="20" t="str">
        <f>IF(ISERROR(VLOOKUP(CU222,[1]Plan1!$B$2:$D$490,2,FALSE)),"(sem email)",VLOOKUP(CU222,[1]Plan1!$B$2:$D$490,2,FALSE))</f>
        <v>(sem email)</v>
      </c>
      <c r="CX567" s="20" t="str">
        <f>IF(ISERROR(VLOOKUP(CX222,[1]ajustes!$L$4:$M$309,2,FALSE)),"(sem email)",VLOOKUP(CX222,[1]ajustes!$L$4:$M$309,2,FALSE))</f>
        <v>(sem email)</v>
      </c>
    </row>
    <row r="568" spans="5:102" ht="15.75" customHeight="1" x14ac:dyDescent="0.3">
      <c r="E568" s="23" t="str">
        <f t="shared" si="3"/>
        <v>Sara Maria Criado Gonçalves</v>
      </c>
      <c r="O568" s="20" t="e">
        <f>VLOOKUP(O223,[1]Plan1!$B$2:$D$490,2,FALSE)</f>
        <v>#N/A</v>
      </c>
      <c r="P568" s="20" t="str">
        <f>VLOOKUP(P223,[1]ajustes!$N$4:$O$344,2,FALSE)</f>
        <v>(11) 5061-2492</v>
      </c>
      <c r="AN568" s="20">
        <f>VLOOKUP(AN223,[1]Plan1!$F$3:$G$429,2,FALSE)</f>
        <v>40</v>
      </c>
      <c r="AO568" s="20">
        <f>VLOOKUP(AO223,[1]Plan1!$F$3:$G$429,2,FALSE)</f>
        <v>80</v>
      </c>
      <c r="AP568" s="20">
        <f>VLOOKUP(AP223,[1]Plan1!$F$3:$G$429,2,FALSE)</f>
        <v>18</v>
      </c>
      <c r="AQ568" s="20">
        <f>VLOOKUP(AQ223,[1]Plan1!$F$3:$G$429,2,FALSE)</f>
        <v>18</v>
      </c>
      <c r="AR568" s="20">
        <f>VLOOKUP(AR223,[1]Plan1!$F$3:$G$429,2,FALSE)</f>
        <v>0</v>
      </c>
      <c r="AS568" s="20">
        <f>VLOOKUP(AS223,[1]Plan1!$F$3:$G$429,2,FALSE)</f>
        <v>0</v>
      </c>
      <c r="AT568" s="20" t="e">
        <f>VLOOKUP(AT223,[1]Plan1!$F$3:$G$429,2,FALSE)</f>
        <v>#N/A</v>
      </c>
      <c r="AU568" s="20" t="e">
        <f>VLOOKUP(AU223,[1]ajustes!$L$4:$N$134,3,FALSE)</f>
        <v>#N/A</v>
      </c>
      <c r="AV568" s="20">
        <f>VLOOKUP(AV223,[1]Plan1!$F$3:$G$429,2,FALSE)</f>
        <v>75</v>
      </c>
      <c r="AW568" s="20">
        <f>VLOOKUP(AW223,[1]Plan1!$F$3:$G$429,2,FALSE)</f>
        <v>8</v>
      </c>
      <c r="AX568" s="20">
        <f>VLOOKUP(AX223,[1]Plan1!$F$3:$G$429,2,FALSE)</f>
        <v>4</v>
      </c>
      <c r="AY568" s="20">
        <f>VLOOKUP(AY223,[1]Plan1!$F$3:$G$429,2,FALSE)</f>
        <v>4</v>
      </c>
      <c r="AZ568" s="20" t="e">
        <f>VLOOKUP(AZ223,[1]Plan1!$F$3:$G$429,2,FALSE)</f>
        <v>#N/A</v>
      </c>
      <c r="BA568" s="20">
        <f>VLOOKUP(BA223,[1]Plan1!$F$3:$G$429,2,FALSE)</f>
        <v>24</v>
      </c>
      <c r="BB568" s="20">
        <f>VLOOKUP(BB223,[1]Plan1!$F$3:$G$429,2,FALSE)</f>
        <v>3</v>
      </c>
      <c r="BC568" s="20">
        <f>VLOOKUP(BC223,[1]Plan1!$F$3:$G$429,2,FALSE)</f>
        <v>3</v>
      </c>
      <c r="BD568" s="20">
        <f>VLOOKUP(BD223,[1]Plan1!$F$3:$G$429,2,FALSE)</f>
        <v>2</v>
      </c>
      <c r="BE568" s="20" t="e">
        <f>VLOOKUP(BE223,[1]Plan1!$F$3:$G$429,2,FALSE)</f>
        <v>#N/A</v>
      </c>
      <c r="BF568" s="20">
        <f>VLOOKUP(BF223,[1]Plan1!$F$3:$G$429,2,FALSE)</f>
        <v>10</v>
      </c>
      <c r="BG568" s="20">
        <f>VLOOKUP(BG223,[1]Plan1!$F$3:$G$429,2,FALSE)</f>
        <v>0</v>
      </c>
      <c r="BH568" s="20">
        <f>VLOOKUP(BH223,[1]Plan1!$F$3:$G$429,2,FALSE)</f>
        <v>4</v>
      </c>
      <c r="BI568" s="20">
        <f>VLOOKUP(BI223,[1]Plan1!$F$3:$G$429,2,FALSE)</f>
        <v>1</v>
      </c>
      <c r="BJ568" s="20">
        <f>VLOOKUP(BJ223,[1]Plan1!$F$3:$G$429,2,FALSE)</f>
        <v>3</v>
      </c>
      <c r="BK568" s="20">
        <f>VLOOKUP(BK223,[1]Plan1!$F$3:$G$429,2,FALSE)</f>
        <v>3</v>
      </c>
      <c r="BL568" s="20">
        <f>VLOOKUP(BL223,[1]Plan1!$F$3:$G$429,2,FALSE)</f>
        <v>2</v>
      </c>
      <c r="BM568" s="20">
        <f>VLOOKUP(BM223,[1]Plan1!$F$3:$G$429,2,FALSE)</f>
        <v>1</v>
      </c>
      <c r="BN568" s="20">
        <f>VLOOKUP(BN223,[1]Plan1!$F$3:$G$429,2,FALSE)</f>
        <v>0</v>
      </c>
      <c r="BO568" s="20">
        <f>VLOOKUP(BO223,[1]Plan1!$F$3:$G$429,2,FALSE)</f>
        <v>3</v>
      </c>
      <c r="BP568" s="20">
        <f>VLOOKUP(BP223,[1]Plan1!$F$3:$G$429,2,FALSE)</f>
        <v>3</v>
      </c>
      <c r="BQ568" s="20" t="e">
        <f>VLOOKUP(BQ223,[1]ajustes!$L$3:$M$11,2,FALSE)</f>
        <v>#N/A</v>
      </c>
      <c r="BR568" s="20" t="e">
        <f>VLOOKUP(BR223,[1]Plan1!$F$3:$G$429,2,FALSE)</f>
        <v>#N/A</v>
      </c>
      <c r="BS568" s="20">
        <f>VLOOKUP(BS223,[1]Plan1!$F$3:$G$429,2,FALSE)</f>
        <v>12</v>
      </c>
      <c r="BT568" s="20">
        <f>VLOOKUP(BT223,[1]Plan1!$F$3:$G$429,2,FALSE)</f>
        <v>3</v>
      </c>
      <c r="BU568" s="20">
        <f>VLOOKUP(BU223,[1]Plan1!$F$3:$G$429,2,FALSE)</f>
        <v>3</v>
      </c>
      <c r="BV568" s="20" t="e">
        <f>VLOOKUP(BV223,[1]ajustes!$L$3:$M$328,2,FALSE)</f>
        <v>#N/A</v>
      </c>
      <c r="BW568" s="20" t="e">
        <f>VLOOKUP(BW223,[1]Plan1!$F$3:$G$429,2,FALSE)</f>
        <v>#N/A</v>
      </c>
      <c r="BX568" s="20">
        <f>VLOOKUP(BX223,[1]Plan1!$F$3:$G$429,2,FALSE)</f>
        <v>10</v>
      </c>
      <c r="BY568" s="20">
        <f>VLOOKUP(BY223,[1]Plan1!$F$3:$G$429,2,FALSE)</f>
        <v>2</v>
      </c>
      <c r="BZ568" s="20">
        <f>VLOOKUP(BZ223,[1]Plan1!$F$3:$G$429,2,FALSE)</f>
        <v>3</v>
      </c>
      <c r="CA568" s="20">
        <f>VLOOKUP(CA223,[1]Plan1!$F$3:$G$429,2,FALSE)</f>
        <v>3</v>
      </c>
      <c r="CB568" s="20">
        <f>VLOOKUP(CB223,[1]Plan1!$F$3:$G$429,2,FALSE)</f>
        <v>10</v>
      </c>
      <c r="CC568" s="20">
        <f>VLOOKUP(CC223,[1]Plan1!$F$3:$G$429,2,FALSE)</f>
        <v>0</v>
      </c>
      <c r="CD568" s="20" t="e">
        <f>VLOOKUP(CD223,[1]Plan1!$F$3:$G$429,2,FALSE)</f>
        <v>#N/A</v>
      </c>
      <c r="CE568" s="20" t="e">
        <f>VLOOKUP(CE223,[1]Plan1!$F$3:$G$429,2,FALSE)</f>
        <v>#N/A</v>
      </c>
      <c r="CF568" s="20">
        <f>VLOOKUP(CF223,[1]Plan1!$F$3:$G$429,2,FALSE)</f>
        <v>0</v>
      </c>
      <c r="CG568" s="20" t="e">
        <f>VLOOKUP(CG223,[1]Plan1!$F$3:$G$429,2,FALSE)</f>
        <v>#N/A</v>
      </c>
      <c r="CH568" s="20" t="e">
        <f>VLOOKUP(CH223,[1]Plan1!$F$3:$G$429,2,FALSE)</f>
        <v>#N/A</v>
      </c>
      <c r="CI568" s="20">
        <f>VLOOKUP(CI223,[1]Plan1!$F$3:$G$429,2,FALSE)</f>
        <v>3</v>
      </c>
      <c r="CJ568" s="20">
        <f>VLOOKUP(CJ223,[1]Plan1!$F$3:$G$429,2,FALSE)</f>
        <v>1</v>
      </c>
      <c r="CK568" s="20">
        <f>VLOOKUP(CK223,[1]Plan1!$F$3:$G$429,2,FALSE)</f>
        <v>0</v>
      </c>
      <c r="CL568" s="20" t="e">
        <f>VLOOKUP(CL223,[1]Plan1!$F$3:$G$429,2,FALSE)</f>
        <v>#N/A</v>
      </c>
      <c r="CM568" s="20">
        <f>VLOOKUP(CM223,[1]Plan1!$F$3:$G$429,2,FALSE)</f>
        <v>0</v>
      </c>
      <c r="CN568" s="20">
        <f>VLOOKUP(CN223,[1]Plan1!$F$3:$G$429,2,FALSE)</f>
        <v>0</v>
      </c>
      <c r="CU568" s="20" t="str">
        <f>IF(ISERROR(VLOOKUP(CU223,[1]Plan1!$B$2:$D$490,2,FALSE)),"(sem email)",VLOOKUP(CU223,[1]Plan1!$B$2:$D$490,2,FALSE))</f>
        <v>(sem email)</v>
      </c>
      <c r="CX568" s="20" t="str">
        <f>IF(ISERROR(VLOOKUP(CX223,[1]ajustes!$L$4:$M$309,2,FALSE)),"(sem email)",VLOOKUP(CX223,[1]ajustes!$L$4:$M$309,2,FALSE))</f>
        <v>(sem email)</v>
      </c>
    </row>
    <row r="569" spans="5:102" ht="15.75" customHeight="1" x14ac:dyDescent="0.3">
      <c r="E569" s="23" t="str">
        <f t="shared" si="3"/>
        <v>Valcirene Rodrigues De Sousa</v>
      </c>
      <c r="O569" s="20" t="e">
        <f>VLOOKUP(O224,[1]Plan1!$B$2:$D$490,2,FALSE)</f>
        <v>#N/A</v>
      </c>
      <c r="P569" s="20" t="str">
        <f>VLOOKUP(P224,[1]ajustes!$N$4:$O$344,2,FALSE)</f>
        <v>(11) 99773-4028</v>
      </c>
      <c r="AN569" s="20">
        <f>VLOOKUP(AN224,[1]Plan1!$F$3:$G$429,2,FALSE)</f>
        <v>505</v>
      </c>
      <c r="AO569" s="20">
        <f>VLOOKUP(AO224,[1]Plan1!$F$3:$G$429,2,FALSE)</f>
        <v>399</v>
      </c>
      <c r="AP569" s="20">
        <f>VLOOKUP(AP224,[1]Plan1!$F$3:$G$429,2,FALSE)</f>
        <v>30</v>
      </c>
      <c r="AQ569" s="20">
        <f>VLOOKUP(AQ224,[1]Plan1!$F$3:$G$429,2,FALSE)</f>
        <v>50</v>
      </c>
      <c r="AR569" s="20">
        <f>VLOOKUP(AR224,[1]Plan1!$F$3:$G$429,2,FALSE)</f>
        <v>0</v>
      </c>
      <c r="AS569" s="20">
        <f>VLOOKUP(AS224,[1]Plan1!$F$3:$G$429,2,FALSE)</f>
        <v>0</v>
      </c>
      <c r="AT569" s="20" t="e">
        <f>VLOOKUP(AT224,[1]Plan1!$F$3:$G$429,2,FALSE)</f>
        <v>#N/A</v>
      </c>
      <c r="AU569" s="20" t="e">
        <f>VLOOKUP(AU224,[1]ajustes!$L$4:$N$134,3,FALSE)</f>
        <v>#N/A</v>
      </c>
      <c r="AV569" s="20">
        <f>VLOOKUP(AV224,[1]Plan1!$F$3:$G$429,2,FALSE)</f>
        <v>25</v>
      </c>
      <c r="AW569" s="20">
        <f>VLOOKUP(AW224,[1]Plan1!$F$3:$G$429,2,FALSE)</f>
        <v>16</v>
      </c>
      <c r="AX569" s="20">
        <f>VLOOKUP(AX224,[1]Plan1!$F$3:$G$429,2,FALSE)</f>
        <v>5</v>
      </c>
      <c r="AY569" s="20">
        <f>VLOOKUP(AY224,[1]Plan1!$F$3:$G$429,2,FALSE)</f>
        <v>3</v>
      </c>
      <c r="AZ569" s="20">
        <f>VLOOKUP(AZ224,[1]Plan1!$F$3:$G$429,2,FALSE)</f>
        <v>0</v>
      </c>
      <c r="BA569" s="20">
        <f>VLOOKUP(BA224,[1]Plan1!$F$3:$G$429,2,FALSE)</f>
        <v>0</v>
      </c>
      <c r="BB569" s="20">
        <f>VLOOKUP(BB224,[1]Plan1!$F$3:$G$429,2,FALSE)</f>
        <v>5</v>
      </c>
      <c r="BC569" s="20">
        <f>VLOOKUP(BC224,[1]Plan1!$F$3:$G$429,2,FALSE)</f>
        <v>2</v>
      </c>
      <c r="BD569" s="20">
        <f>VLOOKUP(BD224,[1]Plan1!$F$3:$G$429,2,FALSE)</f>
        <v>0</v>
      </c>
      <c r="BE569" s="20" t="e">
        <f>VLOOKUP(BE224,[1]Plan1!$F$3:$G$429,2,FALSE)</f>
        <v>#N/A</v>
      </c>
      <c r="BF569" s="20">
        <f>VLOOKUP(BF224,[1]Plan1!$F$3:$G$429,2,FALSE)</f>
        <v>6</v>
      </c>
      <c r="BG569" s="20">
        <f>VLOOKUP(BG224,[1]Plan1!$F$3:$G$429,2,FALSE)</f>
        <v>5</v>
      </c>
      <c r="BH569" s="20">
        <f>VLOOKUP(BH224,[1]Plan1!$F$3:$G$429,2,FALSE)</f>
        <v>8</v>
      </c>
      <c r="BI569" s="20">
        <f>VLOOKUP(BI224,[1]Plan1!$F$3:$G$429,2,FALSE)</f>
        <v>0</v>
      </c>
      <c r="BJ569" s="20">
        <f>VLOOKUP(BJ224,[1]Plan1!$F$3:$G$429,2,FALSE)</f>
        <v>0</v>
      </c>
      <c r="BK569" s="20">
        <f>VLOOKUP(BK224,[1]Plan1!$F$3:$G$429,2,FALSE)</f>
        <v>2</v>
      </c>
      <c r="BL569" s="20">
        <f>VLOOKUP(BL224,[1]Plan1!$F$3:$G$429,2,FALSE)</f>
        <v>4</v>
      </c>
      <c r="BM569" s="20">
        <f>VLOOKUP(BM224,[1]Plan1!$F$3:$G$429,2,FALSE)</f>
        <v>1</v>
      </c>
      <c r="BN569" s="20">
        <f>VLOOKUP(BN224,[1]Plan1!$F$3:$G$429,2,FALSE)</f>
        <v>0</v>
      </c>
      <c r="BO569" s="20">
        <f>VLOOKUP(BO224,[1]Plan1!$F$3:$G$429,2,FALSE)</f>
        <v>8</v>
      </c>
      <c r="BP569" s="20">
        <f>VLOOKUP(BP224,[1]Plan1!$F$3:$G$429,2,FALSE)</f>
        <v>6</v>
      </c>
      <c r="BQ569" s="20" t="e">
        <f>VLOOKUP(BQ224,[1]ajustes!$L$3:$M$11,2,FALSE)</f>
        <v>#N/A</v>
      </c>
      <c r="BR569" s="20">
        <f>VLOOKUP(BR224,[1]Plan1!$F$3:$G$429,2,FALSE)</f>
        <v>0</v>
      </c>
      <c r="BS569" s="20">
        <f>VLOOKUP(BS224,[1]Plan1!$F$3:$G$429,2,FALSE)</f>
        <v>0</v>
      </c>
      <c r="BT569" s="20">
        <f>VLOOKUP(BT224,[1]Plan1!$F$3:$G$429,2,FALSE)</f>
        <v>0</v>
      </c>
      <c r="BU569" s="20">
        <f>VLOOKUP(BU224,[1]Plan1!$F$3:$G$429,2,FALSE)</f>
        <v>0</v>
      </c>
      <c r="BV569" s="20" t="e">
        <f>VLOOKUP(BV224,[1]ajustes!$L$3:$M$328,2,FALSE)</f>
        <v>#N/A</v>
      </c>
      <c r="BW569" s="20" t="e">
        <f>VLOOKUP(BW224,[1]Plan1!$F$3:$G$429,2,FALSE)</f>
        <v>#N/A</v>
      </c>
      <c r="BX569" s="20">
        <f>VLOOKUP(BX224,[1]Plan1!$F$3:$G$429,2,FALSE)</f>
        <v>2</v>
      </c>
      <c r="BY569" s="20">
        <f>VLOOKUP(BY224,[1]Plan1!$F$3:$G$429,2,FALSE)</f>
        <v>4</v>
      </c>
      <c r="BZ569" s="20">
        <f>VLOOKUP(BZ224,[1]Plan1!$F$3:$G$429,2,FALSE)</f>
        <v>4</v>
      </c>
      <c r="CA569" s="20">
        <f>VLOOKUP(CA224,[1]Plan1!$F$3:$G$429,2,FALSE)</f>
        <v>4</v>
      </c>
      <c r="CB569" s="20">
        <f>VLOOKUP(CB224,[1]Plan1!$F$3:$G$429,2,FALSE)</f>
        <v>0</v>
      </c>
      <c r="CC569" s="20">
        <f>VLOOKUP(CC224,[1]Plan1!$F$3:$G$429,2,FALSE)</f>
        <v>1000</v>
      </c>
      <c r="CD569" s="20">
        <f>VLOOKUP(CD224,[1]Plan1!$F$3:$G$429,2,FALSE)</f>
        <v>0</v>
      </c>
      <c r="CE569" s="20">
        <f>VLOOKUP(CE224,[1]Plan1!$F$3:$G$429,2,FALSE)</f>
        <v>0</v>
      </c>
      <c r="CF569" s="20">
        <f>VLOOKUP(CF224,[1]Plan1!$F$3:$G$429,2,FALSE)</f>
        <v>0</v>
      </c>
      <c r="CG569" s="20" t="e">
        <f>VLOOKUP(CG224,[1]Plan1!$F$3:$G$429,2,FALSE)</f>
        <v>#N/A</v>
      </c>
      <c r="CH569" s="20" t="e">
        <f>VLOOKUP(CH224,[1]Plan1!$F$3:$G$429,2,FALSE)</f>
        <v>#N/A</v>
      </c>
      <c r="CI569" s="20">
        <f>VLOOKUP(CI224,[1]Plan1!$F$3:$G$429,2,FALSE)</f>
        <v>0</v>
      </c>
      <c r="CJ569" s="20">
        <f>VLOOKUP(CJ224,[1]Plan1!$F$3:$G$429,2,FALSE)</f>
        <v>0</v>
      </c>
      <c r="CK569" s="20" t="e">
        <f>VLOOKUP(CK224,[1]Plan1!$F$3:$G$429,2,FALSE)</f>
        <v>#N/A</v>
      </c>
      <c r="CL569" s="20" t="e">
        <f>VLOOKUP(CL224,[1]Plan1!$F$3:$G$429,2,FALSE)</f>
        <v>#N/A</v>
      </c>
      <c r="CM569" s="20">
        <f>VLOOKUP(CM224,[1]Plan1!$F$3:$G$429,2,FALSE)</f>
        <v>0</v>
      </c>
      <c r="CN569" s="20">
        <f>VLOOKUP(CN224,[1]Plan1!$F$3:$G$429,2,FALSE)</f>
        <v>0</v>
      </c>
      <c r="CU569" s="20" t="str">
        <f>IF(ISERROR(VLOOKUP(CU224,[1]Plan1!$B$2:$D$490,2,FALSE)),"(sem email)",VLOOKUP(CU224,[1]Plan1!$B$2:$D$490,2,FALSE))</f>
        <v>(sem email)</v>
      </c>
      <c r="CX569" s="20" t="str">
        <f>IF(ISERROR(VLOOKUP(CX224,[1]ajustes!$L$4:$M$309,2,FALSE)),"(sem email)",VLOOKUP(CX224,[1]ajustes!$L$4:$M$309,2,FALSE))</f>
        <v>(sem email)</v>
      </c>
    </row>
    <row r="570" spans="5:102" ht="15.75" customHeight="1" x14ac:dyDescent="0.3">
      <c r="E570" s="23" t="str">
        <f t="shared" si="3"/>
        <v>Luiz Panarella</v>
      </c>
      <c r="O570" s="20" t="e">
        <f>VLOOKUP(O225,[1]Plan1!$B$2:$D$490,2,FALSE)</f>
        <v>#N/A</v>
      </c>
      <c r="P570" s="20" t="str">
        <f>VLOOKUP(P225,[1]ajustes!$N$4:$O$344,2,FALSE)</f>
        <v>(11) 99709-9968</v>
      </c>
      <c r="AN570" s="20">
        <f>VLOOKUP(AN225,[1]Plan1!$F$3:$G$429,2,FALSE)</f>
        <v>40</v>
      </c>
      <c r="AO570" s="20">
        <f>VLOOKUP(AO225,[1]Plan1!$F$3:$G$429,2,FALSE)</f>
        <v>12</v>
      </c>
      <c r="AP570" s="20">
        <f>VLOOKUP(AP225,[1]Plan1!$F$3:$G$429,2,FALSE)</f>
        <v>14</v>
      </c>
      <c r="AQ570" s="20">
        <f>VLOOKUP(AQ225,[1]Plan1!$F$3:$G$429,2,FALSE)</f>
        <v>20</v>
      </c>
      <c r="AR570" s="20" t="e">
        <f>VLOOKUP(AR225,[1]Plan1!$F$3:$G$429,2,FALSE)</f>
        <v>#N/A</v>
      </c>
      <c r="AS570" s="20">
        <f>VLOOKUP(AS225,[1]Plan1!$F$3:$G$429,2,FALSE)</f>
        <v>35</v>
      </c>
      <c r="AT570" s="20" t="e">
        <f>VLOOKUP(AT225,[1]Plan1!$F$3:$G$429,2,FALSE)</f>
        <v>#N/A</v>
      </c>
      <c r="AU570" s="20" t="e">
        <f>VLOOKUP(AU225,[1]ajustes!$L$4:$N$134,3,FALSE)</f>
        <v>#N/A</v>
      </c>
      <c r="AV570" s="20">
        <f>VLOOKUP(AV225,[1]Plan1!$F$3:$G$429,2,FALSE)</f>
        <v>17</v>
      </c>
      <c r="AW570" s="20">
        <f>VLOOKUP(AW225,[1]Plan1!$F$3:$G$429,2,FALSE)</f>
        <v>6</v>
      </c>
      <c r="AX570" s="20">
        <f>VLOOKUP(AX225,[1]Plan1!$F$3:$G$429,2,FALSE)</f>
        <v>5</v>
      </c>
      <c r="AY570" s="20">
        <f>VLOOKUP(AY225,[1]Plan1!$F$3:$G$429,2,FALSE)</f>
        <v>2</v>
      </c>
      <c r="AZ570" s="20" t="e">
        <f>VLOOKUP(AZ225,[1]Plan1!$F$3:$G$429,2,FALSE)</f>
        <v>#N/A</v>
      </c>
      <c r="BA570" s="20">
        <f>VLOOKUP(BA225,[1]Plan1!$F$3:$G$429,2,FALSE)</f>
        <v>15</v>
      </c>
      <c r="BB570" s="20">
        <f>VLOOKUP(BB225,[1]Plan1!$F$3:$G$429,2,FALSE)</f>
        <v>3</v>
      </c>
      <c r="BC570" s="20">
        <f>VLOOKUP(BC225,[1]Plan1!$F$3:$G$429,2,FALSE)</f>
        <v>3</v>
      </c>
      <c r="BD570" s="20">
        <f>VLOOKUP(BD225,[1]Plan1!$F$3:$G$429,2,FALSE)</f>
        <v>1</v>
      </c>
      <c r="BE570" s="20" t="e">
        <f>VLOOKUP(BE225,[1]Plan1!$F$3:$G$429,2,FALSE)</f>
        <v>#N/A</v>
      </c>
      <c r="BF570" s="20">
        <f>VLOOKUP(BF225,[1]Plan1!$F$3:$G$429,2,FALSE)</f>
        <v>6</v>
      </c>
      <c r="BG570" s="20">
        <f>VLOOKUP(BG225,[1]Plan1!$F$3:$G$429,2,FALSE)</f>
        <v>5</v>
      </c>
      <c r="BH570" s="20">
        <f>VLOOKUP(BH225,[1]Plan1!$F$3:$G$429,2,FALSE)</f>
        <v>3</v>
      </c>
      <c r="BI570" s="20">
        <f>VLOOKUP(BI225,[1]Plan1!$F$3:$G$429,2,FALSE)</f>
        <v>0</v>
      </c>
      <c r="BJ570" s="20">
        <f>VLOOKUP(BJ225,[1]Plan1!$F$3:$G$429,2,FALSE)</f>
        <v>1</v>
      </c>
      <c r="BK570" s="20">
        <f>VLOOKUP(BK225,[1]Plan1!$F$3:$G$429,2,FALSE)</f>
        <v>0</v>
      </c>
      <c r="BL570" s="20">
        <f>VLOOKUP(BL225,[1]Plan1!$F$3:$G$429,2,FALSE)</f>
        <v>1</v>
      </c>
      <c r="BM570" s="20">
        <f>VLOOKUP(BM225,[1]Plan1!$F$3:$G$429,2,FALSE)</f>
        <v>1</v>
      </c>
      <c r="BN570" s="20">
        <f>VLOOKUP(BN225,[1]Plan1!$F$3:$G$429,2,FALSE)</f>
        <v>0</v>
      </c>
      <c r="BO570" s="20">
        <f>VLOOKUP(BO225,[1]Plan1!$F$3:$G$429,2,FALSE)</f>
        <v>2</v>
      </c>
      <c r="BP570" s="20">
        <f>VLOOKUP(BP225,[1]Plan1!$F$3:$G$429,2,FALSE)</f>
        <v>0</v>
      </c>
      <c r="BQ570" s="20" t="e">
        <f>VLOOKUP(BQ225,[1]ajustes!$L$3:$M$11,2,FALSE)</f>
        <v>#N/A</v>
      </c>
      <c r="BR570" s="20">
        <f>VLOOKUP(BR225,[1]Plan1!$F$3:$G$429,2,FALSE)</f>
        <v>0</v>
      </c>
      <c r="BS570" s="20">
        <f>VLOOKUP(BS225,[1]Plan1!$F$3:$G$429,2,FALSE)</f>
        <v>0</v>
      </c>
      <c r="BT570" s="20">
        <f>VLOOKUP(BT225,[1]Plan1!$F$3:$G$429,2,FALSE)</f>
        <v>0</v>
      </c>
      <c r="BU570" s="20">
        <f>VLOOKUP(BU225,[1]Plan1!$F$3:$G$429,2,FALSE)</f>
        <v>0</v>
      </c>
      <c r="BV570" s="20" t="e">
        <f>VLOOKUP(BV225,[1]ajustes!$L$3:$M$328,2,FALSE)</f>
        <v>#N/A</v>
      </c>
      <c r="BW570" s="20">
        <f>VLOOKUP(BW225,[1]Plan1!$F$3:$G$429,2,FALSE)</f>
        <v>0</v>
      </c>
      <c r="BX570" s="20">
        <f>VLOOKUP(BX225,[1]Plan1!$F$3:$G$429,2,FALSE)</f>
        <v>0</v>
      </c>
      <c r="BY570" s="20">
        <f>VLOOKUP(BY225,[1]Plan1!$F$3:$G$429,2,FALSE)</f>
        <v>0</v>
      </c>
      <c r="BZ570" s="20">
        <f>VLOOKUP(BZ225,[1]Plan1!$F$3:$G$429,2,FALSE)</f>
        <v>1</v>
      </c>
      <c r="CA570" s="20">
        <f>VLOOKUP(CA225,[1]Plan1!$F$3:$G$429,2,FALSE)</f>
        <v>0</v>
      </c>
      <c r="CB570" s="20">
        <f>VLOOKUP(CB225,[1]Plan1!$F$3:$G$429,2,FALSE)</f>
        <v>0</v>
      </c>
      <c r="CC570" s="20">
        <f>VLOOKUP(CC225,[1]Plan1!$F$3:$G$429,2,FALSE)</f>
        <v>32</v>
      </c>
      <c r="CD570" s="20" t="e">
        <f>VLOOKUP(CD225,[1]Plan1!$F$3:$G$429,2,FALSE)</f>
        <v>#N/A</v>
      </c>
      <c r="CE570" s="20" t="e">
        <f>VLOOKUP(CE225,[1]Plan1!$F$3:$G$429,2,FALSE)</f>
        <v>#N/A</v>
      </c>
      <c r="CF570" s="20">
        <f>VLOOKUP(CF225,[1]Plan1!$F$3:$G$429,2,FALSE)</f>
        <v>0</v>
      </c>
      <c r="CG570" s="20" t="e">
        <f>VLOOKUP(CG225,[1]Plan1!$F$3:$G$429,2,FALSE)</f>
        <v>#N/A</v>
      </c>
      <c r="CH570" s="20" t="e">
        <f>VLOOKUP(CH225,[1]Plan1!$F$3:$G$429,2,FALSE)</f>
        <v>#N/A</v>
      </c>
      <c r="CI570" s="20">
        <f>VLOOKUP(CI225,[1]Plan1!$F$3:$G$429,2,FALSE)</f>
        <v>0</v>
      </c>
      <c r="CJ570" s="20">
        <f>VLOOKUP(CJ225,[1]Plan1!$F$3:$G$429,2,FALSE)</f>
        <v>0</v>
      </c>
      <c r="CK570" s="20">
        <f>VLOOKUP(CK225,[1]Plan1!$F$3:$G$429,2,FALSE)</f>
        <v>0</v>
      </c>
      <c r="CL570" s="20" t="e">
        <f>VLOOKUP(CL225,[1]Plan1!$F$3:$G$429,2,FALSE)</f>
        <v>#N/A</v>
      </c>
      <c r="CM570" s="20">
        <f>VLOOKUP(CM225,[1]Plan1!$F$3:$G$429,2,FALSE)</f>
        <v>0</v>
      </c>
      <c r="CN570" s="20">
        <f>VLOOKUP(CN225,[1]Plan1!$F$3:$G$429,2,FALSE)</f>
        <v>0</v>
      </c>
      <c r="CU570" s="20" t="str">
        <f>IF(ISERROR(VLOOKUP(CU225,[1]Plan1!$B$2:$D$490,2,FALSE)),"(sem email)",VLOOKUP(CU225,[1]Plan1!$B$2:$D$490,2,FALSE))</f>
        <v>(sem email)</v>
      </c>
      <c r="CX570" s="20" t="str">
        <f>IF(ISERROR(VLOOKUP(CX225,[1]ajustes!$L$4:$M$309,2,FALSE)),"(sem email)",VLOOKUP(CX225,[1]ajustes!$L$4:$M$309,2,FALSE))</f>
        <v>(sem email)</v>
      </c>
    </row>
    <row r="571" spans="5:102" ht="15.75" customHeight="1" x14ac:dyDescent="0.3">
      <c r="E571" s="23" t="str">
        <f t="shared" si="3"/>
        <v>Paula Rossi</v>
      </c>
      <c r="O571" s="20" t="e">
        <f>VLOOKUP(O226,[1]Plan1!$B$2:$D$490,2,FALSE)</f>
        <v>#N/A</v>
      </c>
      <c r="P571" s="20" t="str">
        <f>VLOOKUP(P226,[1]ajustes!$N$4:$O$344,2,FALSE)</f>
        <v>(11) 3864-8646</v>
      </c>
      <c r="AN571" s="20">
        <f>VLOOKUP(AN226,[1]Plan1!$F$3:$G$429,2,FALSE)</f>
        <v>350</v>
      </c>
      <c r="AO571" s="20">
        <f>VLOOKUP(AO226,[1]Plan1!$F$3:$G$429,2,FALSE)</f>
        <v>300</v>
      </c>
      <c r="AP571" s="20">
        <f>VLOOKUP(AP226,[1]Plan1!$F$3:$G$429,2,FALSE)</f>
        <v>36</v>
      </c>
      <c r="AQ571" s="20">
        <f>VLOOKUP(AQ226,[1]Plan1!$F$3:$G$429,2,FALSE)</f>
        <v>20</v>
      </c>
      <c r="AR571" s="20" t="e">
        <f>VLOOKUP(AR226,[1]Plan1!$F$3:$G$429,2,FALSE)</f>
        <v>#N/A</v>
      </c>
      <c r="AS571" s="20">
        <f>VLOOKUP(AS226,[1]Plan1!$F$3:$G$429,2,FALSE)</f>
        <v>15</v>
      </c>
      <c r="AT571" s="20" t="e">
        <f>VLOOKUP(AT226,[1]Plan1!$F$3:$G$429,2,FALSE)</f>
        <v>#N/A</v>
      </c>
      <c r="AU571" s="20" t="e">
        <f>VLOOKUP(AU226,[1]ajustes!$L$4:$N$134,3,FALSE)</f>
        <v>#N/A</v>
      </c>
      <c r="AV571" s="20">
        <f>VLOOKUP(AV226,[1]Plan1!$F$3:$G$429,2,FALSE)</f>
        <v>50</v>
      </c>
      <c r="AW571" s="20">
        <f>VLOOKUP(AW226,[1]Plan1!$F$3:$G$429,2,FALSE)</f>
        <v>30</v>
      </c>
      <c r="AX571" s="20">
        <f>VLOOKUP(AX226,[1]Plan1!$F$3:$G$429,2,FALSE)</f>
        <v>15</v>
      </c>
      <c r="AY571" s="20">
        <f>VLOOKUP(AY226,[1]Plan1!$F$3:$G$429,2,FALSE)</f>
        <v>6</v>
      </c>
      <c r="AZ571" s="20" t="e">
        <f>VLOOKUP(AZ226,[1]Plan1!$F$3:$G$429,2,FALSE)</f>
        <v>#N/A</v>
      </c>
      <c r="BA571" s="20">
        <f>VLOOKUP(BA226,[1]Plan1!$F$3:$G$429,2,FALSE)</f>
        <v>20</v>
      </c>
      <c r="BB571" s="20">
        <f>VLOOKUP(BB226,[1]Plan1!$F$3:$G$429,2,FALSE)</f>
        <v>15</v>
      </c>
      <c r="BC571" s="20">
        <f>VLOOKUP(BC226,[1]Plan1!$F$3:$G$429,2,FALSE)</f>
        <v>8</v>
      </c>
      <c r="BD571" s="20">
        <f>VLOOKUP(BD226,[1]Plan1!$F$3:$G$429,2,FALSE)</f>
        <v>1</v>
      </c>
      <c r="BE571" s="20" t="e">
        <f>VLOOKUP(BE226,[1]Plan1!$F$3:$G$429,2,FALSE)</f>
        <v>#N/A</v>
      </c>
      <c r="BF571" s="20">
        <f>VLOOKUP(BF226,[1]Plan1!$F$3:$G$429,2,FALSE)</f>
        <v>40</v>
      </c>
      <c r="BG571" s="20">
        <f>VLOOKUP(BG226,[1]Plan1!$F$3:$G$429,2,FALSE)</f>
        <v>15</v>
      </c>
      <c r="BH571" s="20">
        <f>VLOOKUP(BH226,[1]Plan1!$F$3:$G$429,2,FALSE)</f>
        <v>20</v>
      </c>
      <c r="BI571" s="20">
        <f>VLOOKUP(BI226,[1]Plan1!$F$3:$G$429,2,FALSE)</f>
        <v>2</v>
      </c>
      <c r="BJ571" s="20">
        <f>VLOOKUP(BJ226,[1]Plan1!$F$3:$G$429,2,FALSE)</f>
        <v>2</v>
      </c>
      <c r="BK571" s="20">
        <f>VLOOKUP(BK226,[1]Plan1!$F$3:$G$429,2,FALSE)</f>
        <v>2</v>
      </c>
      <c r="BL571" s="20">
        <f>VLOOKUP(BL226,[1]Plan1!$F$3:$G$429,2,FALSE)</f>
        <v>2</v>
      </c>
      <c r="BM571" s="20">
        <f>VLOOKUP(BM226,[1]Plan1!$F$3:$G$429,2,FALSE)</f>
        <v>2</v>
      </c>
      <c r="BN571" s="20">
        <f>VLOOKUP(BN226,[1]Plan1!$F$3:$G$429,2,FALSE)</f>
        <v>0</v>
      </c>
      <c r="BO571" s="20">
        <f>VLOOKUP(BO226,[1]Plan1!$F$3:$G$429,2,FALSE)</f>
        <v>20</v>
      </c>
      <c r="BP571" s="20">
        <f>VLOOKUP(BP226,[1]Plan1!$F$3:$G$429,2,FALSE)</f>
        <v>15</v>
      </c>
      <c r="BQ571" s="20" t="e">
        <f>VLOOKUP(BQ226,[1]ajustes!$L$3:$M$11,2,FALSE)</f>
        <v>#N/A</v>
      </c>
      <c r="BR571" s="20" t="e">
        <f>VLOOKUP(BR226,[1]Plan1!$F$3:$G$429,2,FALSE)</f>
        <v>#N/A</v>
      </c>
      <c r="BS571" s="20">
        <f>VLOOKUP(BS226,[1]Plan1!$F$3:$G$429,2,FALSE)</f>
        <v>4</v>
      </c>
      <c r="BT571" s="20">
        <f>VLOOKUP(BT226,[1]Plan1!$F$3:$G$429,2,FALSE)</f>
        <v>2</v>
      </c>
      <c r="BU571" s="20">
        <f>VLOOKUP(BU226,[1]Plan1!$F$3:$G$429,2,FALSE)</f>
        <v>1</v>
      </c>
      <c r="BV571" s="20" t="e">
        <f>VLOOKUP(BV226,[1]ajustes!$L$3:$M$328,2,FALSE)</f>
        <v>#N/A</v>
      </c>
      <c r="BW571" s="20" t="e">
        <f>VLOOKUP(BW226,[1]Plan1!$F$3:$G$429,2,FALSE)</f>
        <v>#N/A</v>
      </c>
      <c r="BX571" s="20">
        <f>VLOOKUP(BX226,[1]Plan1!$F$3:$G$429,2,FALSE)</f>
        <v>10</v>
      </c>
      <c r="BY571" s="20">
        <f>VLOOKUP(BY226,[1]Plan1!$F$3:$G$429,2,FALSE)</f>
        <v>3</v>
      </c>
      <c r="BZ571" s="20">
        <f>VLOOKUP(BZ226,[1]Plan1!$F$3:$G$429,2,FALSE)</f>
        <v>2</v>
      </c>
      <c r="CA571" s="20">
        <f>VLOOKUP(CA226,[1]Plan1!$F$3:$G$429,2,FALSE)</f>
        <v>1</v>
      </c>
      <c r="CB571" s="20">
        <f>VLOOKUP(CB226,[1]Plan1!$F$3:$G$429,2,FALSE)</f>
        <v>6</v>
      </c>
      <c r="CC571" s="20">
        <f>VLOOKUP(CC226,[1]Plan1!$F$3:$G$429,2,FALSE)</f>
        <v>120</v>
      </c>
      <c r="CD571" s="20" t="e">
        <f>VLOOKUP(CD226,[1]Plan1!$F$3:$G$429,2,FALSE)</f>
        <v>#N/A</v>
      </c>
      <c r="CE571" s="20">
        <f>VLOOKUP(CE226,[1]Plan1!$F$3:$G$429,2,FALSE)</f>
        <v>0</v>
      </c>
      <c r="CF571" s="20">
        <f>VLOOKUP(CF226,[1]Plan1!$F$3:$G$429,2,FALSE)</f>
        <v>0</v>
      </c>
      <c r="CG571" s="20" t="e">
        <f>VLOOKUP(CG226,[1]Plan1!$F$3:$G$429,2,FALSE)</f>
        <v>#N/A</v>
      </c>
      <c r="CH571" s="20">
        <f>VLOOKUP(CH226,[1]Plan1!$F$3:$G$429,2,FALSE)</f>
        <v>0</v>
      </c>
      <c r="CI571" s="20">
        <f>VLOOKUP(CI226,[1]Plan1!$F$3:$G$429,2,FALSE)</f>
        <v>0</v>
      </c>
      <c r="CJ571" s="20">
        <f>VLOOKUP(CJ226,[1]Plan1!$F$3:$G$429,2,FALSE)</f>
        <v>0</v>
      </c>
      <c r="CK571" s="20" t="e">
        <f>VLOOKUP(CK226,[1]Plan1!$F$3:$G$429,2,FALSE)</f>
        <v>#N/A</v>
      </c>
      <c r="CL571" s="20">
        <f>VLOOKUP(CL226,[1]Plan1!$F$3:$G$429,2,FALSE)</f>
        <v>0</v>
      </c>
      <c r="CM571" s="20">
        <f>VLOOKUP(CM226,[1]Plan1!$F$3:$G$429,2,FALSE)</f>
        <v>0</v>
      </c>
      <c r="CN571" s="20">
        <f>VLOOKUP(CN226,[1]Plan1!$F$3:$G$429,2,FALSE)</f>
        <v>0</v>
      </c>
      <c r="CU571" s="20" t="str">
        <f>IF(ISERROR(VLOOKUP(CU226,[1]Plan1!$B$2:$D$490,2,FALSE)),"(sem email)",VLOOKUP(CU226,[1]Plan1!$B$2:$D$490,2,FALSE))</f>
        <v>(sem email)</v>
      </c>
      <c r="CX571" s="20" t="str">
        <f>IF(ISERROR(VLOOKUP(CX226,[1]ajustes!$L$4:$M$309,2,FALSE)),"(sem email)",VLOOKUP(CX226,[1]ajustes!$L$4:$M$309,2,FALSE))</f>
        <v>(sem email)</v>
      </c>
    </row>
    <row r="572" spans="5:102" ht="15.75" customHeight="1" x14ac:dyDescent="0.3">
      <c r="E572" s="23" t="str">
        <f t="shared" si="3"/>
        <v>Geraldo José Da Costa E Silva</v>
      </c>
      <c r="O572" s="20" t="e">
        <f>VLOOKUP(O227,[1]Plan1!$B$2:$D$490,2,FALSE)</f>
        <v>#N/A</v>
      </c>
      <c r="P572" s="20" t="str">
        <f>VLOOKUP(P227,[1]ajustes!$N$4:$O$344,2,FALSE)</f>
        <v>(11) 99838-6899</v>
      </c>
      <c r="AN572" s="20">
        <f>VLOOKUP(AN227,[1]Plan1!$F$3:$G$429,2,FALSE)</f>
        <v>30</v>
      </c>
      <c r="AO572" s="20">
        <f>VLOOKUP(AO227,[1]Plan1!$F$3:$G$429,2,FALSE)</f>
        <v>30</v>
      </c>
      <c r="AP572" s="20">
        <f>VLOOKUP(AP227,[1]Plan1!$F$3:$G$429,2,FALSE)</f>
        <v>8</v>
      </c>
      <c r="AQ572" s="20">
        <f>VLOOKUP(AQ227,[1]Plan1!$F$3:$G$429,2,FALSE)</f>
        <v>15</v>
      </c>
      <c r="AR572" s="20" t="e">
        <f>VLOOKUP(AR227,[1]Plan1!$F$3:$G$429,2,FALSE)</f>
        <v>#N/A</v>
      </c>
      <c r="AS572" s="20">
        <f>VLOOKUP(AS227,[1]Plan1!$F$3:$G$429,2,FALSE)</f>
        <v>23</v>
      </c>
      <c r="AT572" s="20" t="e">
        <f>VLOOKUP(AT227,[1]Plan1!$F$3:$G$429,2,FALSE)</f>
        <v>#N/A</v>
      </c>
      <c r="AU572" s="20" t="e">
        <f>VLOOKUP(AU227,[1]ajustes!$L$4:$N$134,3,FALSE)</f>
        <v>#N/A</v>
      </c>
      <c r="AV572" s="20">
        <f>VLOOKUP(AV227,[1]Plan1!$F$3:$G$429,2,FALSE)</f>
        <v>83</v>
      </c>
      <c r="AW572" s="20">
        <f>VLOOKUP(AW227,[1]Plan1!$F$3:$G$429,2,FALSE)</f>
        <v>10</v>
      </c>
      <c r="AX572" s="20">
        <f>VLOOKUP(AX227,[1]Plan1!$F$3:$G$429,2,FALSE)</f>
        <v>8</v>
      </c>
      <c r="AY572" s="20">
        <f>VLOOKUP(AY227,[1]Plan1!$F$3:$G$429,2,FALSE)</f>
        <v>5</v>
      </c>
      <c r="AZ572" s="20" t="e">
        <f>VLOOKUP(AZ227,[1]Plan1!$F$3:$G$429,2,FALSE)</f>
        <v>#N/A</v>
      </c>
      <c r="BA572" s="20">
        <f>VLOOKUP(BA227,[1]Plan1!$F$3:$G$429,2,FALSE)</f>
        <v>42</v>
      </c>
      <c r="BB572" s="20">
        <f>VLOOKUP(BB227,[1]Plan1!$F$3:$G$429,2,FALSE)</f>
        <v>8</v>
      </c>
      <c r="BC572" s="20">
        <f>VLOOKUP(BC227,[1]Plan1!$F$3:$G$429,2,FALSE)</f>
        <v>4</v>
      </c>
      <c r="BD572" s="20">
        <f>VLOOKUP(BD227,[1]Plan1!$F$3:$G$429,2,FALSE)</f>
        <v>1</v>
      </c>
      <c r="BE572" s="20" t="e">
        <f>VLOOKUP(BE227,[1]Plan1!$F$3:$G$429,2,FALSE)</f>
        <v>#N/A</v>
      </c>
      <c r="BF572" s="20">
        <f>VLOOKUP(BF227,[1]Plan1!$F$3:$G$429,2,FALSE)</f>
        <v>20</v>
      </c>
      <c r="BG572" s="20">
        <f>VLOOKUP(BG227,[1]Plan1!$F$3:$G$429,2,FALSE)</f>
        <v>8</v>
      </c>
      <c r="BH572" s="20">
        <f>VLOOKUP(BH227,[1]Plan1!$F$3:$G$429,2,FALSE)</f>
        <v>11</v>
      </c>
      <c r="BI572" s="20">
        <f>VLOOKUP(BI227,[1]Plan1!$F$3:$G$429,2,FALSE)</f>
        <v>3</v>
      </c>
      <c r="BJ572" s="20">
        <f>VLOOKUP(BJ227,[1]Plan1!$F$3:$G$429,2,FALSE)</f>
        <v>2</v>
      </c>
      <c r="BK572" s="20">
        <f>VLOOKUP(BK227,[1]Plan1!$F$3:$G$429,2,FALSE)</f>
        <v>3</v>
      </c>
      <c r="BL572" s="20">
        <f>VLOOKUP(BL227,[1]Plan1!$F$3:$G$429,2,FALSE)</f>
        <v>1</v>
      </c>
      <c r="BM572" s="20">
        <f>VLOOKUP(BM227,[1]Plan1!$F$3:$G$429,2,FALSE)</f>
        <v>2</v>
      </c>
      <c r="BN572" s="20">
        <f>VLOOKUP(BN227,[1]Plan1!$F$3:$G$429,2,FALSE)</f>
        <v>5</v>
      </c>
      <c r="BO572" s="20">
        <f>VLOOKUP(BO227,[1]Plan1!$F$3:$G$429,2,FALSE)</f>
        <v>2</v>
      </c>
      <c r="BP572" s="20">
        <f>VLOOKUP(BP227,[1]Plan1!$F$3:$G$429,2,FALSE)</f>
        <v>5</v>
      </c>
      <c r="BQ572" s="20" t="e">
        <f>VLOOKUP(BQ227,[1]ajustes!$L$3:$M$11,2,FALSE)</f>
        <v>#N/A</v>
      </c>
      <c r="BR572" s="20" t="e">
        <f>VLOOKUP(BR227,[1]Plan1!$F$3:$G$429,2,FALSE)</f>
        <v>#N/A</v>
      </c>
      <c r="BS572" s="20">
        <f>VLOOKUP(BS227,[1]Plan1!$F$3:$G$429,2,FALSE)</f>
        <v>6</v>
      </c>
      <c r="BT572" s="20">
        <f>VLOOKUP(BT227,[1]Plan1!$F$3:$G$429,2,FALSE)</f>
        <v>1</v>
      </c>
      <c r="BU572" s="20">
        <f>VLOOKUP(BU227,[1]Plan1!$F$3:$G$429,2,FALSE)</f>
        <v>0</v>
      </c>
      <c r="BV572" s="20" t="e">
        <f>VLOOKUP(BV227,[1]ajustes!$L$3:$M$328,2,FALSE)</f>
        <v>#N/A</v>
      </c>
      <c r="BW572" s="20" t="e">
        <f>VLOOKUP(BW227,[1]Plan1!$F$3:$G$429,2,FALSE)</f>
        <v>#N/A</v>
      </c>
      <c r="BX572" s="20">
        <f>VLOOKUP(BX227,[1]Plan1!$F$3:$G$429,2,FALSE)</f>
        <v>8</v>
      </c>
      <c r="BY572" s="20">
        <f>VLOOKUP(BY227,[1]Plan1!$F$3:$G$429,2,FALSE)</f>
        <v>7</v>
      </c>
      <c r="BZ572" s="20">
        <f>VLOOKUP(BZ227,[1]Plan1!$F$3:$G$429,2,FALSE)</f>
        <v>3</v>
      </c>
      <c r="CA572" s="20">
        <f>VLOOKUP(CA227,[1]Plan1!$F$3:$G$429,2,FALSE)</f>
        <v>3</v>
      </c>
      <c r="CB572" s="20">
        <f>VLOOKUP(CB227,[1]Plan1!$F$3:$G$429,2,FALSE)</f>
        <v>0</v>
      </c>
      <c r="CC572" s="20">
        <f>VLOOKUP(CC227,[1]Plan1!$F$3:$G$429,2,FALSE)</f>
        <v>200</v>
      </c>
      <c r="CD572" s="20">
        <f>VLOOKUP(CD227,[1]Plan1!$F$3:$G$429,2,FALSE)</f>
        <v>0</v>
      </c>
      <c r="CE572" s="20" t="e">
        <f>VLOOKUP(CE227,[1]Plan1!$F$3:$G$429,2,FALSE)</f>
        <v>#N/A</v>
      </c>
      <c r="CF572" s="20">
        <f>VLOOKUP(CF227,[1]Plan1!$F$3:$G$429,2,FALSE)</f>
        <v>0</v>
      </c>
      <c r="CG572" s="20" t="e">
        <f>VLOOKUP(CG227,[1]Plan1!$F$3:$G$429,2,FALSE)</f>
        <v>#N/A</v>
      </c>
      <c r="CH572" s="20" t="e">
        <f>VLOOKUP(CH227,[1]Plan1!$F$3:$G$429,2,FALSE)</f>
        <v>#N/A</v>
      </c>
      <c r="CI572" s="20">
        <f>VLOOKUP(CI227,[1]Plan1!$F$3:$G$429,2,FALSE)</f>
        <v>1</v>
      </c>
      <c r="CJ572" s="20">
        <f>VLOOKUP(CJ227,[1]Plan1!$F$3:$G$429,2,FALSE)</f>
        <v>1</v>
      </c>
      <c r="CK572" s="20" t="e">
        <f>VLOOKUP(CK227,[1]Plan1!$F$3:$G$429,2,FALSE)</f>
        <v>#N/A</v>
      </c>
      <c r="CL572" s="20" t="e">
        <f>VLOOKUP(CL227,[1]Plan1!$F$3:$G$429,2,FALSE)</f>
        <v>#N/A</v>
      </c>
      <c r="CM572" s="20">
        <f>VLOOKUP(CM227,[1]Plan1!$F$3:$G$429,2,FALSE)</f>
        <v>0</v>
      </c>
      <c r="CN572" s="20">
        <f>VLOOKUP(CN227,[1]Plan1!$F$3:$G$429,2,FALSE)</f>
        <v>0</v>
      </c>
      <c r="CU572" s="20" t="str">
        <f>IF(ISERROR(VLOOKUP(CU227,[1]Plan1!$B$2:$D$490,2,FALSE)),"(sem email)",VLOOKUP(CU227,[1]Plan1!$B$2:$D$490,2,FALSE))</f>
        <v>(sem email)</v>
      </c>
      <c r="CX572" s="20" t="str">
        <f>IF(ISERROR(VLOOKUP(CX227,[1]ajustes!$L$4:$M$309,2,FALSE)),"(sem email)",VLOOKUP(CX227,[1]ajustes!$L$4:$M$309,2,FALSE))</f>
        <v>(sem email)</v>
      </c>
    </row>
    <row r="573" spans="5:102" ht="15.75" customHeight="1" x14ac:dyDescent="0.3">
      <c r="E573" s="23" t="str">
        <f t="shared" si="3"/>
        <v>Walter Aparecido Hermann</v>
      </c>
      <c r="O573" s="20" t="e">
        <f>VLOOKUP(O228,[1]Plan1!$B$2:$D$490,2,FALSE)</f>
        <v>#N/A</v>
      </c>
      <c r="P573" s="20" t="str">
        <f>VLOOKUP(P228,[1]ajustes!$N$4:$O$344,2,FALSE)</f>
        <v>(11) 98967-5752</v>
      </c>
      <c r="AN573" s="20">
        <f>VLOOKUP(AN228,[1]Plan1!$F$3:$G$429,2,FALSE)</f>
        <v>80</v>
      </c>
      <c r="AO573" s="20">
        <f>VLOOKUP(AO228,[1]Plan1!$F$3:$G$429,2,FALSE)</f>
        <v>70</v>
      </c>
      <c r="AP573" s="20">
        <f>VLOOKUP(AP228,[1]Plan1!$F$3:$G$429,2,FALSE)</f>
        <v>15</v>
      </c>
      <c r="AQ573" s="20">
        <f>VLOOKUP(AQ228,[1]Plan1!$F$3:$G$429,2,FALSE)</f>
        <v>15</v>
      </c>
      <c r="AR573" s="20">
        <f>VLOOKUP(AR228,[1]Plan1!$F$3:$G$429,2,FALSE)</f>
        <v>0</v>
      </c>
      <c r="AS573" s="20">
        <f>VLOOKUP(AS228,[1]Plan1!$F$3:$G$429,2,FALSE)</f>
        <v>0</v>
      </c>
      <c r="AT573" s="20" t="e">
        <f>VLOOKUP(AT228,[1]Plan1!$F$3:$G$429,2,FALSE)</f>
        <v>#N/A</v>
      </c>
      <c r="AU573" s="20" t="e">
        <f>VLOOKUP(AU228,[1]ajustes!$L$4:$N$134,3,FALSE)</f>
        <v>#N/A</v>
      </c>
      <c r="AV573" s="20">
        <f>VLOOKUP(AV228,[1]Plan1!$F$3:$G$429,2,FALSE)</f>
        <v>60</v>
      </c>
      <c r="AW573" s="20">
        <f>VLOOKUP(AW228,[1]Plan1!$F$3:$G$429,2,FALSE)</f>
        <v>10</v>
      </c>
      <c r="AX573" s="20">
        <f>VLOOKUP(AX228,[1]Plan1!$F$3:$G$429,2,FALSE)</f>
        <v>10</v>
      </c>
      <c r="AY573" s="20">
        <f>VLOOKUP(AY228,[1]Plan1!$F$3:$G$429,2,FALSE)</f>
        <v>5</v>
      </c>
      <c r="AZ573" s="20" t="e">
        <f>VLOOKUP(AZ228,[1]Plan1!$F$3:$G$429,2,FALSE)</f>
        <v>#N/A</v>
      </c>
      <c r="BA573" s="20">
        <f>VLOOKUP(BA228,[1]Plan1!$F$3:$G$429,2,FALSE)</f>
        <v>33</v>
      </c>
      <c r="BB573" s="20">
        <f>VLOOKUP(BB228,[1]Plan1!$F$3:$G$429,2,FALSE)</f>
        <v>6</v>
      </c>
      <c r="BC573" s="20">
        <f>VLOOKUP(BC228,[1]Plan1!$F$3:$G$429,2,FALSE)</f>
        <v>6</v>
      </c>
      <c r="BD573" s="20">
        <f>VLOOKUP(BD228,[1]Plan1!$F$3:$G$429,2,FALSE)</f>
        <v>4</v>
      </c>
      <c r="BE573" s="20" t="e">
        <f>VLOOKUP(BE228,[1]Plan1!$F$3:$G$429,2,FALSE)</f>
        <v>#N/A</v>
      </c>
      <c r="BF573" s="20">
        <f>VLOOKUP(BF228,[1]Plan1!$F$3:$G$429,2,FALSE)</f>
        <v>15</v>
      </c>
      <c r="BG573" s="20">
        <f>VLOOKUP(BG228,[1]Plan1!$F$3:$G$429,2,FALSE)</f>
        <v>10</v>
      </c>
      <c r="BH573" s="20">
        <f>VLOOKUP(BH228,[1]Plan1!$F$3:$G$429,2,FALSE)</f>
        <v>6</v>
      </c>
      <c r="BI573" s="20">
        <f>VLOOKUP(BI228,[1]Plan1!$F$3:$G$429,2,FALSE)</f>
        <v>2</v>
      </c>
      <c r="BJ573" s="20">
        <f>VLOOKUP(BJ228,[1]Plan1!$F$3:$G$429,2,FALSE)</f>
        <v>2</v>
      </c>
      <c r="BK573" s="20">
        <f>VLOOKUP(BK228,[1]Plan1!$F$3:$G$429,2,FALSE)</f>
        <v>1</v>
      </c>
      <c r="BL573" s="20">
        <f>VLOOKUP(BL228,[1]Plan1!$F$3:$G$429,2,FALSE)</f>
        <v>1</v>
      </c>
      <c r="BM573" s="20">
        <f>VLOOKUP(BM228,[1]Plan1!$F$3:$G$429,2,FALSE)</f>
        <v>2</v>
      </c>
      <c r="BN573" s="20">
        <f>VLOOKUP(BN228,[1]Plan1!$F$3:$G$429,2,FALSE)</f>
        <v>2</v>
      </c>
      <c r="BO573" s="20">
        <f>VLOOKUP(BO228,[1]Plan1!$F$3:$G$429,2,FALSE)</f>
        <v>4</v>
      </c>
      <c r="BP573" s="20">
        <f>VLOOKUP(BP228,[1]Plan1!$F$3:$G$429,2,FALSE)</f>
        <v>2</v>
      </c>
      <c r="BQ573" s="20" t="e">
        <f>VLOOKUP(BQ228,[1]ajustes!$L$3:$M$11,2,FALSE)</f>
        <v>#N/A</v>
      </c>
      <c r="BR573" s="20" t="e">
        <f>VLOOKUP(BR228,[1]Plan1!$F$3:$G$429,2,FALSE)</f>
        <v>#N/A</v>
      </c>
      <c r="BS573" s="20">
        <f>VLOOKUP(BS228,[1]Plan1!$F$3:$G$429,2,FALSE)</f>
        <v>6</v>
      </c>
      <c r="BT573" s="20">
        <f>VLOOKUP(BT228,[1]Plan1!$F$3:$G$429,2,FALSE)</f>
        <v>2</v>
      </c>
      <c r="BU573" s="20">
        <f>VLOOKUP(BU228,[1]Plan1!$F$3:$G$429,2,FALSE)</f>
        <v>2</v>
      </c>
      <c r="BV573" s="20" t="e">
        <f>VLOOKUP(BV228,[1]ajustes!$L$3:$M$328,2,FALSE)</f>
        <v>#N/A</v>
      </c>
      <c r="BW573" s="20" t="e">
        <f>VLOOKUP(BW228,[1]Plan1!$F$3:$G$429,2,FALSE)</f>
        <v>#N/A</v>
      </c>
      <c r="BX573" s="20">
        <f>VLOOKUP(BX228,[1]Plan1!$F$3:$G$429,2,FALSE)</f>
        <v>0</v>
      </c>
      <c r="BY573" s="20">
        <f>VLOOKUP(BY228,[1]Plan1!$F$3:$G$429,2,FALSE)</f>
        <v>0</v>
      </c>
      <c r="BZ573" s="20">
        <f>VLOOKUP(BZ228,[1]Plan1!$F$3:$G$429,2,FALSE)</f>
        <v>2</v>
      </c>
      <c r="CA573" s="20">
        <f>VLOOKUP(CA228,[1]Plan1!$F$3:$G$429,2,FALSE)</f>
        <v>2</v>
      </c>
      <c r="CB573" s="20">
        <f>VLOOKUP(CB228,[1]Plan1!$F$3:$G$429,2,FALSE)</f>
        <v>0</v>
      </c>
      <c r="CC573" s="20">
        <f>VLOOKUP(CC228,[1]Plan1!$F$3:$G$429,2,FALSE)</f>
        <v>80</v>
      </c>
      <c r="CD573" s="20" t="e">
        <f>VLOOKUP(CD228,[1]Plan1!$F$3:$G$429,2,FALSE)</f>
        <v>#N/A</v>
      </c>
      <c r="CE573" s="20">
        <f>VLOOKUP(CE228,[1]Plan1!$F$3:$G$429,2,FALSE)</f>
        <v>0</v>
      </c>
      <c r="CF573" s="20">
        <f>VLOOKUP(CF228,[1]Plan1!$F$3:$G$429,2,FALSE)</f>
        <v>0</v>
      </c>
      <c r="CG573" s="20" t="e">
        <f>VLOOKUP(CG228,[1]Plan1!$F$3:$G$429,2,FALSE)</f>
        <v>#N/A</v>
      </c>
      <c r="CH573" s="20" t="e">
        <f>VLOOKUP(CH228,[1]Plan1!$F$3:$G$429,2,FALSE)</f>
        <v>#N/A</v>
      </c>
      <c r="CI573" s="20">
        <f>VLOOKUP(CI228,[1]Plan1!$F$3:$G$429,2,FALSE)</f>
        <v>0</v>
      </c>
      <c r="CJ573" s="20">
        <f>VLOOKUP(CJ228,[1]Plan1!$F$3:$G$429,2,FALSE)</f>
        <v>0</v>
      </c>
      <c r="CK573" s="20">
        <f>VLOOKUP(CK228,[1]Plan1!$F$3:$G$429,2,FALSE)</f>
        <v>0</v>
      </c>
      <c r="CL573" s="20" t="e">
        <f>VLOOKUP(CL228,[1]Plan1!$F$3:$G$429,2,FALSE)</f>
        <v>#N/A</v>
      </c>
      <c r="CM573" s="20">
        <f>VLOOKUP(CM228,[1]Plan1!$F$3:$G$429,2,FALSE)</f>
        <v>0</v>
      </c>
      <c r="CN573" s="20">
        <f>VLOOKUP(CN228,[1]Plan1!$F$3:$G$429,2,FALSE)</f>
        <v>0</v>
      </c>
      <c r="CU573" s="20" t="str">
        <f>IF(ISERROR(VLOOKUP(CU228,[1]Plan1!$B$2:$D$490,2,FALSE)),"(sem email)",VLOOKUP(CU228,[1]Plan1!$B$2:$D$490,2,FALSE))</f>
        <v>(sem email)</v>
      </c>
      <c r="CX573" s="20" t="str">
        <f>IF(ISERROR(VLOOKUP(CX228,[1]ajustes!$L$4:$M$309,2,FALSE)),"(sem email)",VLOOKUP(CX228,[1]ajustes!$L$4:$M$309,2,FALSE))</f>
        <v>(sem email)</v>
      </c>
    </row>
    <row r="574" spans="5:102" ht="15.75" customHeight="1" x14ac:dyDescent="0.3">
      <c r="E574" s="23" t="str">
        <f t="shared" si="3"/>
        <v>Luiz Gorga</v>
      </c>
      <c r="O574" s="20" t="e">
        <f>VLOOKUP(O229,[1]Plan1!$B$2:$D$490,2,FALSE)</f>
        <v>#N/A</v>
      </c>
      <c r="P574" s="20" t="str">
        <f>VLOOKUP(P229,[1]ajustes!$N$4:$O$344,2,FALSE)</f>
        <v>(11) 99625-1980</v>
      </c>
      <c r="AN574" s="20">
        <f>VLOOKUP(AN229,[1]Plan1!$F$3:$G$429,2,FALSE)</f>
        <v>80</v>
      </c>
      <c r="AO574" s="20">
        <f>VLOOKUP(AO229,[1]Plan1!$F$3:$G$429,2,FALSE)</f>
        <v>120</v>
      </c>
      <c r="AP574" s="20">
        <f>VLOOKUP(AP229,[1]Plan1!$F$3:$G$429,2,FALSE)</f>
        <v>30</v>
      </c>
      <c r="AQ574" s="20">
        <f>VLOOKUP(AQ229,[1]Plan1!$F$3:$G$429,2,FALSE)</f>
        <v>60</v>
      </c>
      <c r="AR574" s="20">
        <f>VLOOKUP(AR229,[1]Plan1!$F$3:$G$429,2,FALSE)</f>
        <v>0</v>
      </c>
      <c r="AS574" s="20">
        <f>VLOOKUP(AS229,[1]Plan1!$F$3:$G$429,2,FALSE)</f>
        <v>0</v>
      </c>
      <c r="AT574" s="20" t="e">
        <f>VLOOKUP(AT229,[1]Plan1!$F$3:$G$429,2,FALSE)</f>
        <v>#N/A</v>
      </c>
      <c r="AU574" s="20" t="e">
        <f>VLOOKUP(AU229,[1]ajustes!$L$4:$N$134,3,FALSE)</f>
        <v>#N/A</v>
      </c>
      <c r="AV574" s="20">
        <f>VLOOKUP(AV229,[1]Plan1!$F$3:$G$429,2,FALSE)</f>
        <v>8</v>
      </c>
      <c r="AW574" s="20">
        <f>VLOOKUP(AW229,[1]Plan1!$F$3:$G$429,2,FALSE)</f>
        <v>15</v>
      </c>
      <c r="AX574" s="20">
        <f>VLOOKUP(AX229,[1]Plan1!$F$3:$G$429,2,FALSE)</f>
        <v>11</v>
      </c>
      <c r="AY574" s="20">
        <f>VLOOKUP(AY229,[1]Plan1!$F$3:$G$429,2,FALSE)</f>
        <v>6</v>
      </c>
      <c r="AZ574" s="20">
        <f>VLOOKUP(AZ229,[1]Plan1!$F$3:$G$429,2,FALSE)</f>
        <v>0</v>
      </c>
      <c r="BA574" s="20">
        <f>VLOOKUP(BA229,[1]Plan1!$F$3:$G$429,2,FALSE)</f>
        <v>0</v>
      </c>
      <c r="BB574" s="20">
        <f>VLOOKUP(BB229,[1]Plan1!$F$3:$G$429,2,FALSE)</f>
        <v>10</v>
      </c>
      <c r="BC574" s="20">
        <f>VLOOKUP(BC229,[1]Plan1!$F$3:$G$429,2,FALSE)</f>
        <v>4</v>
      </c>
      <c r="BD574" s="20">
        <f>VLOOKUP(BD229,[1]Plan1!$F$3:$G$429,2,FALSE)</f>
        <v>0</v>
      </c>
      <c r="BE574" s="20" t="e">
        <f>VLOOKUP(BE229,[1]Plan1!$F$3:$G$429,2,FALSE)</f>
        <v>#N/A</v>
      </c>
      <c r="BF574" s="20">
        <f>VLOOKUP(BF229,[1]Plan1!$F$3:$G$429,2,FALSE)</f>
        <v>15</v>
      </c>
      <c r="BG574" s="20">
        <f>VLOOKUP(BG229,[1]Plan1!$F$3:$G$429,2,FALSE)</f>
        <v>15</v>
      </c>
      <c r="BH574" s="20">
        <f>VLOOKUP(BH229,[1]Plan1!$F$3:$G$429,2,FALSE)</f>
        <v>11</v>
      </c>
      <c r="BI574" s="20">
        <f>VLOOKUP(BI229,[1]Plan1!$F$3:$G$429,2,FALSE)</f>
        <v>2</v>
      </c>
      <c r="BJ574" s="20">
        <f>VLOOKUP(BJ229,[1]Plan1!$F$3:$G$429,2,FALSE)</f>
        <v>2</v>
      </c>
      <c r="BK574" s="20">
        <f>VLOOKUP(BK229,[1]Plan1!$F$3:$G$429,2,FALSE)</f>
        <v>1</v>
      </c>
      <c r="BL574" s="20">
        <f>VLOOKUP(BL229,[1]Plan1!$F$3:$G$429,2,FALSE)</f>
        <v>2</v>
      </c>
      <c r="BM574" s="20">
        <f>VLOOKUP(BM229,[1]Plan1!$F$3:$G$429,2,FALSE)</f>
        <v>2</v>
      </c>
      <c r="BN574" s="20">
        <f>VLOOKUP(BN229,[1]Plan1!$F$3:$G$429,2,FALSE)</f>
        <v>3</v>
      </c>
      <c r="BO574" s="20">
        <f>VLOOKUP(BO229,[1]Plan1!$F$3:$G$429,2,FALSE)</f>
        <v>8</v>
      </c>
      <c r="BP574" s="20">
        <f>VLOOKUP(BP229,[1]Plan1!$F$3:$G$429,2,FALSE)</f>
        <v>10</v>
      </c>
      <c r="BQ574" s="20" t="e">
        <f>VLOOKUP(BQ229,[1]ajustes!$L$3:$M$11,2,FALSE)</f>
        <v>#N/A</v>
      </c>
      <c r="BR574" s="20" t="e">
        <f>VLOOKUP(BR229,[1]Plan1!$F$3:$G$429,2,FALSE)</f>
        <v>#N/A</v>
      </c>
      <c r="BS574" s="20">
        <f>VLOOKUP(BS229,[1]Plan1!$F$3:$G$429,2,FALSE)</f>
        <v>5</v>
      </c>
      <c r="BT574" s="20">
        <f>VLOOKUP(BT229,[1]Plan1!$F$3:$G$429,2,FALSE)</f>
        <v>2</v>
      </c>
      <c r="BU574" s="20">
        <f>VLOOKUP(BU229,[1]Plan1!$F$3:$G$429,2,FALSE)</f>
        <v>2</v>
      </c>
      <c r="BV574" s="20" t="e">
        <f>VLOOKUP(BV229,[1]ajustes!$L$3:$M$328,2,FALSE)</f>
        <v>#N/A</v>
      </c>
      <c r="BW574" s="20" t="e">
        <f>VLOOKUP(BW229,[1]Plan1!$F$3:$G$429,2,FALSE)</f>
        <v>#N/A</v>
      </c>
      <c r="BX574" s="20">
        <f>VLOOKUP(BX229,[1]Plan1!$F$3:$G$429,2,FALSE)</f>
        <v>5</v>
      </c>
      <c r="BY574" s="20">
        <f>VLOOKUP(BY229,[1]Plan1!$F$3:$G$429,2,FALSE)</f>
        <v>2</v>
      </c>
      <c r="BZ574" s="20">
        <f>VLOOKUP(BZ229,[1]Plan1!$F$3:$G$429,2,FALSE)</f>
        <v>4</v>
      </c>
      <c r="CA574" s="20">
        <f>VLOOKUP(CA229,[1]Plan1!$F$3:$G$429,2,FALSE)</f>
        <v>2</v>
      </c>
      <c r="CB574" s="20">
        <f>VLOOKUP(CB229,[1]Plan1!$F$3:$G$429,2,FALSE)</f>
        <v>0</v>
      </c>
      <c r="CC574" s="20">
        <f>VLOOKUP(CC229,[1]Plan1!$F$3:$G$429,2,FALSE)</f>
        <v>0</v>
      </c>
      <c r="CD574" s="20">
        <f>VLOOKUP(CD229,[1]Plan1!$F$3:$G$429,2,FALSE)</f>
        <v>0</v>
      </c>
      <c r="CE574" s="20">
        <f>VLOOKUP(CE229,[1]Plan1!$F$3:$G$429,2,FALSE)</f>
        <v>0</v>
      </c>
      <c r="CF574" s="20">
        <f>VLOOKUP(CF229,[1]Plan1!$F$3:$G$429,2,FALSE)</f>
        <v>0</v>
      </c>
      <c r="CG574" s="20" t="e">
        <f>VLOOKUP(CG229,[1]Plan1!$F$3:$G$429,2,FALSE)</f>
        <v>#N/A</v>
      </c>
      <c r="CH574" s="20" t="e">
        <f>VLOOKUP(CH229,[1]Plan1!$F$3:$G$429,2,FALSE)</f>
        <v>#N/A</v>
      </c>
      <c r="CI574" s="20">
        <f>VLOOKUP(CI229,[1]Plan1!$F$3:$G$429,2,FALSE)</f>
        <v>1</v>
      </c>
      <c r="CJ574" s="20">
        <f>VLOOKUP(CJ229,[1]Plan1!$F$3:$G$429,2,FALSE)</f>
        <v>2</v>
      </c>
      <c r="CK574" s="20">
        <f>VLOOKUP(CK229,[1]Plan1!$F$3:$G$429,2,FALSE)</f>
        <v>0</v>
      </c>
      <c r="CL574" s="20" t="e">
        <f>VLOOKUP(CL229,[1]Plan1!$F$3:$G$429,2,FALSE)</f>
        <v>#N/A</v>
      </c>
      <c r="CM574" s="20">
        <f>VLOOKUP(CM229,[1]Plan1!$F$3:$G$429,2,FALSE)</f>
        <v>0</v>
      </c>
      <c r="CN574" s="20">
        <f>VLOOKUP(CN229,[1]Plan1!$F$3:$G$429,2,FALSE)</f>
        <v>0</v>
      </c>
      <c r="CU574" s="20" t="str">
        <f>IF(ISERROR(VLOOKUP(CU229,[1]Plan1!$B$2:$D$490,2,FALSE)),"(sem email)",VLOOKUP(CU229,[1]Plan1!$B$2:$D$490,2,FALSE))</f>
        <v>(sem email)</v>
      </c>
      <c r="CX574" s="20" t="str">
        <f>IF(ISERROR(VLOOKUP(CX229,[1]ajustes!$L$4:$M$309,2,FALSE)),"(sem email)",VLOOKUP(CX229,[1]ajustes!$L$4:$M$309,2,FALSE))</f>
        <v>(sem email)</v>
      </c>
    </row>
    <row r="575" spans="5:102" ht="15.75" customHeight="1" x14ac:dyDescent="0.3">
      <c r="E575" s="23" t="str">
        <f t="shared" si="3"/>
        <v>Alam Delangelo</v>
      </c>
      <c r="O575" s="20" t="e">
        <f>VLOOKUP(O230,[1]Plan1!$B$2:$D$490,2,FALSE)</f>
        <v>#N/A</v>
      </c>
      <c r="P575" s="20" t="str">
        <f>VLOOKUP(P230,[1]ajustes!$N$4:$O$344,2,FALSE)</f>
        <v>(47) 99990-8143</v>
      </c>
      <c r="AN575" s="20">
        <f>VLOOKUP(AN230,[1]Plan1!$F$3:$G$429,2,FALSE)</f>
        <v>10</v>
      </c>
      <c r="AO575" s="20">
        <f>VLOOKUP(AO230,[1]Plan1!$F$3:$G$429,2,FALSE)</f>
        <v>6</v>
      </c>
      <c r="AP575" s="20">
        <f>VLOOKUP(AP230,[1]Plan1!$F$3:$G$429,2,FALSE)</f>
        <v>5</v>
      </c>
      <c r="AQ575" s="20">
        <f>VLOOKUP(AQ230,[1]Plan1!$F$3:$G$429,2,FALSE)</f>
        <v>8</v>
      </c>
      <c r="AR575" s="20">
        <f>VLOOKUP(AR230,[1]Plan1!$F$3:$G$429,2,FALSE)</f>
        <v>0</v>
      </c>
      <c r="AS575" s="20">
        <f>VLOOKUP(AS230,[1]Plan1!$F$3:$G$429,2,FALSE)</f>
        <v>0</v>
      </c>
      <c r="AT575" s="20" t="e">
        <f>VLOOKUP(AT230,[1]Plan1!$F$3:$G$429,2,FALSE)</f>
        <v>#N/A</v>
      </c>
      <c r="AU575" s="20" t="e">
        <f>VLOOKUP(AU230,[1]ajustes!$L$4:$N$134,3,FALSE)</f>
        <v>#N/A</v>
      </c>
      <c r="AV575" s="20">
        <f>VLOOKUP(AV230,[1]Plan1!$F$3:$G$429,2,FALSE)</f>
        <v>15</v>
      </c>
      <c r="AW575" s="20">
        <f>VLOOKUP(AW230,[1]Plan1!$F$3:$G$429,2,FALSE)</f>
        <v>4</v>
      </c>
      <c r="AX575" s="20">
        <f>VLOOKUP(AX230,[1]Plan1!$F$3:$G$429,2,FALSE)</f>
        <v>1</v>
      </c>
      <c r="AY575" s="20">
        <f>VLOOKUP(AY230,[1]Plan1!$F$3:$G$429,2,FALSE)</f>
        <v>1</v>
      </c>
      <c r="AZ575" s="20">
        <f>VLOOKUP(AZ230,[1]Plan1!$F$3:$G$429,2,FALSE)</f>
        <v>0</v>
      </c>
      <c r="BA575" s="20">
        <f>VLOOKUP(BA230,[1]Plan1!$F$3:$G$429,2,FALSE)</f>
        <v>0</v>
      </c>
      <c r="BB575" s="20">
        <f>VLOOKUP(BB230,[1]Plan1!$F$3:$G$429,2,FALSE)</f>
        <v>4</v>
      </c>
      <c r="BC575" s="20">
        <f>VLOOKUP(BC230,[1]Plan1!$F$3:$G$429,2,FALSE)</f>
        <v>3</v>
      </c>
      <c r="BD575" s="20">
        <f>VLOOKUP(BD230,[1]Plan1!$F$3:$G$429,2,FALSE)</f>
        <v>3</v>
      </c>
      <c r="BE575" s="20" t="e">
        <f>VLOOKUP(BE230,[1]Plan1!$F$3:$G$429,2,FALSE)</f>
        <v>#N/A</v>
      </c>
      <c r="BF575" s="20">
        <f>VLOOKUP(BF230,[1]Plan1!$F$3:$G$429,2,FALSE)</f>
        <v>6</v>
      </c>
      <c r="BG575" s="20">
        <f>VLOOKUP(BG230,[1]Plan1!$F$3:$G$429,2,FALSE)</f>
        <v>0</v>
      </c>
      <c r="BH575" s="20">
        <f>VLOOKUP(BH230,[1]Plan1!$F$3:$G$429,2,FALSE)</f>
        <v>2</v>
      </c>
      <c r="BI575" s="20">
        <f>VLOOKUP(BI230,[1]Plan1!$F$3:$G$429,2,FALSE)</f>
        <v>0</v>
      </c>
      <c r="BJ575" s="20">
        <f>VLOOKUP(BJ230,[1]Plan1!$F$3:$G$429,2,FALSE)</f>
        <v>0</v>
      </c>
      <c r="BK575" s="20">
        <f>VLOOKUP(BK230,[1]Plan1!$F$3:$G$429,2,FALSE)</f>
        <v>0</v>
      </c>
      <c r="BL575" s="20">
        <f>VLOOKUP(BL230,[1]Plan1!$F$3:$G$429,2,FALSE)</f>
        <v>0</v>
      </c>
      <c r="BM575" s="20">
        <f>VLOOKUP(BM230,[1]Plan1!$F$3:$G$429,2,FALSE)</f>
        <v>0</v>
      </c>
      <c r="BN575" s="20">
        <f>VLOOKUP(BN230,[1]Plan1!$F$3:$G$429,2,FALSE)</f>
        <v>0</v>
      </c>
      <c r="BO575" s="20">
        <f>VLOOKUP(BO230,[1]Plan1!$F$3:$G$429,2,FALSE)</f>
        <v>2</v>
      </c>
      <c r="BP575" s="20">
        <f>VLOOKUP(BP230,[1]Plan1!$F$3:$G$429,2,FALSE)</f>
        <v>2</v>
      </c>
      <c r="BQ575" s="20" t="e">
        <f>VLOOKUP(BQ230,[1]ajustes!$L$3:$M$11,2,FALSE)</f>
        <v>#N/A</v>
      </c>
      <c r="BR575" s="20">
        <f>VLOOKUP(BR230,[1]Plan1!$F$3:$G$429,2,FALSE)</f>
        <v>0</v>
      </c>
      <c r="BS575" s="20">
        <f>VLOOKUP(BS230,[1]Plan1!$F$3:$G$429,2,FALSE)</f>
        <v>0</v>
      </c>
      <c r="BT575" s="20">
        <f>VLOOKUP(BT230,[1]Plan1!$F$3:$G$429,2,FALSE)</f>
        <v>0</v>
      </c>
      <c r="BU575" s="20">
        <f>VLOOKUP(BU230,[1]Plan1!$F$3:$G$429,2,FALSE)</f>
        <v>0</v>
      </c>
      <c r="BV575" s="20" t="e">
        <f>VLOOKUP(BV230,[1]ajustes!$L$3:$M$328,2,FALSE)</f>
        <v>#N/A</v>
      </c>
      <c r="BW575" s="20">
        <f>VLOOKUP(BW230,[1]Plan1!$F$3:$G$429,2,FALSE)</f>
        <v>0</v>
      </c>
      <c r="BX575" s="20">
        <f>VLOOKUP(BX230,[1]Plan1!$F$3:$G$429,2,FALSE)</f>
        <v>0</v>
      </c>
      <c r="BY575" s="20">
        <f>VLOOKUP(BY230,[1]Plan1!$F$3:$G$429,2,FALSE)</f>
        <v>0</v>
      </c>
      <c r="BZ575" s="20">
        <f>VLOOKUP(BZ230,[1]Plan1!$F$3:$G$429,2,FALSE)</f>
        <v>0</v>
      </c>
      <c r="CA575" s="20">
        <f>VLOOKUP(CA230,[1]Plan1!$F$3:$G$429,2,FALSE)</f>
        <v>0</v>
      </c>
      <c r="CB575" s="20">
        <f>VLOOKUP(CB230,[1]Plan1!$F$3:$G$429,2,FALSE)</f>
        <v>0</v>
      </c>
      <c r="CC575" s="20">
        <f>VLOOKUP(CC230,[1]Plan1!$F$3:$G$429,2,FALSE)</f>
        <v>1</v>
      </c>
      <c r="CD575" s="20">
        <f>VLOOKUP(CD230,[1]Plan1!$F$3:$G$429,2,FALSE)</f>
        <v>0</v>
      </c>
      <c r="CE575" s="20">
        <f>VLOOKUP(CE230,[1]Plan1!$F$3:$G$429,2,FALSE)</f>
        <v>0</v>
      </c>
      <c r="CF575" s="20">
        <f>VLOOKUP(CF230,[1]Plan1!$F$3:$G$429,2,FALSE)</f>
        <v>0</v>
      </c>
      <c r="CG575" s="20" t="e">
        <f>VLOOKUP(CG230,[1]Plan1!$F$3:$G$429,2,FALSE)</f>
        <v>#N/A</v>
      </c>
      <c r="CH575" s="20" t="e">
        <f>VLOOKUP(CH230,[1]Plan1!$F$3:$G$429,2,FALSE)</f>
        <v>#N/A</v>
      </c>
      <c r="CI575" s="20">
        <f>VLOOKUP(CI230,[1]Plan1!$F$3:$G$429,2,FALSE)</f>
        <v>0</v>
      </c>
      <c r="CJ575" s="20">
        <f>VLOOKUP(CJ230,[1]Plan1!$F$3:$G$429,2,FALSE)</f>
        <v>0</v>
      </c>
      <c r="CK575" s="20">
        <f>VLOOKUP(CK230,[1]Plan1!$F$3:$G$429,2,FALSE)</f>
        <v>0</v>
      </c>
      <c r="CL575" s="20" t="e">
        <f>VLOOKUP(CL230,[1]Plan1!$F$3:$G$429,2,FALSE)</f>
        <v>#N/A</v>
      </c>
      <c r="CM575" s="20">
        <f>VLOOKUP(CM230,[1]Plan1!$F$3:$G$429,2,FALSE)</f>
        <v>0</v>
      </c>
      <c r="CN575" s="20">
        <f>VLOOKUP(CN230,[1]Plan1!$F$3:$G$429,2,FALSE)</f>
        <v>0</v>
      </c>
      <c r="CU575" s="20" t="str">
        <f>IF(ISERROR(VLOOKUP(CU230,[1]Plan1!$B$2:$D$490,2,FALSE)),"(sem email)",VLOOKUP(CU230,[1]Plan1!$B$2:$D$490,2,FALSE))</f>
        <v>(sem email)</v>
      </c>
      <c r="CX575" s="20" t="str">
        <f>IF(ISERROR(VLOOKUP(CX230,[1]ajustes!$L$4:$M$309,2,FALSE)),"(sem email)",VLOOKUP(CX230,[1]ajustes!$L$4:$M$309,2,FALSE))</f>
        <v>(sem email)</v>
      </c>
    </row>
    <row r="576" spans="5:102" ht="15.75" customHeight="1" x14ac:dyDescent="0.3">
      <c r="E576" s="23" t="str">
        <f t="shared" si="3"/>
        <v>Maria Angélica Sanches</v>
      </c>
      <c r="O576" s="20" t="e">
        <f>VLOOKUP(O231,[1]Plan1!$B$2:$D$490,2,FALSE)</f>
        <v>#N/A</v>
      </c>
      <c r="P576" s="20" t="str">
        <f>VLOOKUP(P231,[1]ajustes!$N$4:$O$344,2,FALSE)</f>
        <v>(11) 2966-5439</v>
      </c>
      <c r="AN576" s="20">
        <f>VLOOKUP(AN231,[1]Plan1!$F$3:$G$429,2,FALSE)</f>
        <v>25</v>
      </c>
      <c r="AO576" s="20">
        <f>VLOOKUP(AO231,[1]Plan1!$F$3:$G$429,2,FALSE)</f>
        <v>10</v>
      </c>
      <c r="AP576" s="20">
        <f>VLOOKUP(AP231,[1]Plan1!$F$3:$G$429,2,FALSE)</f>
        <v>4</v>
      </c>
      <c r="AQ576" s="20">
        <f>VLOOKUP(AQ231,[1]Plan1!$F$3:$G$429,2,FALSE)</f>
        <v>2</v>
      </c>
      <c r="AR576" s="20">
        <f>VLOOKUP(AR231,[1]Plan1!$F$3:$G$429,2,FALSE)</f>
        <v>0</v>
      </c>
      <c r="AS576" s="20">
        <f>VLOOKUP(AS231,[1]Plan1!$F$3:$G$429,2,FALSE)</f>
        <v>0</v>
      </c>
      <c r="AT576" s="20" t="e">
        <f>VLOOKUP(AT231,[1]Plan1!$F$3:$G$429,2,FALSE)</f>
        <v>#N/A</v>
      </c>
      <c r="AU576" s="20" t="e">
        <f>VLOOKUP(AU231,[1]ajustes!$L$4:$N$134,3,FALSE)</f>
        <v>#N/A</v>
      </c>
      <c r="AV576" s="20">
        <f>VLOOKUP(AV231,[1]Plan1!$F$3:$G$429,2,FALSE)</f>
        <v>5</v>
      </c>
      <c r="AW576" s="20">
        <f>VLOOKUP(AW231,[1]Plan1!$F$3:$G$429,2,FALSE)</f>
        <v>4</v>
      </c>
      <c r="AX576" s="20">
        <f>VLOOKUP(AX231,[1]Plan1!$F$3:$G$429,2,FALSE)</f>
        <v>2</v>
      </c>
      <c r="AY576" s="20">
        <f>VLOOKUP(AY231,[1]Plan1!$F$3:$G$429,2,FALSE)</f>
        <v>1</v>
      </c>
      <c r="AZ576" s="20">
        <f>VLOOKUP(AZ231,[1]Plan1!$F$3:$G$429,2,FALSE)</f>
        <v>0</v>
      </c>
      <c r="BA576" s="20">
        <f>VLOOKUP(BA231,[1]Plan1!$F$3:$G$429,2,FALSE)</f>
        <v>0</v>
      </c>
      <c r="BB576" s="20">
        <f>VLOOKUP(BB231,[1]Plan1!$F$3:$G$429,2,FALSE)</f>
        <v>0</v>
      </c>
      <c r="BC576" s="20">
        <f>VLOOKUP(BC231,[1]Plan1!$F$3:$G$429,2,FALSE)</f>
        <v>0</v>
      </c>
      <c r="BD576" s="20">
        <f>VLOOKUP(BD231,[1]Plan1!$F$3:$G$429,2,FALSE)</f>
        <v>0</v>
      </c>
      <c r="BE576" s="20" t="e">
        <f>VLOOKUP(BE231,[1]Plan1!$F$3:$G$429,2,FALSE)</f>
        <v>#N/A</v>
      </c>
      <c r="BF576" s="20">
        <f>VLOOKUP(BF231,[1]Plan1!$F$3:$G$429,2,FALSE)</f>
        <v>11</v>
      </c>
      <c r="BG576" s="20">
        <f>VLOOKUP(BG231,[1]Plan1!$F$3:$G$429,2,FALSE)</f>
        <v>4</v>
      </c>
      <c r="BH576" s="20">
        <f>VLOOKUP(BH231,[1]Plan1!$F$3:$G$429,2,FALSE)</f>
        <v>5</v>
      </c>
      <c r="BI576" s="20">
        <f>VLOOKUP(BI231,[1]Plan1!$F$3:$G$429,2,FALSE)</f>
        <v>0</v>
      </c>
      <c r="BJ576" s="20">
        <f>VLOOKUP(BJ231,[1]Plan1!$F$3:$G$429,2,FALSE)</f>
        <v>1</v>
      </c>
      <c r="BK576" s="20">
        <f>VLOOKUP(BK231,[1]Plan1!$F$3:$G$429,2,FALSE)</f>
        <v>0</v>
      </c>
      <c r="BL576" s="20">
        <f>VLOOKUP(BL231,[1]Plan1!$F$3:$G$429,2,FALSE)</f>
        <v>2</v>
      </c>
      <c r="BM576" s="20">
        <f>VLOOKUP(BM231,[1]Plan1!$F$3:$G$429,2,FALSE)</f>
        <v>1</v>
      </c>
      <c r="BN576" s="20">
        <f>VLOOKUP(BN231,[1]Plan1!$F$3:$G$429,2,FALSE)</f>
        <v>0</v>
      </c>
      <c r="BO576" s="20">
        <f>VLOOKUP(BO231,[1]Plan1!$F$3:$G$429,2,FALSE)</f>
        <v>5</v>
      </c>
      <c r="BP576" s="20">
        <f>VLOOKUP(BP231,[1]Plan1!$F$3:$G$429,2,FALSE)</f>
        <v>3</v>
      </c>
      <c r="BQ576" s="20" t="e">
        <f>VLOOKUP(BQ231,[1]ajustes!$L$3:$M$11,2,FALSE)</f>
        <v>#N/A</v>
      </c>
      <c r="BR576" s="20">
        <f>VLOOKUP(BR231,[1]Plan1!$F$3:$G$429,2,FALSE)</f>
        <v>0</v>
      </c>
      <c r="BS576" s="20">
        <f>VLOOKUP(BS231,[1]Plan1!$F$3:$G$429,2,FALSE)</f>
        <v>0</v>
      </c>
      <c r="BT576" s="20">
        <f>VLOOKUP(BT231,[1]Plan1!$F$3:$G$429,2,FALSE)</f>
        <v>0</v>
      </c>
      <c r="BU576" s="20">
        <f>VLOOKUP(BU231,[1]Plan1!$F$3:$G$429,2,FALSE)</f>
        <v>0</v>
      </c>
      <c r="BV576" s="20" t="e">
        <f>VLOOKUP(BV231,[1]ajustes!$L$3:$M$328,2,FALSE)</f>
        <v>#N/A</v>
      </c>
      <c r="BW576" s="20">
        <f>VLOOKUP(BW231,[1]Plan1!$F$3:$G$429,2,FALSE)</f>
        <v>0</v>
      </c>
      <c r="BX576" s="20">
        <f>VLOOKUP(BX231,[1]Plan1!$F$3:$G$429,2,FALSE)</f>
        <v>0</v>
      </c>
      <c r="BY576" s="20">
        <f>VLOOKUP(BY231,[1]Plan1!$F$3:$G$429,2,FALSE)</f>
        <v>0</v>
      </c>
      <c r="BZ576" s="20">
        <f>VLOOKUP(BZ231,[1]Plan1!$F$3:$G$429,2,FALSE)</f>
        <v>0</v>
      </c>
      <c r="CA576" s="20">
        <f>VLOOKUP(CA231,[1]Plan1!$F$3:$G$429,2,FALSE)</f>
        <v>0</v>
      </c>
      <c r="CB576" s="20">
        <f>VLOOKUP(CB231,[1]Plan1!$F$3:$G$429,2,FALSE)</f>
        <v>0</v>
      </c>
      <c r="CC576" s="20">
        <f>VLOOKUP(CC231,[1]Plan1!$F$3:$G$429,2,FALSE)</f>
        <v>3</v>
      </c>
      <c r="CD576" s="20">
        <f>VLOOKUP(CD231,[1]Plan1!$F$3:$G$429,2,FALSE)</f>
        <v>0</v>
      </c>
      <c r="CE576" s="20">
        <f>VLOOKUP(CE231,[1]Plan1!$F$3:$G$429,2,FALSE)</f>
        <v>0</v>
      </c>
      <c r="CF576" s="20">
        <f>VLOOKUP(CF231,[1]Plan1!$F$3:$G$429,2,FALSE)</f>
        <v>0</v>
      </c>
      <c r="CG576" s="20">
        <f>VLOOKUP(CG231,[1]Plan1!$F$3:$G$429,2,FALSE)</f>
        <v>0</v>
      </c>
      <c r="CH576" s="20">
        <f>VLOOKUP(CH231,[1]Plan1!$F$3:$G$429,2,FALSE)</f>
        <v>0</v>
      </c>
      <c r="CI576" s="20">
        <f>VLOOKUP(CI231,[1]Plan1!$F$3:$G$429,2,FALSE)</f>
        <v>0</v>
      </c>
      <c r="CJ576" s="20">
        <f>VLOOKUP(CJ231,[1]Plan1!$F$3:$G$429,2,FALSE)</f>
        <v>0</v>
      </c>
      <c r="CK576" s="20">
        <f>VLOOKUP(CK231,[1]Plan1!$F$3:$G$429,2,FALSE)</f>
        <v>0</v>
      </c>
      <c r="CL576" s="20">
        <f>VLOOKUP(CL231,[1]Plan1!$F$3:$G$429,2,FALSE)</f>
        <v>0</v>
      </c>
      <c r="CM576" s="20">
        <f>VLOOKUP(CM231,[1]Plan1!$F$3:$G$429,2,FALSE)</f>
        <v>0</v>
      </c>
      <c r="CN576" s="20">
        <f>VLOOKUP(CN231,[1]Plan1!$F$3:$G$429,2,FALSE)</f>
        <v>0</v>
      </c>
      <c r="CU576" s="20" t="str">
        <f>IF(ISERROR(VLOOKUP(CU231,[1]Plan1!$B$2:$D$490,2,FALSE)),"(sem email)",VLOOKUP(CU231,[1]Plan1!$B$2:$D$490,2,FALSE))</f>
        <v>(sem email)</v>
      </c>
      <c r="CX576" s="20" t="str">
        <f>IF(ISERROR(VLOOKUP(CX231,[1]ajustes!$L$4:$M$309,2,FALSE)),"(sem email)",VLOOKUP(CX231,[1]ajustes!$L$4:$M$309,2,FALSE))</f>
        <v>(sem email)</v>
      </c>
    </row>
    <row r="577" spans="5:102" ht="15.75" customHeight="1" x14ac:dyDescent="0.3">
      <c r="E577" s="23" t="str">
        <f t="shared" si="3"/>
        <v>Sandra Regina Pizarro</v>
      </c>
      <c r="O577" s="20" t="e">
        <f>VLOOKUP(O232,[1]Plan1!$B$2:$D$490,2,FALSE)</f>
        <v>#N/A</v>
      </c>
      <c r="P577" s="20" t="str">
        <f>VLOOKUP(P232,[1]ajustes!$N$4:$O$344,2,FALSE)</f>
        <v>(11) 97235-6209</v>
      </c>
      <c r="AN577" s="20">
        <f>VLOOKUP(AN232,[1]Plan1!$F$3:$G$429,2,FALSE)</f>
        <v>8</v>
      </c>
      <c r="AO577" s="20">
        <f>VLOOKUP(AO232,[1]Plan1!$F$3:$G$429,2,FALSE)</f>
        <v>10</v>
      </c>
      <c r="AP577" s="20">
        <f>VLOOKUP(AP232,[1]Plan1!$F$3:$G$429,2,FALSE)</f>
        <v>4</v>
      </c>
      <c r="AQ577" s="20">
        <f>VLOOKUP(AQ232,[1]Plan1!$F$3:$G$429,2,FALSE)</f>
        <v>2</v>
      </c>
      <c r="AR577" s="20" t="e">
        <f>VLOOKUP(AR232,[1]Plan1!$F$3:$G$429,2,FALSE)</f>
        <v>#N/A</v>
      </c>
      <c r="AS577" s="20">
        <f>VLOOKUP(AS232,[1]Plan1!$F$3:$G$429,2,FALSE)</f>
        <v>12</v>
      </c>
      <c r="AT577" s="20" t="e">
        <f>VLOOKUP(AT232,[1]Plan1!$F$3:$G$429,2,FALSE)</f>
        <v>#N/A</v>
      </c>
      <c r="AU577" s="20" t="e">
        <f>VLOOKUP(AU232,[1]ajustes!$L$4:$N$134,3,FALSE)</f>
        <v>#N/A</v>
      </c>
      <c r="AV577" s="20">
        <f>VLOOKUP(AV232,[1]Plan1!$F$3:$G$429,2,FALSE)</f>
        <v>2</v>
      </c>
      <c r="AW577" s="20">
        <f>VLOOKUP(AW232,[1]Plan1!$F$3:$G$429,2,FALSE)</f>
        <v>7</v>
      </c>
      <c r="AX577" s="20">
        <f>VLOOKUP(AX232,[1]Plan1!$F$3:$G$429,2,FALSE)</f>
        <v>5</v>
      </c>
      <c r="AY577" s="20">
        <f>VLOOKUP(AY232,[1]Plan1!$F$3:$G$429,2,FALSE)</f>
        <v>2</v>
      </c>
      <c r="AZ577" s="20">
        <f>VLOOKUP(AZ232,[1]Plan1!$F$3:$G$429,2,FALSE)</f>
        <v>0</v>
      </c>
      <c r="BA577" s="20">
        <f>VLOOKUP(BA232,[1]Plan1!$F$3:$G$429,2,FALSE)</f>
        <v>12</v>
      </c>
      <c r="BB577" s="20">
        <f>VLOOKUP(BB232,[1]Plan1!$F$3:$G$429,2,FALSE)</f>
        <v>4</v>
      </c>
      <c r="BC577" s="20">
        <f>VLOOKUP(BC232,[1]Plan1!$F$3:$G$429,2,FALSE)</f>
        <v>3</v>
      </c>
      <c r="BD577" s="20">
        <f>VLOOKUP(BD232,[1]Plan1!$F$3:$G$429,2,FALSE)</f>
        <v>1</v>
      </c>
      <c r="BE577" s="20" t="e">
        <f>VLOOKUP(BE232,[1]Plan1!$F$3:$G$429,2,FALSE)</f>
        <v>#N/A</v>
      </c>
      <c r="BF577" s="20">
        <f>VLOOKUP(BF232,[1]Plan1!$F$3:$G$429,2,FALSE)</f>
        <v>8</v>
      </c>
      <c r="BG577" s="20">
        <f>VLOOKUP(BG232,[1]Plan1!$F$3:$G$429,2,FALSE)</f>
        <v>2</v>
      </c>
      <c r="BH577" s="20">
        <f>VLOOKUP(BH232,[1]Plan1!$F$3:$G$429,2,FALSE)</f>
        <v>5</v>
      </c>
      <c r="BI577" s="20">
        <f>VLOOKUP(BI232,[1]Plan1!$F$3:$G$429,2,FALSE)</f>
        <v>1</v>
      </c>
      <c r="BJ577" s="20">
        <f>VLOOKUP(BJ232,[1]Plan1!$F$3:$G$429,2,FALSE)</f>
        <v>1</v>
      </c>
      <c r="BK577" s="20">
        <f>VLOOKUP(BK232,[1]Plan1!$F$3:$G$429,2,FALSE)</f>
        <v>1</v>
      </c>
      <c r="BL577" s="20">
        <f>VLOOKUP(BL232,[1]Plan1!$F$3:$G$429,2,FALSE)</f>
        <v>1</v>
      </c>
      <c r="BM577" s="20">
        <f>VLOOKUP(BM232,[1]Plan1!$F$3:$G$429,2,FALSE)</f>
        <v>1</v>
      </c>
      <c r="BN577" s="20">
        <f>VLOOKUP(BN232,[1]Plan1!$F$3:$G$429,2,FALSE)</f>
        <v>0</v>
      </c>
      <c r="BO577" s="20">
        <f>VLOOKUP(BO232,[1]Plan1!$F$3:$G$429,2,FALSE)</f>
        <v>5</v>
      </c>
      <c r="BP577" s="20">
        <f>VLOOKUP(BP232,[1]Plan1!$F$3:$G$429,2,FALSE)</f>
        <v>4</v>
      </c>
      <c r="BQ577" s="20" t="e">
        <f>VLOOKUP(BQ232,[1]ajustes!$L$3:$M$11,2,FALSE)</f>
        <v>#N/A</v>
      </c>
      <c r="BR577" s="20">
        <f>VLOOKUP(BR232,[1]Plan1!$F$3:$G$429,2,FALSE)</f>
        <v>0</v>
      </c>
      <c r="BS577" s="20">
        <f>VLOOKUP(BS232,[1]Plan1!$F$3:$G$429,2,FALSE)</f>
        <v>0</v>
      </c>
      <c r="BT577" s="20">
        <f>VLOOKUP(BT232,[1]Plan1!$F$3:$G$429,2,FALSE)</f>
        <v>2</v>
      </c>
      <c r="BU577" s="20">
        <f>VLOOKUP(BU232,[1]Plan1!$F$3:$G$429,2,FALSE)</f>
        <v>0</v>
      </c>
      <c r="BV577" s="20" t="e">
        <f>VLOOKUP(BV232,[1]ajustes!$L$3:$M$328,2,FALSE)</f>
        <v>#N/A</v>
      </c>
      <c r="BW577" s="20">
        <f>VLOOKUP(BW232,[1]Plan1!$F$3:$G$429,2,FALSE)</f>
        <v>0</v>
      </c>
      <c r="BX577" s="20">
        <f>VLOOKUP(BX232,[1]Plan1!$F$3:$G$429,2,FALSE)</f>
        <v>0</v>
      </c>
      <c r="BY577" s="20">
        <f>VLOOKUP(BY232,[1]Plan1!$F$3:$G$429,2,FALSE)</f>
        <v>1</v>
      </c>
      <c r="BZ577" s="20">
        <f>VLOOKUP(BZ232,[1]Plan1!$F$3:$G$429,2,FALSE)</f>
        <v>1</v>
      </c>
      <c r="CA577" s="20">
        <f>VLOOKUP(CA232,[1]Plan1!$F$3:$G$429,2,FALSE)</f>
        <v>1</v>
      </c>
      <c r="CB577" s="20">
        <f>VLOOKUP(CB232,[1]Plan1!$F$3:$G$429,2,FALSE)</f>
        <v>0</v>
      </c>
      <c r="CC577" s="20">
        <f>VLOOKUP(CC232,[1]Plan1!$F$3:$G$429,2,FALSE)</f>
        <v>17</v>
      </c>
      <c r="CD577" s="20">
        <f>VLOOKUP(CD232,[1]Plan1!$F$3:$G$429,2,FALSE)</f>
        <v>0</v>
      </c>
      <c r="CE577" s="20">
        <f>VLOOKUP(CE232,[1]Plan1!$F$3:$G$429,2,FALSE)</f>
        <v>0</v>
      </c>
      <c r="CF577" s="20">
        <f>VLOOKUP(CF232,[1]Plan1!$F$3:$G$429,2,FALSE)</f>
        <v>0</v>
      </c>
      <c r="CG577" s="20" t="e">
        <f>VLOOKUP(CG232,[1]Plan1!$F$3:$G$429,2,FALSE)</f>
        <v>#N/A</v>
      </c>
      <c r="CH577" s="20">
        <f>VLOOKUP(CH232,[1]Plan1!$F$3:$G$429,2,FALSE)</f>
        <v>0</v>
      </c>
      <c r="CI577" s="20">
        <f>VLOOKUP(CI232,[1]Plan1!$F$3:$G$429,2,FALSE)</f>
        <v>0</v>
      </c>
      <c r="CJ577" s="20">
        <f>VLOOKUP(CJ232,[1]Plan1!$F$3:$G$429,2,FALSE)</f>
        <v>0</v>
      </c>
      <c r="CK577" s="20" t="e">
        <f>VLOOKUP(CK232,[1]Plan1!$F$3:$G$429,2,FALSE)</f>
        <v>#N/A</v>
      </c>
      <c r="CL577" s="20">
        <f>VLOOKUP(CL232,[1]Plan1!$F$3:$G$429,2,FALSE)</f>
        <v>0</v>
      </c>
      <c r="CM577" s="20">
        <f>VLOOKUP(CM232,[1]Plan1!$F$3:$G$429,2,FALSE)</f>
        <v>0</v>
      </c>
      <c r="CN577" s="20">
        <f>VLOOKUP(CN232,[1]Plan1!$F$3:$G$429,2,FALSE)</f>
        <v>0</v>
      </c>
      <c r="CU577" s="20" t="str">
        <f>IF(ISERROR(VLOOKUP(CU232,[1]Plan1!$B$2:$D$490,2,FALSE)),"(sem email)",VLOOKUP(CU232,[1]Plan1!$B$2:$D$490,2,FALSE))</f>
        <v>(sem email)</v>
      </c>
      <c r="CX577" s="20" t="str">
        <f>IF(ISERROR(VLOOKUP(CX232,[1]ajustes!$L$4:$M$309,2,FALSE)),"(sem email)",VLOOKUP(CX232,[1]ajustes!$L$4:$M$309,2,FALSE))</f>
        <v>(sem email)</v>
      </c>
    </row>
    <row r="578" spans="5:102" ht="15.75" customHeight="1" x14ac:dyDescent="0.3">
      <c r="E578" s="23" t="str">
        <f t="shared" si="3"/>
        <v>Adriana Helena Silva</v>
      </c>
      <c r="O578" s="20" t="e">
        <f>VLOOKUP(O233,[1]Plan1!$B$2:$D$490,2,FALSE)</f>
        <v>#N/A</v>
      </c>
      <c r="P578" s="20" t="str">
        <f>VLOOKUP(P233,[1]ajustes!$N$4:$O$344,2,FALSE)</f>
        <v>(11) 98052-0213</v>
      </c>
      <c r="AN578" s="20">
        <f>VLOOKUP(AN233,[1]Plan1!$F$3:$G$429,2,FALSE)</f>
        <v>200</v>
      </c>
      <c r="AO578" s="20">
        <f>VLOOKUP(AO233,[1]Plan1!$F$3:$G$429,2,FALSE)</f>
        <v>40</v>
      </c>
      <c r="AP578" s="20">
        <f>VLOOKUP(AP233,[1]Plan1!$F$3:$G$429,2,FALSE)</f>
        <v>10</v>
      </c>
      <c r="AQ578" s="20">
        <f>VLOOKUP(AQ233,[1]Plan1!$F$3:$G$429,2,FALSE)</f>
        <v>15</v>
      </c>
      <c r="AR578" s="20" t="e">
        <f>VLOOKUP(AR233,[1]Plan1!$F$3:$G$429,2,FALSE)</f>
        <v>#N/A</v>
      </c>
      <c r="AS578" s="20">
        <f>VLOOKUP(AS233,[1]Plan1!$F$3:$G$429,2,FALSE)</f>
        <v>15</v>
      </c>
      <c r="AT578" s="20" t="e">
        <f>VLOOKUP(AT233,[1]Plan1!$F$3:$G$429,2,FALSE)</f>
        <v>#N/A</v>
      </c>
      <c r="AU578" s="20" t="e">
        <f>VLOOKUP(AU233,[1]ajustes!$L$4:$N$134,3,FALSE)</f>
        <v>#N/A</v>
      </c>
      <c r="AV578" s="20">
        <f>VLOOKUP(AV233,[1]Plan1!$F$3:$G$429,2,FALSE)</f>
        <v>0</v>
      </c>
      <c r="AW578" s="20">
        <f>VLOOKUP(AW233,[1]Plan1!$F$3:$G$429,2,FALSE)</f>
        <v>15</v>
      </c>
      <c r="AX578" s="20">
        <f>VLOOKUP(AX233,[1]Plan1!$F$3:$G$429,2,FALSE)</f>
        <v>10</v>
      </c>
      <c r="AY578" s="20">
        <f>VLOOKUP(AY233,[1]Plan1!$F$3:$G$429,2,FALSE)</f>
        <v>6</v>
      </c>
      <c r="AZ578" s="20">
        <f>VLOOKUP(AZ233,[1]Plan1!$F$3:$G$429,2,FALSE)</f>
        <v>0</v>
      </c>
      <c r="BA578" s="20">
        <f>VLOOKUP(BA233,[1]Plan1!$F$3:$G$429,2,FALSE)</f>
        <v>8</v>
      </c>
      <c r="BB578" s="20">
        <f>VLOOKUP(BB233,[1]Plan1!$F$3:$G$429,2,FALSE)</f>
        <v>15</v>
      </c>
      <c r="BC578" s="20">
        <f>VLOOKUP(BC233,[1]Plan1!$F$3:$G$429,2,FALSE)</f>
        <v>15</v>
      </c>
      <c r="BD578" s="20">
        <f>VLOOKUP(BD233,[1]Plan1!$F$3:$G$429,2,FALSE)</f>
        <v>0</v>
      </c>
      <c r="BE578" s="20" t="e">
        <f>VLOOKUP(BE233,[1]Plan1!$F$3:$G$429,2,FALSE)</f>
        <v>#N/A</v>
      </c>
      <c r="BF578" s="20">
        <f>VLOOKUP(BF233,[1]Plan1!$F$3:$G$429,2,FALSE)</f>
        <v>6</v>
      </c>
      <c r="BG578" s="20">
        <f>VLOOKUP(BG233,[1]Plan1!$F$3:$G$429,2,FALSE)</f>
        <v>0</v>
      </c>
      <c r="BH578" s="20">
        <f>VLOOKUP(BH233,[1]Plan1!$F$3:$G$429,2,FALSE)</f>
        <v>2</v>
      </c>
      <c r="BI578" s="20">
        <f>VLOOKUP(BI233,[1]Plan1!$F$3:$G$429,2,FALSE)</f>
        <v>0</v>
      </c>
      <c r="BJ578" s="20">
        <f>VLOOKUP(BJ233,[1]Plan1!$F$3:$G$429,2,FALSE)</f>
        <v>0</v>
      </c>
      <c r="BK578" s="20">
        <f>VLOOKUP(BK233,[1]Plan1!$F$3:$G$429,2,FALSE)</f>
        <v>0</v>
      </c>
      <c r="BL578" s="20">
        <f>VLOOKUP(BL233,[1]Plan1!$F$3:$G$429,2,FALSE)</f>
        <v>0</v>
      </c>
      <c r="BM578" s="20">
        <f>VLOOKUP(BM233,[1]Plan1!$F$3:$G$429,2,FALSE)</f>
        <v>0</v>
      </c>
      <c r="BN578" s="20">
        <f>VLOOKUP(BN233,[1]Plan1!$F$3:$G$429,2,FALSE)</f>
        <v>0</v>
      </c>
      <c r="BO578" s="20">
        <f>VLOOKUP(BO233,[1]Plan1!$F$3:$G$429,2,FALSE)</f>
        <v>2</v>
      </c>
      <c r="BP578" s="20">
        <f>VLOOKUP(BP233,[1]Plan1!$F$3:$G$429,2,FALSE)</f>
        <v>2</v>
      </c>
      <c r="BQ578" s="20" t="e">
        <f>VLOOKUP(BQ233,[1]ajustes!$L$3:$M$11,2,FALSE)</f>
        <v>#N/A</v>
      </c>
      <c r="BR578" s="20">
        <f>VLOOKUP(BR233,[1]Plan1!$F$3:$G$429,2,FALSE)</f>
        <v>0</v>
      </c>
      <c r="BS578" s="20">
        <f>VLOOKUP(BS233,[1]Plan1!$F$3:$G$429,2,FALSE)</f>
        <v>0</v>
      </c>
      <c r="BT578" s="20">
        <f>VLOOKUP(BT233,[1]Plan1!$F$3:$G$429,2,FALSE)</f>
        <v>3</v>
      </c>
      <c r="BU578" s="20">
        <f>VLOOKUP(BU233,[1]Plan1!$F$3:$G$429,2,FALSE)</f>
        <v>0</v>
      </c>
      <c r="BV578" s="20" t="e">
        <f>VLOOKUP(BV233,[1]ajustes!$L$3:$M$328,2,FALSE)</f>
        <v>#N/A</v>
      </c>
      <c r="BW578" s="20">
        <f>VLOOKUP(BW233,[1]Plan1!$F$3:$G$429,2,FALSE)</f>
        <v>0</v>
      </c>
      <c r="BX578" s="20">
        <f>VLOOKUP(BX233,[1]Plan1!$F$3:$G$429,2,FALSE)</f>
        <v>6</v>
      </c>
      <c r="BY578" s="20">
        <f>VLOOKUP(BY233,[1]Plan1!$F$3:$G$429,2,FALSE)</f>
        <v>3</v>
      </c>
      <c r="BZ578" s="20">
        <f>VLOOKUP(BZ233,[1]Plan1!$F$3:$G$429,2,FALSE)</f>
        <v>3</v>
      </c>
      <c r="CA578" s="20">
        <f>VLOOKUP(CA233,[1]Plan1!$F$3:$G$429,2,FALSE)</f>
        <v>0</v>
      </c>
      <c r="CB578" s="20">
        <f>VLOOKUP(CB233,[1]Plan1!$F$3:$G$429,2,FALSE)</f>
        <v>0</v>
      </c>
      <c r="CC578" s="20">
        <f>VLOOKUP(CC233,[1]Plan1!$F$3:$G$429,2,FALSE)</f>
        <v>0</v>
      </c>
      <c r="CD578" s="20">
        <f>VLOOKUP(CD233,[1]Plan1!$F$3:$G$429,2,FALSE)</f>
        <v>0</v>
      </c>
      <c r="CE578" s="20">
        <f>VLOOKUP(CE233,[1]Plan1!$F$3:$G$429,2,FALSE)</f>
        <v>0</v>
      </c>
      <c r="CF578" s="20">
        <f>VLOOKUP(CF233,[1]Plan1!$F$3:$G$429,2,FALSE)</f>
        <v>0</v>
      </c>
      <c r="CG578" s="20" t="e">
        <f>VLOOKUP(CG233,[1]Plan1!$F$3:$G$429,2,FALSE)</f>
        <v>#N/A</v>
      </c>
      <c r="CH578" s="20" t="e">
        <f>VLOOKUP(CH233,[1]Plan1!$F$3:$G$429,2,FALSE)</f>
        <v>#N/A</v>
      </c>
      <c r="CI578" s="20">
        <f>VLOOKUP(CI233,[1]Plan1!$F$3:$G$429,2,FALSE)</f>
        <v>0</v>
      </c>
      <c r="CJ578" s="20">
        <f>VLOOKUP(CJ233,[1]Plan1!$F$3:$G$429,2,FALSE)</f>
        <v>0</v>
      </c>
      <c r="CK578" s="20" t="e">
        <f>VLOOKUP(CK233,[1]Plan1!$F$3:$G$429,2,FALSE)</f>
        <v>#N/A</v>
      </c>
      <c r="CL578" s="20" t="e">
        <f>VLOOKUP(CL233,[1]Plan1!$F$3:$G$429,2,FALSE)</f>
        <v>#N/A</v>
      </c>
      <c r="CM578" s="20">
        <f>VLOOKUP(CM233,[1]Plan1!$F$3:$G$429,2,FALSE)</f>
        <v>0</v>
      </c>
      <c r="CN578" s="20">
        <f>VLOOKUP(CN233,[1]Plan1!$F$3:$G$429,2,FALSE)</f>
        <v>0</v>
      </c>
      <c r="CU578" s="20" t="str">
        <f>IF(ISERROR(VLOOKUP(CU233,[1]Plan1!$B$2:$D$490,2,FALSE)),"(sem email)",VLOOKUP(CU233,[1]Plan1!$B$2:$D$490,2,FALSE))</f>
        <v>(sem email)</v>
      </c>
      <c r="CX578" s="20" t="str">
        <f>IF(ISERROR(VLOOKUP(CX233,[1]ajustes!$L$4:$M$309,2,FALSE)),"(sem email)",VLOOKUP(CX233,[1]ajustes!$L$4:$M$309,2,FALSE))</f>
        <v>(sem email)</v>
      </c>
    </row>
    <row r="579" spans="5:102" ht="15.75" customHeight="1" x14ac:dyDescent="0.3">
      <c r="E579" s="23" t="str">
        <f t="shared" si="3"/>
        <v>Maria Helena Campis Ribeiro Da Sulva</v>
      </c>
      <c r="O579" s="20" t="e">
        <f>VLOOKUP(O234,[1]Plan1!$B$2:$D$490,2,FALSE)</f>
        <v>#N/A</v>
      </c>
      <c r="P579" s="20" t="str">
        <f>VLOOKUP(P234,[1]ajustes!$N$4:$O$344,2,FALSE)</f>
        <v>(11) 2962-9279</v>
      </c>
      <c r="AN579" s="20">
        <f>VLOOKUP(AN234,[1]Plan1!$F$3:$G$429,2,FALSE)</f>
        <v>300</v>
      </c>
      <c r="AO579" s="20">
        <f>VLOOKUP(AO234,[1]Plan1!$F$3:$G$429,2,FALSE)</f>
        <v>150</v>
      </c>
      <c r="AP579" s="20">
        <f>VLOOKUP(AP234,[1]Plan1!$F$3:$G$429,2,FALSE)</f>
        <v>35</v>
      </c>
      <c r="AQ579" s="20">
        <f>VLOOKUP(AQ234,[1]Plan1!$F$3:$G$429,2,FALSE)</f>
        <v>25</v>
      </c>
      <c r="AR579" s="20">
        <f>VLOOKUP(AR234,[1]Plan1!$F$3:$G$429,2,FALSE)</f>
        <v>0</v>
      </c>
      <c r="AS579" s="20">
        <f>VLOOKUP(AS234,[1]Plan1!$F$3:$G$429,2,FALSE)</f>
        <v>0</v>
      </c>
      <c r="AT579" s="20" t="e">
        <f>VLOOKUP(AT234,[1]Plan1!$F$3:$G$429,2,FALSE)</f>
        <v>#N/A</v>
      </c>
      <c r="AU579" s="20" t="e">
        <f>VLOOKUP(AU234,[1]ajustes!$L$4:$N$134,3,FALSE)</f>
        <v>#N/A</v>
      </c>
      <c r="AV579" s="20">
        <f>VLOOKUP(AV234,[1]Plan1!$F$3:$G$429,2,FALSE)</f>
        <v>25</v>
      </c>
      <c r="AW579" s="20">
        <f>VLOOKUP(AW234,[1]Plan1!$F$3:$G$429,2,FALSE)</f>
        <v>5</v>
      </c>
      <c r="AX579" s="20">
        <f>VLOOKUP(AX234,[1]Plan1!$F$3:$G$429,2,FALSE)</f>
        <v>4</v>
      </c>
      <c r="AY579" s="20">
        <f>VLOOKUP(AY234,[1]Plan1!$F$3:$G$429,2,FALSE)</f>
        <v>4</v>
      </c>
      <c r="AZ579" s="20" t="e">
        <f>VLOOKUP(AZ234,[1]Plan1!$F$3:$G$429,2,FALSE)</f>
        <v>#N/A</v>
      </c>
      <c r="BA579" s="20">
        <f>VLOOKUP(BA234,[1]Plan1!$F$3:$G$429,2,FALSE)</f>
        <v>30</v>
      </c>
      <c r="BB579" s="20">
        <f>VLOOKUP(BB234,[1]Plan1!$F$3:$G$429,2,FALSE)</f>
        <v>8</v>
      </c>
      <c r="BC579" s="20">
        <f>VLOOKUP(BC234,[1]Plan1!$F$3:$G$429,2,FALSE)</f>
        <v>2</v>
      </c>
      <c r="BD579" s="20">
        <f>VLOOKUP(BD234,[1]Plan1!$F$3:$G$429,2,FALSE)</f>
        <v>1</v>
      </c>
      <c r="BE579" s="20" t="e">
        <f>VLOOKUP(BE234,[1]Plan1!$F$3:$G$429,2,FALSE)</f>
        <v>#N/A</v>
      </c>
      <c r="BF579" s="20">
        <f>VLOOKUP(BF234,[1]Plan1!$F$3:$G$429,2,FALSE)</f>
        <v>55</v>
      </c>
      <c r="BG579" s="20">
        <f>VLOOKUP(BG234,[1]Plan1!$F$3:$G$429,2,FALSE)</f>
        <v>18</v>
      </c>
      <c r="BH579" s="20">
        <f>VLOOKUP(BH234,[1]Plan1!$F$3:$G$429,2,FALSE)</f>
        <v>10</v>
      </c>
      <c r="BI579" s="20">
        <f>VLOOKUP(BI234,[1]Plan1!$F$3:$G$429,2,FALSE)</f>
        <v>2</v>
      </c>
      <c r="BJ579" s="20">
        <f>VLOOKUP(BJ234,[1]Plan1!$F$3:$G$429,2,FALSE)</f>
        <v>2</v>
      </c>
      <c r="BK579" s="20">
        <f>VLOOKUP(BK234,[1]Plan1!$F$3:$G$429,2,FALSE)</f>
        <v>2</v>
      </c>
      <c r="BL579" s="20">
        <f>VLOOKUP(BL234,[1]Plan1!$F$3:$G$429,2,FALSE)</f>
        <v>2</v>
      </c>
      <c r="BM579" s="20">
        <f>VLOOKUP(BM234,[1]Plan1!$F$3:$G$429,2,FALSE)</f>
        <v>2</v>
      </c>
      <c r="BN579" s="20">
        <f>VLOOKUP(BN234,[1]Plan1!$F$3:$G$429,2,FALSE)</f>
        <v>4</v>
      </c>
      <c r="BO579" s="20">
        <f>VLOOKUP(BO234,[1]Plan1!$F$3:$G$429,2,FALSE)</f>
        <v>2</v>
      </c>
      <c r="BP579" s="20">
        <f>VLOOKUP(BP234,[1]Plan1!$F$3:$G$429,2,FALSE)</f>
        <v>4</v>
      </c>
      <c r="BQ579" s="20" t="e">
        <f>VLOOKUP(BQ234,[1]ajustes!$L$3:$M$11,2,FALSE)</f>
        <v>#N/A</v>
      </c>
      <c r="BR579" s="20" t="e">
        <f>VLOOKUP(BR234,[1]Plan1!$F$3:$G$429,2,FALSE)</f>
        <v>#N/A</v>
      </c>
      <c r="BS579" s="20">
        <f>VLOOKUP(BS234,[1]Plan1!$F$3:$G$429,2,FALSE)</f>
        <v>10</v>
      </c>
      <c r="BT579" s="20">
        <f>VLOOKUP(BT234,[1]Plan1!$F$3:$G$429,2,FALSE)</f>
        <v>1</v>
      </c>
      <c r="BU579" s="20">
        <f>VLOOKUP(BU234,[1]Plan1!$F$3:$G$429,2,FALSE)</f>
        <v>6</v>
      </c>
      <c r="BV579" s="20" t="e">
        <f>VLOOKUP(BV234,[1]ajustes!$L$3:$M$328,2,FALSE)</f>
        <v>#N/A</v>
      </c>
      <c r="BW579" s="20" t="e">
        <f>VLOOKUP(BW234,[1]Plan1!$F$3:$G$429,2,FALSE)</f>
        <v>#N/A</v>
      </c>
      <c r="BX579" s="20">
        <f>VLOOKUP(BX234,[1]Plan1!$F$3:$G$429,2,FALSE)</f>
        <v>5</v>
      </c>
      <c r="BY579" s="20">
        <f>VLOOKUP(BY234,[1]Plan1!$F$3:$G$429,2,FALSE)</f>
        <v>4</v>
      </c>
      <c r="BZ579" s="20">
        <f>VLOOKUP(BZ234,[1]Plan1!$F$3:$G$429,2,FALSE)</f>
        <v>2</v>
      </c>
      <c r="CA579" s="20">
        <f>VLOOKUP(CA234,[1]Plan1!$F$3:$G$429,2,FALSE)</f>
        <v>2</v>
      </c>
      <c r="CB579" s="20">
        <f>VLOOKUP(CB234,[1]Plan1!$F$3:$G$429,2,FALSE)</f>
        <v>50</v>
      </c>
      <c r="CC579" s="20">
        <f>VLOOKUP(CC234,[1]Plan1!$F$3:$G$429,2,FALSE)</f>
        <v>80</v>
      </c>
      <c r="CD579" s="20" t="e">
        <f>VLOOKUP(CD234,[1]Plan1!$F$3:$G$429,2,FALSE)</f>
        <v>#N/A</v>
      </c>
      <c r="CE579" s="20">
        <f>VLOOKUP(CE234,[1]Plan1!$F$3:$G$429,2,FALSE)</f>
        <v>0</v>
      </c>
      <c r="CF579" s="20">
        <f>VLOOKUP(CF234,[1]Plan1!$F$3:$G$429,2,FALSE)</f>
        <v>0</v>
      </c>
      <c r="CG579" s="20" t="e">
        <f>VLOOKUP(CG234,[1]Plan1!$F$3:$G$429,2,FALSE)</f>
        <v>#N/A</v>
      </c>
      <c r="CH579" s="20" t="e">
        <f>VLOOKUP(CH234,[1]Plan1!$F$3:$G$429,2,FALSE)</f>
        <v>#N/A</v>
      </c>
      <c r="CI579" s="20">
        <f>VLOOKUP(CI234,[1]Plan1!$F$3:$G$429,2,FALSE)</f>
        <v>20</v>
      </c>
      <c r="CJ579" s="20">
        <f>VLOOKUP(CJ234,[1]Plan1!$F$3:$G$429,2,FALSE)</f>
        <v>10</v>
      </c>
      <c r="CK579" s="20" t="e">
        <f>VLOOKUP(CK234,[1]Plan1!$F$3:$G$429,2,FALSE)</f>
        <v>#N/A</v>
      </c>
      <c r="CL579" s="20" t="e">
        <f>VLOOKUP(CL234,[1]Plan1!$F$3:$G$429,2,FALSE)</f>
        <v>#N/A</v>
      </c>
      <c r="CM579" s="20">
        <f>VLOOKUP(CM234,[1]Plan1!$F$3:$G$429,2,FALSE)</f>
        <v>0</v>
      </c>
      <c r="CN579" s="20">
        <f>VLOOKUP(CN234,[1]Plan1!$F$3:$G$429,2,FALSE)</f>
        <v>0</v>
      </c>
      <c r="CU579" s="20" t="str">
        <f>IF(ISERROR(VLOOKUP(CU234,[1]Plan1!$B$2:$D$490,2,FALSE)),"(sem email)",VLOOKUP(CU234,[1]Plan1!$B$2:$D$490,2,FALSE))</f>
        <v>(sem email)</v>
      </c>
      <c r="CX579" s="20" t="str">
        <f>IF(ISERROR(VLOOKUP(CX234,[1]ajustes!$L$4:$M$309,2,FALSE)),"(sem email)",VLOOKUP(CX234,[1]ajustes!$L$4:$M$309,2,FALSE))</f>
        <v>(sem email)</v>
      </c>
    </row>
    <row r="580" spans="5:102" ht="15.75" customHeight="1" x14ac:dyDescent="0.3">
      <c r="E580" s="23" t="str">
        <f t="shared" si="3"/>
        <v>Ruperto Jaure Nunez</v>
      </c>
      <c r="O580" s="20" t="e">
        <f>VLOOKUP(O235,[1]Plan1!$B$2:$D$490,2,FALSE)</f>
        <v>#N/A</v>
      </c>
      <c r="P580" s="20" t="str">
        <f>VLOOKUP(P235,[1]ajustes!$N$4:$O$344,2,FALSE)</f>
        <v>(11) 2361-4146</v>
      </c>
      <c r="AN580" s="20">
        <f>VLOOKUP(AN235,[1]Plan1!$F$3:$G$429,2,FALSE)</f>
        <v>20</v>
      </c>
      <c r="AO580" s="20">
        <f>VLOOKUP(AO235,[1]Plan1!$F$3:$G$429,2,FALSE)</f>
        <v>30</v>
      </c>
      <c r="AP580" s="20">
        <f>VLOOKUP(AP235,[1]Plan1!$F$3:$G$429,2,FALSE)</f>
        <v>2</v>
      </c>
      <c r="AQ580" s="20">
        <f>VLOOKUP(AQ235,[1]Plan1!$F$3:$G$429,2,FALSE)</f>
        <v>3</v>
      </c>
      <c r="AR580" s="20">
        <f>VLOOKUP(AR235,[1]Plan1!$F$3:$G$429,2,FALSE)</f>
        <v>0</v>
      </c>
      <c r="AS580" s="20">
        <f>VLOOKUP(AS235,[1]Plan1!$F$3:$G$429,2,FALSE)</f>
        <v>0</v>
      </c>
      <c r="AT580" s="20" t="e">
        <f>VLOOKUP(AT235,[1]Plan1!$F$3:$G$429,2,FALSE)</f>
        <v>#N/A</v>
      </c>
      <c r="AU580" s="20" t="e">
        <f>VLOOKUP(AU235,[1]ajustes!$L$4:$N$134,3,FALSE)</f>
        <v>#N/A</v>
      </c>
      <c r="AV580" s="20">
        <f>VLOOKUP(AV235,[1]Plan1!$F$3:$G$429,2,FALSE)</f>
        <v>7</v>
      </c>
      <c r="AW580" s="20">
        <f>VLOOKUP(AW235,[1]Plan1!$F$3:$G$429,2,FALSE)</f>
        <v>7</v>
      </c>
      <c r="AX580" s="20">
        <f>VLOOKUP(AX235,[1]Plan1!$F$3:$G$429,2,FALSE)</f>
        <v>3</v>
      </c>
      <c r="AY580" s="20">
        <f>VLOOKUP(AY235,[1]Plan1!$F$3:$G$429,2,FALSE)</f>
        <v>3</v>
      </c>
      <c r="AZ580" s="20" t="e">
        <f>VLOOKUP(AZ235,[1]Plan1!$F$3:$G$429,2,FALSE)</f>
        <v>#N/A</v>
      </c>
      <c r="BA580" s="20">
        <f>VLOOKUP(BA235,[1]Plan1!$F$3:$G$429,2,FALSE)</f>
        <v>10</v>
      </c>
      <c r="BB580" s="20">
        <f>VLOOKUP(BB235,[1]Plan1!$F$3:$G$429,2,FALSE)</f>
        <v>3</v>
      </c>
      <c r="BC580" s="20">
        <f>VLOOKUP(BC235,[1]Plan1!$F$3:$G$429,2,FALSE)</f>
        <v>2</v>
      </c>
      <c r="BD580" s="20">
        <f>VLOOKUP(BD235,[1]Plan1!$F$3:$G$429,2,FALSE)</f>
        <v>2</v>
      </c>
      <c r="BE580" s="20" t="e">
        <f>VLOOKUP(BE235,[1]Plan1!$F$3:$G$429,2,FALSE)</f>
        <v>#N/A</v>
      </c>
      <c r="BF580" s="20">
        <f>VLOOKUP(BF235,[1]Plan1!$F$3:$G$429,2,FALSE)</f>
        <v>25</v>
      </c>
      <c r="BG580" s="20">
        <f>VLOOKUP(BG235,[1]Plan1!$F$3:$G$429,2,FALSE)</f>
        <v>6</v>
      </c>
      <c r="BH580" s="20">
        <f>VLOOKUP(BH235,[1]Plan1!$F$3:$G$429,2,FALSE)</f>
        <v>4</v>
      </c>
      <c r="BI580" s="20">
        <f>VLOOKUP(BI235,[1]Plan1!$F$3:$G$429,2,FALSE)</f>
        <v>0</v>
      </c>
      <c r="BJ580" s="20">
        <f>VLOOKUP(BJ235,[1]Plan1!$F$3:$G$429,2,FALSE)</f>
        <v>1</v>
      </c>
      <c r="BK580" s="20">
        <f>VLOOKUP(BK235,[1]Plan1!$F$3:$G$429,2,FALSE)</f>
        <v>1</v>
      </c>
      <c r="BL580" s="20">
        <f>VLOOKUP(BL235,[1]Plan1!$F$3:$G$429,2,FALSE)</f>
        <v>1</v>
      </c>
      <c r="BM580" s="20">
        <f>VLOOKUP(BM235,[1]Plan1!$F$3:$G$429,2,FALSE)</f>
        <v>1</v>
      </c>
      <c r="BN580" s="20">
        <f>VLOOKUP(BN235,[1]Plan1!$F$3:$G$429,2,FALSE)</f>
        <v>1</v>
      </c>
      <c r="BO580" s="20">
        <f>VLOOKUP(BO235,[1]Plan1!$F$3:$G$429,2,FALSE)</f>
        <v>3</v>
      </c>
      <c r="BP580" s="20">
        <f>VLOOKUP(BP235,[1]Plan1!$F$3:$G$429,2,FALSE)</f>
        <v>3</v>
      </c>
      <c r="BQ580" s="20" t="e">
        <f>VLOOKUP(BQ235,[1]ajustes!$L$3:$M$11,2,FALSE)</f>
        <v>#N/A</v>
      </c>
      <c r="BR580" s="20" t="e">
        <f>VLOOKUP(BR235,[1]Plan1!$F$3:$G$429,2,FALSE)</f>
        <v>#N/A</v>
      </c>
      <c r="BS580" s="20">
        <f>VLOOKUP(BS235,[1]Plan1!$F$3:$G$429,2,FALSE)</f>
        <v>1</v>
      </c>
      <c r="BT580" s="20">
        <f>VLOOKUP(BT235,[1]Plan1!$F$3:$G$429,2,FALSE)</f>
        <v>1</v>
      </c>
      <c r="BU580" s="20">
        <f>VLOOKUP(BU235,[1]Plan1!$F$3:$G$429,2,FALSE)</f>
        <v>1</v>
      </c>
      <c r="BV580" s="20" t="e">
        <f>VLOOKUP(BV235,[1]ajustes!$L$3:$M$328,2,FALSE)</f>
        <v>#N/A</v>
      </c>
      <c r="BW580" s="20" t="e">
        <f>VLOOKUP(BW235,[1]Plan1!$F$3:$G$429,2,FALSE)</f>
        <v>#N/A</v>
      </c>
      <c r="BX580" s="20">
        <f>VLOOKUP(BX235,[1]Plan1!$F$3:$G$429,2,FALSE)</f>
        <v>4</v>
      </c>
      <c r="BY580" s="20">
        <f>VLOOKUP(BY235,[1]Plan1!$F$3:$G$429,2,FALSE)</f>
        <v>1</v>
      </c>
      <c r="BZ580" s="20">
        <f>VLOOKUP(BZ235,[1]Plan1!$F$3:$G$429,2,FALSE)</f>
        <v>1</v>
      </c>
      <c r="CA580" s="20">
        <f>VLOOKUP(CA235,[1]Plan1!$F$3:$G$429,2,FALSE)</f>
        <v>1</v>
      </c>
      <c r="CB580" s="20">
        <f>VLOOKUP(CB235,[1]Plan1!$F$3:$G$429,2,FALSE)</f>
        <v>0</v>
      </c>
      <c r="CC580" s="20">
        <f>VLOOKUP(CC235,[1]Plan1!$F$3:$G$429,2,FALSE)</f>
        <v>25</v>
      </c>
      <c r="CD580" s="20" t="e">
        <f>VLOOKUP(CD235,[1]Plan1!$F$3:$G$429,2,FALSE)</f>
        <v>#N/A</v>
      </c>
      <c r="CE580" s="20" t="e">
        <f>VLOOKUP(CE235,[1]Plan1!$F$3:$G$429,2,FALSE)</f>
        <v>#N/A</v>
      </c>
      <c r="CF580" s="20" t="e">
        <f>VLOOKUP(CF235,[1]Plan1!$F$3:$G$429,2,FALSE)</f>
        <v>#N/A</v>
      </c>
      <c r="CG580" s="20" t="e">
        <f>VLOOKUP(CG235,[1]Plan1!$F$3:$G$429,2,FALSE)</f>
        <v>#N/A</v>
      </c>
      <c r="CH580" s="20" t="e">
        <f>VLOOKUP(CH235,[1]Plan1!$F$3:$G$429,2,FALSE)</f>
        <v>#N/A</v>
      </c>
      <c r="CI580" s="20">
        <f>VLOOKUP(CI235,[1]Plan1!$F$3:$G$429,2,FALSE)</f>
        <v>0</v>
      </c>
      <c r="CJ580" s="20">
        <f>VLOOKUP(CJ235,[1]Plan1!$F$3:$G$429,2,FALSE)</f>
        <v>0</v>
      </c>
      <c r="CK580" s="20">
        <f>VLOOKUP(CK235,[1]Plan1!$F$3:$G$429,2,FALSE)</f>
        <v>0</v>
      </c>
      <c r="CL580" s="20">
        <f>VLOOKUP(CL235,[1]Plan1!$F$3:$G$429,2,FALSE)</f>
        <v>0</v>
      </c>
      <c r="CM580" s="20">
        <f>VLOOKUP(CM235,[1]Plan1!$F$3:$G$429,2,FALSE)</f>
        <v>0</v>
      </c>
      <c r="CN580" s="20">
        <f>VLOOKUP(CN235,[1]Plan1!$F$3:$G$429,2,FALSE)</f>
        <v>0</v>
      </c>
      <c r="CU580" s="20" t="str">
        <f>IF(ISERROR(VLOOKUP(CU235,[1]Plan1!$B$2:$D$490,2,FALSE)),"(sem email)",VLOOKUP(CU235,[1]Plan1!$B$2:$D$490,2,FALSE))</f>
        <v>(sem email)</v>
      </c>
      <c r="CX580" s="20" t="str">
        <f>IF(ISERROR(VLOOKUP(CX235,[1]ajustes!$L$4:$M$309,2,FALSE)),"(sem email)",VLOOKUP(CX235,[1]ajustes!$L$4:$M$309,2,FALSE))</f>
        <v>(sem email)</v>
      </c>
    </row>
    <row r="581" spans="5:102" ht="15.75" customHeight="1" x14ac:dyDescent="0.3">
      <c r="E581" s="23" t="str">
        <f t="shared" si="3"/>
        <v>Nilton Mendes Rodrigues</v>
      </c>
      <c r="O581" s="20" t="e">
        <f>VLOOKUP(O236,[1]Plan1!$B$2:$D$490,2,FALSE)</f>
        <v>#N/A</v>
      </c>
      <c r="P581" s="20" t="str">
        <f>VLOOKUP(P236,[1]ajustes!$N$4:$O$344,2,FALSE)</f>
        <v>(11) 99195-1487</v>
      </c>
      <c r="AN581" s="20">
        <f>VLOOKUP(AN236,[1]Plan1!$F$3:$G$429,2,FALSE)</f>
        <v>65</v>
      </c>
      <c r="AO581" s="20">
        <f>VLOOKUP(AO236,[1]Plan1!$F$3:$G$429,2,FALSE)</f>
        <v>21</v>
      </c>
      <c r="AP581" s="20">
        <f>VLOOKUP(AP236,[1]Plan1!$F$3:$G$429,2,FALSE)</f>
        <v>10</v>
      </c>
      <c r="AQ581" s="20">
        <f>VLOOKUP(AQ236,[1]Plan1!$F$3:$G$429,2,FALSE)</f>
        <v>17</v>
      </c>
      <c r="AR581" s="20" t="e">
        <f>VLOOKUP(AR236,[1]Plan1!$F$3:$G$429,2,FALSE)</f>
        <v>#N/A</v>
      </c>
      <c r="AS581" s="20">
        <f>VLOOKUP(AS236,[1]Plan1!$F$3:$G$429,2,FALSE)</f>
        <v>15</v>
      </c>
      <c r="AT581" s="20" t="e">
        <f>VLOOKUP(AT236,[1]Plan1!$F$3:$G$429,2,FALSE)</f>
        <v>#N/A</v>
      </c>
      <c r="AU581" s="20" t="e">
        <f>VLOOKUP(AU236,[1]ajustes!$L$4:$N$134,3,FALSE)</f>
        <v>#N/A</v>
      </c>
      <c r="AV581" s="20">
        <f>VLOOKUP(AV236,[1]Plan1!$F$3:$G$429,2,FALSE)</f>
        <v>19</v>
      </c>
      <c r="AW581" s="20">
        <f>VLOOKUP(AW236,[1]Plan1!$F$3:$G$429,2,FALSE)</f>
        <v>11</v>
      </c>
      <c r="AX581" s="20">
        <f>VLOOKUP(AX236,[1]Plan1!$F$3:$G$429,2,FALSE)</f>
        <v>4</v>
      </c>
      <c r="AY581" s="20">
        <f>VLOOKUP(AY236,[1]Plan1!$F$3:$G$429,2,FALSE)</f>
        <v>2</v>
      </c>
      <c r="AZ581" s="20" t="e">
        <f>VLOOKUP(AZ236,[1]Plan1!$F$3:$G$429,2,FALSE)</f>
        <v>#N/A</v>
      </c>
      <c r="BA581" s="20">
        <f>VLOOKUP(BA236,[1]Plan1!$F$3:$G$429,2,FALSE)</f>
        <v>8</v>
      </c>
      <c r="BB581" s="20">
        <f>VLOOKUP(BB236,[1]Plan1!$F$3:$G$429,2,FALSE)</f>
        <v>11</v>
      </c>
      <c r="BC581" s="20">
        <f>VLOOKUP(BC236,[1]Plan1!$F$3:$G$429,2,FALSE)</f>
        <v>2</v>
      </c>
      <c r="BD581" s="20">
        <f>VLOOKUP(BD236,[1]Plan1!$F$3:$G$429,2,FALSE)</f>
        <v>1</v>
      </c>
      <c r="BE581" s="20" t="e">
        <f>VLOOKUP(BE236,[1]Plan1!$F$3:$G$429,2,FALSE)</f>
        <v>#N/A</v>
      </c>
      <c r="BF581" s="20">
        <f>VLOOKUP(BF236,[1]Plan1!$F$3:$G$429,2,FALSE)</f>
        <v>20</v>
      </c>
      <c r="BG581" s="20">
        <f>VLOOKUP(BG236,[1]Plan1!$F$3:$G$429,2,FALSE)</f>
        <v>9</v>
      </c>
      <c r="BH581" s="20">
        <f>VLOOKUP(BH236,[1]Plan1!$F$3:$G$429,2,FALSE)</f>
        <v>7</v>
      </c>
      <c r="BI581" s="20">
        <f>VLOOKUP(BI236,[1]Plan1!$F$3:$G$429,2,FALSE)</f>
        <v>2</v>
      </c>
      <c r="BJ581" s="20">
        <f>VLOOKUP(BJ236,[1]Plan1!$F$3:$G$429,2,FALSE)</f>
        <v>2</v>
      </c>
      <c r="BK581" s="20">
        <f>VLOOKUP(BK236,[1]Plan1!$F$3:$G$429,2,FALSE)</f>
        <v>2</v>
      </c>
      <c r="BL581" s="20">
        <f>VLOOKUP(BL236,[1]Plan1!$F$3:$G$429,2,FALSE)</f>
        <v>1</v>
      </c>
      <c r="BM581" s="20">
        <f>VLOOKUP(BM236,[1]Plan1!$F$3:$G$429,2,FALSE)</f>
        <v>11</v>
      </c>
      <c r="BN581" s="20">
        <f>VLOOKUP(BN236,[1]Plan1!$F$3:$G$429,2,FALSE)</f>
        <v>0</v>
      </c>
      <c r="BO581" s="20">
        <f>VLOOKUP(BO236,[1]Plan1!$F$3:$G$429,2,FALSE)</f>
        <v>3</v>
      </c>
      <c r="BP581" s="20">
        <f>VLOOKUP(BP236,[1]Plan1!$F$3:$G$429,2,FALSE)</f>
        <v>7</v>
      </c>
      <c r="BQ581" s="20" t="e">
        <f>VLOOKUP(BQ236,[1]ajustes!$L$3:$M$11,2,FALSE)</f>
        <v>#N/A</v>
      </c>
      <c r="BR581" s="20" t="e">
        <f>VLOOKUP(BR236,[1]Plan1!$F$3:$G$429,2,FALSE)</f>
        <v>#N/A</v>
      </c>
      <c r="BS581" s="20">
        <f>VLOOKUP(BS236,[1]Plan1!$F$3:$G$429,2,FALSE)</f>
        <v>4</v>
      </c>
      <c r="BT581" s="20">
        <f>VLOOKUP(BT236,[1]Plan1!$F$3:$G$429,2,FALSE)</f>
        <v>2</v>
      </c>
      <c r="BU581" s="20">
        <f>VLOOKUP(BU236,[1]Plan1!$F$3:$G$429,2,FALSE)</f>
        <v>1</v>
      </c>
      <c r="BV581" s="20" t="e">
        <f>VLOOKUP(BV236,[1]ajustes!$L$3:$M$328,2,FALSE)</f>
        <v>#N/A</v>
      </c>
      <c r="BW581" s="20" t="e">
        <f>VLOOKUP(BW236,[1]Plan1!$F$3:$G$429,2,FALSE)</f>
        <v>#N/A</v>
      </c>
      <c r="BX581" s="20">
        <f>VLOOKUP(BX236,[1]Plan1!$F$3:$G$429,2,FALSE)</f>
        <v>4</v>
      </c>
      <c r="BY581" s="20">
        <f>VLOOKUP(BY236,[1]Plan1!$F$3:$G$429,2,FALSE)</f>
        <v>11</v>
      </c>
      <c r="BZ581" s="20">
        <f>VLOOKUP(BZ236,[1]Plan1!$F$3:$G$429,2,FALSE)</f>
        <v>2</v>
      </c>
      <c r="CA581" s="20">
        <f>VLOOKUP(CA236,[1]Plan1!$F$3:$G$429,2,FALSE)</f>
        <v>1</v>
      </c>
      <c r="CB581" s="20">
        <f>VLOOKUP(CB236,[1]Plan1!$F$3:$G$429,2,FALSE)</f>
        <v>2</v>
      </c>
      <c r="CC581" s="20">
        <f>VLOOKUP(CC236,[1]Plan1!$F$3:$G$429,2,FALSE)</f>
        <v>33</v>
      </c>
      <c r="CD581" s="20">
        <f>VLOOKUP(CD236,[1]Plan1!$F$3:$G$429,2,FALSE)</f>
        <v>0</v>
      </c>
      <c r="CE581" s="20">
        <f>VLOOKUP(CE236,[1]Plan1!$F$3:$G$429,2,FALSE)</f>
        <v>0</v>
      </c>
      <c r="CF581" s="20">
        <f>VLOOKUP(CF236,[1]Plan1!$F$3:$G$429,2,FALSE)</f>
        <v>0</v>
      </c>
      <c r="CG581" s="20" t="e">
        <f>VLOOKUP(CG236,[1]Plan1!$F$3:$G$429,2,FALSE)</f>
        <v>#N/A</v>
      </c>
      <c r="CH581" s="20">
        <f>VLOOKUP(CH236,[1]Plan1!$F$3:$G$429,2,FALSE)</f>
        <v>0</v>
      </c>
      <c r="CI581" s="20">
        <f>VLOOKUP(CI236,[1]Plan1!$F$3:$G$429,2,FALSE)</f>
        <v>0</v>
      </c>
      <c r="CJ581" s="20">
        <f>VLOOKUP(CJ236,[1]Plan1!$F$3:$G$429,2,FALSE)</f>
        <v>0</v>
      </c>
      <c r="CK581" s="20" t="e">
        <f>VLOOKUP(CK236,[1]Plan1!$F$3:$G$429,2,FALSE)</f>
        <v>#N/A</v>
      </c>
      <c r="CL581" s="20" t="e">
        <f>VLOOKUP(CL236,[1]Plan1!$F$3:$G$429,2,FALSE)</f>
        <v>#N/A</v>
      </c>
      <c r="CM581" s="20">
        <f>VLOOKUP(CM236,[1]Plan1!$F$3:$G$429,2,FALSE)</f>
        <v>0</v>
      </c>
      <c r="CN581" s="20">
        <f>VLOOKUP(CN236,[1]Plan1!$F$3:$G$429,2,FALSE)</f>
        <v>0</v>
      </c>
      <c r="CU581" s="20" t="str">
        <f>IF(ISERROR(VLOOKUP(CU236,[1]Plan1!$B$2:$D$490,2,FALSE)),"(sem email)",VLOOKUP(CU236,[1]Plan1!$B$2:$D$490,2,FALSE))</f>
        <v>(sem email)</v>
      </c>
      <c r="CX581" s="20" t="str">
        <f>IF(ISERROR(VLOOKUP(CX236,[1]ajustes!$L$4:$M$309,2,FALSE)),"(sem email)",VLOOKUP(CX236,[1]ajustes!$L$4:$M$309,2,FALSE))</f>
        <v>(sem email)</v>
      </c>
    </row>
    <row r="582" spans="5:102" ht="15.75" customHeight="1" x14ac:dyDescent="0.3">
      <c r="E582" s="23" t="str">
        <f t="shared" si="3"/>
        <v>José Carlos Araújo</v>
      </c>
      <c r="O582" s="20" t="e">
        <f>VLOOKUP(O237,[1]Plan1!$B$2:$D$490,2,FALSE)</f>
        <v>#N/A</v>
      </c>
      <c r="P582" s="20" t="e">
        <f>VLOOKUP(P237,[1]ajustes!$N$4:$O$344,2,FALSE)</f>
        <v>#N/A</v>
      </c>
      <c r="AN582" s="20">
        <f>VLOOKUP(AN237,[1]Plan1!$F$3:$G$429,2,FALSE)</f>
        <v>25</v>
      </c>
      <c r="AO582" s="20">
        <f>VLOOKUP(AO237,[1]Plan1!$F$3:$G$429,2,FALSE)</f>
        <v>35</v>
      </c>
      <c r="AP582" s="20">
        <f>VLOOKUP(AP237,[1]Plan1!$F$3:$G$429,2,FALSE)</f>
        <v>11</v>
      </c>
      <c r="AQ582" s="20">
        <f>VLOOKUP(AQ237,[1]Plan1!$F$3:$G$429,2,FALSE)</f>
        <v>10</v>
      </c>
      <c r="AR582" s="20">
        <f>VLOOKUP(AR237,[1]Plan1!$F$3:$G$429,2,FALSE)</f>
        <v>0</v>
      </c>
      <c r="AS582" s="20">
        <f>VLOOKUP(AS237,[1]Plan1!$F$3:$G$429,2,FALSE)</f>
        <v>0</v>
      </c>
      <c r="AT582" s="20" t="e">
        <f>VLOOKUP(AT237,[1]Plan1!$F$3:$G$429,2,FALSE)</f>
        <v>#N/A</v>
      </c>
      <c r="AU582" s="20" t="e">
        <f>VLOOKUP(AU237,[1]ajustes!$L$4:$N$134,3,FALSE)</f>
        <v>#N/A</v>
      </c>
      <c r="AV582" s="20">
        <f>VLOOKUP(AV237,[1]Plan1!$F$3:$G$429,2,FALSE)</f>
        <v>14</v>
      </c>
      <c r="AW582" s="20">
        <f>VLOOKUP(AW237,[1]Plan1!$F$3:$G$429,2,FALSE)</f>
        <v>6</v>
      </c>
      <c r="AX582" s="20">
        <f>VLOOKUP(AX237,[1]Plan1!$F$3:$G$429,2,FALSE)</f>
        <v>5</v>
      </c>
      <c r="AY582" s="20">
        <f>VLOOKUP(AY237,[1]Plan1!$F$3:$G$429,2,FALSE)</f>
        <v>1</v>
      </c>
      <c r="AZ582" s="20">
        <f>VLOOKUP(AZ237,[1]Plan1!$F$3:$G$429,2,FALSE)</f>
        <v>0</v>
      </c>
      <c r="BA582" s="20">
        <f>VLOOKUP(BA237,[1]Plan1!$F$3:$G$429,2,FALSE)</f>
        <v>0</v>
      </c>
      <c r="BB582" s="20">
        <f>VLOOKUP(BB237,[1]Plan1!$F$3:$G$429,2,FALSE)</f>
        <v>2</v>
      </c>
      <c r="BC582" s="20">
        <f>VLOOKUP(BC237,[1]Plan1!$F$3:$G$429,2,FALSE)</f>
        <v>2</v>
      </c>
      <c r="BD582" s="20">
        <f>VLOOKUP(BD237,[1]Plan1!$F$3:$G$429,2,FALSE)</f>
        <v>0</v>
      </c>
      <c r="BE582" s="20" t="e">
        <f>VLOOKUP(BE237,[1]Plan1!$F$3:$G$429,2,FALSE)</f>
        <v>#N/A</v>
      </c>
      <c r="BF582" s="20">
        <f>VLOOKUP(BF237,[1]Plan1!$F$3:$G$429,2,FALSE)</f>
        <v>4</v>
      </c>
      <c r="BG582" s="20">
        <f>VLOOKUP(BG237,[1]Plan1!$F$3:$G$429,2,FALSE)</f>
        <v>0</v>
      </c>
      <c r="BH582" s="20">
        <f>VLOOKUP(BH237,[1]Plan1!$F$3:$G$429,2,FALSE)</f>
        <v>2</v>
      </c>
      <c r="BI582" s="20">
        <f>VLOOKUP(BI237,[1]Plan1!$F$3:$G$429,2,FALSE)</f>
        <v>0</v>
      </c>
      <c r="BJ582" s="20">
        <f>VLOOKUP(BJ237,[1]Plan1!$F$3:$G$429,2,FALSE)</f>
        <v>0</v>
      </c>
      <c r="BK582" s="20">
        <f>VLOOKUP(BK237,[1]Plan1!$F$3:$G$429,2,FALSE)</f>
        <v>1</v>
      </c>
      <c r="BL582" s="20">
        <f>VLOOKUP(BL237,[1]Plan1!$F$3:$G$429,2,FALSE)</f>
        <v>1</v>
      </c>
      <c r="BM582" s="20">
        <f>VLOOKUP(BM237,[1]Plan1!$F$3:$G$429,2,FALSE)</f>
        <v>0</v>
      </c>
      <c r="BN582" s="20">
        <f>VLOOKUP(BN237,[1]Plan1!$F$3:$G$429,2,FALSE)</f>
        <v>0</v>
      </c>
      <c r="BO582" s="20">
        <f>VLOOKUP(BO237,[1]Plan1!$F$3:$G$429,2,FALSE)</f>
        <v>2</v>
      </c>
      <c r="BP582" s="20">
        <f>VLOOKUP(BP237,[1]Plan1!$F$3:$G$429,2,FALSE)</f>
        <v>2</v>
      </c>
      <c r="BQ582" s="20" t="e">
        <f>VLOOKUP(BQ237,[1]ajustes!$L$3:$M$11,2,FALSE)</f>
        <v>#N/A</v>
      </c>
      <c r="BR582" s="20">
        <f>VLOOKUP(BR237,[1]Plan1!$F$3:$G$429,2,FALSE)</f>
        <v>0</v>
      </c>
      <c r="BS582" s="20">
        <f>VLOOKUP(BS237,[1]Plan1!$F$3:$G$429,2,FALSE)</f>
        <v>0</v>
      </c>
      <c r="BT582" s="20">
        <f>VLOOKUP(BT237,[1]Plan1!$F$3:$G$429,2,FALSE)</f>
        <v>0</v>
      </c>
      <c r="BU582" s="20">
        <f>VLOOKUP(BU237,[1]Plan1!$F$3:$G$429,2,FALSE)</f>
        <v>0</v>
      </c>
      <c r="BV582" s="20" t="e">
        <f>VLOOKUP(BV237,[1]ajustes!$L$3:$M$328,2,FALSE)</f>
        <v>#N/A</v>
      </c>
      <c r="BW582" s="20" t="e">
        <f>VLOOKUP(BW237,[1]Plan1!$F$3:$G$429,2,FALSE)</f>
        <v>#N/A</v>
      </c>
      <c r="BX582" s="20">
        <f>VLOOKUP(BX237,[1]Plan1!$F$3:$G$429,2,FALSE)</f>
        <v>2</v>
      </c>
      <c r="BY582" s="20">
        <f>VLOOKUP(BY237,[1]Plan1!$F$3:$G$429,2,FALSE)</f>
        <v>5</v>
      </c>
      <c r="BZ582" s="20">
        <f>VLOOKUP(BZ237,[1]Plan1!$F$3:$G$429,2,FALSE)</f>
        <v>2</v>
      </c>
      <c r="CA582" s="20">
        <f>VLOOKUP(CA237,[1]Plan1!$F$3:$G$429,2,FALSE)</f>
        <v>2</v>
      </c>
      <c r="CB582" s="20">
        <f>VLOOKUP(CB237,[1]Plan1!$F$3:$G$429,2,FALSE)</f>
        <v>0</v>
      </c>
      <c r="CC582" s="20">
        <f>VLOOKUP(CC237,[1]Plan1!$F$3:$G$429,2,FALSE)</f>
        <v>30</v>
      </c>
      <c r="CD582" s="20">
        <f>VLOOKUP(CD237,[1]Plan1!$F$3:$G$429,2,FALSE)</f>
        <v>0</v>
      </c>
      <c r="CE582" s="20" t="e">
        <f>VLOOKUP(CE237,[1]Plan1!$F$3:$G$429,2,FALSE)</f>
        <v>#N/A</v>
      </c>
      <c r="CF582" s="20">
        <f>VLOOKUP(CF237,[1]Plan1!$F$3:$G$429,2,FALSE)</f>
        <v>0</v>
      </c>
      <c r="CG582" s="20" t="e">
        <f>VLOOKUP(CG237,[1]Plan1!$F$3:$G$429,2,FALSE)</f>
        <v>#N/A</v>
      </c>
      <c r="CH582" s="20" t="e">
        <f>VLOOKUP(CH237,[1]Plan1!$F$3:$G$429,2,FALSE)</f>
        <v>#N/A</v>
      </c>
      <c r="CI582" s="20">
        <f>VLOOKUP(CI237,[1]Plan1!$F$3:$G$429,2,FALSE)</f>
        <v>5</v>
      </c>
      <c r="CJ582" s="20">
        <f>VLOOKUP(CJ237,[1]Plan1!$F$3:$G$429,2,FALSE)</f>
        <v>3</v>
      </c>
      <c r="CK582" s="20">
        <f>VLOOKUP(CK237,[1]Plan1!$F$3:$G$429,2,FALSE)</f>
        <v>0</v>
      </c>
      <c r="CL582" s="20" t="e">
        <f>VLOOKUP(CL237,[1]Plan1!$F$3:$G$429,2,FALSE)</f>
        <v>#N/A</v>
      </c>
      <c r="CM582" s="20">
        <f>VLOOKUP(CM237,[1]Plan1!$F$3:$G$429,2,FALSE)</f>
        <v>0</v>
      </c>
      <c r="CN582" s="20">
        <f>VLOOKUP(CN237,[1]Plan1!$F$3:$G$429,2,FALSE)</f>
        <v>0</v>
      </c>
      <c r="CU582" s="20" t="str">
        <f>IF(ISERROR(VLOOKUP(CU237,[1]Plan1!$B$2:$D$490,2,FALSE)),"(sem email)",VLOOKUP(CU237,[1]Plan1!$B$2:$D$490,2,FALSE))</f>
        <v>(sem email)</v>
      </c>
      <c r="CX582" s="20" t="str">
        <f>IF(ISERROR(VLOOKUP(CX237,[1]ajustes!$L$4:$M$309,2,FALSE)),"(sem email)",VLOOKUP(CX237,[1]ajustes!$L$4:$M$309,2,FALSE))</f>
        <v>(sem email)</v>
      </c>
    </row>
    <row r="583" spans="5:102" ht="15.75" customHeight="1" x14ac:dyDescent="0.3">
      <c r="E583" s="23" t="str">
        <f t="shared" si="3"/>
        <v>Maria Do Carmo Bibancos</v>
      </c>
      <c r="O583" s="20" t="e">
        <f>VLOOKUP(O238,[1]Plan1!$B$2:$D$490,2,FALSE)</f>
        <v>#N/A</v>
      </c>
      <c r="P583" s="20" t="str">
        <f>VLOOKUP(P238,[1]ajustes!$N$4:$O$344,2,FALSE)</f>
        <v>(11) 98482-5777</v>
      </c>
      <c r="AN583" s="20">
        <f>VLOOKUP(AN238,[1]Plan1!$F$3:$G$429,2,FALSE)</f>
        <v>220</v>
      </c>
      <c r="AO583" s="20">
        <f>VLOOKUP(AO238,[1]Plan1!$F$3:$G$429,2,FALSE)</f>
        <v>50</v>
      </c>
      <c r="AP583" s="20">
        <f>VLOOKUP(AP238,[1]Plan1!$F$3:$G$429,2,FALSE)</f>
        <v>20</v>
      </c>
      <c r="AQ583" s="20">
        <f>VLOOKUP(AQ238,[1]Plan1!$F$3:$G$429,2,FALSE)</f>
        <v>15</v>
      </c>
      <c r="AR583" s="20" t="e">
        <f>VLOOKUP(AR238,[1]Plan1!$F$3:$G$429,2,FALSE)</f>
        <v>#N/A</v>
      </c>
      <c r="AS583" s="20">
        <f>VLOOKUP(AS238,[1]Plan1!$F$3:$G$429,2,FALSE)</f>
        <v>40</v>
      </c>
      <c r="AT583" s="20" t="e">
        <f>VLOOKUP(AT238,[1]Plan1!$F$3:$G$429,2,FALSE)</f>
        <v>#N/A</v>
      </c>
      <c r="AU583" s="20" t="e">
        <f>VLOOKUP(AU238,[1]ajustes!$L$4:$N$134,3,FALSE)</f>
        <v>#N/A</v>
      </c>
      <c r="AV583" s="20">
        <f>VLOOKUP(AV238,[1]Plan1!$F$3:$G$429,2,FALSE)</f>
        <v>216</v>
      </c>
      <c r="AW583" s="20">
        <f>VLOOKUP(AW238,[1]Plan1!$F$3:$G$429,2,FALSE)</f>
        <v>48</v>
      </c>
      <c r="AX583" s="20">
        <f>VLOOKUP(AX238,[1]Plan1!$F$3:$G$429,2,FALSE)</f>
        <v>32</v>
      </c>
      <c r="AY583" s="20">
        <f>VLOOKUP(AY238,[1]Plan1!$F$3:$G$429,2,FALSE)</f>
        <v>10</v>
      </c>
      <c r="AZ583" s="20" t="e">
        <f>VLOOKUP(AZ238,[1]Plan1!$F$3:$G$429,2,FALSE)</f>
        <v>#N/A</v>
      </c>
      <c r="BA583" s="20">
        <f>VLOOKUP(BA238,[1]Plan1!$F$3:$G$429,2,FALSE)</f>
        <v>34</v>
      </c>
      <c r="BB583" s="20">
        <f>VLOOKUP(BB238,[1]Plan1!$F$3:$G$429,2,FALSE)</f>
        <v>15</v>
      </c>
      <c r="BC583" s="20">
        <f>VLOOKUP(BC238,[1]Plan1!$F$3:$G$429,2,FALSE)</f>
        <v>11</v>
      </c>
      <c r="BD583" s="20">
        <f>VLOOKUP(BD238,[1]Plan1!$F$3:$G$429,2,FALSE)</f>
        <v>4</v>
      </c>
      <c r="BE583" s="20" t="e">
        <f>VLOOKUP(BE238,[1]Plan1!$F$3:$G$429,2,FALSE)</f>
        <v>#N/A</v>
      </c>
      <c r="BF583" s="20">
        <f>VLOOKUP(BF238,[1]Plan1!$F$3:$G$429,2,FALSE)</f>
        <v>63</v>
      </c>
      <c r="BG583" s="20">
        <f>VLOOKUP(BG238,[1]Plan1!$F$3:$G$429,2,FALSE)</f>
        <v>46</v>
      </c>
      <c r="BH583" s="20">
        <f>VLOOKUP(BH238,[1]Plan1!$F$3:$G$429,2,FALSE)</f>
        <v>36</v>
      </c>
      <c r="BI583" s="20">
        <f>VLOOKUP(BI238,[1]Plan1!$F$3:$G$429,2,FALSE)</f>
        <v>6</v>
      </c>
      <c r="BJ583" s="20">
        <f>VLOOKUP(BJ238,[1]Plan1!$F$3:$G$429,2,FALSE)</f>
        <v>5</v>
      </c>
      <c r="BK583" s="20">
        <f>VLOOKUP(BK238,[1]Plan1!$F$3:$G$429,2,FALSE)</f>
        <v>5</v>
      </c>
      <c r="BL583" s="20">
        <f>VLOOKUP(BL238,[1]Plan1!$F$3:$G$429,2,FALSE)</f>
        <v>5</v>
      </c>
      <c r="BM583" s="20">
        <f>VLOOKUP(BM238,[1]Plan1!$F$3:$G$429,2,FALSE)</f>
        <v>7</v>
      </c>
      <c r="BN583" s="20">
        <f>VLOOKUP(BN238,[1]Plan1!$F$3:$G$429,2,FALSE)</f>
        <v>0</v>
      </c>
      <c r="BO583" s="20">
        <f>VLOOKUP(BO238,[1]Plan1!$F$3:$G$429,2,FALSE)</f>
        <v>0</v>
      </c>
      <c r="BP583" s="20">
        <f>VLOOKUP(BP238,[1]Plan1!$F$3:$G$429,2,FALSE)</f>
        <v>0</v>
      </c>
      <c r="BQ583" s="20" t="e">
        <f>VLOOKUP(BQ238,[1]ajustes!$L$3:$M$11,2,FALSE)</f>
        <v>#N/A</v>
      </c>
      <c r="BR583" s="20" t="e">
        <f>VLOOKUP(BR238,[1]Plan1!$F$3:$G$429,2,FALSE)</f>
        <v>#N/A</v>
      </c>
      <c r="BS583" s="20">
        <f>VLOOKUP(BS238,[1]Plan1!$F$3:$G$429,2,FALSE)</f>
        <v>5</v>
      </c>
      <c r="BT583" s="20">
        <f>VLOOKUP(BT238,[1]Plan1!$F$3:$G$429,2,FALSE)</f>
        <v>4</v>
      </c>
      <c r="BU583" s="20">
        <f>VLOOKUP(BU238,[1]Plan1!$F$3:$G$429,2,FALSE)</f>
        <v>3</v>
      </c>
      <c r="BV583" s="20" t="e">
        <f>VLOOKUP(BV238,[1]ajustes!$L$3:$M$328,2,FALSE)</f>
        <v>#N/A</v>
      </c>
      <c r="BW583" s="20" t="e">
        <f>VLOOKUP(BW238,[1]Plan1!$F$3:$G$429,2,FALSE)</f>
        <v>#N/A</v>
      </c>
      <c r="BX583" s="20">
        <f>VLOOKUP(BX238,[1]Plan1!$F$3:$G$429,2,FALSE)</f>
        <v>18</v>
      </c>
      <c r="BY583" s="20">
        <f>VLOOKUP(BY238,[1]Plan1!$F$3:$G$429,2,FALSE)</f>
        <v>9</v>
      </c>
      <c r="BZ583" s="20">
        <f>VLOOKUP(BZ238,[1]Plan1!$F$3:$G$429,2,FALSE)</f>
        <v>10</v>
      </c>
      <c r="CA583" s="20">
        <f>VLOOKUP(CA238,[1]Plan1!$F$3:$G$429,2,FALSE)</f>
        <v>4</v>
      </c>
      <c r="CB583" s="20">
        <f>VLOOKUP(CB238,[1]Plan1!$F$3:$G$429,2,FALSE)</f>
        <v>17</v>
      </c>
      <c r="CC583" s="20">
        <f>VLOOKUP(CC238,[1]Plan1!$F$3:$G$429,2,FALSE)</f>
        <v>383</v>
      </c>
      <c r="CD583" s="20">
        <f>VLOOKUP(CD238,[1]Plan1!$F$3:$G$429,2,FALSE)</f>
        <v>0</v>
      </c>
      <c r="CE583" s="20" t="e">
        <f>VLOOKUP(CE238,[1]Plan1!$F$3:$G$429,2,FALSE)</f>
        <v>#N/A</v>
      </c>
      <c r="CF583" s="20" t="e">
        <f>VLOOKUP(CF238,[1]Plan1!$F$3:$G$429,2,FALSE)</f>
        <v>#N/A</v>
      </c>
      <c r="CG583" s="20" t="e">
        <f>VLOOKUP(CG238,[1]Plan1!$F$3:$G$429,2,FALSE)</f>
        <v>#N/A</v>
      </c>
      <c r="CH583" s="20" t="e">
        <f>VLOOKUP(CH238,[1]Plan1!$F$3:$G$429,2,FALSE)</f>
        <v>#N/A</v>
      </c>
      <c r="CI583" s="20">
        <f>VLOOKUP(CI238,[1]Plan1!$F$3:$G$429,2,FALSE)</f>
        <v>15</v>
      </c>
      <c r="CJ583" s="20">
        <f>VLOOKUP(CJ238,[1]Plan1!$F$3:$G$429,2,FALSE)</f>
        <v>2</v>
      </c>
      <c r="CK583" s="20" t="e">
        <f>VLOOKUP(CK238,[1]Plan1!$F$3:$G$429,2,FALSE)</f>
        <v>#N/A</v>
      </c>
      <c r="CL583" s="20" t="e">
        <f>VLOOKUP(CL238,[1]Plan1!$F$3:$G$429,2,FALSE)</f>
        <v>#N/A</v>
      </c>
      <c r="CM583" s="20">
        <f>VLOOKUP(CM238,[1]Plan1!$F$3:$G$429,2,FALSE)</f>
        <v>0</v>
      </c>
      <c r="CN583" s="20">
        <f>VLOOKUP(CN238,[1]Plan1!$F$3:$G$429,2,FALSE)</f>
        <v>0</v>
      </c>
      <c r="CU583" s="20" t="str">
        <f>IF(ISERROR(VLOOKUP(CU238,[1]Plan1!$B$2:$D$490,2,FALSE)),"(sem email)",VLOOKUP(CU238,[1]Plan1!$B$2:$D$490,2,FALSE))</f>
        <v>(sem email)</v>
      </c>
      <c r="CX583" s="20" t="str">
        <f>IF(ISERROR(VLOOKUP(CX238,[1]ajustes!$L$4:$M$309,2,FALSE)),"(sem email)",VLOOKUP(CX238,[1]ajustes!$L$4:$M$309,2,FALSE))</f>
        <v>(sem email)</v>
      </c>
    </row>
    <row r="584" spans="5:102" ht="15.75" customHeight="1" x14ac:dyDescent="0.3">
      <c r="E584" s="23" t="str">
        <f t="shared" si="3"/>
        <v>Luciano Quatrochi Vitor</v>
      </c>
      <c r="O584" s="20" t="e">
        <f>VLOOKUP(O239,[1]Plan1!$B$2:$D$490,2,FALSE)</f>
        <v>#N/A</v>
      </c>
      <c r="P584" s="20" t="str">
        <f>VLOOKUP(P239,[1]ajustes!$N$4:$O$344,2,FALSE)</f>
        <v>(11) 96552-4136</v>
      </c>
      <c r="AN584" s="20">
        <f>VLOOKUP(AN239,[1]Plan1!$F$3:$G$429,2,FALSE)</f>
        <v>30</v>
      </c>
      <c r="AO584" s="20">
        <f>VLOOKUP(AO239,[1]Plan1!$F$3:$G$429,2,FALSE)</f>
        <v>21</v>
      </c>
      <c r="AP584" s="20">
        <f>VLOOKUP(AP239,[1]Plan1!$F$3:$G$429,2,FALSE)</f>
        <v>8</v>
      </c>
      <c r="AQ584" s="20">
        <f>VLOOKUP(AQ239,[1]Plan1!$F$3:$G$429,2,FALSE)</f>
        <v>3</v>
      </c>
      <c r="AR584" s="20">
        <f>VLOOKUP(AR239,[1]Plan1!$F$3:$G$429,2,FALSE)</f>
        <v>0</v>
      </c>
      <c r="AS584" s="20">
        <f>VLOOKUP(AS239,[1]Plan1!$F$3:$G$429,2,FALSE)</f>
        <v>0</v>
      </c>
      <c r="AT584" s="20">
        <f>VLOOKUP(AT239,[1]Plan1!$F$3:$G$429,2,FALSE)</f>
        <v>0</v>
      </c>
      <c r="AU584" s="20" t="e">
        <f>VLOOKUP(AU239,[1]ajustes!$L$4:$N$134,3,FALSE)</f>
        <v>#N/A</v>
      </c>
      <c r="AV584" s="20">
        <f>VLOOKUP(AV239,[1]Plan1!$F$3:$G$429,2,FALSE)</f>
        <v>0</v>
      </c>
      <c r="AW584" s="20">
        <f>VLOOKUP(AW239,[1]Plan1!$F$3:$G$429,2,FALSE)</f>
        <v>8</v>
      </c>
      <c r="AX584" s="20">
        <f>VLOOKUP(AX239,[1]Plan1!$F$3:$G$429,2,FALSE)</f>
        <v>5</v>
      </c>
      <c r="AY584" s="20">
        <f>VLOOKUP(AY239,[1]Plan1!$F$3:$G$429,2,FALSE)</f>
        <v>0</v>
      </c>
      <c r="AZ584" s="20">
        <f>VLOOKUP(AZ239,[1]Plan1!$F$3:$G$429,2,FALSE)</f>
        <v>0</v>
      </c>
      <c r="BA584" s="20">
        <f>VLOOKUP(BA239,[1]Plan1!$F$3:$G$429,2,FALSE)</f>
        <v>0</v>
      </c>
      <c r="BB584" s="20">
        <f>VLOOKUP(BB239,[1]Plan1!$F$3:$G$429,2,FALSE)</f>
        <v>3</v>
      </c>
      <c r="BC584" s="20">
        <f>VLOOKUP(BC239,[1]Plan1!$F$3:$G$429,2,FALSE)</f>
        <v>2</v>
      </c>
      <c r="BD584" s="20">
        <f>VLOOKUP(BD239,[1]Plan1!$F$3:$G$429,2,FALSE)</f>
        <v>0</v>
      </c>
      <c r="BE584" s="20" t="e">
        <f>VLOOKUP(BE239,[1]Plan1!$F$3:$G$429,2,FALSE)</f>
        <v>#N/A</v>
      </c>
      <c r="BF584" s="20">
        <f>VLOOKUP(BF239,[1]Plan1!$F$3:$G$429,2,FALSE)</f>
        <v>10</v>
      </c>
      <c r="BG584" s="20">
        <f>VLOOKUP(BG239,[1]Plan1!$F$3:$G$429,2,FALSE)</f>
        <v>4</v>
      </c>
      <c r="BH584" s="20">
        <f>VLOOKUP(BH239,[1]Plan1!$F$3:$G$429,2,FALSE)</f>
        <v>2</v>
      </c>
      <c r="BI584" s="20">
        <f>VLOOKUP(BI239,[1]Plan1!$F$3:$G$429,2,FALSE)</f>
        <v>0</v>
      </c>
      <c r="BJ584" s="20">
        <f>VLOOKUP(BJ239,[1]Plan1!$F$3:$G$429,2,FALSE)</f>
        <v>0</v>
      </c>
      <c r="BK584" s="20">
        <f>VLOOKUP(BK239,[1]Plan1!$F$3:$G$429,2,FALSE)</f>
        <v>0</v>
      </c>
      <c r="BL584" s="20">
        <f>VLOOKUP(BL239,[1]Plan1!$F$3:$G$429,2,FALSE)</f>
        <v>0</v>
      </c>
      <c r="BM584" s="20">
        <f>VLOOKUP(BM239,[1]Plan1!$F$3:$G$429,2,FALSE)</f>
        <v>0</v>
      </c>
      <c r="BN584" s="20">
        <f>VLOOKUP(BN239,[1]Plan1!$F$3:$G$429,2,FALSE)</f>
        <v>0</v>
      </c>
      <c r="BO584" s="20">
        <f>VLOOKUP(BO239,[1]Plan1!$F$3:$G$429,2,FALSE)</f>
        <v>0</v>
      </c>
      <c r="BP584" s="20">
        <f>VLOOKUP(BP239,[1]Plan1!$F$3:$G$429,2,FALSE)</f>
        <v>0</v>
      </c>
      <c r="BQ584" s="20" t="e">
        <f>VLOOKUP(BQ239,[1]ajustes!$L$3:$M$11,2,FALSE)</f>
        <v>#N/A</v>
      </c>
      <c r="BR584" s="20" t="e">
        <f>VLOOKUP(BR239,[1]Plan1!$F$3:$G$429,2,FALSE)</f>
        <v>#N/A</v>
      </c>
      <c r="BS584" s="20">
        <f>VLOOKUP(BS239,[1]Plan1!$F$3:$G$429,2,FALSE)</f>
        <v>4</v>
      </c>
      <c r="BT584" s="20">
        <f>VLOOKUP(BT239,[1]Plan1!$F$3:$G$429,2,FALSE)</f>
        <v>2</v>
      </c>
      <c r="BU584" s="20">
        <f>VLOOKUP(BU239,[1]Plan1!$F$3:$G$429,2,FALSE)</f>
        <v>1</v>
      </c>
      <c r="BV584" s="20" t="e">
        <f>VLOOKUP(BV239,[1]ajustes!$L$3:$M$328,2,FALSE)</f>
        <v>#N/A</v>
      </c>
      <c r="BW584" s="20" t="e">
        <f>VLOOKUP(BW239,[1]Plan1!$F$3:$G$429,2,FALSE)</f>
        <v>#N/A</v>
      </c>
      <c r="BX584" s="20">
        <f>VLOOKUP(BX239,[1]Plan1!$F$3:$G$429,2,FALSE)</f>
        <v>0</v>
      </c>
      <c r="BY584" s="20">
        <f>VLOOKUP(BY239,[1]Plan1!$F$3:$G$429,2,FALSE)</f>
        <v>8</v>
      </c>
      <c r="BZ584" s="20">
        <f>VLOOKUP(BZ239,[1]Plan1!$F$3:$G$429,2,FALSE)</f>
        <v>3</v>
      </c>
      <c r="CA584" s="20">
        <f>VLOOKUP(CA239,[1]Plan1!$F$3:$G$429,2,FALSE)</f>
        <v>0</v>
      </c>
      <c r="CB584" s="20">
        <f>VLOOKUP(CB239,[1]Plan1!$F$3:$G$429,2,FALSE)</f>
        <v>0</v>
      </c>
      <c r="CC584" s="20">
        <f>VLOOKUP(CC239,[1]Plan1!$F$3:$G$429,2,FALSE)</f>
        <v>20</v>
      </c>
      <c r="CD584" s="20" t="e">
        <f>VLOOKUP(CD239,[1]Plan1!$F$3:$G$429,2,FALSE)</f>
        <v>#N/A</v>
      </c>
      <c r="CE584" s="20">
        <f>VLOOKUP(CE239,[1]Plan1!$F$3:$G$429,2,FALSE)</f>
        <v>0</v>
      </c>
      <c r="CF584" s="20">
        <f>VLOOKUP(CF239,[1]Plan1!$F$3:$G$429,2,FALSE)</f>
        <v>0</v>
      </c>
      <c r="CG584" s="20" t="e">
        <f>VLOOKUP(CG239,[1]Plan1!$F$3:$G$429,2,FALSE)</f>
        <v>#N/A</v>
      </c>
      <c r="CH584" s="20">
        <f>VLOOKUP(CH239,[1]Plan1!$F$3:$G$429,2,FALSE)</f>
        <v>0</v>
      </c>
      <c r="CI584" s="20">
        <f>VLOOKUP(CI239,[1]Plan1!$F$3:$G$429,2,FALSE)</f>
        <v>0</v>
      </c>
      <c r="CJ584" s="20">
        <f>VLOOKUP(CJ239,[1]Plan1!$F$3:$G$429,2,FALSE)</f>
        <v>0</v>
      </c>
      <c r="CK584" s="20" t="e">
        <f>VLOOKUP(CK239,[1]Plan1!$F$3:$G$429,2,FALSE)</f>
        <v>#N/A</v>
      </c>
      <c r="CL584" s="20">
        <f>VLOOKUP(CL239,[1]Plan1!$F$3:$G$429,2,FALSE)</f>
        <v>0</v>
      </c>
      <c r="CM584" s="20">
        <f>VLOOKUP(CM239,[1]Plan1!$F$3:$G$429,2,FALSE)</f>
        <v>0</v>
      </c>
      <c r="CN584" s="20">
        <f>VLOOKUP(CN239,[1]Plan1!$F$3:$G$429,2,FALSE)</f>
        <v>0</v>
      </c>
      <c r="CU584" s="20" t="str">
        <f>IF(ISERROR(VLOOKUP(CU239,[1]Plan1!$B$2:$D$490,2,FALSE)),"(sem email)",VLOOKUP(CU239,[1]Plan1!$B$2:$D$490,2,FALSE))</f>
        <v>(sem email)</v>
      </c>
      <c r="CX584" s="20" t="str">
        <f>IF(ISERROR(VLOOKUP(CX239,[1]ajustes!$L$4:$M$309,2,FALSE)),"(sem email)",VLOOKUP(CX239,[1]ajustes!$L$4:$M$309,2,FALSE))</f>
        <v>(sem email)</v>
      </c>
    </row>
    <row r="585" spans="5:102" ht="15.75" customHeight="1" x14ac:dyDescent="0.3">
      <c r="E585" s="23" t="str">
        <f t="shared" si="3"/>
        <v>Carlos Esteves Dos Reis</v>
      </c>
      <c r="O585" s="20" t="e">
        <f>VLOOKUP(O240,[1]Plan1!$B$2:$D$490,2,FALSE)</f>
        <v>#N/A</v>
      </c>
      <c r="P585" s="20" t="str">
        <f>VLOOKUP(P240,[1]ajustes!$N$4:$O$344,2,FALSE)</f>
        <v>(11) 95465-1536</v>
      </c>
      <c r="AN585" s="20">
        <f>VLOOKUP(AN240,[1]Plan1!$F$3:$G$429,2,FALSE)</f>
        <v>80</v>
      </c>
      <c r="AO585" s="20">
        <f>VLOOKUP(AO240,[1]Plan1!$F$3:$G$429,2,FALSE)</f>
        <v>30</v>
      </c>
      <c r="AP585" s="20">
        <f>VLOOKUP(AP240,[1]Plan1!$F$3:$G$429,2,FALSE)</f>
        <v>25</v>
      </c>
      <c r="AQ585" s="20">
        <f>VLOOKUP(AQ240,[1]Plan1!$F$3:$G$429,2,FALSE)</f>
        <v>22</v>
      </c>
      <c r="AR585" s="20">
        <f>VLOOKUP(AR240,[1]Plan1!$F$3:$G$429,2,FALSE)</f>
        <v>0</v>
      </c>
      <c r="AS585" s="20">
        <f>VLOOKUP(AS240,[1]Plan1!$F$3:$G$429,2,FALSE)</f>
        <v>0</v>
      </c>
      <c r="AT585" s="20" t="e">
        <f>VLOOKUP(AT240,[1]Plan1!$F$3:$G$429,2,FALSE)</f>
        <v>#N/A</v>
      </c>
      <c r="AU585" s="20" t="e">
        <f>VLOOKUP(AU240,[1]ajustes!$L$4:$N$134,3,FALSE)</f>
        <v>#N/A</v>
      </c>
      <c r="AV585" s="20">
        <f>VLOOKUP(AV240,[1]Plan1!$F$3:$G$429,2,FALSE)</f>
        <v>60</v>
      </c>
      <c r="AW585" s="20">
        <f>VLOOKUP(AW240,[1]Plan1!$F$3:$G$429,2,FALSE)</f>
        <v>20</v>
      </c>
      <c r="AX585" s="20">
        <f>VLOOKUP(AX240,[1]Plan1!$F$3:$G$429,2,FALSE)</f>
        <v>14</v>
      </c>
      <c r="AY585" s="20">
        <f>VLOOKUP(AY240,[1]Plan1!$F$3:$G$429,2,FALSE)</f>
        <v>4</v>
      </c>
      <c r="AZ585" s="20">
        <f>VLOOKUP(AZ240,[1]Plan1!$F$3:$G$429,2,FALSE)</f>
        <v>0</v>
      </c>
      <c r="BA585" s="20">
        <f>VLOOKUP(BA240,[1]Plan1!$F$3:$G$429,2,FALSE)</f>
        <v>0</v>
      </c>
      <c r="BB585" s="20">
        <f>VLOOKUP(BB240,[1]Plan1!$F$3:$G$429,2,FALSE)</f>
        <v>13</v>
      </c>
      <c r="BC585" s="20">
        <f>VLOOKUP(BC240,[1]Plan1!$F$3:$G$429,2,FALSE)</f>
        <v>3</v>
      </c>
      <c r="BD585" s="20">
        <f>VLOOKUP(BD240,[1]Plan1!$F$3:$G$429,2,FALSE)</f>
        <v>1</v>
      </c>
      <c r="BE585" s="20" t="e">
        <f>VLOOKUP(BE240,[1]Plan1!$F$3:$G$429,2,FALSE)</f>
        <v>#N/A</v>
      </c>
      <c r="BF585" s="20">
        <f>VLOOKUP(BF240,[1]Plan1!$F$3:$G$429,2,FALSE)</f>
        <v>15</v>
      </c>
      <c r="BG585" s="20">
        <f>VLOOKUP(BG240,[1]Plan1!$F$3:$G$429,2,FALSE)</f>
        <v>6</v>
      </c>
      <c r="BH585" s="20">
        <f>VLOOKUP(BH240,[1]Plan1!$F$3:$G$429,2,FALSE)</f>
        <v>16</v>
      </c>
      <c r="BI585" s="20">
        <f>VLOOKUP(BI240,[1]Plan1!$F$3:$G$429,2,FALSE)</f>
        <v>3</v>
      </c>
      <c r="BJ585" s="20">
        <f>VLOOKUP(BJ240,[1]Plan1!$F$3:$G$429,2,FALSE)</f>
        <v>4</v>
      </c>
      <c r="BK585" s="20">
        <f>VLOOKUP(BK240,[1]Plan1!$F$3:$G$429,2,FALSE)</f>
        <v>4</v>
      </c>
      <c r="BL585" s="20">
        <f>VLOOKUP(BL240,[1]Plan1!$F$3:$G$429,2,FALSE)</f>
        <v>4</v>
      </c>
      <c r="BM585" s="20">
        <f>VLOOKUP(BM240,[1]Plan1!$F$3:$G$429,2,FALSE)</f>
        <v>1</v>
      </c>
      <c r="BN585" s="20">
        <f>VLOOKUP(BN240,[1]Plan1!$F$3:$G$429,2,FALSE)</f>
        <v>0</v>
      </c>
      <c r="BO585" s="20">
        <f>VLOOKUP(BO240,[1]Plan1!$F$3:$G$429,2,FALSE)</f>
        <v>3</v>
      </c>
      <c r="BP585" s="20">
        <f>VLOOKUP(BP240,[1]Plan1!$F$3:$G$429,2,FALSE)</f>
        <v>10</v>
      </c>
      <c r="BQ585" s="20" t="e">
        <f>VLOOKUP(BQ240,[1]ajustes!$L$3:$M$11,2,FALSE)</f>
        <v>#N/A</v>
      </c>
      <c r="BR585" s="20" t="e">
        <f>VLOOKUP(BR240,[1]Plan1!$F$3:$G$429,2,FALSE)</f>
        <v>#N/A</v>
      </c>
      <c r="BS585" s="20">
        <f>VLOOKUP(BS240,[1]Plan1!$F$3:$G$429,2,FALSE)</f>
        <v>8</v>
      </c>
      <c r="BT585" s="20">
        <f>VLOOKUP(BT240,[1]Plan1!$F$3:$G$429,2,FALSE)</f>
        <v>4</v>
      </c>
      <c r="BU585" s="20">
        <f>VLOOKUP(BU240,[1]Plan1!$F$3:$G$429,2,FALSE)</f>
        <v>2</v>
      </c>
      <c r="BV585" s="20" t="e">
        <f>VLOOKUP(BV240,[1]ajustes!$L$3:$M$328,2,FALSE)</f>
        <v>#N/A</v>
      </c>
      <c r="BW585" s="20" t="e">
        <f>VLOOKUP(BW240,[1]Plan1!$F$3:$G$429,2,FALSE)</f>
        <v>#N/A</v>
      </c>
      <c r="BX585" s="20">
        <f>VLOOKUP(BX240,[1]Plan1!$F$3:$G$429,2,FALSE)</f>
        <v>8</v>
      </c>
      <c r="BY585" s="20">
        <f>VLOOKUP(BY240,[1]Plan1!$F$3:$G$429,2,FALSE)</f>
        <v>7</v>
      </c>
      <c r="BZ585" s="20">
        <f>VLOOKUP(BZ240,[1]Plan1!$F$3:$G$429,2,FALSE)</f>
        <v>3</v>
      </c>
      <c r="CA585" s="20">
        <f>VLOOKUP(CA240,[1]Plan1!$F$3:$G$429,2,FALSE)</f>
        <v>2</v>
      </c>
      <c r="CB585" s="20">
        <f>VLOOKUP(CB240,[1]Plan1!$F$3:$G$429,2,FALSE)</f>
        <v>0</v>
      </c>
      <c r="CC585" s="20">
        <f>VLOOKUP(CC240,[1]Plan1!$F$3:$G$429,2,FALSE)</f>
        <v>32</v>
      </c>
      <c r="CD585" s="20" t="e">
        <f>VLOOKUP(CD240,[1]Plan1!$F$3:$G$429,2,FALSE)</f>
        <v>#N/A</v>
      </c>
      <c r="CE585" s="20">
        <f>VLOOKUP(CE240,[1]Plan1!$F$3:$G$429,2,FALSE)</f>
        <v>0</v>
      </c>
      <c r="CF585" s="20">
        <f>VLOOKUP(CF240,[1]Plan1!$F$3:$G$429,2,FALSE)</f>
        <v>0</v>
      </c>
      <c r="CG585" s="20" t="e">
        <f>VLOOKUP(CG240,[1]Plan1!$F$3:$G$429,2,FALSE)</f>
        <v>#N/A</v>
      </c>
      <c r="CH585" s="20">
        <f>VLOOKUP(CH240,[1]Plan1!$F$3:$G$429,2,FALSE)</f>
        <v>0</v>
      </c>
      <c r="CI585" s="20">
        <f>VLOOKUP(CI240,[1]Plan1!$F$3:$G$429,2,FALSE)</f>
        <v>0</v>
      </c>
      <c r="CJ585" s="20">
        <f>VLOOKUP(CJ240,[1]Plan1!$F$3:$G$429,2,FALSE)</f>
        <v>0</v>
      </c>
      <c r="CK585" s="20" t="e">
        <f>VLOOKUP(CK240,[1]Plan1!$F$3:$G$429,2,FALSE)</f>
        <v>#N/A</v>
      </c>
      <c r="CL585" s="20">
        <f>VLOOKUP(CL240,[1]Plan1!$F$3:$G$429,2,FALSE)</f>
        <v>0</v>
      </c>
      <c r="CM585" s="20">
        <f>VLOOKUP(CM240,[1]Plan1!$F$3:$G$429,2,FALSE)</f>
        <v>0</v>
      </c>
      <c r="CN585" s="20">
        <f>VLOOKUP(CN240,[1]Plan1!$F$3:$G$429,2,FALSE)</f>
        <v>0</v>
      </c>
      <c r="CU585" s="20" t="str">
        <f>IF(ISERROR(VLOOKUP(CU240,[1]Plan1!$B$2:$D$490,2,FALSE)),"(sem email)",VLOOKUP(CU240,[1]Plan1!$B$2:$D$490,2,FALSE))</f>
        <v>(sem email)</v>
      </c>
      <c r="CX585" s="20" t="str">
        <f>IF(ISERROR(VLOOKUP(CX240,[1]ajustes!$L$4:$M$309,2,FALSE)),"(sem email)",VLOOKUP(CX240,[1]ajustes!$L$4:$M$309,2,FALSE))</f>
        <v>(sem email)</v>
      </c>
    </row>
    <row r="586" spans="5:102" ht="15.75" customHeight="1" x14ac:dyDescent="0.3">
      <c r="E586" s="23" t="str">
        <f t="shared" si="3"/>
        <v>Michele De Fátima Soared</v>
      </c>
      <c r="O586" s="20" t="e">
        <f>VLOOKUP(O241,[1]Plan1!$B$2:$D$490,2,FALSE)</f>
        <v>#N/A</v>
      </c>
      <c r="P586" s="20" t="e">
        <f>VLOOKUP(P241,[1]ajustes!$N$4:$O$344,2,FALSE)</f>
        <v>#N/A</v>
      </c>
      <c r="AN586" s="20">
        <f>VLOOKUP(AN241,[1]Plan1!$F$3:$G$429,2,FALSE)</f>
        <v>180</v>
      </c>
      <c r="AO586" s="20">
        <f>VLOOKUP(AO241,[1]Plan1!$F$3:$G$429,2,FALSE)</f>
        <v>64</v>
      </c>
      <c r="AP586" s="20">
        <f>VLOOKUP(AP241,[1]Plan1!$F$3:$G$429,2,FALSE)</f>
        <v>11</v>
      </c>
      <c r="AQ586" s="20">
        <f>VLOOKUP(AQ241,[1]Plan1!$F$3:$G$429,2,FALSE)</f>
        <v>13</v>
      </c>
      <c r="AR586" s="20">
        <f>VLOOKUP(AR241,[1]Plan1!$F$3:$G$429,2,FALSE)</f>
        <v>0</v>
      </c>
      <c r="AS586" s="20">
        <f>VLOOKUP(AS241,[1]Plan1!$F$3:$G$429,2,FALSE)</f>
        <v>0</v>
      </c>
      <c r="AT586" s="20" t="e">
        <f>VLOOKUP(AT241,[1]Plan1!$F$3:$G$429,2,FALSE)</f>
        <v>#N/A</v>
      </c>
      <c r="AU586" s="20" t="e">
        <f>VLOOKUP(AU241,[1]ajustes!$L$4:$N$134,3,FALSE)</f>
        <v>#N/A</v>
      </c>
      <c r="AV586" s="20">
        <f>VLOOKUP(AV241,[1]Plan1!$F$3:$G$429,2,FALSE)</f>
        <v>44</v>
      </c>
      <c r="AW586" s="20">
        <f>VLOOKUP(AW241,[1]Plan1!$F$3:$G$429,2,FALSE)</f>
        <v>12</v>
      </c>
      <c r="AX586" s="20">
        <f>VLOOKUP(AX241,[1]Plan1!$F$3:$G$429,2,FALSE)</f>
        <v>3</v>
      </c>
      <c r="AY586" s="20">
        <f>VLOOKUP(AY241,[1]Plan1!$F$3:$G$429,2,FALSE)</f>
        <v>1</v>
      </c>
      <c r="AZ586" s="20" t="e">
        <f>VLOOKUP(AZ241,[1]Plan1!$F$3:$G$429,2,FALSE)</f>
        <v>#N/A</v>
      </c>
      <c r="BA586" s="20">
        <f>VLOOKUP(BA241,[1]Plan1!$F$3:$G$429,2,FALSE)</f>
        <v>50</v>
      </c>
      <c r="BB586" s="20">
        <f>VLOOKUP(BB241,[1]Plan1!$F$3:$G$429,2,FALSE)</f>
        <v>10</v>
      </c>
      <c r="BC586" s="20">
        <f>VLOOKUP(BC241,[1]Plan1!$F$3:$G$429,2,FALSE)</f>
        <v>0</v>
      </c>
      <c r="BD586" s="20">
        <f>VLOOKUP(BD241,[1]Plan1!$F$3:$G$429,2,FALSE)</f>
        <v>0</v>
      </c>
      <c r="BE586" s="20" t="e">
        <f>VLOOKUP(BE241,[1]Plan1!$F$3:$G$429,2,FALSE)</f>
        <v>#N/A</v>
      </c>
      <c r="BF586" s="20">
        <f>VLOOKUP(BF241,[1]Plan1!$F$3:$G$429,2,FALSE)</f>
        <v>30</v>
      </c>
      <c r="BG586" s="20">
        <f>VLOOKUP(BG241,[1]Plan1!$F$3:$G$429,2,FALSE)</f>
        <v>10</v>
      </c>
      <c r="BH586" s="20">
        <f>VLOOKUP(BH241,[1]Plan1!$F$3:$G$429,2,FALSE)</f>
        <v>8</v>
      </c>
      <c r="BI586" s="20">
        <f>VLOOKUP(BI241,[1]Plan1!$F$3:$G$429,2,FALSE)</f>
        <v>0</v>
      </c>
      <c r="BJ586" s="20">
        <f>VLOOKUP(BJ241,[1]Plan1!$F$3:$G$429,2,FALSE)</f>
        <v>3</v>
      </c>
      <c r="BK586" s="20">
        <f>VLOOKUP(BK241,[1]Plan1!$F$3:$G$429,2,FALSE)</f>
        <v>2</v>
      </c>
      <c r="BL586" s="20">
        <f>VLOOKUP(BL241,[1]Plan1!$F$3:$G$429,2,FALSE)</f>
        <v>3</v>
      </c>
      <c r="BM586" s="20">
        <f>VLOOKUP(BM241,[1]Plan1!$F$3:$G$429,2,FALSE)</f>
        <v>2</v>
      </c>
      <c r="BN586" s="20">
        <f>VLOOKUP(BN241,[1]Plan1!$F$3:$G$429,2,FALSE)</f>
        <v>2</v>
      </c>
      <c r="BO586" s="20">
        <f>VLOOKUP(BO241,[1]Plan1!$F$3:$G$429,2,FALSE)</f>
        <v>1</v>
      </c>
      <c r="BP586" s="20">
        <f>VLOOKUP(BP241,[1]Plan1!$F$3:$G$429,2,FALSE)</f>
        <v>10</v>
      </c>
      <c r="BQ586" s="20" t="e">
        <f>VLOOKUP(BQ241,[1]ajustes!$L$3:$M$11,2,FALSE)</f>
        <v>#N/A</v>
      </c>
      <c r="BR586" s="20" t="e">
        <f>VLOOKUP(BR241,[1]Plan1!$F$3:$G$429,2,FALSE)</f>
        <v>#N/A</v>
      </c>
      <c r="BS586" s="20">
        <f>VLOOKUP(BS241,[1]Plan1!$F$3:$G$429,2,FALSE)</f>
        <v>6</v>
      </c>
      <c r="BT586" s="20">
        <f>VLOOKUP(BT241,[1]Plan1!$F$3:$G$429,2,FALSE)</f>
        <v>2</v>
      </c>
      <c r="BU586" s="20">
        <f>VLOOKUP(BU241,[1]Plan1!$F$3:$G$429,2,FALSE)</f>
        <v>2</v>
      </c>
      <c r="BV586" s="20" t="e">
        <f>VLOOKUP(BV241,[1]ajustes!$L$3:$M$328,2,FALSE)</f>
        <v>#N/A</v>
      </c>
      <c r="BW586" s="20" t="e">
        <f>VLOOKUP(BW241,[1]Plan1!$F$3:$G$429,2,FALSE)</f>
        <v>#N/A</v>
      </c>
      <c r="BX586" s="20">
        <f>VLOOKUP(BX241,[1]Plan1!$F$3:$G$429,2,FALSE)</f>
        <v>25</v>
      </c>
      <c r="BY586" s="20">
        <f>VLOOKUP(BY241,[1]Plan1!$F$3:$G$429,2,FALSE)</f>
        <v>6</v>
      </c>
      <c r="BZ586" s="20">
        <f>VLOOKUP(BZ241,[1]Plan1!$F$3:$G$429,2,FALSE)</f>
        <v>3</v>
      </c>
      <c r="CA586" s="20">
        <f>VLOOKUP(CA241,[1]Plan1!$F$3:$G$429,2,FALSE)</f>
        <v>3</v>
      </c>
      <c r="CB586" s="20">
        <f>VLOOKUP(CB241,[1]Plan1!$F$3:$G$429,2,FALSE)</f>
        <v>3</v>
      </c>
      <c r="CC586" s="20">
        <f>VLOOKUP(CC241,[1]Plan1!$F$3:$G$429,2,FALSE)</f>
        <v>40</v>
      </c>
      <c r="CD586" s="20" t="e">
        <f>VLOOKUP(CD241,[1]Plan1!$F$3:$G$429,2,FALSE)</f>
        <v>#N/A</v>
      </c>
      <c r="CE586" s="20">
        <f>VLOOKUP(CE241,[1]Plan1!$F$3:$G$429,2,FALSE)</f>
        <v>0</v>
      </c>
      <c r="CF586" s="20">
        <f>VLOOKUP(CF241,[1]Plan1!$F$3:$G$429,2,FALSE)</f>
        <v>0</v>
      </c>
      <c r="CG586" s="20">
        <f>VLOOKUP(CG241,[1]Plan1!$F$3:$G$429,2,FALSE)</f>
        <v>0</v>
      </c>
      <c r="CH586" s="20" t="e">
        <f>VLOOKUP(CH241,[1]Plan1!$F$3:$G$429,2,FALSE)</f>
        <v>#N/A</v>
      </c>
      <c r="CI586" s="20">
        <f>VLOOKUP(CI241,[1]Plan1!$F$3:$G$429,2,FALSE)</f>
        <v>0</v>
      </c>
      <c r="CJ586" s="20">
        <f>VLOOKUP(CJ241,[1]Plan1!$F$3:$G$429,2,FALSE)</f>
        <v>0</v>
      </c>
      <c r="CK586" s="20">
        <f>VLOOKUP(CK241,[1]Plan1!$F$3:$G$429,2,FALSE)</f>
        <v>0</v>
      </c>
      <c r="CL586" s="20" t="e">
        <f>VLOOKUP(CL241,[1]Plan1!$F$3:$G$429,2,FALSE)</f>
        <v>#N/A</v>
      </c>
      <c r="CM586" s="20">
        <f>VLOOKUP(CM241,[1]Plan1!$F$3:$G$429,2,FALSE)</f>
        <v>0</v>
      </c>
      <c r="CN586" s="20">
        <f>VLOOKUP(CN241,[1]Plan1!$F$3:$G$429,2,FALSE)</f>
        <v>0</v>
      </c>
      <c r="CU586" s="20" t="str">
        <f>IF(ISERROR(VLOOKUP(CU241,[1]Plan1!$B$2:$D$490,2,FALSE)),"(sem email)",VLOOKUP(CU241,[1]Plan1!$B$2:$D$490,2,FALSE))</f>
        <v>(sem email)</v>
      </c>
      <c r="CX586" s="20" t="str">
        <f>IF(ISERROR(VLOOKUP(CX241,[1]ajustes!$L$4:$M$309,2,FALSE)),"(sem email)",VLOOKUP(CX241,[1]ajustes!$L$4:$M$309,2,FALSE))</f>
        <v>(sem email)</v>
      </c>
    </row>
    <row r="587" spans="5:102" ht="15.75" customHeight="1" x14ac:dyDescent="0.3">
      <c r="E587" s="23" t="str">
        <f t="shared" si="3"/>
        <v>Edison Lourenço Dos Santos</v>
      </c>
      <c r="O587" s="20" t="e">
        <f>VLOOKUP(O242,[1]Plan1!$B$2:$D$490,2,FALSE)</f>
        <v>#N/A</v>
      </c>
      <c r="P587" s="20" t="str">
        <f>VLOOKUP(P242,[1]ajustes!$N$4:$O$344,2,FALSE)</f>
        <v>(11) 99999-2420</v>
      </c>
      <c r="AN587" s="20">
        <f>VLOOKUP(AN242,[1]Plan1!$F$3:$G$429,2,FALSE)</f>
        <v>270</v>
      </c>
      <c r="AO587" s="20">
        <f>VLOOKUP(AO242,[1]Plan1!$F$3:$G$429,2,FALSE)</f>
        <v>100</v>
      </c>
      <c r="AP587" s="20">
        <f>VLOOKUP(AP242,[1]Plan1!$F$3:$G$429,2,FALSE)</f>
        <v>12</v>
      </c>
      <c r="AQ587" s="20">
        <f>VLOOKUP(AQ242,[1]Plan1!$F$3:$G$429,2,FALSE)</f>
        <v>18</v>
      </c>
      <c r="AR587" s="20" t="e">
        <f>VLOOKUP(AR242,[1]Plan1!$F$3:$G$429,2,FALSE)</f>
        <v>#N/A</v>
      </c>
      <c r="AS587" s="20">
        <f>VLOOKUP(AS242,[1]Plan1!$F$3:$G$429,2,FALSE)</f>
        <v>20</v>
      </c>
      <c r="AT587" s="20" t="e">
        <f>VLOOKUP(AT242,[1]Plan1!$F$3:$G$429,2,FALSE)</f>
        <v>#N/A</v>
      </c>
      <c r="AU587" s="20" t="e">
        <f>VLOOKUP(AU242,[1]ajustes!$L$4:$N$134,3,FALSE)</f>
        <v>#N/A</v>
      </c>
      <c r="AV587" s="20">
        <f>VLOOKUP(AV242,[1]Plan1!$F$3:$G$429,2,FALSE)</f>
        <v>15</v>
      </c>
      <c r="AW587" s="20">
        <f>VLOOKUP(AW242,[1]Plan1!$F$3:$G$429,2,FALSE)</f>
        <v>4</v>
      </c>
      <c r="AX587" s="20">
        <f>VLOOKUP(AX242,[1]Plan1!$F$3:$G$429,2,FALSE)</f>
        <v>4</v>
      </c>
      <c r="AY587" s="20">
        <f>VLOOKUP(AY242,[1]Plan1!$F$3:$G$429,2,FALSE)</f>
        <v>2</v>
      </c>
      <c r="AZ587" s="20" t="e">
        <f>VLOOKUP(AZ242,[1]Plan1!$F$3:$G$429,2,FALSE)</f>
        <v>#N/A</v>
      </c>
      <c r="BA587" s="20">
        <f>VLOOKUP(BA242,[1]Plan1!$F$3:$G$429,2,FALSE)</f>
        <v>20</v>
      </c>
      <c r="BB587" s="20">
        <f>VLOOKUP(BB242,[1]Plan1!$F$3:$G$429,2,FALSE)</f>
        <v>3</v>
      </c>
      <c r="BC587" s="20">
        <f>VLOOKUP(BC242,[1]Plan1!$F$3:$G$429,2,FALSE)</f>
        <v>3</v>
      </c>
      <c r="BD587" s="20">
        <f>VLOOKUP(BD242,[1]Plan1!$F$3:$G$429,2,FALSE)</f>
        <v>2</v>
      </c>
      <c r="BE587" s="20" t="e">
        <f>VLOOKUP(BE242,[1]Plan1!$F$3:$G$429,2,FALSE)</f>
        <v>#N/A</v>
      </c>
      <c r="BF587" s="20">
        <f>VLOOKUP(BF242,[1]Plan1!$F$3:$G$429,2,FALSE)</f>
        <v>60</v>
      </c>
      <c r="BG587" s="20">
        <f>VLOOKUP(BG242,[1]Plan1!$F$3:$G$429,2,FALSE)</f>
        <v>22</v>
      </c>
      <c r="BH587" s="20">
        <f>VLOOKUP(BH242,[1]Plan1!$F$3:$G$429,2,FALSE)</f>
        <v>12</v>
      </c>
      <c r="BI587" s="20">
        <f>VLOOKUP(BI242,[1]Plan1!$F$3:$G$429,2,FALSE)</f>
        <v>2</v>
      </c>
      <c r="BJ587" s="20">
        <f>VLOOKUP(BJ242,[1]Plan1!$F$3:$G$429,2,FALSE)</f>
        <v>2</v>
      </c>
      <c r="BK587" s="20">
        <f>VLOOKUP(BK242,[1]Plan1!$F$3:$G$429,2,FALSE)</f>
        <v>3</v>
      </c>
      <c r="BL587" s="20">
        <f>VLOOKUP(BL242,[1]Plan1!$F$3:$G$429,2,FALSE)</f>
        <v>3</v>
      </c>
      <c r="BM587" s="20">
        <f>VLOOKUP(BM242,[1]Plan1!$F$3:$G$429,2,FALSE)</f>
        <v>2</v>
      </c>
      <c r="BN587" s="20">
        <f>VLOOKUP(BN242,[1]Plan1!$F$3:$G$429,2,FALSE)</f>
        <v>3</v>
      </c>
      <c r="BO587" s="20">
        <f>VLOOKUP(BO242,[1]Plan1!$F$3:$G$429,2,FALSE)</f>
        <v>9</v>
      </c>
      <c r="BP587" s="20">
        <f>VLOOKUP(BP242,[1]Plan1!$F$3:$G$429,2,FALSE)</f>
        <v>0</v>
      </c>
      <c r="BQ587" s="20" t="e">
        <f>VLOOKUP(BQ242,[1]ajustes!$L$3:$M$11,2,FALSE)</f>
        <v>#N/A</v>
      </c>
      <c r="BR587" s="20" t="e">
        <f>VLOOKUP(BR242,[1]Plan1!$F$3:$G$429,2,FALSE)</f>
        <v>#N/A</v>
      </c>
      <c r="BS587" s="20">
        <f>VLOOKUP(BS242,[1]Plan1!$F$3:$G$429,2,FALSE)</f>
        <v>6</v>
      </c>
      <c r="BT587" s="20">
        <f>VLOOKUP(BT242,[1]Plan1!$F$3:$G$429,2,FALSE)</f>
        <v>2</v>
      </c>
      <c r="BU587" s="20">
        <f>VLOOKUP(BU242,[1]Plan1!$F$3:$G$429,2,FALSE)</f>
        <v>2</v>
      </c>
      <c r="BV587" s="20" t="e">
        <f>VLOOKUP(BV242,[1]ajustes!$L$3:$M$328,2,FALSE)</f>
        <v>#N/A</v>
      </c>
      <c r="BW587" s="20" t="e">
        <f>VLOOKUP(BW242,[1]Plan1!$F$3:$G$429,2,FALSE)</f>
        <v>#N/A</v>
      </c>
      <c r="BX587" s="20">
        <f>VLOOKUP(BX242,[1]Plan1!$F$3:$G$429,2,FALSE)</f>
        <v>12</v>
      </c>
      <c r="BY587" s="20">
        <f>VLOOKUP(BY242,[1]Plan1!$F$3:$G$429,2,FALSE)</f>
        <v>1</v>
      </c>
      <c r="BZ587" s="20">
        <f>VLOOKUP(BZ242,[1]Plan1!$F$3:$G$429,2,FALSE)</f>
        <v>2</v>
      </c>
      <c r="CA587" s="20">
        <f>VLOOKUP(CA242,[1]Plan1!$F$3:$G$429,2,FALSE)</f>
        <v>2</v>
      </c>
      <c r="CB587" s="20">
        <f>VLOOKUP(CB242,[1]Plan1!$F$3:$G$429,2,FALSE)</f>
        <v>9</v>
      </c>
      <c r="CC587" s="20">
        <f>VLOOKUP(CC242,[1]Plan1!$F$3:$G$429,2,FALSE)</f>
        <v>66</v>
      </c>
      <c r="CD587" s="20" t="e">
        <f>VLOOKUP(CD242,[1]Plan1!$F$3:$G$429,2,FALSE)</f>
        <v>#N/A</v>
      </c>
      <c r="CE587" s="20" t="e">
        <f>VLOOKUP(CE242,[1]Plan1!$F$3:$G$429,2,FALSE)</f>
        <v>#N/A</v>
      </c>
      <c r="CF587" s="20" t="e">
        <f>VLOOKUP(CF242,[1]Plan1!$F$3:$G$429,2,FALSE)</f>
        <v>#N/A</v>
      </c>
      <c r="CG587" s="20" t="e">
        <f>VLOOKUP(CG242,[1]Plan1!$F$3:$G$429,2,FALSE)</f>
        <v>#N/A</v>
      </c>
      <c r="CH587" s="20" t="e">
        <f>VLOOKUP(CH242,[1]Plan1!$F$3:$G$429,2,FALSE)</f>
        <v>#N/A</v>
      </c>
      <c r="CI587" s="20">
        <f>VLOOKUP(CI242,[1]Plan1!$F$3:$G$429,2,FALSE)</f>
        <v>0</v>
      </c>
      <c r="CJ587" s="20">
        <f>VLOOKUP(CJ242,[1]Plan1!$F$3:$G$429,2,FALSE)</f>
        <v>0</v>
      </c>
      <c r="CK587" s="20">
        <f>VLOOKUP(CK242,[1]Plan1!$F$3:$G$429,2,FALSE)</f>
        <v>0</v>
      </c>
      <c r="CL587" s="20" t="e">
        <f>VLOOKUP(CL242,[1]Plan1!$F$3:$G$429,2,FALSE)</f>
        <v>#N/A</v>
      </c>
      <c r="CM587" s="20">
        <f>VLOOKUP(CM242,[1]Plan1!$F$3:$G$429,2,FALSE)</f>
        <v>0</v>
      </c>
      <c r="CN587" s="20">
        <f>VLOOKUP(CN242,[1]Plan1!$F$3:$G$429,2,FALSE)</f>
        <v>0</v>
      </c>
      <c r="CU587" s="20" t="str">
        <f>IF(ISERROR(VLOOKUP(CU242,[1]Plan1!$B$2:$D$490,2,FALSE)),"(sem email)",VLOOKUP(CU242,[1]Plan1!$B$2:$D$490,2,FALSE))</f>
        <v>(sem email)</v>
      </c>
      <c r="CX587" s="20" t="str">
        <f>IF(ISERROR(VLOOKUP(CX242,[1]ajustes!$L$4:$M$309,2,FALSE)),"(sem email)",VLOOKUP(CX242,[1]ajustes!$L$4:$M$309,2,FALSE))</f>
        <v>(sem email)</v>
      </c>
    </row>
    <row r="588" spans="5:102" ht="15.75" customHeight="1" x14ac:dyDescent="0.3">
      <c r="E588" s="23" t="str">
        <f t="shared" si="3"/>
        <v>Henrique Generali</v>
      </c>
      <c r="O588" s="20" t="e">
        <f>VLOOKUP(O243,[1]Plan1!$B$2:$D$490,2,FALSE)</f>
        <v>#N/A</v>
      </c>
      <c r="P588" s="20" t="str">
        <f>VLOOKUP(P243,[1]ajustes!$N$4:$O$344,2,FALSE)</f>
        <v>(11) 99678-6074</v>
      </c>
      <c r="AN588" s="20">
        <f>VLOOKUP(AN243,[1]Plan1!$F$3:$G$429,2,FALSE)</f>
        <v>20</v>
      </c>
      <c r="AO588" s="20">
        <f>VLOOKUP(AO243,[1]Plan1!$F$3:$G$429,2,FALSE)</f>
        <v>60</v>
      </c>
      <c r="AP588" s="20">
        <f>VLOOKUP(AP243,[1]Plan1!$F$3:$G$429,2,FALSE)</f>
        <v>15</v>
      </c>
      <c r="AQ588" s="20">
        <f>VLOOKUP(AQ243,[1]Plan1!$F$3:$G$429,2,FALSE)</f>
        <v>30</v>
      </c>
      <c r="AR588" s="20">
        <f>VLOOKUP(AR243,[1]Plan1!$F$3:$G$429,2,FALSE)</f>
        <v>0</v>
      </c>
      <c r="AS588" s="20">
        <f>VLOOKUP(AS243,[1]Plan1!$F$3:$G$429,2,FALSE)</f>
        <v>0</v>
      </c>
      <c r="AT588" s="20" t="e">
        <f>VLOOKUP(AT243,[1]Plan1!$F$3:$G$429,2,FALSE)</f>
        <v>#N/A</v>
      </c>
      <c r="AU588" s="20" t="e">
        <f>VLOOKUP(AU243,[1]ajustes!$L$4:$N$134,3,FALSE)</f>
        <v>#N/A</v>
      </c>
      <c r="AV588" s="20">
        <f>VLOOKUP(AV243,[1]Plan1!$F$3:$G$429,2,FALSE)</f>
        <v>12</v>
      </c>
      <c r="AW588" s="20">
        <f>VLOOKUP(AW243,[1]Plan1!$F$3:$G$429,2,FALSE)</f>
        <v>10</v>
      </c>
      <c r="AX588" s="20">
        <f>VLOOKUP(AX243,[1]Plan1!$F$3:$G$429,2,FALSE)</f>
        <v>3</v>
      </c>
      <c r="AY588" s="20">
        <f>VLOOKUP(AY243,[1]Plan1!$F$3:$G$429,2,FALSE)</f>
        <v>2</v>
      </c>
      <c r="AZ588" s="20">
        <f>VLOOKUP(AZ243,[1]Plan1!$F$3:$G$429,2,FALSE)</f>
        <v>0</v>
      </c>
      <c r="BA588" s="20">
        <f>VLOOKUP(BA243,[1]Plan1!$F$3:$G$429,2,FALSE)</f>
        <v>0</v>
      </c>
      <c r="BB588" s="20">
        <f>VLOOKUP(BB243,[1]Plan1!$F$3:$G$429,2,FALSE)</f>
        <v>0</v>
      </c>
      <c r="BC588" s="20">
        <f>VLOOKUP(BC243,[1]Plan1!$F$3:$G$429,2,FALSE)</f>
        <v>2</v>
      </c>
      <c r="BD588" s="20">
        <f>VLOOKUP(BD243,[1]Plan1!$F$3:$G$429,2,FALSE)</f>
        <v>0</v>
      </c>
      <c r="BE588" s="20" t="e">
        <f>VLOOKUP(BE243,[1]Plan1!$F$3:$G$429,2,FALSE)</f>
        <v>#N/A</v>
      </c>
      <c r="BF588" s="20">
        <f>VLOOKUP(BF243,[1]Plan1!$F$3:$G$429,2,FALSE)</f>
        <v>10</v>
      </c>
      <c r="BG588" s="20">
        <f>VLOOKUP(BG243,[1]Plan1!$F$3:$G$429,2,FALSE)</f>
        <v>2</v>
      </c>
      <c r="BH588" s="20">
        <f>VLOOKUP(BH243,[1]Plan1!$F$3:$G$429,2,FALSE)</f>
        <v>4</v>
      </c>
      <c r="BI588" s="20">
        <f>VLOOKUP(BI243,[1]Plan1!$F$3:$G$429,2,FALSE)</f>
        <v>1</v>
      </c>
      <c r="BJ588" s="20">
        <f>VLOOKUP(BJ243,[1]Plan1!$F$3:$G$429,2,FALSE)</f>
        <v>1</v>
      </c>
      <c r="BK588" s="20">
        <f>VLOOKUP(BK243,[1]Plan1!$F$3:$G$429,2,FALSE)</f>
        <v>1</v>
      </c>
      <c r="BL588" s="20">
        <f>VLOOKUP(BL243,[1]Plan1!$F$3:$G$429,2,FALSE)</f>
        <v>1</v>
      </c>
      <c r="BM588" s="20">
        <f>VLOOKUP(BM243,[1]Plan1!$F$3:$G$429,2,FALSE)</f>
        <v>0</v>
      </c>
      <c r="BN588" s="20">
        <f>VLOOKUP(BN243,[1]Plan1!$F$3:$G$429,2,FALSE)</f>
        <v>0</v>
      </c>
      <c r="BO588" s="20">
        <f>VLOOKUP(BO243,[1]Plan1!$F$3:$G$429,2,FALSE)</f>
        <v>0</v>
      </c>
      <c r="BP588" s="20">
        <f>VLOOKUP(BP243,[1]Plan1!$F$3:$G$429,2,FALSE)</f>
        <v>6</v>
      </c>
      <c r="BQ588" s="20" t="e">
        <f>VLOOKUP(BQ243,[1]ajustes!$L$3:$M$11,2,FALSE)</f>
        <v>#N/A</v>
      </c>
      <c r="BR588" s="20" t="e">
        <f>VLOOKUP(BR243,[1]Plan1!$F$3:$G$429,2,FALSE)</f>
        <v>#N/A</v>
      </c>
      <c r="BS588" s="20">
        <f>VLOOKUP(BS243,[1]Plan1!$F$3:$G$429,2,FALSE)</f>
        <v>5</v>
      </c>
      <c r="BT588" s="20">
        <f>VLOOKUP(BT243,[1]Plan1!$F$3:$G$429,2,FALSE)</f>
        <v>1</v>
      </c>
      <c r="BU588" s="20">
        <f>VLOOKUP(BU243,[1]Plan1!$F$3:$G$429,2,FALSE)</f>
        <v>1</v>
      </c>
      <c r="BV588" s="20" t="e">
        <f>VLOOKUP(BV243,[1]ajustes!$L$3:$M$328,2,FALSE)</f>
        <v>#N/A</v>
      </c>
      <c r="BW588" s="20">
        <f>VLOOKUP(BW243,[1]Plan1!$F$3:$G$429,2,FALSE)</f>
        <v>0</v>
      </c>
      <c r="BX588" s="20">
        <f>VLOOKUP(BX243,[1]Plan1!$F$3:$G$429,2,FALSE)</f>
        <v>0</v>
      </c>
      <c r="BY588" s="20">
        <f>VLOOKUP(BY243,[1]Plan1!$F$3:$G$429,2,FALSE)</f>
        <v>0</v>
      </c>
      <c r="BZ588" s="20">
        <f>VLOOKUP(BZ243,[1]Plan1!$F$3:$G$429,2,FALSE)</f>
        <v>2</v>
      </c>
      <c r="CA588" s="20">
        <f>VLOOKUP(CA243,[1]Plan1!$F$3:$G$429,2,FALSE)</f>
        <v>0</v>
      </c>
      <c r="CB588" s="20">
        <f>VLOOKUP(CB243,[1]Plan1!$F$3:$G$429,2,FALSE)</f>
        <v>0</v>
      </c>
      <c r="CC588" s="20">
        <f>VLOOKUP(CC243,[1]Plan1!$F$3:$G$429,2,FALSE)</f>
        <v>30</v>
      </c>
      <c r="CD588" s="20">
        <f>VLOOKUP(CD243,[1]Plan1!$F$3:$G$429,2,FALSE)</f>
        <v>0</v>
      </c>
      <c r="CE588" s="20" t="e">
        <f>VLOOKUP(CE243,[1]Plan1!$F$3:$G$429,2,FALSE)</f>
        <v>#N/A</v>
      </c>
      <c r="CF588" s="20">
        <f>VLOOKUP(CF243,[1]Plan1!$F$3:$G$429,2,FALSE)</f>
        <v>0</v>
      </c>
      <c r="CG588" s="20" t="e">
        <f>VLOOKUP(CG243,[1]Plan1!$F$3:$G$429,2,FALSE)</f>
        <v>#N/A</v>
      </c>
      <c r="CH588" s="20" t="e">
        <f>VLOOKUP(CH243,[1]Plan1!$F$3:$G$429,2,FALSE)</f>
        <v>#N/A</v>
      </c>
      <c r="CI588" s="20">
        <f>VLOOKUP(CI243,[1]Plan1!$F$3:$G$429,2,FALSE)</f>
        <v>0</v>
      </c>
      <c r="CJ588" s="20">
        <f>VLOOKUP(CJ243,[1]Plan1!$F$3:$G$429,2,FALSE)</f>
        <v>0</v>
      </c>
      <c r="CK588" s="20" t="e">
        <f>VLOOKUP(CK243,[1]Plan1!$F$3:$G$429,2,FALSE)</f>
        <v>#N/A</v>
      </c>
      <c r="CL588" s="20" t="e">
        <f>VLOOKUP(CL243,[1]Plan1!$F$3:$G$429,2,FALSE)</f>
        <v>#N/A</v>
      </c>
      <c r="CM588" s="20">
        <f>VLOOKUP(CM243,[1]Plan1!$F$3:$G$429,2,FALSE)</f>
        <v>0</v>
      </c>
      <c r="CN588" s="20">
        <f>VLOOKUP(CN243,[1]Plan1!$F$3:$G$429,2,FALSE)</f>
        <v>0</v>
      </c>
      <c r="CU588" s="20" t="str">
        <f>IF(ISERROR(VLOOKUP(CU243,[1]Plan1!$B$2:$D$490,2,FALSE)),"(sem email)",VLOOKUP(CU243,[1]Plan1!$B$2:$D$490,2,FALSE))</f>
        <v>(sem email)</v>
      </c>
      <c r="CX588" s="20" t="str">
        <f>IF(ISERROR(VLOOKUP(CX243,[1]ajustes!$L$4:$M$309,2,FALSE)),"(sem email)",VLOOKUP(CX243,[1]ajustes!$L$4:$M$309,2,FALSE))</f>
        <v>(sem email)</v>
      </c>
    </row>
    <row r="589" spans="5:102" ht="15.75" customHeight="1" x14ac:dyDescent="0.3">
      <c r="E589" s="23" t="str">
        <f t="shared" si="3"/>
        <v>Sérgio Pandjarjian</v>
      </c>
      <c r="O589" s="20" t="e">
        <f>VLOOKUP(O244,[1]Plan1!$B$2:$D$490,2,FALSE)</f>
        <v>#N/A</v>
      </c>
      <c r="P589" s="20" t="str">
        <f>VLOOKUP(P244,[1]ajustes!$N$4:$O$344,2,FALSE)</f>
        <v>(11) 99935-0076</v>
      </c>
      <c r="AN589" s="20">
        <f>VLOOKUP(AN244,[1]Plan1!$F$3:$G$429,2,FALSE)</f>
        <v>10</v>
      </c>
      <c r="AO589" s="20">
        <f>VLOOKUP(AO244,[1]Plan1!$F$3:$G$429,2,FALSE)</f>
        <v>7</v>
      </c>
      <c r="AP589" s="20">
        <f>VLOOKUP(AP244,[1]Plan1!$F$3:$G$429,2,FALSE)</f>
        <v>22</v>
      </c>
      <c r="AQ589" s="20">
        <f>VLOOKUP(AQ244,[1]Plan1!$F$3:$G$429,2,FALSE)</f>
        <v>18</v>
      </c>
      <c r="AR589" s="20" t="e">
        <f>VLOOKUP(AR244,[1]Plan1!$F$3:$G$429,2,FALSE)</f>
        <v>#N/A</v>
      </c>
      <c r="AS589" s="20">
        <f>VLOOKUP(AS244,[1]Plan1!$F$3:$G$429,2,FALSE)</f>
        <v>30</v>
      </c>
      <c r="AT589" s="20" t="e">
        <f>VLOOKUP(AT244,[1]Plan1!$F$3:$G$429,2,FALSE)</f>
        <v>#N/A</v>
      </c>
      <c r="AU589" s="20" t="e">
        <f>VLOOKUP(AU244,[1]ajustes!$L$4:$N$134,3,FALSE)</f>
        <v>#N/A</v>
      </c>
      <c r="AV589" s="20">
        <f>VLOOKUP(AV244,[1]Plan1!$F$3:$G$429,2,FALSE)</f>
        <v>2</v>
      </c>
      <c r="AW589" s="20">
        <f>VLOOKUP(AW244,[1]Plan1!$F$3:$G$429,2,FALSE)</f>
        <v>22</v>
      </c>
      <c r="AX589" s="20">
        <f>VLOOKUP(AX244,[1]Plan1!$F$3:$G$429,2,FALSE)</f>
        <v>9</v>
      </c>
      <c r="AY589" s="20">
        <f>VLOOKUP(AY244,[1]Plan1!$F$3:$G$429,2,FALSE)</f>
        <v>6</v>
      </c>
      <c r="AZ589" s="20">
        <f>VLOOKUP(AZ244,[1]Plan1!$F$3:$G$429,2,FALSE)</f>
        <v>0</v>
      </c>
      <c r="BA589" s="20">
        <f>VLOOKUP(BA244,[1]Plan1!$F$3:$G$429,2,FALSE)</f>
        <v>0</v>
      </c>
      <c r="BB589" s="20">
        <f>VLOOKUP(BB244,[1]Plan1!$F$3:$G$429,2,FALSE)</f>
        <v>4</v>
      </c>
      <c r="BC589" s="20">
        <f>VLOOKUP(BC244,[1]Plan1!$F$3:$G$429,2,FALSE)</f>
        <v>2</v>
      </c>
      <c r="BD589" s="20">
        <f>VLOOKUP(BD244,[1]Plan1!$F$3:$G$429,2,FALSE)</f>
        <v>1</v>
      </c>
      <c r="BE589" s="20" t="e">
        <f>VLOOKUP(BE244,[1]Plan1!$F$3:$G$429,2,FALSE)</f>
        <v>#N/A</v>
      </c>
      <c r="BF589" s="20">
        <f>VLOOKUP(BF244,[1]Plan1!$F$3:$G$429,2,FALSE)</f>
        <v>10</v>
      </c>
      <c r="BG589" s="20">
        <f>VLOOKUP(BG244,[1]Plan1!$F$3:$G$429,2,FALSE)</f>
        <v>10</v>
      </c>
      <c r="BH589" s="20">
        <f>VLOOKUP(BH244,[1]Plan1!$F$3:$G$429,2,FALSE)</f>
        <v>10</v>
      </c>
      <c r="BI589" s="20">
        <f>VLOOKUP(BI244,[1]Plan1!$F$3:$G$429,2,FALSE)</f>
        <v>3</v>
      </c>
      <c r="BJ589" s="20">
        <f>VLOOKUP(BJ244,[1]Plan1!$F$3:$G$429,2,FALSE)</f>
        <v>3</v>
      </c>
      <c r="BK589" s="20">
        <f>VLOOKUP(BK244,[1]Plan1!$F$3:$G$429,2,FALSE)</f>
        <v>2</v>
      </c>
      <c r="BL589" s="20">
        <f>VLOOKUP(BL244,[1]Plan1!$F$3:$G$429,2,FALSE)</f>
        <v>2</v>
      </c>
      <c r="BM589" s="20">
        <f>VLOOKUP(BM244,[1]Plan1!$F$3:$G$429,2,FALSE)</f>
        <v>10</v>
      </c>
      <c r="BN589" s="20">
        <f>VLOOKUP(BN244,[1]Plan1!$F$3:$G$429,2,FALSE)</f>
        <v>0</v>
      </c>
      <c r="BO589" s="20">
        <f>VLOOKUP(BO244,[1]Plan1!$F$3:$G$429,2,FALSE)</f>
        <v>10</v>
      </c>
      <c r="BP589" s="20">
        <f>VLOOKUP(BP244,[1]Plan1!$F$3:$G$429,2,FALSE)</f>
        <v>10</v>
      </c>
      <c r="BQ589" s="20" t="e">
        <f>VLOOKUP(BQ244,[1]ajustes!$L$3:$M$11,2,FALSE)</f>
        <v>#N/A</v>
      </c>
      <c r="BR589" s="20" t="e">
        <f>VLOOKUP(BR244,[1]Plan1!$F$3:$G$429,2,FALSE)</f>
        <v>#N/A</v>
      </c>
      <c r="BS589" s="20">
        <f>VLOOKUP(BS244,[1]Plan1!$F$3:$G$429,2,FALSE)</f>
        <v>5</v>
      </c>
      <c r="BT589" s="20">
        <f>VLOOKUP(BT244,[1]Plan1!$F$3:$G$429,2,FALSE)</f>
        <v>2</v>
      </c>
      <c r="BU589" s="20">
        <f>VLOOKUP(BU244,[1]Plan1!$F$3:$G$429,2,FALSE)</f>
        <v>2</v>
      </c>
      <c r="BV589" s="20" t="e">
        <f>VLOOKUP(BV244,[1]ajustes!$L$3:$M$328,2,FALSE)</f>
        <v>#N/A</v>
      </c>
      <c r="BW589" s="20">
        <f>VLOOKUP(BW244,[1]Plan1!$F$3:$G$429,2,FALSE)</f>
        <v>0</v>
      </c>
      <c r="BX589" s="20">
        <f>VLOOKUP(BX244,[1]Plan1!$F$3:$G$429,2,FALSE)</f>
        <v>5</v>
      </c>
      <c r="BY589" s="20">
        <f>VLOOKUP(BY244,[1]Plan1!$F$3:$G$429,2,FALSE)</f>
        <v>2</v>
      </c>
      <c r="BZ589" s="20">
        <f>VLOOKUP(BZ244,[1]Plan1!$F$3:$G$429,2,FALSE)</f>
        <v>4</v>
      </c>
      <c r="CA589" s="20">
        <f>VLOOKUP(CA244,[1]Plan1!$F$3:$G$429,2,FALSE)</f>
        <v>4</v>
      </c>
      <c r="CB589" s="20">
        <f>VLOOKUP(CB244,[1]Plan1!$F$3:$G$429,2,FALSE)</f>
        <v>4</v>
      </c>
      <c r="CC589" s="20">
        <f>VLOOKUP(CC244,[1]Plan1!$F$3:$G$429,2,FALSE)</f>
        <v>49</v>
      </c>
      <c r="CD589" s="20">
        <f>VLOOKUP(CD244,[1]Plan1!$F$3:$G$429,2,FALSE)</f>
        <v>0</v>
      </c>
      <c r="CE589" s="20" t="e">
        <f>VLOOKUP(CE244,[1]Plan1!$F$3:$G$429,2,FALSE)</f>
        <v>#N/A</v>
      </c>
      <c r="CF589" s="20">
        <f>VLOOKUP(CF244,[1]Plan1!$F$3:$G$429,2,FALSE)</f>
        <v>0</v>
      </c>
      <c r="CG589" s="20" t="e">
        <f>VLOOKUP(CG244,[1]Plan1!$F$3:$G$429,2,FALSE)</f>
        <v>#N/A</v>
      </c>
      <c r="CH589" s="20" t="e">
        <f>VLOOKUP(CH244,[1]Plan1!$F$3:$G$429,2,FALSE)</f>
        <v>#N/A</v>
      </c>
      <c r="CI589" s="20">
        <f>VLOOKUP(CI244,[1]Plan1!$F$3:$G$429,2,FALSE)</f>
        <v>30</v>
      </c>
      <c r="CJ589" s="20">
        <f>VLOOKUP(CJ244,[1]Plan1!$F$3:$G$429,2,FALSE)</f>
        <v>6</v>
      </c>
      <c r="CK589" s="20">
        <f>VLOOKUP(CK244,[1]Plan1!$F$3:$G$429,2,FALSE)</f>
        <v>0</v>
      </c>
      <c r="CL589" s="20" t="e">
        <f>VLOOKUP(CL244,[1]Plan1!$F$3:$G$429,2,FALSE)</f>
        <v>#N/A</v>
      </c>
      <c r="CM589" s="20">
        <f>VLOOKUP(CM244,[1]Plan1!$F$3:$G$429,2,FALSE)</f>
        <v>0</v>
      </c>
      <c r="CN589" s="20">
        <f>VLOOKUP(CN244,[1]Plan1!$F$3:$G$429,2,FALSE)</f>
        <v>0</v>
      </c>
      <c r="CU589" s="20" t="str">
        <f>IF(ISERROR(VLOOKUP(CU244,[1]Plan1!$B$2:$D$490,2,FALSE)),"(sem email)",VLOOKUP(CU244,[1]Plan1!$B$2:$D$490,2,FALSE))</f>
        <v>(sem email)</v>
      </c>
      <c r="CX589" s="20" t="str">
        <f>IF(ISERROR(VLOOKUP(CX244,[1]ajustes!$L$4:$M$309,2,FALSE)),"(sem email)",VLOOKUP(CX244,[1]ajustes!$L$4:$M$309,2,FALSE))</f>
        <v>(sem email)</v>
      </c>
    </row>
    <row r="590" spans="5:102" ht="15.75" customHeight="1" x14ac:dyDescent="0.3">
      <c r="E590" s="23" t="str">
        <f t="shared" si="3"/>
        <v>Selma Medeiros Pimentel</v>
      </c>
      <c r="O590" s="20" t="e">
        <f>VLOOKUP(O245,[1]Plan1!$B$2:$D$490,2,FALSE)</f>
        <v>#N/A</v>
      </c>
      <c r="P590" s="20" t="e">
        <f>VLOOKUP(P245,[1]ajustes!$N$4:$O$344,2,FALSE)</f>
        <v>#N/A</v>
      </c>
      <c r="AN590" s="20">
        <f>VLOOKUP(AN245,[1]Plan1!$F$3:$G$429,2,FALSE)</f>
        <v>15</v>
      </c>
      <c r="AO590" s="20">
        <f>VLOOKUP(AO245,[1]Plan1!$F$3:$G$429,2,FALSE)</f>
        <v>12</v>
      </c>
      <c r="AP590" s="20">
        <f>VLOOKUP(AP245,[1]Plan1!$F$3:$G$429,2,FALSE)</f>
        <v>6</v>
      </c>
      <c r="AQ590" s="20">
        <f>VLOOKUP(AQ245,[1]Plan1!$F$3:$G$429,2,FALSE)</f>
        <v>4</v>
      </c>
      <c r="AR590" s="20">
        <f>VLOOKUP(AR245,[1]Plan1!$F$3:$G$429,2,FALSE)</f>
        <v>0</v>
      </c>
      <c r="AS590" s="20">
        <f>VLOOKUP(AS245,[1]Plan1!$F$3:$G$429,2,FALSE)</f>
        <v>0</v>
      </c>
      <c r="AT590" s="20" t="e">
        <f>VLOOKUP(AT245,[1]Plan1!$F$3:$G$429,2,FALSE)</f>
        <v>#N/A</v>
      </c>
      <c r="AU590" s="20" t="e">
        <f>VLOOKUP(AU245,[1]ajustes!$L$4:$N$134,3,FALSE)</f>
        <v>#N/A</v>
      </c>
      <c r="AV590" s="20">
        <f>VLOOKUP(AV245,[1]Plan1!$F$3:$G$429,2,FALSE)</f>
        <v>4</v>
      </c>
      <c r="AW590" s="20">
        <f>VLOOKUP(AW245,[1]Plan1!$F$3:$G$429,2,FALSE)</f>
        <v>5</v>
      </c>
      <c r="AX590" s="20">
        <f>VLOOKUP(AX245,[1]Plan1!$F$3:$G$429,2,FALSE)</f>
        <v>3</v>
      </c>
      <c r="AY590" s="20">
        <f>VLOOKUP(AY245,[1]Plan1!$F$3:$G$429,2,FALSE)</f>
        <v>1</v>
      </c>
      <c r="AZ590" s="20" t="e">
        <f>VLOOKUP(AZ245,[1]Plan1!$F$3:$G$429,2,FALSE)</f>
        <v>#N/A</v>
      </c>
      <c r="BA590" s="20">
        <f>VLOOKUP(BA245,[1]Plan1!$F$3:$G$429,2,FALSE)</f>
        <v>10</v>
      </c>
      <c r="BB590" s="20">
        <f>VLOOKUP(BB245,[1]Plan1!$F$3:$G$429,2,FALSE)</f>
        <v>3</v>
      </c>
      <c r="BC590" s="20">
        <f>VLOOKUP(BC245,[1]Plan1!$F$3:$G$429,2,FALSE)</f>
        <v>2</v>
      </c>
      <c r="BD590" s="20">
        <f>VLOOKUP(BD245,[1]Plan1!$F$3:$G$429,2,FALSE)</f>
        <v>1</v>
      </c>
      <c r="BE590" s="20" t="e">
        <f>VLOOKUP(BE245,[1]Plan1!$F$3:$G$429,2,FALSE)</f>
        <v>#N/A</v>
      </c>
      <c r="BF590" s="20">
        <f>VLOOKUP(BF245,[1]Plan1!$F$3:$G$429,2,FALSE)</f>
        <v>50</v>
      </c>
      <c r="BG590" s="20">
        <f>VLOOKUP(BG245,[1]Plan1!$F$3:$G$429,2,FALSE)</f>
        <v>12</v>
      </c>
      <c r="BH590" s="20">
        <f>VLOOKUP(BH245,[1]Plan1!$F$3:$G$429,2,FALSE)</f>
        <v>9</v>
      </c>
      <c r="BI590" s="20">
        <f>VLOOKUP(BI245,[1]Plan1!$F$3:$G$429,2,FALSE)</f>
        <v>2</v>
      </c>
      <c r="BJ590" s="20">
        <f>VLOOKUP(BJ245,[1]Plan1!$F$3:$G$429,2,FALSE)</f>
        <v>3</v>
      </c>
      <c r="BK590" s="20">
        <f>VLOOKUP(BK245,[1]Plan1!$F$3:$G$429,2,FALSE)</f>
        <v>2</v>
      </c>
      <c r="BL590" s="20">
        <f>VLOOKUP(BL245,[1]Plan1!$F$3:$G$429,2,FALSE)</f>
        <v>2</v>
      </c>
      <c r="BM590" s="20">
        <f>VLOOKUP(BM245,[1]Plan1!$F$3:$G$429,2,FALSE)</f>
        <v>1</v>
      </c>
      <c r="BN590" s="20">
        <f>VLOOKUP(BN245,[1]Plan1!$F$3:$G$429,2,FALSE)</f>
        <v>2</v>
      </c>
      <c r="BO590" s="20">
        <f>VLOOKUP(BO245,[1]Plan1!$F$3:$G$429,2,FALSE)</f>
        <v>7</v>
      </c>
      <c r="BP590" s="20">
        <f>VLOOKUP(BP245,[1]Plan1!$F$3:$G$429,2,FALSE)</f>
        <v>6</v>
      </c>
      <c r="BQ590" s="20" t="e">
        <f>VLOOKUP(BQ245,[1]ajustes!$L$3:$M$11,2,FALSE)</f>
        <v>#N/A</v>
      </c>
      <c r="BR590" s="20" t="e">
        <f>VLOOKUP(BR245,[1]Plan1!$F$3:$G$429,2,FALSE)</f>
        <v>#N/A</v>
      </c>
      <c r="BS590" s="20">
        <f>VLOOKUP(BS245,[1]Plan1!$F$3:$G$429,2,FALSE)</f>
        <v>10</v>
      </c>
      <c r="BT590" s="20">
        <f>VLOOKUP(BT245,[1]Plan1!$F$3:$G$429,2,FALSE)</f>
        <v>3</v>
      </c>
      <c r="BU590" s="20">
        <f>VLOOKUP(BU245,[1]Plan1!$F$3:$G$429,2,FALSE)</f>
        <v>3</v>
      </c>
      <c r="BV590" s="20" t="e">
        <f>VLOOKUP(BV245,[1]ajustes!$L$3:$M$328,2,FALSE)</f>
        <v>#N/A</v>
      </c>
      <c r="BW590" s="20" t="e">
        <f>VLOOKUP(BW245,[1]Plan1!$F$3:$G$429,2,FALSE)</f>
        <v>#N/A</v>
      </c>
      <c r="BX590" s="20">
        <f>VLOOKUP(BX245,[1]Plan1!$F$3:$G$429,2,FALSE)</f>
        <v>20</v>
      </c>
      <c r="BY590" s="20">
        <f>VLOOKUP(BY245,[1]Plan1!$F$3:$G$429,2,FALSE)</f>
        <v>5</v>
      </c>
      <c r="BZ590" s="20">
        <f>VLOOKUP(BZ245,[1]Plan1!$F$3:$G$429,2,FALSE)</f>
        <v>2</v>
      </c>
      <c r="CA590" s="20">
        <f>VLOOKUP(CA245,[1]Plan1!$F$3:$G$429,2,FALSE)</f>
        <v>2</v>
      </c>
      <c r="CB590" s="20">
        <f>VLOOKUP(CB245,[1]Plan1!$F$3:$G$429,2,FALSE)</f>
        <v>0</v>
      </c>
      <c r="CC590" s="20">
        <f>VLOOKUP(CC245,[1]Plan1!$F$3:$G$429,2,FALSE)</f>
        <v>6</v>
      </c>
      <c r="CD590" s="20">
        <f>VLOOKUP(CD245,[1]Plan1!$F$3:$G$429,2,FALSE)</f>
        <v>0</v>
      </c>
      <c r="CE590" s="20" t="e">
        <f>VLOOKUP(CE245,[1]Plan1!$F$3:$G$429,2,FALSE)</f>
        <v>#N/A</v>
      </c>
      <c r="CF590" s="20">
        <f>VLOOKUP(CF245,[1]Plan1!$F$3:$G$429,2,FALSE)</f>
        <v>0</v>
      </c>
      <c r="CG590" s="20" t="e">
        <f>VLOOKUP(CG245,[1]Plan1!$F$3:$G$429,2,FALSE)</f>
        <v>#N/A</v>
      </c>
      <c r="CH590" s="20" t="e">
        <f>VLOOKUP(CH245,[1]Plan1!$F$3:$G$429,2,FALSE)</f>
        <v>#N/A</v>
      </c>
      <c r="CI590" s="20">
        <f>VLOOKUP(CI245,[1]Plan1!$F$3:$G$429,2,FALSE)</f>
        <v>0</v>
      </c>
      <c r="CJ590" s="20">
        <f>VLOOKUP(CJ245,[1]Plan1!$F$3:$G$429,2,FALSE)</f>
        <v>0</v>
      </c>
      <c r="CK590" s="20" t="e">
        <f>VLOOKUP(CK245,[1]Plan1!$F$3:$G$429,2,FALSE)</f>
        <v>#N/A</v>
      </c>
      <c r="CL590" s="20" t="e">
        <f>VLOOKUP(CL245,[1]Plan1!$F$3:$G$429,2,FALSE)</f>
        <v>#N/A</v>
      </c>
      <c r="CM590" s="20">
        <f>VLOOKUP(CM245,[1]Plan1!$F$3:$G$429,2,FALSE)</f>
        <v>0</v>
      </c>
      <c r="CN590" s="20">
        <f>VLOOKUP(CN245,[1]Plan1!$F$3:$G$429,2,FALSE)</f>
        <v>0</v>
      </c>
      <c r="CU590" s="20" t="str">
        <f>IF(ISERROR(VLOOKUP(CU245,[1]Plan1!$B$2:$D$490,2,FALSE)),"(sem email)",VLOOKUP(CU245,[1]Plan1!$B$2:$D$490,2,FALSE))</f>
        <v>(sem email)</v>
      </c>
      <c r="CX590" s="20" t="str">
        <f>IF(ISERROR(VLOOKUP(CX245,[1]ajustes!$L$4:$M$309,2,FALSE)),"(sem email)",VLOOKUP(CX245,[1]ajustes!$L$4:$M$309,2,FALSE))</f>
        <v>(sem email)</v>
      </c>
    </row>
    <row r="591" spans="5:102" ht="15.75" customHeight="1" x14ac:dyDescent="0.3">
      <c r="E591" s="23" t="str">
        <f t="shared" si="3"/>
        <v>Maria De Fátima Camargo Soliane</v>
      </c>
      <c r="O591" s="20" t="e">
        <f>VLOOKUP(O246,[1]Plan1!$B$2:$D$490,2,FALSE)</f>
        <v>#N/A</v>
      </c>
      <c r="P591" s="20" t="str">
        <f>VLOOKUP(P246,[1]ajustes!$N$4:$O$344,2,FALSE)</f>
        <v>(11) 2280-0313  / (11) 99105-1936</v>
      </c>
      <c r="AN591" s="20">
        <f>VLOOKUP(AN246,[1]Plan1!$F$3:$G$429,2,FALSE)</f>
        <v>35</v>
      </c>
      <c r="AO591" s="20">
        <f>VLOOKUP(AO246,[1]Plan1!$F$3:$G$429,2,FALSE)</f>
        <v>15</v>
      </c>
      <c r="AP591" s="20">
        <f>VLOOKUP(AP246,[1]Plan1!$F$3:$G$429,2,FALSE)</f>
        <v>6</v>
      </c>
      <c r="AQ591" s="20">
        <f>VLOOKUP(AQ246,[1]Plan1!$F$3:$G$429,2,FALSE)</f>
        <v>6</v>
      </c>
      <c r="AR591" s="20">
        <f>VLOOKUP(AR246,[1]Plan1!$F$3:$G$429,2,FALSE)</f>
        <v>0</v>
      </c>
      <c r="AS591" s="20">
        <f>VLOOKUP(AS246,[1]Plan1!$F$3:$G$429,2,FALSE)</f>
        <v>0</v>
      </c>
      <c r="AT591" s="20" t="e">
        <f>VLOOKUP(AT246,[1]Plan1!$F$3:$G$429,2,FALSE)</f>
        <v>#N/A</v>
      </c>
      <c r="AU591" s="20" t="e">
        <f>VLOOKUP(AU246,[1]ajustes!$L$4:$N$134,3,FALSE)</f>
        <v>#N/A</v>
      </c>
      <c r="AV591" s="20">
        <f>VLOOKUP(AV246,[1]Plan1!$F$3:$G$429,2,FALSE)</f>
        <v>5</v>
      </c>
      <c r="AW591" s="20">
        <f>VLOOKUP(AW246,[1]Plan1!$F$3:$G$429,2,FALSE)</f>
        <v>3</v>
      </c>
      <c r="AX591" s="20">
        <f>VLOOKUP(AX246,[1]Plan1!$F$3:$G$429,2,FALSE)</f>
        <v>3</v>
      </c>
      <c r="AY591" s="20">
        <f>VLOOKUP(AY246,[1]Plan1!$F$3:$G$429,2,FALSE)</f>
        <v>2</v>
      </c>
      <c r="AZ591" s="20" t="e">
        <f>VLOOKUP(AZ246,[1]Plan1!$F$3:$G$429,2,FALSE)</f>
        <v>#N/A</v>
      </c>
      <c r="BA591" s="20">
        <f>VLOOKUP(BA246,[1]Plan1!$F$3:$G$429,2,FALSE)</f>
        <v>0</v>
      </c>
      <c r="BB591" s="20">
        <f>VLOOKUP(BB246,[1]Plan1!$F$3:$G$429,2,FALSE)</f>
        <v>1</v>
      </c>
      <c r="BC591" s="20">
        <f>VLOOKUP(BC246,[1]Plan1!$F$3:$G$429,2,FALSE)</f>
        <v>1</v>
      </c>
      <c r="BD591" s="20">
        <f>VLOOKUP(BD246,[1]Plan1!$F$3:$G$429,2,FALSE)</f>
        <v>1</v>
      </c>
      <c r="BE591" s="20" t="e">
        <f>VLOOKUP(BE246,[1]Plan1!$F$3:$G$429,2,FALSE)</f>
        <v>#N/A</v>
      </c>
      <c r="BF591" s="20">
        <f>VLOOKUP(BF246,[1]Plan1!$F$3:$G$429,2,FALSE)</f>
        <v>5</v>
      </c>
      <c r="BG591" s="20">
        <f>VLOOKUP(BG246,[1]Plan1!$F$3:$G$429,2,FALSE)</f>
        <v>2</v>
      </c>
      <c r="BH591" s="20">
        <f>VLOOKUP(BH246,[1]Plan1!$F$3:$G$429,2,FALSE)</f>
        <v>4</v>
      </c>
      <c r="BI591" s="20">
        <f>VLOOKUP(BI246,[1]Plan1!$F$3:$G$429,2,FALSE)</f>
        <v>1</v>
      </c>
      <c r="BJ591" s="20">
        <f>VLOOKUP(BJ246,[1]Plan1!$F$3:$G$429,2,FALSE)</f>
        <v>1</v>
      </c>
      <c r="BK591" s="20">
        <f>VLOOKUP(BK246,[1]Plan1!$F$3:$G$429,2,FALSE)</f>
        <v>1</v>
      </c>
      <c r="BL591" s="20">
        <f>VLOOKUP(BL246,[1]Plan1!$F$3:$G$429,2,FALSE)</f>
        <v>1</v>
      </c>
      <c r="BM591" s="20">
        <f>VLOOKUP(BM246,[1]Plan1!$F$3:$G$429,2,FALSE)</f>
        <v>1</v>
      </c>
      <c r="BN591" s="20">
        <f>VLOOKUP(BN246,[1]Plan1!$F$3:$G$429,2,FALSE)</f>
        <v>0</v>
      </c>
      <c r="BO591" s="20">
        <f>VLOOKUP(BO246,[1]Plan1!$F$3:$G$429,2,FALSE)</f>
        <v>4</v>
      </c>
      <c r="BP591" s="20">
        <f>VLOOKUP(BP246,[1]Plan1!$F$3:$G$429,2,FALSE)</f>
        <v>4</v>
      </c>
      <c r="BQ591" s="20" t="e">
        <f>VLOOKUP(BQ246,[1]ajustes!$L$3:$M$11,2,FALSE)</f>
        <v>#N/A</v>
      </c>
      <c r="BR591" s="20" t="e">
        <f>VLOOKUP(BR246,[1]Plan1!$F$3:$G$429,2,FALSE)</f>
        <v>#N/A</v>
      </c>
      <c r="BS591" s="20">
        <f>VLOOKUP(BS246,[1]Plan1!$F$3:$G$429,2,FALSE)</f>
        <v>2</v>
      </c>
      <c r="BT591" s="20">
        <f>VLOOKUP(BT246,[1]Plan1!$F$3:$G$429,2,FALSE)</f>
        <v>1</v>
      </c>
      <c r="BU591" s="20">
        <f>VLOOKUP(BU246,[1]Plan1!$F$3:$G$429,2,FALSE)</f>
        <v>1</v>
      </c>
      <c r="BV591" s="20" t="e">
        <f>VLOOKUP(BV246,[1]ajustes!$L$3:$M$328,2,FALSE)</f>
        <v>#N/A</v>
      </c>
      <c r="BW591" s="20" t="e">
        <f>VLOOKUP(BW246,[1]Plan1!$F$3:$G$429,2,FALSE)</f>
        <v>#N/A</v>
      </c>
      <c r="BX591" s="20">
        <f>VLOOKUP(BX246,[1]Plan1!$F$3:$G$429,2,FALSE)</f>
        <v>2</v>
      </c>
      <c r="BY591" s="20">
        <f>VLOOKUP(BY246,[1]Plan1!$F$3:$G$429,2,FALSE)</f>
        <v>1</v>
      </c>
      <c r="BZ591" s="20">
        <f>VLOOKUP(BZ246,[1]Plan1!$F$3:$G$429,2,FALSE)</f>
        <v>1</v>
      </c>
      <c r="CA591" s="20">
        <f>VLOOKUP(CA246,[1]Plan1!$F$3:$G$429,2,FALSE)</f>
        <v>1</v>
      </c>
      <c r="CB591" s="20">
        <f>VLOOKUP(CB246,[1]Plan1!$F$3:$G$429,2,FALSE)</f>
        <v>2</v>
      </c>
      <c r="CC591" s="20">
        <f>VLOOKUP(CC246,[1]Plan1!$F$3:$G$429,2,FALSE)</f>
        <v>8</v>
      </c>
      <c r="CD591" s="20" t="e">
        <f>VLOOKUP(CD246,[1]Plan1!$F$3:$G$429,2,FALSE)</f>
        <v>#N/A</v>
      </c>
      <c r="CE591" s="20" t="e">
        <f>VLOOKUP(CE246,[1]Plan1!$F$3:$G$429,2,FALSE)</f>
        <v>#N/A</v>
      </c>
      <c r="CF591" s="20">
        <f>VLOOKUP(CF246,[1]Plan1!$F$3:$G$429,2,FALSE)</f>
        <v>0</v>
      </c>
      <c r="CG591" s="20" t="e">
        <f>VLOOKUP(CG246,[1]Plan1!$F$3:$G$429,2,FALSE)</f>
        <v>#N/A</v>
      </c>
      <c r="CH591" s="20">
        <f>VLOOKUP(CH246,[1]Plan1!$F$3:$G$429,2,FALSE)</f>
        <v>0</v>
      </c>
      <c r="CI591" s="20">
        <f>VLOOKUP(CI246,[1]Plan1!$F$3:$G$429,2,FALSE)</f>
        <v>6</v>
      </c>
      <c r="CJ591" s="20">
        <f>VLOOKUP(CJ246,[1]Plan1!$F$3:$G$429,2,FALSE)</f>
        <v>2</v>
      </c>
      <c r="CK591" s="20" t="e">
        <f>VLOOKUP(CK246,[1]Plan1!$F$3:$G$429,2,FALSE)</f>
        <v>#N/A</v>
      </c>
      <c r="CL591" s="20" t="e">
        <f>VLOOKUP(CL246,[1]Plan1!$F$3:$G$429,2,FALSE)</f>
        <v>#N/A</v>
      </c>
      <c r="CM591" s="20">
        <f>VLOOKUP(CM246,[1]Plan1!$F$3:$G$429,2,FALSE)</f>
        <v>0</v>
      </c>
      <c r="CN591" s="20">
        <f>VLOOKUP(CN246,[1]Plan1!$F$3:$G$429,2,FALSE)</f>
        <v>2</v>
      </c>
      <c r="CU591" s="20" t="str">
        <f>IF(ISERROR(VLOOKUP(CU246,[1]Plan1!$B$2:$D$490,2,FALSE)),"(sem email)",VLOOKUP(CU246,[1]Plan1!$B$2:$D$490,2,FALSE))</f>
        <v>(sem email)</v>
      </c>
      <c r="CX591" s="20" t="str">
        <f>IF(ISERROR(VLOOKUP(CX246,[1]ajustes!$L$4:$M$309,2,FALSE)),"(sem email)",VLOOKUP(CX246,[1]ajustes!$L$4:$M$309,2,FALSE))</f>
        <v>(sem email)</v>
      </c>
    </row>
    <row r="592" spans="5:102" ht="15.75" customHeight="1" x14ac:dyDescent="0.3">
      <c r="E592" s="23" t="str">
        <f t="shared" si="3"/>
        <v>Sirleide Paiva</v>
      </c>
      <c r="O592" s="20" t="e">
        <f>VLOOKUP(O247,[1]Plan1!$B$2:$D$490,2,FALSE)</f>
        <v>#N/A</v>
      </c>
      <c r="P592" s="20" t="str">
        <f>VLOOKUP(P247,[1]ajustes!$N$4:$O$344,2,FALSE)</f>
        <v>(11) 2041-2760</v>
      </c>
      <c r="AN592" s="20">
        <f>VLOOKUP(AN247,[1]Plan1!$F$3:$G$429,2,FALSE)</f>
        <v>10</v>
      </c>
      <c r="AO592" s="20">
        <f>VLOOKUP(AO247,[1]Plan1!$F$3:$G$429,2,FALSE)</f>
        <v>5</v>
      </c>
      <c r="AP592" s="20">
        <f>VLOOKUP(AP247,[1]Plan1!$F$3:$G$429,2,FALSE)</f>
        <v>3</v>
      </c>
      <c r="AQ592" s="20">
        <f>VLOOKUP(AQ247,[1]Plan1!$F$3:$G$429,2,FALSE)</f>
        <v>4</v>
      </c>
      <c r="AR592" s="20">
        <f>VLOOKUP(AR247,[1]Plan1!$F$3:$G$429,2,FALSE)</f>
        <v>0</v>
      </c>
      <c r="AS592" s="20">
        <f>VLOOKUP(AS247,[1]Plan1!$F$3:$G$429,2,FALSE)</f>
        <v>0</v>
      </c>
      <c r="AT592" s="20" t="e">
        <f>VLOOKUP(AT247,[1]Plan1!$F$3:$G$429,2,FALSE)</f>
        <v>#N/A</v>
      </c>
      <c r="AU592" s="20" t="e">
        <f>VLOOKUP(AU247,[1]ajustes!$L$4:$N$134,3,FALSE)</f>
        <v>#N/A</v>
      </c>
      <c r="AV592" s="20">
        <f>VLOOKUP(AV247,[1]Plan1!$F$3:$G$429,2,FALSE)</f>
        <v>9</v>
      </c>
      <c r="AW592" s="20">
        <f>VLOOKUP(AW247,[1]Plan1!$F$3:$G$429,2,FALSE)</f>
        <v>1</v>
      </c>
      <c r="AX592" s="20">
        <f>VLOOKUP(AX247,[1]Plan1!$F$3:$G$429,2,FALSE)</f>
        <v>1</v>
      </c>
      <c r="AY592" s="20">
        <f>VLOOKUP(AY247,[1]Plan1!$F$3:$G$429,2,FALSE)</f>
        <v>1</v>
      </c>
      <c r="AZ592" s="20">
        <f>VLOOKUP(AZ247,[1]Plan1!$F$3:$G$429,2,FALSE)</f>
        <v>0</v>
      </c>
      <c r="BA592" s="20">
        <f>VLOOKUP(BA247,[1]Plan1!$F$3:$G$429,2,FALSE)</f>
        <v>0</v>
      </c>
      <c r="BB592" s="20">
        <f>VLOOKUP(BB247,[1]Plan1!$F$3:$G$429,2,FALSE)</f>
        <v>0</v>
      </c>
      <c r="BC592" s="20">
        <f>VLOOKUP(BC247,[1]Plan1!$F$3:$G$429,2,FALSE)</f>
        <v>0</v>
      </c>
      <c r="BD592" s="20">
        <f>VLOOKUP(BD247,[1]Plan1!$F$3:$G$429,2,FALSE)</f>
        <v>0</v>
      </c>
      <c r="BE592" s="20">
        <f>VLOOKUP(BE247,[1]Plan1!$F$3:$G$429,2,FALSE)</f>
        <v>0</v>
      </c>
      <c r="BF592" s="20">
        <f>VLOOKUP(BF247,[1]Plan1!$F$3:$G$429,2,FALSE)</f>
        <v>0</v>
      </c>
      <c r="BG592" s="20">
        <f>VLOOKUP(BG247,[1]Plan1!$F$3:$G$429,2,FALSE)</f>
        <v>0</v>
      </c>
      <c r="BH592" s="20">
        <f>VLOOKUP(BH247,[1]Plan1!$F$3:$G$429,2,FALSE)</f>
        <v>0</v>
      </c>
      <c r="BI592" s="20">
        <f>VLOOKUP(BI247,[1]Plan1!$F$3:$G$429,2,FALSE)</f>
        <v>0</v>
      </c>
      <c r="BJ592" s="20">
        <f>VLOOKUP(BJ247,[1]Plan1!$F$3:$G$429,2,FALSE)</f>
        <v>0</v>
      </c>
      <c r="BK592" s="20">
        <f>VLOOKUP(BK247,[1]Plan1!$F$3:$G$429,2,FALSE)</f>
        <v>0</v>
      </c>
      <c r="BL592" s="20">
        <f>VLOOKUP(BL247,[1]Plan1!$F$3:$G$429,2,FALSE)</f>
        <v>0</v>
      </c>
      <c r="BM592" s="20">
        <f>VLOOKUP(BM247,[1]Plan1!$F$3:$G$429,2,FALSE)</f>
        <v>0</v>
      </c>
      <c r="BN592" s="20">
        <f>VLOOKUP(BN247,[1]Plan1!$F$3:$G$429,2,FALSE)</f>
        <v>0</v>
      </c>
      <c r="BO592" s="20">
        <f>VLOOKUP(BO247,[1]Plan1!$F$3:$G$429,2,FALSE)</f>
        <v>0</v>
      </c>
      <c r="BP592" s="20">
        <f>VLOOKUP(BP247,[1]Plan1!$F$3:$G$429,2,FALSE)</f>
        <v>0</v>
      </c>
      <c r="BQ592" s="20" t="e">
        <f>VLOOKUP(BQ247,[1]ajustes!$L$3:$M$11,2,FALSE)</f>
        <v>#N/A</v>
      </c>
      <c r="BR592" s="20">
        <f>VLOOKUP(BR247,[1]Plan1!$F$3:$G$429,2,FALSE)</f>
        <v>0</v>
      </c>
      <c r="BS592" s="20">
        <f>VLOOKUP(BS247,[1]Plan1!$F$3:$G$429,2,FALSE)</f>
        <v>0</v>
      </c>
      <c r="BT592" s="20">
        <f>VLOOKUP(BT247,[1]Plan1!$F$3:$G$429,2,FALSE)</f>
        <v>0</v>
      </c>
      <c r="BU592" s="20">
        <f>VLOOKUP(BU247,[1]Plan1!$F$3:$G$429,2,FALSE)</f>
        <v>0</v>
      </c>
      <c r="BV592" s="20" t="e">
        <f>VLOOKUP(BV247,[1]ajustes!$L$3:$M$328,2,FALSE)</f>
        <v>#N/A</v>
      </c>
      <c r="BW592" s="20">
        <f>VLOOKUP(BW247,[1]Plan1!$F$3:$G$429,2,FALSE)</f>
        <v>0</v>
      </c>
      <c r="BX592" s="20">
        <f>VLOOKUP(BX247,[1]Plan1!$F$3:$G$429,2,FALSE)</f>
        <v>0</v>
      </c>
      <c r="BY592" s="20">
        <f>VLOOKUP(BY247,[1]Plan1!$F$3:$G$429,2,FALSE)</f>
        <v>0</v>
      </c>
      <c r="BZ592" s="20">
        <f>VLOOKUP(BZ247,[1]Plan1!$F$3:$G$429,2,FALSE)</f>
        <v>0</v>
      </c>
      <c r="CA592" s="20">
        <f>VLOOKUP(CA247,[1]Plan1!$F$3:$G$429,2,FALSE)</f>
        <v>0</v>
      </c>
      <c r="CB592" s="20">
        <f>VLOOKUP(CB247,[1]Plan1!$F$3:$G$429,2,FALSE)</f>
        <v>5</v>
      </c>
      <c r="CC592" s="20">
        <f>VLOOKUP(CC247,[1]Plan1!$F$3:$G$429,2,FALSE)</f>
        <v>6</v>
      </c>
      <c r="CD592" s="20">
        <f>VLOOKUP(CD247,[1]Plan1!$F$3:$G$429,2,FALSE)</f>
        <v>0</v>
      </c>
      <c r="CE592" s="20">
        <f>VLOOKUP(CE247,[1]Plan1!$F$3:$G$429,2,FALSE)</f>
        <v>0</v>
      </c>
      <c r="CF592" s="20">
        <f>VLOOKUP(CF247,[1]Plan1!$F$3:$G$429,2,FALSE)</f>
        <v>0</v>
      </c>
      <c r="CG592" s="20">
        <f>VLOOKUP(CG247,[1]Plan1!$F$3:$G$429,2,FALSE)</f>
        <v>0</v>
      </c>
      <c r="CH592" s="20" t="e">
        <f>VLOOKUP(CH247,[1]Plan1!$F$3:$G$429,2,FALSE)</f>
        <v>#N/A</v>
      </c>
      <c r="CI592" s="20">
        <f>VLOOKUP(CI247,[1]Plan1!$F$3:$G$429,2,FALSE)</f>
        <v>0</v>
      </c>
      <c r="CJ592" s="20">
        <f>VLOOKUP(CJ247,[1]Plan1!$F$3:$G$429,2,FALSE)</f>
        <v>0</v>
      </c>
      <c r="CK592" s="20" t="e">
        <f>VLOOKUP(CK247,[1]Plan1!$F$3:$G$429,2,FALSE)</f>
        <v>#N/A</v>
      </c>
      <c r="CL592" s="20">
        <f>VLOOKUP(CL247,[1]Plan1!$F$3:$G$429,2,FALSE)</f>
        <v>0</v>
      </c>
      <c r="CM592" s="20">
        <f>VLOOKUP(CM247,[1]Plan1!$F$3:$G$429,2,FALSE)</f>
        <v>0</v>
      </c>
      <c r="CN592" s="20">
        <f>VLOOKUP(CN247,[1]Plan1!$F$3:$G$429,2,FALSE)</f>
        <v>0</v>
      </c>
      <c r="CU592" s="20" t="str">
        <f>IF(ISERROR(VLOOKUP(CU247,[1]Plan1!$B$2:$D$490,2,FALSE)),"(sem email)",VLOOKUP(CU247,[1]Plan1!$B$2:$D$490,2,FALSE))</f>
        <v>(sem email)</v>
      </c>
      <c r="CX592" s="20" t="str">
        <f>IF(ISERROR(VLOOKUP(CX247,[1]ajustes!$L$4:$M$309,2,FALSE)),"(sem email)",VLOOKUP(CX247,[1]ajustes!$L$4:$M$309,2,FALSE))</f>
        <v>(sem email)</v>
      </c>
    </row>
    <row r="593" spans="5:102" ht="15.75" customHeight="1" x14ac:dyDescent="0.3">
      <c r="E593" s="23" t="str">
        <f t="shared" si="3"/>
        <v>Leandro Machado Costa</v>
      </c>
      <c r="O593" s="20" t="e">
        <f>VLOOKUP(O248,[1]Plan1!$B$2:$D$490,2,FALSE)</f>
        <v>#N/A</v>
      </c>
      <c r="P593" s="20" t="str">
        <f>VLOOKUP(P248,[1]ajustes!$N$4:$O$344,2,FALSE)</f>
        <v>(11) 97257-4219</v>
      </c>
      <c r="AN593" s="20">
        <f>VLOOKUP(AN248,[1]Plan1!$F$3:$G$429,2,FALSE)</f>
        <v>15</v>
      </c>
      <c r="AO593" s="20">
        <f>VLOOKUP(AO248,[1]Plan1!$F$3:$G$429,2,FALSE)</f>
        <v>30</v>
      </c>
      <c r="AP593" s="20">
        <f>VLOOKUP(AP248,[1]Plan1!$F$3:$G$429,2,FALSE)</f>
        <v>8</v>
      </c>
      <c r="AQ593" s="20">
        <f>VLOOKUP(AQ248,[1]Plan1!$F$3:$G$429,2,FALSE)</f>
        <v>8</v>
      </c>
      <c r="AR593" s="20">
        <f>VLOOKUP(AR248,[1]Plan1!$F$3:$G$429,2,FALSE)</f>
        <v>0</v>
      </c>
      <c r="AS593" s="20">
        <f>VLOOKUP(AS248,[1]Plan1!$F$3:$G$429,2,FALSE)</f>
        <v>0</v>
      </c>
      <c r="AT593" s="20" t="e">
        <f>VLOOKUP(AT248,[1]Plan1!$F$3:$G$429,2,FALSE)</f>
        <v>#N/A</v>
      </c>
      <c r="AU593" s="20" t="e">
        <f>VLOOKUP(AU248,[1]ajustes!$L$4:$N$134,3,FALSE)</f>
        <v>#N/A</v>
      </c>
      <c r="AV593" s="20">
        <f>VLOOKUP(AV248,[1]Plan1!$F$3:$G$429,2,FALSE)</f>
        <v>15</v>
      </c>
      <c r="AW593" s="20">
        <f>VLOOKUP(AW248,[1]Plan1!$F$3:$G$429,2,FALSE)</f>
        <v>8</v>
      </c>
      <c r="AX593" s="20">
        <f>VLOOKUP(AX248,[1]Plan1!$F$3:$G$429,2,FALSE)</f>
        <v>8</v>
      </c>
      <c r="AY593" s="20">
        <f>VLOOKUP(AY248,[1]Plan1!$F$3:$G$429,2,FALSE)</f>
        <v>4</v>
      </c>
      <c r="AZ593" s="20" t="e">
        <f>VLOOKUP(AZ248,[1]Plan1!$F$3:$G$429,2,FALSE)</f>
        <v>#N/A</v>
      </c>
      <c r="BA593" s="20">
        <f>VLOOKUP(BA248,[1]Plan1!$F$3:$G$429,2,FALSE)</f>
        <v>7</v>
      </c>
      <c r="BB593" s="20">
        <f>VLOOKUP(BB248,[1]Plan1!$F$3:$G$429,2,FALSE)</f>
        <v>8</v>
      </c>
      <c r="BC593" s="20">
        <f>VLOOKUP(BC248,[1]Plan1!$F$3:$G$429,2,FALSE)</f>
        <v>4</v>
      </c>
      <c r="BD593" s="20">
        <f>VLOOKUP(BD248,[1]Plan1!$F$3:$G$429,2,FALSE)</f>
        <v>4</v>
      </c>
      <c r="BE593" s="20" t="e">
        <f>VLOOKUP(BE248,[1]Plan1!$F$3:$G$429,2,FALSE)</f>
        <v>#N/A</v>
      </c>
      <c r="BF593" s="20">
        <f>VLOOKUP(BF248,[1]Plan1!$F$3:$G$429,2,FALSE)</f>
        <v>98</v>
      </c>
      <c r="BG593" s="20">
        <f>VLOOKUP(BG248,[1]Plan1!$F$3:$G$429,2,FALSE)</f>
        <v>16</v>
      </c>
      <c r="BH593" s="20">
        <f>VLOOKUP(BH248,[1]Plan1!$F$3:$G$429,2,FALSE)</f>
        <v>9</v>
      </c>
      <c r="BI593" s="20">
        <f>VLOOKUP(BI248,[1]Plan1!$F$3:$G$429,2,FALSE)</f>
        <v>2</v>
      </c>
      <c r="BJ593" s="20">
        <f>VLOOKUP(BJ248,[1]Plan1!$F$3:$G$429,2,FALSE)</f>
        <v>2</v>
      </c>
      <c r="BK593" s="20">
        <f>VLOOKUP(BK248,[1]Plan1!$F$3:$G$429,2,FALSE)</f>
        <v>2</v>
      </c>
      <c r="BL593" s="20">
        <f>VLOOKUP(BL248,[1]Plan1!$F$3:$G$429,2,FALSE)</f>
        <v>2</v>
      </c>
      <c r="BM593" s="20">
        <f>VLOOKUP(BM248,[1]Plan1!$F$3:$G$429,2,FALSE)</f>
        <v>2</v>
      </c>
      <c r="BN593" s="20">
        <f>VLOOKUP(BN248,[1]Plan1!$F$3:$G$429,2,FALSE)</f>
        <v>0</v>
      </c>
      <c r="BO593" s="20">
        <f>VLOOKUP(BO248,[1]Plan1!$F$3:$G$429,2,FALSE)</f>
        <v>10</v>
      </c>
      <c r="BP593" s="20">
        <f>VLOOKUP(BP248,[1]Plan1!$F$3:$G$429,2,FALSE)</f>
        <v>10</v>
      </c>
      <c r="BQ593" s="20" t="e">
        <f>VLOOKUP(BQ248,[1]ajustes!$L$3:$M$11,2,FALSE)</f>
        <v>#N/A</v>
      </c>
      <c r="BR593" s="20">
        <f>VLOOKUP(BR248,[1]Plan1!$F$3:$G$429,2,FALSE)</f>
        <v>0</v>
      </c>
      <c r="BS593" s="20">
        <f>VLOOKUP(BS248,[1]Plan1!$F$3:$G$429,2,FALSE)</f>
        <v>0</v>
      </c>
      <c r="BT593" s="20">
        <f>VLOOKUP(BT248,[1]Plan1!$F$3:$G$429,2,FALSE)</f>
        <v>8</v>
      </c>
      <c r="BU593" s="20">
        <f>VLOOKUP(BU248,[1]Plan1!$F$3:$G$429,2,FALSE)</f>
        <v>2</v>
      </c>
      <c r="BV593" s="20" t="e">
        <f>VLOOKUP(BV248,[1]ajustes!$L$3:$M$328,2,FALSE)</f>
        <v>#N/A</v>
      </c>
      <c r="BW593" s="20">
        <f>VLOOKUP(BW248,[1]Plan1!$F$3:$G$429,2,FALSE)</f>
        <v>0</v>
      </c>
      <c r="BX593" s="20">
        <f>VLOOKUP(BX248,[1]Plan1!$F$3:$G$429,2,FALSE)</f>
        <v>0</v>
      </c>
      <c r="BY593" s="20">
        <f>VLOOKUP(BY248,[1]Plan1!$F$3:$G$429,2,FALSE)</f>
        <v>0</v>
      </c>
      <c r="BZ593" s="20">
        <f>VLOOKUP(BZ248,[1]Plan1!$F$3:$G$429,2,FALSE)</f>
        <v>0</v>
      </c>
      <c r="CA593" s="20">
        <f>VLOOKUP(CA248,[1]Plan1!$F$3:$G$429,2,FALSE)</f>
        <v>0</v>
      </c>
      <c r="CB593" s="20">
        <f>VLOOKUP(CB248,[1]Plan1!$F$3:$G$429,2,FALSE)</f>
        <v>0</v>
      </c>
      <c r="CC593" s="20">
        <f>VLOOKUP(CC248,[1]Plan1!$F$3:$G$429,2,FALSE)</f>
        <v>10</v>
      </c>
      <c r="CD593" s="20">
        <f>VLOOKUP(CD248,[1]Plan1!$F$3:$G$429,2,FALSE)</f>
        <v>0</v>
      </c>
      <c r="CE593" s="20" t="e">
        <f>VLOOKUP(CE248,[1]Plan1!$F$3:$G$429,2,FALSE)</f>
        <v>#N/A</v>
      </c>
      <c r="CF593" s="20">
        <f>VLOOKUP(CF248,[1]Plan1!$F$3:$G$429,2,FALSE)</f>
        <v>0</v>
      </c>
      <c r="CG593" s="20" t="e">
        <f>VLOOKUP(CG248,[1]Plan1!$F$3:$G$429,2,FALSE)</f>
        <v>#N/A</v>
      </c>
      <c r="CH593" s="20" t="e">
        <f>VLOOKUP(CH248,[1]Plan1!$F$3:$G$429,2,FALSE)</f>
        <v>#N/A</v>
      </c>
      <c r="CI593" s="20">
        <f>VLOOKUP(CI248,[1]Plan1!$F$3:$G$429,2,FALSE)</f>
        <v>0</v>
      </c>
      <c r="CJ593" s="20">
        <f>VLOOKUP(CJ248,[1]Plan1!$F$3:$G$429,2,FALSE)</f>
        <v>0</v>
      </c>
      <c r="CK593" s="20" t="e">
        <f>VLOOKUP(CK248,[1]Plan1!$F$3:$G$429,2,FALSE)</f>
        <v>#N/A</v>
      </c>
      <c r="CL593" s="20" t="e">
        <f>VLOOKUP(CL248,[1]Plan1!$F$3:$G$429,2,FALSE)</f>
        <v>#N/A</v>
      </c>
      <c r="CM593" s="20">
        <f>VLOOKUP(CM248,[1]Plan1!$F$3:$G$429,2,FALSE)</f>
        <v>0</v>
      </c>
      <c r="CN593" s="20">
        <f>VLOOKUP(CN248,[1]Plan1!$F$3:$G$429,2,FALSE)</f>
        <v>0</v>
      </c>
      <c r="CU593" s="20" t="str">
        <f>IF(ISERROR(VLOOKUP(CU248,[1]Plan1!$B$2:$D$490,2,FALSE)),"(sem email)",VLOOKUP(CU248,[1]Plan1!$B$2:$D$490,2,FALSE))</f>
        <v>(sem email)</v>
      </c>
      <c r="CX593" s="20" t="str">
        <f>IF(ISERROR(VLOOKUP(CX248,[1]ajustes!$L$4:$M$309,2,FALSE)),"(sem email)",VLOOKUP(CX248,[1]ajustes!$L$4:$M$309,2,FALSE))</f>
        <v>(sem email)</v>
      </c>
    </row>
    <row r="594" spans="5:102" ht="15.75" customHeight="1" x14ac:dyDescent="0.3">
      <c r="E594" s="23" t="str">
        <f t="shared" si="3"/>
        <v>Ilda Maria Cristina Nascimento Rocha</v>
      </c>
      <c r="O594" s="20" t="e">
        <f>VLOOKUP(O249,[1]Plan1!$B$2:$D$490,2,FALSE)</f>
        <v>#N/A</v>
      </c>
      <c r="P594" s="20" t="str">
        <f>VLOOKUP(P249,[1]ajustes!$N$4:$O$344,2,FALSE)</f>
        <v>(11) 2751-4399 / (11) 98144-5044</v>
      </c>
      <c r="AN594" s="20">
        <f>VLOOKUP(AN249,[1]Plan1!$F$3:$G$429,2,FALSE)</f>
        <v>52</v>
      </c>
      <c r="AO594" s="20">
        <f>VLOOKUP(AO249,[1]Plan1!$F$3:$G$429,2,FALSE)</f>
        <v>22</v>
      </c>
      <c r="AP594" s="20">
        <f>VLOOKUP(AP249,[1]Plan1!$F$3:$G$429,2,FALSE)</f>
        <v>8</v>
      </c>
      <c r="AQ594" s="20">
        <f>VLOOKUP(AQ249,[1]Plan1!$F$3:$G$429,2,FALSE)</f>
        <v>6</v>
      </c>
      <c r="AR594" s="20">
        <f>VLOOKUP(AR249,[1]Plan1!$F$3:$G$429,2,FALSE)</f>
        <v>0</v>
      </c>
      <c r="AS594" s="20">
        <f>VLOOKUP(AS249,[1]Plan1!$F$3:$G$429,2,FALSE)</f>
        <v>0</v>
      </c>
      <c r="AT594" s="20" t="e">
        <f>VLOOKUP(AT249,[1]Plan1!$F$3:$G$429,2,FALSE)</f>
        <v>#N/A</v>
      </c>
      <c r="AU594" s="20" t="e">
        <f>VLOOKUP(AU249,[1]ajustes!$L$4:$N$134,3,FALSE)</f>
        <v>#N/A</v>
      </c>
      <c r="AV594" s="20">
        <f>VLOOKUP(AV249,[1]Plan1!$F$3:$G$429,2,FALSE)</f>
        <v>11</v>
      </c>
      <c r="AW594" s="20">
        <f>VLOOKUP(AW249,[1]Plan1!$F$3:$G$429,2,FALSE)</f>
        <v>3</v>
      </c>
      <c r="AX594" s="20">
        <f>VLOOKUP(AX249,[1]Plan1!$F$3:$G$429,2,FALSE)</f>
        <v>3</v>
      </c>
      <c r="AY594" s="20">
        <f>VLOOKUP(AY249,[1]Plan1!$F$3:$G$429,2,FALSE)</f>
        <v>1</v>
      </c>
      <c r="AZ594" s="20">
        <f>VLOOKUP(AZ249,[1]Plan1!$F$3:$G$429,2,FALSE)</f>
        <v>0</v>
      </c>
      <c r="BA594" s="20">
        <f>VLOOKUP(BA249,[1]Plan1!$F$3:$G$429,2,FALSE)</f>
        <v>0</v>
      </c>
      <c r="BB594" s="20">
        <f>VLOOKUP(BB249,[1]Plan1!$F$3:$G$429,2,FALSE)</f>
        <v>0</v>
      </c>
      <c r="BC594" s="20">
        <f>VLOOKUP(BC249,[1]Plan1!$F$3:$G$429,2,FALSE)</f>
        <v>0</v>
      </c>
      <c r="BD594" s="20">
        <f>VLOOKUP(BD249,[1]Plan1!$F$3:$G$429,2,FALSE)</f>
        <v>0</v>
      </c>
      <c r="BE594" s="20" t="e">
        <f>VLOOKUP(BE249,[1]Plan1!$F$3:$G$429,2,FALSE)</f>
        <v>#N/A</v>
      </c>
      <c r="BF594" s="20">
        <f>VLOOKUP(BF249,[1]Plan1!$F$3:$G$429,2,FALSE)</f>
        <v>23</v>
      </c>
      <c r="BG594" s="20">
        <f>VLOOKUP(BG249,[1]Plan1!$F$3:$G$429,2,FALSE)</f>
        <v>6</v>
      </c>
      <c r="BH594" s="20">
        <f>VLOOKUP(BH249,[1]Plan1!$F$3:$G$429,2,FALSE)</f>
        <v>6</v>
      </c>
      <c r="BI594" s="20">
        <f>VLOOKUP(BI249,[1]Plan1!$F$3:$G$429,2,FALSE)</f>
        <v>1</v>
      </c>
      <c r="BJ594" s="20">
        <f>VLOOKUP(BJ249,[1]Plan1!$F$3:$G$429,2,FALSE)</f>
        <v>1</v>
      </c>
      <c r="BK594" s="20">
        <f>VLOOKUP(BK249,[1]Plan1!$F$3:$G$429,2,FALSE)</f>
        <v>1</v>
      </c>
      <c r="BL594" s="20">
        <f>VLOOKUP(BL249,[1]Plan1!$F$3:$G$429,2,FALSE)</f>
        <v>1</v>
      </c>
      <c r="BM594" s="20">
        <f>VLOOKUP(BM249,[1]Plan1!$F$3:$G$429,2,FALSE)</f>
        <v>1</v>
      </c>
      <c r="BN594" s="20">
        <f>VLOOKUP(BN249,[1]Plan1!$F$3:$G$429,2,FALSE)</f>
        <v>0</v>
      </c>
      <c r="BO594" s="20">
        <f>VLOOKUP(BO249,[1]Plan1!$F$3:$G$429,2,FALSE)</f>
        <v>1</v>
      </c>
      <c r="BP594" s="20">
        <f>VLOOKUP(BP249,[1]Plan1!$F$3:$G$429,2,FALSE)</f>
        <v>1</v>
      </c>
      <c r="BQ594" s="20" t="e">
        <f>VLOOKUP(BQ249,[1]ajustes!$L$3:$M$11,2,FALSE)</f>
        <v>#N/A</v>
      </c>
      <c r="BR594" s="20">
        <f>VLOOKUP(BR249,[1]Plan1!$F$3:$G$429,2,FALSE)</f>
        <v>0</v>
      </c>
      <c r="BS594" s="20">
        <f>VLOOKUP(BS249,[1]Plan1!$F$3:$G$429,2,FALSE)</f>
        <v>0</v>
      </c>
      <c r="BT594" s="20">
        <f>VLOOKUP(BT249,[1]Plan1!$F$3:$G$429,2,FALSE)</f>
        <v>0</v>
      </c>
      <c r="BU594" s="20">
        <f>VLOOKUP(BU249,[1]Plan1!$F$3:$G$429,2,FALSE)</f>
        <v>0</v>
      </c>
      <c r="BV594" s="20" t="e">
        <f>VLOOKUP(BV249,[1]ajustes!$L$3:$M$328,2,FALSE)</f>
        <v>#N/A</v>
      </c>
      <c r="BW594" s="20">
        <f>VLOOKUP(BW249,[1]Plan1!$F$3:$G$429,2,FALSE)</f>
        <v>0</v>
      </c>
      <c r="BX594" s="20">
        <f>VLOOKUP(BX249,[1]Plan1!$F$3:$G$429,2,FALSE)</f>
        <v>0</v>
      </c>
      <c r="BY594" s="20">
        <f>VLOOKUP(BY249,[1]Plan1!$F$3:$G$429,2,FALSE)</f>
        <v>0</v>
      </c>
      <c r="BZ594" s="20">
        <f>VLOOKUP(BZ249,[1]Plan1!$F$3:$G$429,2,FALSE)</f>
        <v>0</v>
      </c>
      <c r="CA594" s="20">
        <f>VLOOKUP(CA249,[1]Plan1!$F$3:$G$429,2,FALSE)</f>
        <v>0</v>
      </c>
      <c r="CB594" s="20">
        <f>VLOOKUP(CB249,[1]Plan1!$F$3:$G$429,2,FALSE)</f>
        <v>0</v>
      </c>
      <c r="CC594" s="20">
        <f>VLOOKUP(CC249,[1]Plan1!$F$3:$G$429,2,FALSE)</f>
        <v>1</v>
      </c>
      <c r="CD594" s="20">
        <f>VLOOKUP(CD249,[1]Plan1!$F$3:$G$429,2,FALSE)</f>
        <v>0</v>
      </c>
      <c r="CE594" s="20" t="e">
        <f>VLOOKUP(CE249,[1]Plan1!$F$3:$G$429,2,FALSE)</f>
        <v>#N/A</v>
      </c>
      <c r="CF594" s="20">
        <f>VLOOKUP(CF249,[1]Plan1!$F$3:$G$429,2,FALSE)</f>
        <v>0</v>
      </c>
      <c r="CG594" s="20" t="e">
        <f>VLOOKUP(CG249,[1]Plan1!$F$3:$G$429,2,FALSE)</f>
        <v>#N/A</v>
      </c>
      <c r="CH594" s="20" t="e">
        <f>VLOOKUP(CH249,[1]Plan1!$F$3:$G$429,2,FALSE)</f>
        <v>#N/A</v>
      </c>
      <c r="CI594" s="20">
        <f>VLOOKUP(CI249,[1]Plan1!$F$3:$G$429,2,FALSE)</f>
        <v>0</v>
      </c>
      <c r="CJ594" s="20">
        <f>VLOOKUP(CJ249,[1]Plan1!$F$3:$G$429,2,FALSE)</f>
        <v>0</v>
      </c>
      <c r="CK594" s="20">
        <f>VLOOKUP(CK249,[1]Plan1!$F$3:$G$429,2,FALSE)</f>
        <v>0</v>
      </c>
      <c r="CL594" s="20" t="e">
        <f>VLOOKUP(CL249,[1]Plan1!$F$3:$G$429,2,FALSE)</f>
        <v>#N/A</v>
      </c>
      <c r="CM594" s="20">
        <f>VLOOKUP(CM249,[1]Plan1!$F$3:$G$429,2,FALSE)</f>
        <v>0</v>
      </c>
      <c r="CN594" s="20">
        <f>VLOOKUP(CN249,[1]Plan1!$F$3:$G$429,2,FALSE)</f>
        <v>0</v>
      </c>
      <c r="CU594" s="20" t="str">
        <f>IF(ISERROR(VLOOKUP(CU249,[1]Plan1!$B$2:$D$490,2,FALSE)),"(sem email)",VLOOKUP(CU249,[1]Plan1!$B$2:$D$490,2,FALSE))</f>
        <v>(sem email)</v>
      </c>
      <c r="CX594" s="20" t="str">
        <f>IF(ISERROR(VLOOKUP(CX249,[1]ajustes!$L$4:$M$309,2,FALSE)),"(sem email)",VLOOKUP(CX249,[1]ajustes!$L$4:$M$309,2,FALSE))</f>
        <v>(sem email)</v>
      </c>
    </row>
    <row r="595" spans="5:102" ht="15.75" customHeight="1" x14ac:dyDescent="0.3">
      <c r="E595" s="23" t="str">
        <f t="shared" si="3"/>
        <v>Maria Do Carmo Bibancos</v>
      </c>
      <c r="O595" s="20" t="e">
        <f>VLOOKUP(O250,[1]Plan1!$B$2:$D$490,2,FALSE)</f>
        <v>#N/A</v>
      </c>
      <c r="P595" s="20" t="str">
        <f>VLOOKUP(P250,[1]ajustes!$N$4:$O$344,2,FALSE)</f>
        <v>(11) 98482-5777</v>
      </c>
      <c r="AN595" s="20">
        <f>VLOOKUP(AN250,[1]Plan1!$F$3:$G$429,2,FALSE)</f>
        <v>30</v>
      </c>
      <c r="AO595" s="20">
        <f>VLOOKUP(AO250,[1]Plan1!$F$3:$G$429,2,FALSE)</f>
        <v>40</v>
      </c>
      <c r="AP595" s="20">
        <f>VLOOKUP(AP250,[1]Plan1!$F$3:$G$429,2,FALSE)</f>
        <v>6</v>
      </c>
      <c r="AQ595" s="20">
        <f>VLOOKUP(AQ250,[1]Plan1!$F$3:$G$429,2,FALSE)</f>
        <v>7</v>
      </c>
      <c r="AR595" s="20">
        <f>VLOOKUP(AR250,[1]Plan1!$F$3:$G$429,2,FALSE)</f>
        <v>0</v>
      </c>
      <c r="AS595" s="20">
        <f>VLOOKUP(AS250,[1]Plan1!$F$3:$G$429,2,FALSE)</f>
        <v>0</v>
      </c>
      <c r="AT595" s="20" t="e">
        <f>VLOOKUP(AT250,[1]Plan1!$F$3:$G$429,2,FALSE)</f>
        <v>#N/A</v>
      </c>
      <c r="AU595" s="20" t="e">
        <f>VLOOKUP(AU250,[1]ajustes!$L$4:$N$134,3,FALSE)</f>
        <v>#N/A</v>
      </c>
      <c r="AV595" s="20">
        <f>VLOOKUP(AV250,[1]Plan1!$F$3:$G$429,2,FALSE)</f>
        <v>46</v>
      </c>
      <c r="AW595" s="20">
        <f>VLOOKUP(AW250,[1]Plan1!$F$3:$G$429,2,FALSE)</f>
        <v>23</v>
      </c>
      <c r="AX595" s="20">
        <f>VLOOKUP(AX250,[1]Plan1!$F$3:$G$429,2,FALSE)</f>
        <v>6</v>
      </c>
      <c r="AY595" s="20">
        <f>VLOOKUP(AY250,[1]Plan1!$F$3:$G$429,2,FALSE)</f>
        <v>2</v>
      </c>
      <c r="AZ595" s="20">
        <f>VLOOKUP(AZ250,[1]Plan1!$F$3:$G$429,2,FALSE)</f>
        <v>0</v>
      </c>
      <c r="BA595" s="20">
        <f>VLOOKUP(BA250,[1]Plan1!$F$3:$G$429,2,FALSE)</f>
        <v>0</v>
      </c>
      <c r="BB595" s="20">
        <f>VLOOKUP(BB250,[1]Plan1!$F$3:$G$429,2,FALSE)</f>
        <v>0</v>
      </c>
      <c r="BC595" s="20">
        <f>VLOOKUP(BC250,[1]Plan1!$F$3:$G$429,2,FALSE)</f>
        <v>0</v>
      </c>
      <c r="BD595" s="20">
        <f>VLOOKUP(BD250,[1]Plan1!$F$3:$G$429,2,FALSE)</f>
        <v>0</v>
      </c>
      <c r="BE595" s="20" t="e">
        <f>VLOOKUP(BE250,[1]Plan1!$F$3:$G$429,2,FALSE)</f>
        <v>#N/A</v>
      </c>
      <c r="BF595" s="20">
        <f>VLOOKUP(BF250,[1]Plan1!$F$3:$G$429,2,FALSE)</f>
        <v>55</v>
      </c>
      <c r="BG595" s="20">
        <f>VLOOKUP(BG250,[1]Plan1!$F$3:$G$429,2,FALSE)</f>
        <v>12</v>
      </c>
      <c r="BH595" s="20">
        <f>VLOOKUP(BH250,[1]Plan1!$F$3:$G$429,2,FALSE)</f>
        <v>18</v>
      </c>
      <c r="BI595" s="20">
        <f>VLOOKUP(BI250,[1]Plan1!$F$3:$G$429,2,FALSE)</f>
        <v>4</v>
      </c>
      <c r="BJ595" s="20">
        <f>VLOOKUP(BJ250,[1]Plan1!$F$3:$G$429,2,FALSE)</f>
        <v>4</v>
      </c>
      <c r="BK595" s="20">
        <f>VLOOKUP(BK250,[1]Plan1!$F$3:$G$429,2,FALSE)</f>
        <v>4</v>
      </c>
      <c r="BL595" s="20">
        <f>VLOOKUP(BL250,[1]Plan1!$F$3:$G$429,2,FALSE)</f>
        <v>4</v>
      </c>
      <c r="BM595" s="20">
        <f>VLOOKUP(BM250,[1]Plan1!$F$3:$G$429,2,FALSE)</f>
        <v>1</v>
      </c>
      <c r="BN595" s="20">
        <f>VLOOKUP(BN250,[1]Plan1!$F$3:$G$429,2,FALSE)</f>
        <v>11</v>
      </c>
      <c r="BO595" s="20">
        <f>VLOOKUP(BO250,[1]Plan1!$F$3:$G$429,2,FALSE)</f>
        <v>0</v>
      </c>
      <c r="BP595" s="20">
        <f>VLOOKUP(BP250,[1]Plan1!$F$3:$G$429,2,FALSE)</f>
        <v>0</v>
      </c>
      <c r="BQ595" s="20" t="e">
        <f>VLOOKUP(BQ250,[1]ajustes!$L$3:$M$11,2,FALSE)</f>
        <v>#N/A</v>
      </c>
      <c r="BR595" s="20" t="e">
        <f>VLOOKUP(BR250,[1]Plan1!$F$3:$G$429,2,FALSE)</f>
        <v>#N/A</v>
      </c>
      <c r="BS595" s="20">
        <f>VLOOKUP(BS250,[1]Plan1!$F$3:$G$429,2,FALSE)</f>
        <v>3</v>
      </c>
      <c r="BT595" s="20">
        <f>VLOOKUP(BT250,[1]Plan1!$F$3:$G$429,2,FALSE)</f>
        <v>2</v>
      </c>
      <c r="BU595" s="20">
        <f>VLOOKUP(BU250,[1]Plan1!$F$3:$G$429,2,FALSE)</f>
        <v>2</v>
      </c>
      <c r="BV595" s="20" t="e">
        <f>VLOOKUP(BV250,[1]ajustes!$L$3:$M$328,2,FALSE)</f>
        <v>#N/A</v>
      </c>
      <c r="BW595" s="20" t="e">
        <f>VLOOKUP(BW250,[1]Plan1!$F$3:$G$429,2,FALSE)</f>
        <v>#N/A</v>
      </c>
      <c r="BX595" s="20">
        <f>VLOOKUP(BX250,[1]Plan1!$F$3:$G$429,2,FALSE)</f>
        <v>11</v>
      </c>
      <c r="BY595" s="20">
        <f>VLOOKUP(BY250,[1]Plan1!$F$3:$G$429,2,FALSE)</f>
        <v>9</v>
      </c>
      <c r="BZ595" s="20">
        <f>VLOOKUP(BZ250,[1]Plan1!$F$3:$G$429,2,FALSE)</f>
        <v>3</v>
      </c>
      <c r="CA595" s="20">
        <f>VLOOKUP(CA250,[1]Plan1!$F$3:$G$429,2,FALSE)</f>
        <v>3</v>
      </c>
      <c r="CB595" s="20">
        <f>VLOOKUP(CB250,[1]Plan1!$F$3:$G$429,2,FALSE)</f>
        <v>0</v>
      </c>
      <c r="CC595" s="20">
        <f>VLOOKUP(CC250,[1]Plan1!$F$3:$G$429,2,FALSE)</f>
        <v>0</v>
      </c>
      <c r="CD595" s="20">
        <f>VLOOKUP(CD250,[1]Plan1!$F$3:$G$429,2,FALSE)</f>
        <v>0</v>
      </c>
      <c r="CE595" s="20">
        <f>VLOOKUP(CE250,[1]Plan1!$F$3:$G$429,2,FALSE)</f>
        <v>0</v>
      </c>
      <c r="CF595" s="20">
        <f>VLOOKUP(CF250,[1]Plan1!$F$3:$G$429,2,FALSE)</f>
        <v>0</v>
      </c>
      <c r="CG595" s="20" t="e">
        <f>VLOOKUP(CG250,[1]Plan1!$F$3:$G$429,2,FALSE)</f>
        <v>#N/A</v>
      </c>
      <c r="CH595" s="20" t="e">
        <f>VLOOKUP(CH250,[1]Plan1!$F$3:$G$429,2,FALSE)</f>
        <v>#N/A</v>
      </c>
      <c r="CI595" s="20">
        <f>VLOOKUP(CI250,[1]Plan1!$F$3:$G$429,2,FALSE)</f>
        <v>0</v>
      </c>
      <c r="CJ595" s="20">
        <f>VLOOKUP(CJ250,[1]Plan1!$F$3:$G$429,2,FALSE)</f>
        <v>0</v>
      </c>
      <c r="CK595" s="20" t="e">
        <f>VLOOKUP(CK250,[1]Plan1!$F$3:$G$429,2,FALSE)</f>
        <v>#N/A</v>
      </c>
      <c r="CL595" s="20" t="e">
        <f>VLOOKUP(CL250,[1]Plan1!$F$3:$G$429,2,FALSE)</f>
        <v>#N/A</v>
      </c>
      <c r="CM595" s="20">
        <f>VLOOKUP(CM250,[1]Plan1!$F$3:$G$429,2,FALSE)</f>
        <v>0</v>
      </c>
      <c r="CN595" s="20">
        <f>VLOOKUP(CN250,[1]Plan1!$F$3:$G$429,2,FALSE)</f>
        <v>0</v>
      </c>
      <c r="CU595" s="20" t="str">
        <f>IF(ISERROR(VLOOKUP(CU250,[1]Plan1!$B$2:$D$490,2,FALSE)),"(sem email)",VLOOKUP(CU250,[1]Plan1!$B$2:$D$490,2,FALSE))</f>
        <v>(sem email)</v>
      </c>
      <c r="CX595" s="20" t="str">
        <f>IF(ISERROR(VLOOKUP(CX250,[1]ajustes!$L$4:$M$309,2,FALSE)),"(sem email)",VLOOKUP(CX250,[1]ajustes!$L$4:$M$309,2,FALSE))</f>
        <v>(sem email)</v>
      </c>
    </row>
    <row r="596" spans="5:102" ht="15.75" customHeight="1" x14ac:dyDescent="0.3">
      <c r="E596" s="23" t="str">
        <f t="shared" si="3"/>
        <v>Leandro Machado Costa</v>
      </c>
      <c r="O596" s="20" t="e">
        <f>VLOOKUP(O251,[1]Plan1!$B$2:$D$490,2,FALSE)</f>
        <v>#N/A</v>
      </c>
      <c r="P596" s="20" t="str">
        <f>VLOOKUP(P251,[1]ajustes!$N$4:$O$344,2,FALSE)</f>
        <v>(11) 97257-4219</v>
      </c>
      <c r="AN596" s="20">
        <f>VLOOKUP(AN251,[1]Plan1!$F$3:$G$429,2,FALSE)</f>
        <v>15</v>
      </c>
      <c r="AO596" s="20">
        <f>VLOOKUP(AO251,[1]Plan1!$F$3:$G$429,2,FALSE)</f>
        <v>15</v>
      </c>
      <c r="AP596" s="20">
        <f>VLOOKUP(AP251,[1]Plan1!$F$3:$G$429,2,FALSE)</f>
        <v>4</v>
      </c>
      <c r="AQ596" s="20">
        <f>VLOOKUP(AQ251,[1]Plan1!$F$3:$G$429,2,FALSE)</f>
        <v>6</v>
      </c>
      <c r="AR596" s="20">
        <f>VLOOKUP(AR251,[1]Plan1!$F$3:$G$429,2,FALSE)</f>
        <v>0</v>
      </c>
      <c r="AS596" s="20">
        <f>VLOOKUP(AS251,[1]Plan1!$F$3:$G$429,2,FALSE)</f>
        <v>0</v>
      </c>
      <c r="AT596" s="20" t="e">
        <f>VLOOKUP(AT251,[1]Plan1!$F$3:$G$429,2,FALSE)</f>
        <v>#N/A</v>
      </c>
      <c r="AU596" s="20" t="e">
        <f>VLOOKUP(AU251,[1]ajustes!$L$4:$N$134,3,FALSE)</f>
        <v>#N/A</v>
      </c>
      <c r="AV596" s="20">
        <f>VLOOKUP(AV251,[1]Plan1!$F$3:$G$429,2,FALSE)</f>
        <v>5</v>
      </c>
      <c r="AW596" s="20">
        <f>VLOOKUP(AW251,[1]Plan1!$F$3:$G$429,2,FALSE)</f>
        <v>5</v>
      </c>
      <c r="AX596" s="20">
        <f>VLOOKUP(AX251,[1]Plan1!$F$3:$G$429,2,FALSE)</f>
        <v>3</v>
      </c>
      <c r="AY596" s="20">
        <f>VLOOKUP(AY251,[1]Plan1!$F$3:$G$429,2,FALSE)</f>
        <v>0</v>
      </c>
      <c r="AZ596" s="20">
        <f>VLOOKUP(AZ251,[1]Plan1!$F$3:$G$429,2,FALSE)</f>
        <v>0</v>
      </c>
      <c r="BA596" s="20">
        <f>VLOOKUP(BA251,[1]Plan1!$F$3:$G$429,2,FALSE)</f>
        <v>0</v>
      </c>
      <c r="BB596" s="20">
        <f>VLOOKUP(BB251,[1]Plan1!$F$3:$G$429,2,FALSE)</f>
        <v>0</v>
      </c>
      <c r="BC596" s="20">
        <f>VLOOKUP(BC251,[1]Plan1!$F$3:$G$429,2,FALSE)</f>
        <v>0</v>
      </c>
      <c r="BD596" s="20">
        <f>VLOOKUP(BD251,[1]Plan1!$F$3:$G$429,2,FALSE)</f>
        <v>0</v>
      </c>
      <c r="BE596" s="20" t="e">
        <f>VLOOKUP(BE251,[1]Plan1!$F$3:$G$429,2,FALSE)</f>
        <v>#N/A</v>
      </c>
      <c r="BF596" s="20">
        <f>VLOOKUP(BF251,[1]Plan1!$F$3:$G$429,2,FALSE)</f>
        <v>12</v>
      </c>
      <c r="BG596" s="20">
        <f>VLOOKUP(BG251,[1]Plan1!$F$3:$G$429,2,FALSE)</f>
        <v>5</v>
      </c>
      <c r="BH596" s="20">
        <f>VLOOKUP(BH251,[1]Plan1!$F$3:$G$429,2,FALSE)</f>
        <v>6</v>
      </c>
      <c r="BI596" s="20">
        <f>VLOOKUP(BI251,[1]Plan1!$F$3:$G$429,2,FALSE)</f>
        <v>2</v>
      </c>
      <c r="BJ596" s="20">
        <f>VLOOKUP(BJ251,[1]Plan1!$F$3:$G$429,2,FALSE)</f>
        <v>1</v>
      </c>
      <c r="BK596" s="20">
        <f>VLOOKUP(BK251,[1]Plan1!$F$3:$G$429,2,FALSE)</f>
        <v>1</v>
      </c>
      <c r="BL596" s="20">
        <f>VLOOKUP(BL251,[1]Plan1!$F$3:$G$429,2,FALSE)</f>
        <v>1</v>
      </c>
      <c r="BM596" s="20">
        <f>VLOOKUP(BM251,[1]Plan1!$F$3:$G$429,2,FALSE)</f>
        <v>1</v>
      </c>
      <c r="BN596" s="20">
        <f>VLOOKUP(BN251,[1]Plan1!$F$3:$G$429,2,FALSE)</f>
        <v>0</v>
      </c>
      <c r="BO596" s="20">
        <f>VLOOKUP(BO251,[1]Plan1!$F$3:$G$429,2,FALSE)</f>
        <v>6</v>
      </c>
      <c r="BP596" s="20">
        <f>VLOOKUP(BP251,[1]Plan1!$F$3:$G$429,2,FALSE)</f>
        <v>6</v>
      </c>
      <c r="BQ596" s="20" t="e">
        <f>VLOOKUP(BQ251,[1]ajustes!$L$3:$M$11,2,FALSE)</f>
        <v>#N/A</v>
      </c>
      <c r="BR596" s="20" t="e">
        <f>VLOOKUP(BR251,[1]Plan1!$F$3:$G$429,2,FALSE)</f>
        <v>#N/A</v>
      </c>
      <c r="BS596" s="20">
        <f>VLOOKUP(BS251,[1]Plan1!$F$3:$G$429,2,FALSE)</f>
        <v>8</v>
      </c>
      <c r="BT596" s="20">
        <f>VLOOKUP(BT251,[1]Plan1!$F$3:$G$429,2,FALSE)</f>
        <v>1</v>
      </c>
      <c r="BU596" s="20">
        <f>VLOOKUP(BU251,[1]Plan1!$F$3:$G$429,2,FALSE)</f>
        <v>0</v>
      </c>
      <c r="BV596" s="20" t="e">
        <f>VLOOKUP(BV251,[1]ajustes!$L$3:$M$328,2,FALSE)</f>
        <v>#N/A</v>
      </c>
      <c r="BW596" s="20">
        <f>VLOOKUP(BW251,[1]Plan1!$F$3:$G$429,2,FALSE)</f>
        <v>0</v>
      </c>
      <c r="BX596" s="20">
        <f>VLOOKUP(BX251,[1]Plan1!$F$3:$G$429,2,FALSE)</f>
        <v>0</v>
      </c>
      <c r="BY596" s="20">
        <f>VLOOKUP(BY251,[1]Plan1!$F$3:$G$429,2,FALSE)</f>
        <v>0</v>
      </c>
      <c r="BZ596" s="20">
        <f>VLOOKUP(BZ251,[1]Plan1!$F$3:$G$429,2,FALSE)</f>
        <v>0</v>
      </c>
      <c r="CA596" s="20">
        <f>VLOOKUP(CA251,[1]Plan1!$F$3:$G$429,2,FALSE)</f>
        <v>0</v>
      </c>
      <c r="CB596" s="20">
        <f>VLOOKUP(CB251,[1]Plan1!$F$3:$G$429,2,FALSE)</f>
        <v>0</v>
      </c>
      <c r="CC596" s="20">
        <f>VLOOKUP(CC251,[1]Plan1!$F$3:$G$429,2,FALSE)</f>
        <v>0</v>
      </c>
      <c r="CD596" s="20">
        <f>VLOOKUP(CD251,[1]Plan1!$F$3:$G$429,2,FALSE)</f>
        <v>0</v>
      </c>
      <c r="CE596" s="20">
        <f>VLOOKUP(CE251,[1]Plan1!$F$3:$G$429,2,FALSE)</f>
        <v>0</v>
      </c>
      <c r="CF596" s="20">
        <f>VLOOKUP(CF251,[1]Plan1!$F$3:$G$429,2,FALSE)</f>
        <v>0</v>
      </c>
      <c r="CG596" s="20" t="e">
        <f>VLOOKUP(CG251,[1]Plan1!$F$3:$G$429,2,FALSE)</f>
        <v>#N/A</v>
      </c>
      <c r="CH596" s="20" t="e">
        <f>VLOOKUP(CH251,[1]Plan1!$F$3:$G$429,2,FALSE)</f>
        <v>#N/A</v>
      </c>
      <c r="CI596" s="20">
        <f>VLOOKUP(CI251,[1]Plan1!$F$3:$G$429,2,FALSE)</f>
        <v>0</v>
      </c>
      <c r="CJ596" s="20">
        <f>VLOOKUP(CJ251,[1]Plan1!$F$3:$G$429,2,FALSE)</f>
        <v>0</v>
      </c>
      <c r="CK596" s="20" t="e">
        <f>VLOOKUP(CK251,[1]Plan1!$F$3:$G$429,2,FALSE)</f>
        <v>#N/A</v>
      </c>
      <c r="CL596" s="20" t="e">
        <f>VLOOKUP(CL251,[1]Plan1!$F$3:$G$429,2,FALSE)</f>
        <v>#N/A</v>
      </c>
      <c r="CM596" s="20">
        <f>VLOOKUP(CM251,[1]Plan1!$F$3:$G$429,2,FALSE)</f>
        <v>0</v>
      </c>
      <c r="CN596" s="20">
        <f>VLOOKUP(CN251,[1]Plan1!$F$3:$G$429,2,FALSE)</f>
        <v>0</v>
      </c>
      <c r="CU596" s="20" t="str">
        <f>IF(ISERROR(VLOOKUP(CU251,[1]Plan1!$B$2:$D$490,2,FALSE)),"(sem email)",VLOOKUP(CU251,[1]Plan1!$B$2:$D$490,2,FALSE))</f>
        <v>(sem email)</v>
      </c>
      <c r="CX596" s="20" t="str">
        <f>IF(ISERROR(VLOOKUP(CX251,[1]ajustes!$L$4:$M$309,2,FALSE)),"(sem email)",VLOOKUP(CX251,[1]ajustes!$L$4:$M$309,2,FALSE))</f>
        <v>(sem email)</v>
      </c>
    </row>
    <row r="597" spans="5:102" ht="15.75" customHeight="1" x14ac:dyDescent="0.3">
      <c r="E597" s="23" t="str">
        <f t="shared" si="3"/>
        <v>Ariane Torres Perez</v>
      </c>
      <c r="O597" s="20" t="e">
        <f>VLOOKUP(O252,[1]Plan1!$B$2:$D$490,2,FALSE)</f>
        <v>#N/A</v>
      </c>
      <c r="P597" s="20" t="str">
        <f>VLOOKUP(P252,[1]ajustes!$N$4:$O$344,2,FALSE)</f>
        <v>(11) 96785-3962</v>
      </c>
      <c r="AN597" s="20">
        <f>VLOOKUP(AN252,[1]Plan1!$F$3:$G$429,2,FALSE)</f>
        <v>250</v>
      </c>
      <c r="AO597" s="20">
        <f>VLOOKUP(AO252,[1]Plan1!$F$3:$G$429,2,FALSE)</f>
        <v>8</v>
      </c>
      <c r="AP597" s="20">
        <f>VLOOKUP(AP252,[1]Plan1!$F$3:$G$429,2,FALSE)</f>
        <v>6</v>
      </c>
      <c r="AQ597" s="20">
        <f>VLOOKUP(AQ252,[1]Plan1!$F$3:$G$429,2,FALSE)</f>
        <v>4</v>
      </c>
      <c r="AR597" s="20">
        <f>VLOOKUP(AR252,[1]Plan1!$F$3:$G$429,2,FALSE)</f>
        <v>0</v>
      </c>
      <c r="AS597" s="20">
        <f>VLOOKUP(AS252,[1]Plan1!$F$3:$G$429,2,FALSE)</f>
        <v>0</v>
      </c>
      <c r="AT597" s="20" t="e">
        <f>VLOOKUP(AT252,[1]Plan1!$F$3:$G$429,2,FALSE)</f>
        <v>#N/A</v>
      </c>
      <c r="AU597" s="20" t="e">
        <f>VLOOKUP(AU252,[1]ajustes!$L$4:$N$134,3,FALSE)</f>
        <v>#N/A</v>
      </c>
      <c r="AV597" s="20">
        <f>VLOOKUP(AV252,[1]Plan1!$F$3:$G$429,2,FALSE)</f>
        <v>15</v>
      </c>
      <c r="AW597" s="20">
        <f>VLOOKUP(AW252,[1]Plan1!$F$3:$G$429,2,FALSE)</f>
        <v>3</v>
      </c>
      <c r="AX597" s="20">
        <f>VLOOKUP(AX252,[1]Plan1!$F$3:$G$429,2,FALSE)</f>
        <v>1</v>
      </c>
      <c r="AY597" s="20">
        <f>VLOOKUP(AY252,[1]Plan1!$F$3:$G$429,2,FALSE)</f>
        <v>1</v>
      </c>
      <c r="AZ597" s="20" t="e">
        <f>VLOOKUP(AZ252,[1]Plan1!$F$3:$G$429,2,FALSE)</f>
        <v>#N/A</v>
      </c>
      <c r="BA597" s="20">
        <f>VLOOKUP(BA252,[1]Plan1!$F$3:$G$429,2,FALSE)</f>
        <v>10</v>
      </c>
      <c r="BB597" s="20">
        <f>VLOOKUP(BB252,[1]Plan1!$F$3:$G$429,2,FALSE)</f>
        <v>2</v>
      </c>
      <c r="BC597" s="20">
        <f>VLOOKUP(BC252,[1]Plan1!$F$3:$G$429,2,FALSE)</f>
        <v>1</v>
      </c>
      <c r="BD597" s="20">
        <f>VLOOKUP(BD252,[1]Plan1!$F$3:$G$429,2,FALSE)</f>
        <v>1</v>
      </c>
      <c r="BE597" s="20" t="e">
        <f>VLOOKUP(BE252,[1]Plan1!$F$3:$G$429,2,FALSE)</f>
        <v>#N/A</v>
      </c>
      <c r="BF597" s="20">
        <f>VLOOKUP(BF252,[1]Plan1!$F$3:$G$429,2,FALSE)</f>
        <v>6</v>
      </c>
      <c r="BG597" s="20">
        <f>VLOOKUP(BG252,[1]Plan1!$F$3:$G$429,2,FALSE)</f>
        <v>0</v>
      </c>
      <c r="BH597" s="20">
        <f>VLOOKUP(BH252,[1]Plan1!$F$3:$G$429,2,FALSE)</f>
        <v>2</v>
      </c>
      <c r="BI597" s="20">
        <f>VLOOKUP(BI252,[1]Plan1!$F$3:$G$429,2,FALSE)</f>
        <v>0</v>
      </c>
      <c r="BJ597" s="20">
        <f>VLOOKUP(BJ252,[1]Plan1!$F$3:$G$429,2,FALSE)</f>
        <v>1</v>
      </c>
      <c r="BK597" s="20">
        <f>VLOOKUP(BK252,[1]Plan1!$F$3:$G$429,2,FALSE)</f>
        <v>1</v>
      </c>
      <c r="BL597" s="20">
        <f>VLOOKUP(BL252,[1]Plan1!$F$3:$G$429,2,FALSE)</f>
        <v>0</v>
      </c>
      <c r="BM597" s="20">
        <f>VLOOKUP(BM252,[1]Plan1!$F$3:$G$429,2,FALSE)</f>
        <v>0</v>
      </c>
      <c r="BN597" s="20">
        <f>VLOOKUP(BN252,[1]Plan1!$F$3:$G$429,2,FALSE)</f>
        <v>0</v>
      </c>
      <c r="BO597" s="20">
        <f>VLOOKUP(BO252,[1]Plan1!$F$3:$G$429,2,FALSE)</f>
        <v>1</v>
      </c>
      <c r="BP597" s="20">
        <f>VLOOKUP(BP252,[1]Plan1!$F$3:$G$429,2,FALSE)</f>
        <v>2</v>
      </c>
      <c r="BQ597" s="20" t="e">
        <f>VLOOKUP(BQ252,[1]ajustes!$L$3:$M$11,2,FALSE)</f>
        <v>#N/A</v>
      </c>
      <c r="BR597" s="20">
        <f>VLOOKUP(BR252,[1]Plan1!$F$3:$G$429,2,FALSE)</f>
        <v>0</v>
      </c>
      <c r="BS597" s="20">
        <f>VLOOKUP(BS252,[1]Plan1!$F$3:$G$429,2,FALSE)</f>
        <v>0</v>
      </c>
      <c r="BT597" s="20">
        <f>VLOOKUP(BT252,[1]Plan1!$F$3:$G$429,2,FALSE)</f>
        <v>0</v>
      </c>
      <c r="BU597" s="20">
        <f>VLOOKUP(BU252,[1]Plan1!$F$3:$G$429,2,FALSE)</f>
        <v>0</v>
      </c>
      <c r="BV597" s="20" t="e">
        <f>VLOOKUP(BV252,[1]ajustes!$L$3:$M$328,2,FALSE)</f>
        <v>#N/A</v>
      </c>
      <c r="BW597" s="20" t="e">
        <f>VLOOKUP(BW252,[1]Plan1!$F$3:$G$429,2,FALSE)</f>
        <v>#N/A</v>
      </c>
      <c r="BX597" s="20">
        <f>VLOOKUP(BX252,[1]Plan1!$F$3:$G$429,2,FALSE)</f>
        <v>3</v>
      </c>
      <c r="BY597" s="20">
        <f>VLOOKUP(BY252,[1]Plan1!$F$3:$G$429,2,FALSE)</f>
        <v>2</v>
      </c>
      <c r="BZ597" s="20">
        <f>VLOOKUP(BZ252,[1]Plan1!$F$3:$G$429,2,FALSE)</f>
        <v>0</v>
      </c>
      <c r="CA597" s="20">
        <f>VLOOKUP(CA252,[1]Plan1!$F$3:$G$429,2,FALSE)</f>
        <v>1</v>
      </c>
      <c r="CB597" s="20">
        <f>VLOOKUP(CB252,[1]Plan1!$F$3:$G$429,2,FALSE)</f>
        <v>1</v>
      </c>
      <c r="CC597" s="20">
        <f>VLOOKUP(CC252,[1]Plan1!$F$3:$G$429,2,FALSE)</f>
        <v>1</v>
      </c>
      <c r="CD597" s="20">
        <f>VLOOKUP(CD252,[1]Plan1!$F$3:$G$429,2,FALSE)</f>
        <v>0</v>
      </c>
      <c r="CE597" s="20">
        <f>VLOOKUP(CE252,[1]Plan1!$F$3:$G$429,2,FALSE)</f>
        <v>0</v>
      </c>
      <c r="CF597" s="20">
        <f>VLOOKUP(CF252,[1]Plan1!$F$3:$G$429,2,FALSE)</f>
        <v>0</v>
      </c>
      <c r="CG597" s="20" t="e">
        <f>VLOOKUP(CG252,[1]Plan1!$F$3:$G$429,2,FALSE)</f>
        <v>#N/A</v>
      </c>
      <c r="CH597" s="20" t="e">
        <f>VLOOKUP(CH252,[1]Plan1!$F$3:$G$429,2,FALSE)</f>
        <v>#N/A</v>
      </c>
      <c r="CI597" s="20">
        <f>VLOOKUP(CI252,[1]Plan1!$F$3:$G$429,2,FALSE)</f>
        <v>0</v>
      </c>
      <c r="CJ597" s="20">
        <f>VLOOKUP(CJ252,[1]Plan1!$F$3:$G$429,2,FALSE)</f>
        <v>0</v>
      </c>
      <c r="CK597" s="20" t="e">
        <f>VLOOKUP(CK252,[1]Plan1!$F$3:$G$429,2,FALSE)</f>
        <v>#N/A</v>
      </c>
      <c r="CL597" s="20" t="e">
        <f>VLOOKUP(CL252,[1]Plan1!$F$3:$G$429,2,FALSE)</f>
        <v>#N/A</v>
      </c>
      <c r="CM597" s="20">
        <f>VLOOKUP(CM252,[1]Plan1!$F$3:$G$429,2,FALSE)</f>
        <v>0</v>
      </c>
      <c r="CN597" s="20">
        <f>VLOOKUP(CN252,[1]Plan1!$F$3:$G$429,2,FALSE)</f>
        <v>0</v>
      </c>
      <c r="CU597" s="20" t="str">
        <f>IF(ISERROR(VLOOKUP(CU252,[1]Plan1!$B$2:$D$490,2,FALSE)),"(sem email)",VLOOKUP(CU252,[1]Plan1!$B$2:$D$490,2,FALSE))</f>
        <v>(sem email)</v>
      </c>
      <c r="CX597" s="20" t="str">
        <f>IF(ISERROR(VLOOKUP(CX252,[1]ajustes!$L$4:$M$309,2,FALSE)),"(sem email)",VLOOKUP(CX252,[1]ajustes!$L$4:$M$309,2,FALSE))</f>
        <v>(sem email)</v>
      </c>
    </row>
    <row r="598" spans="5:102" ht="15.75" customHeight="1" x14ac:dyDescent="0.3">
      <c r="E598" s="23" t="str">
        <f t="shared" si="3"/>
        <v>Antonio Carlos Dos Santos Azevedo</v>
      </c>
      <c r="O598" s="20" t="e">
        <f>VLOOKUP(O253,[1]Plan1!$B$2:$D$490,2,FALSE)</f>
        <v>#N/A</v>
      </c>
      <c r="P598" s="20" t="str">
        <f>VLOOKUP(P253,[1]ajustes!$N$4:$O$344,2,FALSE)</f>
        <v>(11) 96611-8912</v>
      </c>
      <c r="AN598" s="20">
        <f>VLOOKUP(AN253,[1]Plan1!$F$3:$G$429,2,FALSE)</f>
        <v>0</v>
      </c>
      <c r="AO598" s="20">
        <f>VLOOKUP(AO253,[1]Plan1!$F$3:$G$429,2,FALSE)</f>
        <v>0</v>
      </c>
      <c r="AP598" s="20">
        <f>VLOOKUP(AP253,[1]Plan1!$F$3:$G$429,2,FALSE)</f>
        <v>5</v>
      </c>
      <c r="AQ598" s="20">
        <f>VLOOKUP(AQ253,[1]Plan1!$F$3:$G$429,2,FALSE)</f>
        <v>5</v>
      </c>
      <c r="AR598" s="20">
        <f>VLOOKUP(AR253,[1]Plan1!$F$3:$G$429,2,FALSE)</f>
        <v>0</v>
      </c>
      <c r="AS598" s="20">
        <f>VLOOKUP(AS253,[1]Plan1!$F$3:$G$429,2,FALSE)</f>
        <v>0</v>
      </c>
      <c r="AT598" s="20">
        <f>VLOOKUP(AT253,[1]Plan1!$F$3:$G$429,2,FALSE)</f>
        <v>0</v>
      </c>
      <c r="AU598" s="20" t="e">
        <f>VLOOKUP(AU253,[1]ajustes!$L$4:$N$134,3,FALSE)</f>
        <v>#N/A</v>
      </c>
      <c r="AV598" s="20">
        <f>VLOOKUP(AV253,[1]Plan1!$F$3:$G$429,2,FALSE)</f>
        <v>0</v>
      </c>
      <c r="AW598" s="20">
        <f>VLOOKUP(AW253,[1]Plan1!$F$3:$G$429,2,FALSE)</f>
        <v>0</v>
      </c>
      <c r="AX598" s="20">
        <f>VLOOKUP(AX253,[1]Plan1!$F$3:$G$429,2,FALSE)</f>
        <v>3</v>
      </c>
      <c r="AY598" s="20">
        <f>VLOOKUP(AY253,[1]Plan1!$F$3:$G$429,2,FALSE)</f>
        <v>0</v>
      </c>
      <c r="AZ598" s="20">
        <f>VLOOKUP(AZ253,[1]Plan1!$F$3:$G$429,2,FALSE)</f>
        <v>0</v>
      </c>
      <c r="BA598" s="20">
        <f>VLOOKUP(BA253,[1]Plan1!$F$3:$G$429,2,FALSE)</f>
        <v>0</v>
      </c>
      <c r="BB598" s="20">
        <f>VLOOKUP(BB253,[1]Plan1!$F$3:$G$429,2,FALSE)</f>
        <v>4</v>
      </c>
      <c r="BC598" s="20">
        <f>VLOOKUP(BC253,[1]Plan1!$F$3:$G$429,2,FALSE)</f>
        <v>1</v>
      </c>
      <c r="BD598" s="20">
        <f>VLOOKUP(BD253,[1]Plan1!$F$3:$G$429,2,FALSE)</f>
        <v>0</v>
      </c>
      <c r="BE598" s="20" t="e">
        <f>VLOOKUP(BE253,[1]Plan1!$F$3:$G$429,2,FALSE)</f>
        <v>#N/A</v>
      </c>
      <c r="BF598" s="20">
        <f>VLOOKUP(BF253,[1]Plan1!$F$3:$G$429,2,FALSE)</f>
        <v>0</v>
      </c>
      <c r="BG598" s="20">
        <f>VLOOKUP(BG253,[1]Plan1!$F$3:$G$429,2,FALSE)</f>
        <v>0</v>
      </c>
      <c r="BH598" s="20">
        <f>VLOOKUP(BH253,[1]Plan1!$F$3:$G$429,2,FALSE)</f>
        <v>5</v>
      </c>
      <c r="BI598" s="20">
        <f>VLOOKUP(BI253,[1]Plan1!$F$3:$G$429,2,FALSE)</f>
        <v>1</v>
      </c>
      <c r="BJ598" s="20">
        <f>VLOOKUP(BJ253,[1]Plan1!$F$3:$G$429,2,FALSE)</f>
        <v>1</v>
      </c>
      <c r="BK598" s="20">
        <f>VLOOKUP(BK253,[1]Plan1!$F$3:$G$429,2,FALSE)</f>
        <v>1</v>
      </c>
      <c r="BL598" s="20">
        <f>VLOOKUP(BL253,[1]Plan1!$F$3:$G$429,2,FALSE)</f>
        <v>1</v>
      </c>
      <c r="BM598" s="20">
        <f>VLOOKUP(BM253,[1]Plan1!$F$3:$G$429,2,FALSE)</f>
        <v>0</v>
      </c>
      <c r="BN598" s="20">
        <f>VLOOKUP(BN253,[1]Plan1!$F$3:$G$429,2,FALSE)</f>
        <v>0</v>
      </c>
      <c r="BO598" s="20">
        <f>VLOOKUP(BO253,[1]Plan1!$F$3:$G$429,2,FALSE)</f>
        <v>0</v>
      </c>
      <c r="BP598" s="20">
        <f>VLOOKUP(BP253,[1]Plan1!$F$3:$G$429,2,FALSE)</f>
        <v>5</v>
      </c>
      <c r="BQ598" s="20" t="e">
        <f>VLOOKUP(BQ253,[1]ajustes!$L$3:$M$11,2,FALSE)</f>
        <v>#N/A</v>
      </c>
      <c r="BR598" s="20" t="e">
        <f>VLOOKUP(BR253,[1]Plan1!$F$3:$G$429,2,FALSE)</f>
        <v>#N/A</v>
      </c>
      <c r="BS598" s="20">
        <f>VLOOKUP(BS253,[1]Plan1!$F$3:$G$429,2,FALSE)</f>
        <v>0</v>
      </c>
      <c r="BT598" s="20">
        <f>VLOOKUP(BT253,[1]Plan1!$F$3:$G$429,2,FALSE)</f>
        <v>1</v>
      </c>
      <c r="BU598" s="20">
        <f>VLOOKUP(BU253,[1]Plan1!$F$3:$G$429,2,FALSE)</f>
        <v>0</v>
      </c>
      <c r="BV598" s="20" t="e">
        <f>VLOOKUP(BV253,[1]ajustes!$L$3:$M$328,2,FALSE)</f>
        <v>#N/A</v>
      </c>
      <c r="BW598" s="20" t="e">
        <f>VLOOKUP(BW253,[1]Plan1!$F$3:$G$429,2,FALSE)</f>
        <v>#N/A</v>
      </c>
      <c r="BX598" s="20">
        <f>VLOOKUP(BX253,[1]Plan1!$F$3:$G$429,2,FALSE)</f>
        <v>0</v>
      </c>
      <c r="BY598" s="20">
        <f>VLOOKUP(BY253,[1]Plan1!$F$3:$G$429,2,FALSE)</f>
        <v>0</v>
      </c>
      <c r="BZ598" s="20">
        <f>VLOOKUP(BZ253,[1]Plan1!$F$3:$G$429,2,FALSE)</f>
        <v>2</v>
      </c>
      <c r="CA598" s="20">
        <f>VLOOKUP(CA253,[1]Plan1!$F$3:$G$429,2,FALSE)</f>
        <v>0</v>
      </c>
      <c r="CB598" s="20">
        <f>VLOOKUP(CB253,[1]Plan1!$F$3:$G$429,2,FALSE)</f>
        <v>0</v>
      </c>
      <c r="CC598" s="20">
        <f>VLOOKUP(CC253,[1]Plan1!$F$3:$G$429,2,FALSE)</f>
        <v>19</v>
      </c>
      <c r="CD598" s="20">
        <f>VLOOKUP(CD253,[1]Plan1!$F$3:$G$429,2,FALSE)</f>
        <v>0</v>
      </c>
      <c r="CE598" s="20" t="e">
        <f>VLOOKUP(CE253,[1]Plan1!$F$3:$G$429,2,FALSE)</f>
        <v>#N/A</v>
      </c>
      <c r="CF598" s="20">
        <f>VLOOKUP(CF253,[1]Plan1!$F$3:$G$429,2,FALSE)</f>
        <v>0</v>
      </c>
      <c r="CG598" s="20" t="e">
        <f>VLOOKUP(CG253,[1]Plan1!$F$3:$G$429,2,FALSE)</f>
        <v>#N/A</v>
      </c>
      <c r="CH598" s="20">
        <f>VLOOKUP(CH253,[1]Plan1!$F$3:$G$429,2,FALSE)</f>
        <v>0</v>
      </c>
      <c r="CI598" s="20">
        <f>VLOOKUP(CI253,[1]Plan1!$F$3:$G$429,2,FALSE)</f>
        <v>0</v>
      </c>
      <c r="CJ598" s="20">
        <f>VLOOKUP(CJ253,[1]Plan1!$F$3:$G$429,2,FALSE)</f>
        <v>0</v>
      </c>
      <c r="CK598" s="20">
        <f>VLOOKUP(CK253,[1]Plan1!$F$3:$G$429,2,FALSE)</f>
        <v>0</v>
      </c>
      <c r="CL598" s="20">
        <f>VLOOKUP(CL253,[1]Plan1!$F$3:$G$429,2,FALSE)</f>
        <v>0</v>
      </c>
      <c r="CM598" s="20">
        <f>VLOOKUP(CM253,[1]Plan1!$F$3:$G$429,2,FALSE)</f>
        <v>0</v>
      </c>
      <c r="CN598" s="20">
        <f>VLOOKUP(CN253,[1]Plan1!$F$3:$G$429,2,FALSE)</f>
        <v>0</v>
      </c>
      <c r="CU598" s="20" t="str">
        <f>IF(ISERROR(VLOOKUP(CU253,[1]Plan1!$B$2:$D$490,2,FALSE)),"(sem email)",VLOOKUP(CU253,[1]Plan1!$B$2:$D$490,2,FALSE))</f>
        <v>(sem email)</v>
      </c>
      <c r="CX598" s="20" t="str">
        <f>IF(ISERROR(VLOOKUP(CX253,[1]ajustes!$L$4:$M$309,2,FALSE)),"(sem email)",VLOOKUP(CX253,[1]ajustes!$L$4:$M$309,2,FALSE))</f>
        <v>(sem email)</v>
      </c>
    </row>
    <row r="599" spans="5:102" ht="15.75" customHeight="1" x14ac:dyDescent="0.3">
      <c r="E599" s="23" t="str">
        <f t="shared" si="3"/>
        <v>Claudia Maria Valencia Hirano</v>
      </c>
      <c r="O599" s="20" t="e">
        <f>VLOOKUP(O254,[1]Plan1!$B$2:$D$490,2,FALSE)</f>
        <v>#N/A</v>
      </c>
      <c r="P599" s="20" t="str">
        <f>VLOOKUP(P254,[1]ajustes!$N$4:$O$344,2,FALSE)</f>
        <v>(11) 96192-6838</v>
      </c>
      <c r="AN599" s="20">
        <f>VLOOKUP(AN254,[1]Plan1!$F$3:$G$429,2,FALSE)</f>
        <v>20</v>
      </c>
      <c r="AO599" s="20">
        <f>VLOOKUP(AO254,[1]Plan1!$F$3:$G$429,2,FALSE)</f>
        <v>8</v>
      </c>
      <c r="AP599" s="20">
        <f>VLOOKUP(AP254,[1]Plan1!$F$3:$G$429,2,FALSE)</f>
        <v>16</v>
      </c>
      <c r="AQ599" s="20">
        <f>VLOOKUP(AQ254,[1]Plan1!$F$3:$G$429,2,FALSE)</f>
        <v>32</v>
      </c>
      <c r="AR599" s="20">
        <f>VLOOKUP(AR254,[1]Plan1!$F$3:$G$429,2,FALSE)</f>
        <v>0</v>
      </c>
      <c r="AS599" s="20">
        <f>VLOOKUP(AS254,[1]Plan1!$F$3:$G$429,2,FALSE)</f>
        <v>0</v>
      </c>
      <c r="AT599" s="20" t="e">
        <f>VLOOKUP(AT254,[1]Plan1!$F$3:$G$429,2,FALSE)</f>
        <v>#N/A</v>
      </c>
      <c r="AU599" s="20" t="e">
        <f>VLOOKUP(AU254,[1]ajustes!$L$4:$N$134,3,FALSE)</f>
        <v>#N/A</v>
      </c>
      <c r="AV599" s="20">
        <f>VLOOKUP(AV254,[1]Plan1!$F$3:$G$429,2,FALSE)</f>
        <v>40</v>
      </c>
      <c r="AW599" s="20">
        <f>VLOOKUP(AW254,[1]Plan1!$F$3:$G$429,2,FALSE)</f>
        <v>9</v>
      </c>
      <c r="AX599" s="20">
        <f>VLOOKUP(AX254,[1]Plan1!$F$3:$G$429,2,FALSE)</f>
        <v>9</v>
      </c>
      <c r="AY599" s="20">
        <f>VLOOKUP(AY254,[1]Plan1!$F$3:$G$429,2,FALSE)</f>
        <v>3</v>
      </c>
      <c r="AZ599" s="20">
        <f>VLOOKUP(AZ254,[1]Plan1!$F$3:$G$429,2,FALSE)</f>
        <v>0</v>
      </c>
      <c r="BA599" s="20">
        <f>VLOOKUP(BA254,[1]Plan1!$F$3:$G$429,2,FALSE)</f>
        <v>0</v>
      </c>
      <c r="BB599" s="20">
        <f>VLOOKUP(BB254,[1]Plan1!$F$3:$G$429,2,FALSE)</f>
        <v>5</v>
      </c>
      <c r="BC599" s="20">
        <f>VLOOKUP(BC254,[1]Plan1!$F$3:$G$429,2,FALSE)</f>
        <v>3</v>
      </c>
      <c r="BD599" s="20">
        <f>VLOOKUP(BD254,[1]Plan1!$F$3:$G$429,2,FALSE)</f>
        <v>1</v>
      </c>
      <c r="BE599" s="20">
        <f>VLOOKUP(BE254,[1]Plan1!$F$3:$G$429,2,FALSE)</f>
        <v>0</v>
      </c>
      <c r="BF599" s="20">
        <f>VLOOKUP(BF254,[1]Plan1!$F$3:$G$429,2,FALSE)</f>
        <v>0</v>
      </c>
      <c r="BG599" s="20">
        <f>VLOOKUP(BG254,[1]Plan1!$F$3:$G$429,2,FALSE)</f>
        <v>0</v>
      </c>
      <c r="BH599" s="20">
        <f>VLOOKUP(BH254,[1]Plan1!$F$3:$G$429,2,FALSE)</f>
        <v>7</v>
      </c>
      <c r="BI599" s="20">
        <f>VLOOKUP(BI254,[1]Plan1!$F$3:$G$429,2,FALSE)</f>
        <v>2</v>
      </c>
      <c r="BJ599" s="20">
        <f>VLOOKUP(BJ254,[1]Plan1!$F$3:$G$429,2,FALSE)</f>
        <v>2</v>
      </c>
      <c r="BK599" s="20">
        <f>VLOOKUP(BK254,[1]Plan1!$F$3:$G$429,2,FALSE)</f>
        <v>1</v>
      </c>
      <c r="BL599" s="20">
        <f>VLOOKUP(BL254,[1]Plan1!$F$3:$G$429,2,FALSE)</f>
        <v>2</v>
      </c>
      <c r="BM599" s="20">
        <f>VLOOKUP(BM254,[1]Plan1!$F$3:$G$429,2,FALSE)</f>
        <v>2</v>
      </c>
      <c r="BN599" s="20">
        <f>VLOOKUP(BN254,[1]Plan1!$F$3:$G$429,2,FALSE)</f>
        <v>0</v>
      </c>
      <c r="BO599" s="20">
        <f>VLOOKUP(BO254,[1]Plan1!$F$3:$G$429,2,FALSE)</f>
        <v>0</v>
      </c>
      <c r="BP599" s="20">
        <f>VLOOKUP(BP254,[1]Plan1!$F$3:$G$429,2,FALSE)</f>
        <v>0</v>
      </c>
      <c r="BQ599" s="20" t="e">
        <f>VLOOKUP(BQ254,[1]ajustes!$L$3:$M$11,2,FALSE)</f>
        <v>#N/A</v>
      </c>
      <c r="BR599" s="20">
        <f>VLOOKUP(BR254,[1]Plan1!$F$3:$G$429,2,FALSE)</f>
        <v>0</v>
      </c>
      <c r="BS599" s="20">
        <f>VLOOKUP(BS254,[1]Plan1!$F$3:$G$429,2,FALSE)</f>
        <v>0</v>
      </c>
      <c r="BT599" s="20">
        <f>VLOOKUP(BT254,[1]Plan1!$F$3:$G$429,2,FALSE)</f>
        <v>6</v>
      </c>
      <c r="BU599" s="20">
        <f>VLOOKUP(BU254,[1]Plan1!$F$3:$G$429,2,FALSE)</f>
        <v>4</v>
      </c>
      <c r="BV599" s="20" t="e">
        <f>VLOOKUP(BV254,[1]ajustes!$L$3:$M$328,2,FALSE)</f>
        <v>#N/A</v>
      </c>
      <c r="BW599" s="20">
        <f>VLOOKUP(BW254,[1]Plan1!$F$3:$G$429,2,FALSE)</f>
        <v>0</v>
      </c>
      <c r="BX599" s="20">
        <f>VLOOKUP(BX254,[1]Plan1!$F$3:$G$429,2,FALSE)</f>
        <v>0</v>
      </c>
      <c r="BY599" s="20">
        <f>VLOOKUP(BY254,[1]Plan1!$F$3:$G$429,2,FALSE)</f>
        <v>0</v>
      </c>
      <c r="BZ599" s="20">
        <f>VLOOKUP(BZ254,[1]Plan1!$F$3:$G$429,2,FALSE)</f>
        <v>5</v>
      </c>
      <c r="CA599" s="20">
        <f>VLOOKUP(CA254,[1]Plan1!$F$3:$G$429,2,FALSE)</f>
        <v>5</v>
      </c>
      <c r="CB599" s="20">
        <f>VLOOKUP(CB254,[1]Plan1!$F$3:$G$429,2,FALSE)</f>
        <v>0</v>
      </c>
      <c r="CC599" s="20">
        <f>VLOOKUP(CC254,[1]Plan1!$F$3:$G$429,2,FALSE)</f>
        <v>83</v>
      </c>
      <c r="CD599" s="20">
        <f>VLOOKUP(CD254,[1]Plan1!$F$3:$G$429,2,FALSE)</f>
        <v>0</v>
      </c>
      <c r="CE599" s="20">
        <f>VLOOKUP(CE254,[1]Plan1!$F$3:$G$429,2,FALSE)</f>
        <v>0</v>
      </c>
      <c r="CF599" s="20">
        <f>VLOOKUP(CF254,[1]Plan1!$F$3:$G$429,2,FALSE)</f>
        <v>0</v>
      </c>
      <c r="CG599" s="20" t="e">
        <f>VLOOKUP(CG254,[1]Plan1!$F$3:$G$429,2,FALSE)</f>
        <v>#N/A</v>
      </c>
      <c r="CH599" s="20" t="e">
        <f>VLOOKUP(CH254,[1]Plan1!$F$3:$G$429,2,FALSE)</f>
        <v>#N/A</v>
      </c>
      <c r="CI599" s="20">
        <f>VLOOKUP(CI254,[1]Plan1!$F$3:$G$429,2,FALSE)</f>
        <v>0</v>
      </c>
      <c r="CJ599" s="20">
        <f>VLOOKUP(CJ254,[1]Plan1!$F$3:$G$429,2,FALSE)</f>
        <v>0</v>
      </c>
      <c r="CK599" s="20">
        <f>VLOOKUP(CK254,[1]Plan1!$F$3:$G$429,2,FALSE)</f>
        <v>0</v>
      </c>
      <c r="CL599" s="20" t="e">
        <f>VLOOKUP(CL254,[1]Plan1!$F$3:$G$429,2,FALSE)</f>
        <v>#N/A</v>
      </c>
      <c r="CM599" s="20">
        <f>VLOOKUP(CM254,[1]Plan1!$F$3:$G$429,2,FALSE)</f>
        <v>0</v>
      </c>
      <c r="CN599" s="20">
        <f>VLOOKUP(CN254,[1]Plan1!$F$3:$G$429,2,FALSE)</f>
        <v>0</v>
      </c>
      <c r="CU599" s="20" t="str">
        <f>IF(ISERROR(VLOOKUP(CU254,[1]Plan1!$B$2:$D$490,2,FALSE)),"(sem email)",VLOOKUP(CU254,[1]Plan1!$B$2:$D$490,2,FALSE))</f>
        <v>(sem email)</v>
      </c>
      <c r="CX599" s="20" t="str">
        <f>IF(ISERROR(VLOOKUP(CX254,[1]ajustes!$L$4:$M$309,2,FALSE)),"(sem email)",VLOOKUP(CX254,[1]ajustes!$L$4:$M$309,2,FALSE))</f>
        <v>(sem email)</v>
      </c>
    </row>
    <row r="600" spans="5:102" ht="15.75" customHeight="1" x14ac:dyDescent="0.3">
      <c r="E600" s="23" t="str">
        <f t="shared" si="3"/>
        <v>Adilson José De Oliveira</v>
      </c>
      <c r="O600" s="20" t="e">
        <f>VLOOKUP(O255,[1]Plan1!$B$2:$D$490,2,FALSE)</f>
        <v>#N/A</v>
      </c>
      <c r="P600" s="20" t="e">
        <f>VLOOKUP(P255,[1]ajustes!$N$4:$O$344,2,FALSE)</f>
        <v>#N/A</v>
      </c>
      <c r="AN600" s="20">
        <f>VLOOKUP(AN255,[1]Plan1!$F$3:$G$429,2,FALSE)</f>
        <v>40</v>
      </c>
      <c r="AO600" s="20">
        <f>VLOOKUP(AO255,[1]Plan1!$F$3:$G$429,2,FALSE)</f>
        <v>12</v>
      </c>
      <c r="AP600" s="20">
        <f>VLOOKUP(AP255,[1]Plan1!$F$3:$G$429,2,FALSE)</f>
        <v>5</v>
      </c>
      <c r="AQ600" s="20">
        <f>VLOOKUP(AQ255,[1]Plan1!$F$3:$G$429,2,FALSE)</f>
        <v>2</v>
      </c>
      <c r="AR600" s="20">
        <f>VLOOKUP(AR255,[1]Plan1!$F$3:$G$429,2,FALSE)</f>
        <v>0</v>
      </c>
      <c r="AS600" s="20">
        <f>VLOOKUP(AS255,[1]Plan1!$F$3:$G$429,2,FALSE)</f>
        <v>0</v>
      </c>
      <c r="AT600" s="20" t="e">
        <f>VLOOKUP(AT255,[1]Plan1!$F$3:$G$429,2,FALSE)</f>
        <v>#N/A</v>
      </c>
      <c r="AU600" s="20" t="e">
        <f>VLOOKUP(AU255,[1]ajustes!$L$4:$N$134,3,FALSE)</f>
        <v>#N/A</v>
      </c>
      <c r="AV600" s="20">
        <f>VLOOKUP(AV255,[1]Plan1!$F$3:$G$429,2,FALSE)</f>
        <v>15</v>
      </c>
      <c r="AW600" s="20">
        <f>VLOOKUP(AW255,[1]Plan1!$F$3:$G$429,2,FALSE)</f>
        <v>4</v>
      </c>
      <c r="AX600" s="20">
        <f>VLOOKUP(AX255,[1]Plan1!$F$3:$G$429,2,FALSE)</f>
        <v>2</v>
      </c>
      <c r="AY600" s="20">
        <f>VLOOKUP(AY255,[1]Plan1!$F$3:$G$429,2,FALSE)</f>
        <v>2</v>
      </c>
      <c r="AZ600" s="20">
        <f>VLOOKUP(AZ255,[1]Plan1!$F$3:$G$429,2,FALSE)</f>
        <v>0</v>
      </c>
      <c r="BA600" s="20">
        <f>VLOOKUP(BA255,[1]Plan1!$F$3:$G$429,2,FALSE)</f>
        <v>0</v>
      </c>
      <c r="BB600" s="20">
        <f>VLOOKUP(BB255,[1]Plan1!$F$3:$G$429,2,FALSE)</f>
        <v>0</v>
      </c>
      <c r="BC600" s="20">
        <f>VLOOKUP(BC255,[1]Plan1!$F$3:$G$429,2,FALSE)</f>
        <v>0</v>
      </c>
      <c r="BD600" s="20">
        <f>VLOOKUP(BD255,[1]Plan1!$F$3:$G$429,2,FALSE)</f>
        <v>0</v>
      </c>
      <c r="BE600" s="20">
        <f>VLOOKUP(BE255,[1]Plan1!$F$3:$G$429,2,FALSE)</f>
        <v>0</v>
      </c>
      <c r="BF600" s="20">
        <f>VLOOKUP(BF255,[1]Plan1!$F$3:$G$429,2,FALSE)</f>
        <v>0</v>
      </c>
      <c r="BG600" s="20">
        <f>VLOOKUP(BG255,[1]Plan1!$F$3:$G$429,2,FALSE)</f>
        <v>0</v>
      </c>
      <c r="BH600" s="20">
        <f>VLOOKUP(BH255,[1]Plan1!$F$3:$G$429,2,FALSE)</f>
        <v>0</v>
      </c>
      <c r="BI600" s="20">
        <f>VLOOKUP(BI255,[1]Plan1!$F$3:$G$429,2,FALSE)</f>
        <v>0</v>
      </c>
      <c r="BJ600" s="20">
        <f>VLOOKUP(BJ255,[1]Plan1!$F$3:$G$429,2,FALSE)</f>
        <v>0</v>
      </c>
      <c r="BK600" s="20">
        <f>VLOOKUP(BK255,[1]Plan1!$F$3:$G$429,2,FALSE)</f>
        <v>0</v>
      </c>
      <c r="BL600" s="20">
        <f>VLOOKUP(BL255,[1]Plan1!$F$3:$G$429,2,FALSE)</f>
        <v>0</v>
      </c>
      <c r="BM600" s="20">
        <f>VLOOKUP(BM255,[1]Plan1!$F$3:$G$429,2,FALSE)</f>
        <v>0</v>
      </c>
      <c r="BN600" s="20">
        <f>VLOOKUP(BN255,[1]Plan1!$F$3:$G$429,2,FALSE)</f>
        <v>0</v>
      </c>
      <c r="BO600" s="20">
        <f>VLOOKUP(BO255,[1]Plan1!$F$3:$G$429,2,FALSE)</f>
        <v>0</v>
      </c>
      <c r="BP600" s="20">
        <f>VLOOKUP(BP255,[1]Plan1!$F$3:$G$429,2,FALSE)</f>
        <v>0</v>
      </c>
      <c r="BQ600" s="20" t="e">
        <f>VLOOKUP(BQ255,[1]ajustes!$L$3:$M$11,2,FALSE)</f>
        <v>#N/A</v>
      </c>
      <c r="BR600" s="20">
        <f>VLOOKUP(BR255,[1]Plan1!$F$3:$G$429,2,FALSE)</f>
        <v>0</v>
      </c>
      <c r="BS600" s="20">
        <f>VLOOKUP(BS255,[1]Plan1!$F$3:$G$429,2,FALSE)</f>
        <v>0</v>
      </c>
      <c r="BT600" s="20">
        <f>VLOOKUP(BT255,[1]Plan1!$F$3:$G$429,2,FALSE)</f>
        <v>0</v>
      </c>
      <c r="BU600" s="20">
        <f>VLOOKUP(BU255,[1]Plan1!$F$3:$G$429,2,FALSE)</f>
        <v>0</v>
      </c>
      <c r="BV600" s="20" t="e">
        <f>VLOOKUP(BV255,[1]ajustes!$L$3:$M$328,2,FALSE)</f>
        <v>#N/A</v>
      </c>
      <c r="BW600" s="20">
        <f>VLOOKUP(BW255,[1]Plan1!$F$3:$G$429,2,FALSE)</f>
        <v>0</v>
      </c>
      <c r="BX600" s="20">
        <f>VLOOKUP(BX255,[1]Plan1!$F$3:$G$429,2,FALSE)</f>
        <v>0</v>
      </c>
      <c r="BY600" s="20">
        <f>VLOOKUP(BY255,[1]Plan1!$F$3:$G$429,2,FALSE)</f>
        <v>0</v>
      </c>
      <c r="BZ600" s="20">
        <f>VLOOKUP(BZ255,[1]Plan1!$F$3:$G$429,2,FALSE)</f>
        <v>0</v>
      </c>
      <c r="CA600" s="20">
        <f>VLOOKUP(CA255,[1]Plan1!$F$3:$G$429,2,FALSE)</f>
        <v>0</v>
      </c>
      <c r="CB600" s="20">
        <f>VLOOKUP(CB255,[1]Plan1!$F$3:$G$429,2,FALSE)</f>
        <v>4</v>
      </c>
      <c r="CC600" s="20">
        <f>VLOOKUP(CC255,[1]Plan1!$F$3:$G$429,2,FALSE)</f>
        <v>4</v>
      </c>
      <c r="CD600" s="20">
        <f>VLOOKUP(CD255,[1]Plan1!$F$3:$G$429,2,FALSE)</f>
        <v>0</v>
      </c>
      <c r="CE600" s="20">
        <f>VLOOKUP(CE255,[1]Plan1!$F$3:$G$429,2,FALSE)</f>
        <v>0</v>
      </c>
      <c r="CF600" s="20">
        <f>VLOOKUP(CF255,[1]Plan1!$F$3:$G$429,2,FALSE)</f>
        <v>0</v>
      </c>
      <c r="CG600" s="20">
        <f>VLOOKUP(CG255,[1]Plan1!$F$3:$G$429,2,FALSE)</f>
        <v>0</v>
      </c>
      <c r="CH600" s="20" t="e">
        <f>VLOOKUP(CH255,[1]Plan1!$F$3:$G$429,2,FALSE)</f>
        <v>#N/A</v>
      </c>
      <c r="CI600" s="20">
        <f>VLOOKUP(CI255,[1]Plan1!$F$3:$G$429,2,FALSE)</f>
        <v>0</v>
      </c>
      <c r="CJ600" s="20">
        <f>VLOOKUP(CJ255,[1]Plan1!$F$3:$G$429,2,FALSE)</f>
        <v>0</v>
      </c>
      <c r="CK600" s="20">
        <f>VLOOKUP(CK255,[1]Plan1!$F$3:$G$429,2,FALSE)</f>
        <v>0</v>
      </c>
      <c r="CL600" s="20" t="e">
        <f>VLOOKUP(CL255,[1]Plan1!$F$3:$G$429,2,FALSE)</f>
        <v>#N/A</v>
      </c>
      <c r="CM600" s="20">
        <f>VLOOKUP(CM255,[1]Plan1!$F$3:$G$429,2,FALSE)</f>
        <v>0</v>
      </c>
      <c r="CN600" s="20">
        <f>VLOOKUP(CN255,[1]Plan1!$F$3:$G$429,2,FALSE)</f>
        <v>0</v>
      </c>
      <c r="CU600" s="20" t="str">
        <f>IF(ISERROR(VLOOKUP(CU255,[1]Plan1!$B$2:$D$490,2,FALSE)),"(sem email)",VLOOKUP(CU255,[1]Plan1!$B$2:$D$490,2,FALSE))</f>
        <v>(sem email)</v>
      </c>
      <c r="CX600" s="20" t="str">
        <f>IF(ISERROR(VLOOKUP(CX255,[1]ajustes!$L$4:$M$309,2,FALSE)),"(sem email)",VLOOKUP(CX255,[1]ajustes!$L$4:$M$309,2,FALSE))</f>
        <v>(sem email)</v>
      </c>
    </row>
    <row r="601" spans="5:102" ht="15.75" customHeight="1" x14ac:dyDescent="0.3">
      <c r="E601" s="23" t="str">
        <f t="shared" si="3"/>
        <v>Narcizo Jose Aranda Grandizoli</v>
      </c>
      <c r="O601" s="20" t="e">
        <f>VLOOKUP(O256,[1]Plan1!$B$2:$D$490,2,FALSE)</f>
        <v>#N/A</v>
      </c>
      <c r="P601" s="20" t="str">
        <f>VLOOKUP(P256,[1]ajustes!$N$4:$O$344,2,FALSE)</f>
        <v>(11) 99131-4511</v>
      </c>
      <c r="AN601" s="20">
        <f>VLOOKUP(AN256,[1]Plan1!$F$3:$G$429,2,FALSE)</f>
        <v>30</v>
      </c>
      <c r="AO601" s="20">
        <f>VLOOKUP(AO256,[1]Plan1!$F$3:$G$429,2,FALSE)</f>
        <v>39</v>
      </c>
      <c r="AP601" s="20">
        <f>VLOOKUP(AP256,[1]Plan1!$F$3:$G$429,2,FALSE)</f>
        <v>6</v>
      </c>
      <c r="AQ601" s="20">
        <f>VLOOKUP(AQ256,[1]Plan1!$F$3:$G$429,2,FALSE)</f>
        <v>8</v>
      </c>
      <c r="AR601" s="20" t="e">
        <f>VLOOKUP(AR256,[1]Plan1!$F$3:$G$429,2,FALSE)</f>
        <v>#N/A</v>
      </c>
      <c r="AS601" s="20">
        <f>VLOOKUP(AS256,[1]Plan1!$F$3:$G$429,2,FALSE)</f>
        <v>20</v>
      </c>
      <c r="AT601" s="20" t="e">
        <f>VLOOKUP(AT256,[1]Plan1!$F$3:$G$429,2,FALSE)</f>
        <v>#N/A</v>
      </c>
      <c r="AU601" s="20" t="e">
        <f>VLOOKUP(AU256,[1]ajustes!$L$4:$N$134,3,FALSE)</f>
        <v>#N/A</v>
      </c>
      <c r="AV601" s="20">
        <f>VLOOKUP(AV256,[1]Plan1!$F$3:$G$429,2,FALSE)</f>
        <v>18</v>
      </c>
      <c r="AW601" s="20">
        <f>VLOOKUP(AW256,[1]Plan1!$F$3:$G$429,2,FALSE)</f>
        <v>0</v>
      </c>
      <c r="AX601" s="20">
        <f>VLOOKUP(AX256,[1]Plan1!$F$3:$G$429,2,FALSE)</f>
        <v>0</v>
      </c>
      <c r="AY601" s="20">
        <f>VLOOKUP(AY256,[1]Plan1!$F$3:$G$429,2,FALSE)</f>
        <v>0</v>
      </c>
      <c r="AZ601" s="20">
        <f>VLOOKUP(AZ256,[1]Plan1!$F$3:$G$429,2,FALSE)</f>
        <v>0</v>
      </c>
      <c r="BA601" s="20">
        <f>VLOOKUP(BA256,[1]Plan1!$F$3:$G$429,2,FALSE)</f>
        <v>0</v>
      </c>
      <c r="BB601" s="20">
        <f>VLOOKUP(BB256,[1]Plan1!$F$3:$G$429,2,FALSE)</f>
        <v>0</v>
      </c>
      <c r="BC601" s="20">
        <f>VLOOKUP(BC256,[1]Plan1!$F$3:$G$429,2,FALSE)</f>
        <v>0</v>
      </c>
      <c r="BD601" s="20">
        <f>VLOOKUP(BD256,[1]Plan1!$F$3:$G$429,2,FALSE)</f>
        <v>2</v>
      </c>
      <c r="BE601" s="20" t="e">
        <f>VLOOKUP(BE256,[1]Plan1!$F$3:$G$429,2,FALSE)</f>
        <v>#N/A</v>
      </c>
      <c r="BF601" s="20">
        <f>VLOOKUP(BF256,[1]Plan1!$F$3:$G$429,2,FALSE)</f>
        <v>20</v>
      </c>
      <c r="BG601" s="20">
        <f>VLOOKUP(BG256,[1]Plan1!$F$3:$G$429,2,FALSE)</f>
        <v>5</v>
      </c>
      <c r="BH601" s="20">
        <f>VLOOKUP(BH256,[1]Plan1!$F$3:$G$429,2,FALSE)</f>
        <v>4</v>
      </c>
      <c r="BI601" s="20">
        <f>VLOOKUP(BI256,[1]Plan1!$F$3:$G$429,2,FALSE)</f>
        <v>0</v>
      </c>
      <c r="BJ601" s="20">
        <f>VLOOKUP(BJ256,[1]Plan1!$F$3:$G$429,2,FALSE)</f>
        <v>0</v>
      </c>
      <c r="BK601" s="20">
        <f>VLOOKUP(BK256,[1]Plan1!$F$3:$G$429,2,FALSE)</f>
        <v>0</v>
      </c>
      <c r="BL601" s="20">
        <f>VLOOKUP(BL256,[1]Plan1!$F$3:$G$429,2,FALSE)</f>
        <v>0</v>
      </c>
      <c r="BM601" s="20">
        <f>VLOOKUP(BM256,[1]Plan1!$F$3:$G$429,2,FALSE)</f>
        <v>0</v>
      </c>
      <c r="BN601" s="20">
        <f>VLOOKUP(BN256,[1]Plan1!$F$3:$G$429,2,FALSE)</f>
        <v>0</v>
      </c>
      <c r="BO601" s="20">
        <f>VLOOKUP(BO256,[1]Plan1!$F$3:$G$429,2,FALSE)</f>
        <v>0</v>
      </c>
      <c r="BP601" s="20">
        <f>VLOOKUP(BP256,[1]Plan1!$F$3:$G$429,2,FALSE)</f>
        <v>0</v>
      </c>
      <c r="BQ601" s="20" t="e">
        <f>VLOOKUP(BQ256,[1]ajustes!$L$3:$M$11,2,FALSE)</f>
        <v>#N/A</v>
      </c>
      <c r="BR601" s="20" t="e">
        <f>VLOOKUP(BR256,[1]Plan1!$F$3:$G$429,2,FALSE)</f>
        <v>#N/A</v>
      </c>
      <c r="BS601" s="20">
        <f>VLOOKUP(BS256,[1]Plan1!$F$3:$G$429,2,FALSE)</f>
        <v>15</v>
      </c>
      <c r="BT601" s="20">
        <f>VLOOKUP(BT256,[1]Plan1!$F$3:$G$429,2,FALSE)</f>
        <v>2</v>
      </c>
      <c r="BU601" s="20">
        <f>VLOOKUP(BU256,[1]Plan1!$F$3:$G$429,2,FALSE)</f>
        <v>0</v>
      </c>
      <c r="BV601" s="20" t="e">
        <f>VLOOKUP(BV256,[1]ajustes!$L$3:$M$328,2,FALSE)</f>
        <v>#N/A</v>
      </c>
      <c r="BW601" s="20">
        <f>VLOOKUP(BW256,[1]Plan1!$F$3:$G$429,2,FALSE)</f>
        <v>0</v>
      </c>
      <c r="BX601" s="20">
        <f>VLOOKUP(BX256,[1]Plan1!$F$3:$G$429,2,FALSE)</f>
        <v>0</v>
      </c>
      <c r="BY601" s="20">
        <f>VLOOKUP(BY256,[1]Plan1!$F$3:$G$429,2,FALSE)</f>
        <v>0</v>
      </c>
      <c r="BZ601" s="20">
        <f>VLOOKUP(BZ256,[1]Plan1!$F$3:$G$429,2,FALSE)</f>
        <v>0</v>
      </c>
      <c r="CA601" s="20">
        <f>VLOOKUP(CA256,[1]Plan1!$F$3:$G$429,2,FALSE)</f>
        <v>0</v>
      </c>
      <c r="CB601" s="20">
        <f>VLOOKUP(CB256,[1]Plan1!$F$3:$G$429,2,FALSE)</f>
        <v>0</v>
      </c>
      <c r="CC601" s="20">
        <f>VLOOKUP(CC256,[1]Plan1!$F$3:$G$429,2,FALSE)</f>
        <v>0</v>
      </c>
      <c r="CD601" s="20">
        <f>VLOOKUP(CD256,[1]Plan1!$F$3:$G$429,2,FALSE)</f>
        <v>0</v>
      </c>
      <c r="CE601" s="20">
        <f>VLOOKUP(CE256,[1]Plan1!$F$3:$G$429,2,FALSE)</f>
        <v>0</v>
      </c>
      <c r="CF601" s="20">
        <f>VLOOKUP(CF256,[1]Plan1!$F$3:$G$429,2,FALSE)</f>
        <v>0</v>
      </c>
      <c r="CG601" s="20" t="e">
        <f>VLOOKUP(CG256,[1]Plan1!$F$3:$G$429,2,FALSE)</f>
        <v>#N/A</v>
      </c>
      <c r="CH601" s="20">
        <f>VLOOKUP(CH256,[1]Plan1!$F$3:$G$429,2,FALSE)</f>
        <v>0</v>
      </c>
      <c r="CI601" s="20">
        <f>VLOOKUP(CI256,[1]Plan1!$F$3:$G$429,2,FALSE)</f>
        <v>0</v>
      </c>
      <c r="CJ601" s="20">
        <f>VLOOKUP(CJ256,[1]Plan1!$F$3:$G$429,2,FALSE)</f>
        <v>0</v>
      </c>
      <c r="CK601" s="20" t="e">
        <f>VLOOKUP(CK256,[1]Plan1!$F$3:$G$429,2,FALSE)</f>
        <v>#N/A</v>
      </c>
      <c r="CL601" s="20">
        <f>VLOOKUP(CL256,[1]Plan1!$F$3:$G$429,2,FALSE)</f>
        <v>0</v>
      </c>
      <c r="CM601" s="20">
        <f>VLOOKUP(CM256,[1]Plan1!$F$3:$G$429,2,FALSE)</f>
        <v>0</v>
      </c>
      <c r="CN601" s="20">
        <f>VLOOKUP(CN256,[1]Plan1!$F$3:$G$429,2,FALSE)</f>
        <v>0</v>
      </c>
      <c r="CU601" s="20" t="str">
        <f>IF(ISERROR(VLOOKUP(CU256,[1]Plan1!$B$2:$D$490,2,FALSE)),"(sem email)",VLOOKUP(CU256,[1]Plan1!$B$2:$D$490,2,FALSE))</f>
        <v>(sem email)</v>
      </c>
      <c r="CX601" s="20" t="str">
        <f>IF(ISERROR(VLOOKUP(CX256,[1]ajustes!$L$4:$M$309,2,FALSE)),"(sem email)",VLOOKUP(CX256,[1]ajustes!$L$4:$M$309,2,FALSE))</f>
        <v>(sem email)</v>
      </c>
    </row>
    <row r="602" spans="5:102" ht="15.75" customHeight="1" x14ac:dyDescent="0.3">
      <c r="E602" s="23" t="str">
        <f t="shared" si="3"/>
        <v>Silvia Helena Campos Cabral E Silva</v>
      </c>
      <c r="O602" s="20" t="e">
        <f>VLOOKUP(O257,[1]Plan1!$B$2:$D$490,2,FALSE)</f>
        <v>#N/A</v>
      </c>
      <c r="P602" s="20" t="str">
        <f>VLOOKUP(P257,[1]ajustes!$N$4:$O$344,2,FALSE)</f>
        <v>(11) 97672-7417</v>
      </c>
      <c r="AN602" s="20">
        <f>VLOOKUP(AN257,[1]Plan1!$F$3:$G$429,2,FALSE)</f>
        <v>40</v>
      </c>
      <c r="AO602" s="20">
        <f>VLOOKUP(AO257,[1]Plan1!$F$3:$G$429,2,FALSE)</f>
        <v>10</v>
      </c>
      <c r="AP602" s="20">
        <f>VLOOKUP(AP257,[1]Plan1!$F$3:$G$429,2,FALSE)</f>
        <v>15</v>
      </c>
      <c r="AQ602" s="20">
        <f>VLOOKUP(AQ257,[1]Plan1!$F$3:$G$429,2,FALSE)</f>
        <v>15</v>
      </c>
      <c r="AR602" s="20">
        <f>VLOOKUP(AR257,[1]Plan1!$F$3:$G$429,2,FALSE)</f>
        <v>0</v>
      </c>
      <c r="AS602" s="20">
        <f>VLOOKUP(AS257,[1]Plan1!$F$3:$G$429,2,FALSE)</f>
        <v>0</v>
      </c>
      <c r="AT602" s="20" t="e">
        <f>VLOOKUP(AT257,[1]Plan1!$F$3:$G$429,2,FALSE)</f>
        <v>#N/A</v>
      </c>
      <c r="AU602" s="20" t="e">
        <f>VLOOKUP(AU257,[1]ajustes!$L$4:$N$134,3,FALSE)</f>
        <v>#N/A</v>
      </c>
      <c r="AV602" s="20">
        <f>VLOOKUP(AV257,[1]Plan1!$F$3:$G$429,2,FALSE)</f>
        <v>35</v>
      </c>
      <c r="AW602" s="20">
        <f>VLOOKUP(AW257,[1]Plan1!$F$3:$G$429,2,FALSE)</f>
        <v>5</v>
      </c>
      <c r="AX602" s="20">
        <f>VLOOKUP(AX257,[1]Plan1!$F$3:$G$429,2,FALSE)</f>
        <v>4</v>
      </c>
      <c r="AY602" s="20">
        <f>VLOOKUP(AY257,[1]Plan1!$F$3:$G$429,2,FALSE)</f>
        <v>2</v>
      </c>
      <c r="AZ602" s="20" t="e">
        <f>VLOOKUP(AZ257,[1]Plan1!$F$3:$G$429,2,FALSE)</f>
        <v>#N/A</v>
      </c>
      <c r="BA602" s="20">
        <f>VLOOKUP(BA257,[1]Plan1!$F$3:$G$429,2,FALSE)</f>
        <v>15</v>
      </c>
      <c r="BB602" s="20">
        <f>VLOOKUP(BB257,[1]Plan1!$F$3:$G$429,2,FALSE)</f>
        <v>4</v>
      </c>
      <c r="BC602" s="20">
        <f>VLOOKUP(BC257,[1]Plan1!$F$3:$G$429,2,FALSE)</f>
        <v>2</v>
      </c>
      <c r="BD602" s="20">
        <f>VLOOKUP(BD257,[1]Plan1!$F$3:$G$429,2,FALSE)</f>
        <v>1</v>
      </c>
      <c r="BE602" s="20" t="e">
        <f>VLOOKUP(BE257,[1]Plan1!$F$3:$G$429,2,FALSE)</f>
        <v>#N/A</v>
      </c>
      <c r="BF602" s="20">
        <f>VLOOKUP(BF257,[1]Plan1!$F$3:$G$429,2,FALSE)</f>
        <v>8</v>
      </c>
      <c r="BG602" s="20">
        <f>VLOOKUP(BG257,[1]Plan1!$F$3:$G$429,2,FALSE)</f>
        <v>6</v>
      </c>
      <c r="BH602" s="20">
        <f>VLOOKUP(BH257,[1]Plan1!$F$3:$G$429,2,FALSE)</f>
        <v>6</v>
      </c>
      <c r="BI602" s="20">
        <f>VLOOKUP(BI257,[1]Plan1!$F$3:$G$429,2,FALSE)</f>
        <v>2</v>
      </c>
      <c r="BJ602" s="20">
        <f>VLOOKUP(BJ257,[1]Plan1!$F$3:$G$429,2,FALSE)</f>
        <v>2</v>
      </c>
      <c r="BK602" s="20">
        <f>VLOOKUP(BK257,[1]Plan1!$F$3:$G$429,2,FALSE)</f>
        <v>2</v>
      </c>
      <c r="BL602" s="20">
        <f>VLOOKUP(BL257,[1]Plan1!$F$3:$G$429,2,FALSE)</f>
        <v>0</v>
      </c>
      <c r="BM602" s="20">
        <f>VLOOKUP(BM257,[1]Plan1!$F$3:$G$429,2,FALSE)</f>
        <v>2</v>
      </c>
      <c r="BN602" s="20">
        <f>VLOOKUP(BN257,[1]Plan1!$F$3:$G$429,2,FALSE)</f>
        <v>0</v>
      </c>
      <c r="BO602" s="20">
        <f>VLOOKUP(BO257,[1]Plan1!$F$3:$G$429,2,FALSE)</f>
        <v>8</v>
      </c>
      <c r="BP602" s="20">
        <f>VLOOKUP(BP257,[1]Plan1!$F$3:$G$429,2,FALSE)</f>
        <v>8</v>
      </c>
      <c r="BQ602" s="20" t="e">
        <f>VLOOKUP(BQ257,[1]ajustes!$L$3:$M$11,2,FALSE)</f>
        <v>#N/A</v>
      </c>
      <c r="BR602" s="20">
        <f>VLOOKUP(BR257,[1]Plan1!$F$3:$G$429,2,FALSE)</f>
        <v>0</v>
      </c>
      <c r="BS602" s="20">
        <f>VLOOKUP(BS257,[1]Plan1!$F$3:$G$429,2,FALSE)</f>
        <v>0</v>
      </c>
      <c r="BT602" s="20">
        <f>VLOOKUP(BT257,[1]Plan1!$F$3:$G$429,2,FALSE)</f>
        <v>0</v>
      </c>
      <c r="BU602" s="20">
        <f>VLOOKUP(BU257,[1]Plan1!$F$3:$G$429,2,FALSE)</f>
        <v>0</v>
      </c>
      <c r="BV602" s="20" t="e">
        <f>VLOOKUP(BV257,[1]ajustes!$L$3:$M$328,2,FALSE)</f>
        <v>#N/A</v>
      </c>
      <c r="BW602" s="20" t="e">
        <f>VLOOKUP(BW257,[1]Plan1!$F$3:$G$429,2,FALSE)</f>
        <v>#N/A</v>
      </c>
      <c r="BX602" s="20">
        <f>VLOOKUP(BX257,[1]Plan1!$F$3:$G$429,2,FALSE)</f>
        <v>4</v>
      </c>
      <c r="BY602" s="20">
        <f>VLOOKUP(BY257,[1]Plan1!$F$3:$G$429,2,FALSE)</f>
        <v>2</v>
      </c>
      <c r="BZ602" s="20">
        <f>VLOOKUP(BZ257,[1]Plan1!$F$3:$G$429,2,FALSE)</f>
        <v>1</v>
      </c>
      <c r="CA602" s="20">
        <f>VLOOKUP(CA257,[1]Plan1!$F$3:$G$429,2,FALSE)</f>
        <v>1</v>
      </c>
      <c r="CB602" s="20">
        <f>VLOOKUP(CB257,[1]Plan1!$F$3:$G$429,2,FALSE)</f>
        <v>0</v>
      </c>
      <c r="CC602" s="20">
        <f>VLOOKUP(CC257,[1]Plan1!$F$3:$G$429,2,FALSE)</f>
        <v>35</v>
      </c>
      <c r="CD602" s="20">
        <f>VLOOKUP(CD257,[1]Plan1!$F$3:$G$429,2,FALSE)</f>
        <v>0</v>
      </c>
      <c r="CE602" s="20">
        <f>VLOOKUP(CE257,[1]Plan1!$F$3:$G$429,2,FALSE)</f>
        <v>0</v>
      </c>
      <c r="CF602" s="20">
        <f>VLOOKUP(CF257,[1]Plan1!$F$3:$G$429,2,FALSE)</f>
        <v>0</v>
      </c>
      <c r="CG602" s="20" t="e">
        <f>VLOOKUP(CG257,[1]Plan1!$F$3:$G$429,2,FALSE)</f>
        <v>#N/A</v>
      </c>
      <c r="CH602" s="20" t="e">
        <f>VLOOKUP(CH257,[1]Plan1!$F$3:$G$429,2,FALSE)</f>
        <v>#N/A</v>
      </c>
      <c r="CI602" s="20">
        <f>VLOOKUP(CI257,[1]Plan1!$F$3:$G$429,2,FALSE)</f>
        <v>0</v>
      </c>
      <c r="CJ602" s="20">
        <f>VLOOKUP(CJ257,[1]Plan1!$F$3:$G$429,2,FALSE)</f>
        <v>0</v>
      </c>
      <c r="CK602" s="20">
        <f>VLOOKUP(CK257,[1]Plan1!$F$3:$G$429,2,FALSE)</f>
        <v>0</v>
      </c>
      <c r="CL602" s="20" t="e">
        <f>VLOOKUP(CL257,[1]Plan1!$F$3:$G$429,2,FALSE)</f>
        <v>#N/A</v>
      </c>
      <c r="CM602" s="20">
        <f>VLOOKUP(CM257,[1]Plan1!$F$3:$G$429,2,FALSE)</f>
        <v>0</v>
      </c>
      <c r="CN602" s="20">
        <f>VLOOKUP(CN257,[1]Plan1!$F$3:$G$429,2,FALSE)</f>
        <v>0</v>
      </c>
      <c r="CU602" s="20" t="str">
        <f>IF(ISERROR(VLOOKUP(CU257,[1]Plan1!$B$2:$D$490,2,FALSE)),"(sem email)",VLOOKUP(CU257,[1]Plan1!$B$2:$D$490,2,FALSE))</f>
        <v>(sem email)</v>
      </c>
      <c r="CX602" s="20" t="str">
        <f>IF(ISERROR(VLOOKUP(CX257,[1]ajustes!$L$4:$M$309,2,FALSE)),"(sem email)",VLOOKUP(CX257,[1]ajustes!$L$4:$M$309,2,FALSE))</f>
        <v>(sem email)</v>
      </c>
    </row>
    <row r="603" spans="5:102" ht="15.75" customHeight="1" x14ac:dyDescent="0.3">
      <c r="E603" s="23" t="str">
        <f t="shared" si="3"/>
        <v>Ana Lucia Silva</v>
      </c>
      <c r="O603" s="20" t="e">
        <f>VLOOKUP(O258,[1]Plan1!$B$2:$D$490,2,FALSE)</f>
        <v>#N/A</v>
      </c>
      <c r="P603" s="20" t="e">
        <f>VLOOKUP(P258,[1]ajustes!$N$4:$O$344,2,FALSE)</f>
        <v>#N/A</v>
      </c>
      <c r="AN603" s="20">
        <f>VLOOKUP(AN258,[1]Plan1!$F$3:$G$429,2,FALSE)</f>
        <v>0</v>
      </c>
      <c r="AO603" s="20">
        <f>VLOOKUP(AO258,[1]Plan1!$F$3:$G$429,2,FALSE)</f>
        <v>0</v>
      </c>
      <c r="AP603" s="20">
        <f>VLOOKUP(AP258,[1]Plan1!$F$3:$G$429,2,FALSE)</f>
        <v>0</v>
      </c>
      <c r="AQ603" s="20">
        <f>VLOOKUP(AQ258,[1]Plan1!$F$3:$G$429,2,FALSE)</f>
        <v>0</v>
      </c>
      <c r="AR603" s="20">
        <f>VLOOKUP(AR258,[1]Plan1!$F$3:$G$429,2,FALSE)</f>
        <v>0</v>
      </c>
      <c r="AS603" s="20">
        <f>VLOOKUP(AS258,[1]Plan1!$F$3:$G$429,2,FALSE)</f>
        <v>0</v>
      </c>
      <c r="AT603" s="20" t="e">
        <f>VLOOKUP(AT258,[1]Plan1!$F$3:$G$429,2,FALSE)</f>
        <v>#N/A</v>
      </c>
      <c r="AU603" s="20" t="e">
        <f>VLOOKUP(AU258,[1]ajustes!$L$4:$N$134,3,FALSE)</f>
        <v>#N/A</v>
      </c>
      <c r="AV603" s="20">
        <f>VLOOKUP(AV258,[1]Plan1!$F$3:$G$429,2,FALSE)</f>
        <v>10</v>
      </c>
      <c r="AW603" s="20">
        <f>VLOOKUP(AW258,[1]Plan1!$F$3:$G$429,2,FALSE)</f>
        <v>0</v>
      </c>
      <c r="AX603" s="20">
        <f>VLOOKUP(AX258,[1]Plan1!$F$3:$G$429,2,FALSE)</f>
        <v>6</v>
      </c>
      <c r="AY603" s="20">
        <f>VLOOKUP(AY258,[1]Plan1!$F$3:$G$429,2,FALSE)</f>
        <v>1</v>
      </c>
      <c r="AZ603" s="20">
        <f>VLOOKUP(AZ258,[1]Plan1!$F$3:$G$429,2,FALSE)</f>
        <v>0</v>
      </c>
      <c r="BA603" s="20">
        <f>VLOOKUP(BA258,[1]Plan1!$F$3:$G$429,2,FALSE)</f>
        <v>0</v>
      </c>
      <c r="BB603" s="20">
        <f>VLOOKUP(BB258,[1]Plan1!$F$3:$G$429,2,FALSE)</f>
        <v>0</v>
      </c>
      <c r="BC603" s="20">
        <f>VLOOKUP(BC258,[1]Plan1!$F$3:$G$429,2,FALSE)</f>
        <v>0</v>
      </c>
      <c r="BD603" s="20">
        <f>VLOOKUP(BD258,[1]Plan1!$F$3:$G$429,2,FALSE)</f>
        <v>0</v>
      </c>
      <c r="BE603" s="20" t="e">
        <f>VLOOKUP(BE258,[1]Plan1!$F$3:$G$429,2,FALSE)</f>
        <v>#N/A</v>
      </c>
      <c r="BF603" s="20">
        <f>VLOOKUP(BF258,[1]Plan1!$F$3:$G$429,2,FALSE)</f>
        <v>0</v>
      </c>
      <c r="BG603" s="20">
        <f>VLOOKUP(BG258,[1]Plan1!$F$3:$G$429,2,FALSE)</f>
        <v>0</v>
      </c>
      <c r="BH603" s="20">
        <f>VLOOKUP(BH258,[1]Plan1!$F$3:$G$429,2,FALSE)</f>
        <v>0</v>
      </c>
      <c r="BI603" s="20">
        <f>VLOOKUP(BI258,[1]Plan1!$F$3:$G$429,2,FALSE)</f>
        <v>0</v>
      </c>
      <c r="BJ603" s="20">
        <f>VLOOKUP(BJ258,[1]Plan1!$F$3:$G$429,2,FALSE)</f>
        <v>0</v>
      </c>
      <c r="BK603" s="20">
        <f>VLOOKUP(BK258,[1]Plan1!$F$3:$G$429,2,FALSE)</f>
        <v>0</v>
      </c>
      <c r="BL603" s="20">
        <f>VLOOKUP(BL258,[1]Plan1!$F$3:$G$429,2,FALSE)</f>
        <v>0</v>
      </c>
      <c r="BM603" s="20">
        <f>VLOOKUP(BM258,[1]Plan1!$F$3:$G$429,2,FALSE)</f>
        <v>0</v>
      </c>
      <c r="BN603" s="20">
        <f>VLOOKUP(BN258,[1]Plan1!$F$3:$G$429,2,FALSE)</f>
        <v>0</v>
      </c>
      <c r="BO603" s="20">
        <f>VLOOKUP(BO258,[1]Plan1!$F$3:$G$429,2,FALSE)</f>
        <v>0</v>
      </c>
      <c r="BP603" s="20">
        <f>VLOOKUP(BP258,[1]Plan1!$F$3:$G$429,2,FALSE)</f>
        <v>0</v>
      </c>
      <c r="BQ603" s="20" t="e">
        <f>VLOOKUP(BQ258,[1]ajustes!$L$3:$M$11,2,FALSE)</f>
        <v>#N/A</v>
      </c>
      <c r="BR603" s="20" t="e">
        <f>VLOOKUP(BR258,[1]Plan1!$F$3:$G$429,2,FALSE)</f>
        <v>#N/A</v>
      </c>
      <c r="BS603" s="20">
        <f>VLOOKUP(BS258,[1]Plan1!$F$3:$G$429,2,FALSE)</f>
        <v>6</v>
      </c>
      <c r="BT603" s="20">
        <f>VLOOKUP(BT258,[1]Plan1!$F$3:$G$429,2,FALSE)</f>
        <v>2</v>
      </c>
      <c r="BU603" s="20">
        <f>VLOOKUP(BU258,[1]Plan1!$F$3:$G$429,2,FALSE)</f>
        <v>2</v>
      </c>
      <c r="BV603" s="20" t="e">
        <f>VLOOKUP(BV258,[1]ajustes!$L$3:$M$328,2,FALSE)</f>
        <v>#N/A</v>
      </c>
      <c r="BW603" s="20" t="e">
        <f>VLOOKUP(BW258,[1]Plan1!$F$3:$G$429,2,FALSE)</f>
        <v>#N/A</v>
      </c>
      <c r="BX603" s="20">
        <f>VLOOKUP(BX258,[1]Plan1!$F$3:$G$429,2,FALSE)</f>
        <v>3</v>
      </c>
      <c r="BY603" s="20">
        <f>VLOOKUP(BY258,[1]Plan1!$F$3:$G$429,2,FALSE)</f>
        <v>0</v>
      </c>
      <c r="BZ603" s="20">
        <f>VLOOKUP(BZ258,[1]Plan1!$F$3:$G$429,2,FALSE)</f>
        <v>2</v>
      </c>
      <c r="CA603" s="20">
        <f>VLOOKUP(CA258,[1]Plan1!$F$3:$G$429,2,FALSE)</f>
        <v>1</v>
      </c>
      <c r="CB603" s="20">
        <f>VLOOKUP(CB258,[1]Plan1!$F$3:$G$429,2,FALSE)</f>
        <v>0</v>
      </c>
      <c r="CC603" s="20">
        <f>VLOOKUP(CC258,[1]Plan1!$F$3:$G$429,2,FALSE)</f>
        <v>30</v>
      </c>
      <c r="CD603" s="20">
        <f>VLOOKUP(CD258,[1]Plan1!$F$3:$G$429,2,FALSE)</f>
        <v>0</v>
      </c>
      <c r="CE603" s="20">
        <f>VLOOKUP(CE258,[1]Plan1!$F$3:$G$429,2,FALSE)</f>
        <v>0</v>
      </c>
      <c r="CF603" s="20">
        <f>VLOOKUP(CF258,[1]Plan1!$F$3:$G$429,2,FALSE)</f>
        <v>0</v>
      </c>
      <c r="CG603" s="20" t="e">
        <f>VLOOKUP(CG258,[1]Plan1!$F$3:$G$429,2,FALSE)</f>
        <v>#N/A</v>
      </c>
      <c r="CH603" s="20" t="e">
        <f>VLOOKUP(CH258,[1]Plan1!$F$3:$G$429,2,FALSE)</f>
        <v>#N/A</v>
      </c>
      <c r="CI603" s="20">
        <f>VLOOKUP(CI258,[1]Plan1!$F$3:$G$429,2,FALSE)</f>
        <v>10</v>
      </c>
      <c r="CJ603" s="20">
        <f>VLOOKUP(CJ258,[1]Plan1!$F$3:$G$429,2,FALSE)</f>
        <v>5</v>
      </c>
      <c r="CK603" s="20">
        <f>VLOOKUP(CK258,[1]Plan1!$F$3:$G$429,2,FALSE)</f>
        <v>0</v>
      </c>
      <c r="CL603" s="20" t="e">
        <f>VLOOKUP(CL258,[1]Plan1!$F$3:$G$429,2,FALSE)</f>
        <v>#N/A</v>
      </c>
      <c r="CM603" s="20">
        <f>VLOOKUP(CM258,[1]Plan1!$F$3:$G$429,2,FALSE)</f>
        <v>0</v>
      </c>
      <c r="CN603" s="20">
        <f>VLOOKUP(CN258,[1]Plan1!$F$3:$G$429,2,FALSE)</f>
        <v>0</v>
      </c>
      <c r="CU603" s="20" t="str">
        <f>IF(ISERROR(VLOOKUP(CU258,[1]Plan1!$B$2:$D$490,2,FALSE)),"(sem email)",VLOOKUP(CU258,[1]Plan1!$B$2:$D$490,2,FALSE))</f>
        <v>(sem email)</v>
      </c>
      <c r="CX603" s="20" t="str">
        <f>IF(ISERROR(VLOOKUP(CX258,[1]ajustes!$L$4:$M$309,2,FALSE)),"(sem email)",VLOOKUP(CX258,[1]ajustes!$L$4:$M$309,2,FALSE))</f>
        <v>(sem email)</v>
      </c>
    </row>
    <row r="604" spans="5:102" ht="15.75" customHeight="1" x14ac:dyDescent="0.3">
      <c r="E604" s="23" t="str">
        <f t="shared" ref="E604:E667" si="4">PROPER(E259)</f>
        <v>Neide Domingues</v>
      </c>
      <c r="O604" s="20" t="e">
        <f>VLOOKUP(O259,[1]Plan1!$B$2:$D$490,2,FALSE)</f>
        <v>#N/A</v>
      </c>
      <c r="P604" s="20" t="str">
        <f>VLOOKUP(P259,[1]ajustes!$N$4:$O$344,2,FALSE)</f>
        <v>(11) 95629-4497</v>
      </c>
      <c r="AN604" s="20">
        <f>VLOOKUP(AN259,[1]Plan1!$F$3:$G$429,2,FALSE)</f>
        <v>25</v>
      </c>
      <c r="AO604" s="20">
        <f>VLOOKUP(AO259,[1]Plan1!$F$3:$G$429,2,FALSE)</f>
        <v>23</v>
      </c>
      <c r="AP604" s="20">
        <f>VLOOKUP(AP259,[1]Plan1!$F$3:$G$429,2,FALSE)</f>
        <v>7</v>
      </c>
      <c r="AQ604" s="20">
        <f>VLOOKUP(AQ259,[1]Plan1!$F$3:$G$429,2,FALSE)</f>
        <v>6</v>
      </c>
      <c r="AR604" s="20">
        <f>VLOOKUP(AR259,[1]Plan1!$F$3:$G$429,2,FALSE)</f>
        <v>0</v>
      </c>
      <c r="AS604" s="20">
        <f>VLOOKUP(AS259,[1]Plan1!$F$3:$G$429,2,FALSE)</f>
        <v>0</v>
      </c>
      <c r="AT604" s="20" t="e">
        <f>VLOOKUP(AT259,[1]Plan1!$F$3:$G$429,2,FALSE)</f>
        <v>#N/A</v>
      </c>
      <c r="AU604" s="20" t="e">
        <f>VLOOKUP(AU259,[1]ajustes!$L$4:$N$134,3,FALSE)</f>
        <v>#N/A</v>
      </c>
      <c r="AV604" s="20">
        <f>VLOOKUP(AV259,[1]Plan1!$F$3:$G$429,2,FALSE)</f>
        <v>10</v>
      </c>
      <c r="AW604" s="20">
        <f>VLOOKUP(AW259,[1]Plan1!$F$3:$G$429,2,FALSE)</f>
        <v>4</v>
      </c>
      <c r="AX604" s="20">
        <f>VLOOKUP(AX259,[1]Plan1!$F$3:$G$429,2,FALSE)</f>
        <v>4</v>
      </c>
      <c r="AY604" s="20">
        <f>VLOOKUP(AY259,[1]Plan1!$F$3:$G$429,2,FALSE)</f>
        <v>1</v>
      </c>
      <c r="AZ604" s="20">
        <f>VLOOKUP(AZ259,[1]Plan1!$F$3:$G$429,2,FALSE)</f>
        <v>0</v>
      </c>
      <c r="BA604" s="20">
        <f>VLOOKUP(BA259,[1]Plan1!$F$3:$G$429,2,FALSE)</f>
        <v>0</v>
      </c>
      <c r="BB604" s="20">
        <f>VLOOKUP(BB259,[1]Plan1!$F$3:$G$429,2,FALSE)</f>
        <v>2</v>
      </c>
      <c r="BC604" s="20">
        <f>VLOOKUP(BC259,[1]Plan1!$F$3:$G$429,2,FALSE)</f>
        <v>1</v>
      </c>
      <c r="BD604" s="20">
        <f>VLOOKUP(BD259,[1]Plan1!$F$3:$G$429,2,FALSE)</f>
        <v>0</v>
      </c>
      <c r="BE604" s="20" t="e">
        <f>VLOOKUP(BE259,[1]Plan1!$F$3:$G$429,2,FALSE)</f>
        <v>#N/A</v>
      </c>
      <c r="BF604" s="20">
        <f>VLOOKUP(BF259,[1]Plan1!$F$3:$G$429,2,FALSE)</f>
        <v>12</v>
      </c>
      <c r="BG604" s="20">
        <f>VLOOKUP(BG259,[1]Plan1!$F$3:$G$429,2,FALSE)</f>
        <v>0</v>
      </c>
      <c r="BH604" s="20">
        <f>VLOOKUP(BH259,[1]Plan1!$F$3:$G$429,2,FALSE)</f>
        <v>3</v>
      </c>
      <c r="BI604" s="20">
        <f>VLOOKUP(BI259,[1]Plan1!$F$3:$G$429,2,FALSE)</f>
        <v>1</v>
      </c>
      <c r="BJ604" s="20">
        <f>VLOOKUP(BJ259,[1]Plan1!$F$3:$G$429,2,FALSE)</f>
        <v>1</v>
      </c>
      <c r="BK604" s="20">
        <f>VLOOKUP(BK259,[1]Plan1!$F$3:$G$429,2,FALSE)</f>
        <v>1</v>
      </c>
      <c r="BL604" s="20">
        <f>VLOOKUP(BL259,[1]Plan1!$F$3:$G$429,2,FALSE)</f>
        <v>1</v>
      </c>
      <c r="BM604" s="20">
        <f>VLOOKUP(BM259,[1]Plan1!$F$3:$G$429,2,FALSE)</f>
        <v>0</v>
      </c>
      <c r="BN604" s="20">
        <f>VLOOKUP(BN259,[1]Plan1!$F$3:$G$429,2,FALSE)</f>
        <v>0</v>
      </c>
      <c r="BO604" s="20">
        <f>VLOOKUP(BO259,[1]Plan1!$F$3:$G$429,2,FALSE)</f>
        <v>3</v>
      </c>
      <c r="BP604" s="20">
        <f>VLOOKUP(BP259,[1]Plan1!$F$3:$G$429,2,FALSE)</f>
        <v>2</v>
      </c>
      <c r="BQ604" s="20" t="e">
        <f>VLOOKUP(BQ259,[1]ajustes!$L$3:$M$11,2,FALSE)</f>
        <v>#N/A</v>
      </c>
      <c r="BR604" s="20" t="e">
        <f>VLOOKUP(BR259,[1]Plan1!$F$3:$G$429,2,FALSE)</f>
        <v>#N/A</v>
      </c>
      <c r="BS604" s="20">
        <f>VLOOKUP(BS259,[1]Plan1!$F$3:$G$429,2,FALSE)</f>
        <v>2</v>
      </c>
      <c r="BT604" s="20">
        <f>VLOOKUP(BT259,[1]Plan1!$F$3:$G$429,2,FALSE)</f>
        <v>1</v>
      </c>
      <c r="BU604" s="20">
        <f>VLOOKUP(BU259,[1]Plan1!$F$3:$G$429,2,FALSE)</f>
        <v>1</v>
      </c>
      <c r="BV604" s="20" t="e">
        <f>VLOOKUP(BV259,[1]ajustes!$L$3:$M$328,2,FALSE)</f>
        <v>#N/A</v>
      </c>
      <c r="BW604" s="20">
        <f>VLOOKUP(BW259,[1]Plan1!$F$3:$G$429,2,FALSE)</f>
        <v>0</v>
      </c>
      <c r="BX604" s="20">
        <f>VLOOKUP(BX259,[1]Plan1!$F$3:$G$429,2,FALSE)</f>
        <v>0</v>
      </c>
      <c r="BY604" s="20">
        <f>VLOOKUP(BY259,[1]Plan1!$F$3:$G$429,2,FALSE)</f>
        <v>0</v>
      </c>
      <c r="BZ604" s="20">
        <f>VLOOKUP(BZ259,[1]Plan1!$F$3:$G$429,2,FALSE)</f>
        <v>0</v>
      </c>
      <c r="CA604" s="20">
        <f>VLOOKUP(CA259,[1]Plan1!$F$3:$G$429,2,FALSE)</f>
        <v>0</v>
      </c>
      <c r="CB604" s="20">
        <f>VLOOKUP(CB259,[1]Plan1!$F$3:$G$429,2,FALSE)</f>
        <v>10</v>
      </c>
      <c r="CC604" s="20">
        <f>VLOOKUP(CC259,[1]Plan1!$F$3:$G$429,2,FALSE)</f>
        <v>10</v>
      </c>
      <c r="CD604" s="20">
        <f>VLOOKUP(CD259,[1]Plan1!$F$3:$G$429,2,FALSE)</f>
        <v>0</v>
      </c>
      <c r="CE604" s="20">
        <f>VLOOKUP(CE259,[1]Plan1!$F$3:$G$429,2,FALSE)</f>
        <v>0</v>
      </c>
      <c r="CF604" s="20">
        <f>VLOOKUP(CF259,[1]Plan1!$F$3:$G$429,2,FALSE)</f>
        <v>0</v>
      </c>
      <c r="CG604" s="20" t="e">
        <f>VLOOKUP(CG259,[1]Plan1!$F$3:$G$429,2,FALSE)</f>
        <v>#N/A</v>
      </c>
      <c r="CH604" s="20">
        <f>VLOOKUP(CH259,[1]Plan1!$F$3:$G$429,2,FALSE)</f>
        <v>0</v>
      </c>
      <c r="CI604" s="20">
        <f>VLOOKUP(CI259,[1]Plan1!$F$3:$G$429,2,FALSE)</f>
        <v>0</v>
      </c>
      <c r="CJ604" s="20">
        <f>VLOOKUP(CJ259,[1]Plan1!$F$3:$G$429,2,FALSE)</f>
        <v>0</v>
      </c>
      <c r="CK604" s="20" t="e">
        <f>VLOOKUP(CK259,[1]Plan1!$F$3:$G$429,2,FALSE)</f>
        <v>#N/A</v>
      </c>
      <c r="CL604" s="20" t="e">
        <f>VLOOKUP(CL259,[1]Plan1!$F$3:$G$429,2,FALSE)</f>
        <v>#N/A</v>
      </c>
      <c r="CM604" s="20">
        <f>VLOOKUP(CM259,[1]Plan1!$F$3:$G$429,2,FALSE)</f>
        <v>0</v>
      </c>
      <c r="CN604" s="20">
        <f>VLOOKUP(CN259,[1]Plan1!$F$3:$G$429,2,FALSE)</f>
        <v>0</v>
      </c>
      <c r="CU604" s="20" t="str">
        <f>IF(ISERROR(VLOOKUP(CU259,[1]Plan1!$B$2:$D$490,2,FALSE)),"(sem email)",VLOOKUP(CU259,[1]Plan1!$B$2:$D$490,2,FALSE))</f>
        <v>(sem email)</v>
      </c>
      <c r="CX604" s="20" t="str">
        <f>IF(ISERROR(VLOOKUP(CX259,[1]ajustes!$L$4:$M$309,2,FALSE)),"(sem email)",VLOOKUP(CX259,[1]ajustes!$L$4:$M$309,2,FALSE))</f>
        <v>(sem email)</v>
      </c>
    </row>
    <row r="605" spans="5:102" ht="15.75" customHeight="1" x14ac:dyDescent="0.3">
      <c r="E605" s="23" t="str">
        <f t="shared" si="4"/>
        <v>Lourdes Maria Werner Pereira Koeppl</v>
      </c>
      <c r="O605" s="20" t="e">
        <f>VLOOKUP(O260,[1]Plan1!$B$2:$D$490,2,FALSE)</f>
        <v>#N/A</v>
      </c>
      <c r="P605" s="20" t="str">
        <f>VLOOKUP(P260,[1]ajustes!$N$4:$O$344,2,FALSE)</f>
        <v>(11) 99167-0754</v>
      </c>
      <c r="AN605" s="20">
        <f>VLOOKUP(AN260,[1]Plan1!$F$3:$G$429,2,FALSE)</f>
        <v>27</v>
      </c>
      <c r="AO605" s="20">
        <f>VLOOKUP(AO260,[1]Plan1!$F$3:$G$429,2,FALSE)</f>
        <v>17</v>
      </c>
      <c r="AP605" s="20">
        <f>VLOOKUP(AP260,[1]Plan1!$F$3:$G$429,2,FALSE)</f>
        <v>12</v>
      </c>
      <c r="AQ605" s="20">
        <f>VLOOKUP(AQ260,[1]Plan1!$F$3:$G$429,2,FALSE)</f>
        <v>9</v>
      </c>
      <c r="AR605" s="20" t="e">
        <f>VLOOKUP(AR260,[1]Plan1!$F$3:$G$429,2,FALSE)</f>
        <v>#N/A</v>
      </c>
      <c r="AS605" s="20">
        <f>VLOOKUP(AS260,[1]Plan1!$F$3:$G$429,2,FALSE)</f>
        <v>0</v>
      </c>
      <c r="AT605" s="20" t="e">
        <f>VLOOKUP(AT260,[1]Plan1!$F$3:$G$429,2,FALSE)</f>
        <v>#N/A</v>
      </c>
      <c r="AU605" s="20" t="e">
        <f>VLOOKUP(AU260,[1]ajustes!$L$4:$N$134,3,FALSE)</f>
        <v>#N/A</v>
      </c>
      <c r="AV605" s="20">
        <f>VLOOKUP(AV260,[1]Plan1!$F$3:$G$429,2,FALSE)</f>
        <v>3</v>
      </c>
      <c r="AW605" s="20">
        <f>VLOOKUP(AW260,[1]Plan1!$F$3:$G$429,2,FALSE)</f>
        <v>12</v>
      </c>
      <c r="AX605" s="20">
        <f>VLOOKUP(AX260,[1]Plan1!$F$3:$G$429,2,FALSE)</f>
        <v>3</v>
      </c>
      <c r="AY605" s="20">
        <f>VLOOKUP(AY260,[1]Plan1!$F$3:$G$429,2,FALSE)</f>
        <v>2</v>
      </c>
      <c r="AZ605" s="20" t="e">
        <f>VLOOKUP(AZ260,[1]Plan1!$F$3:$G$429,2,FALSE)</f>
        <v>#N/A</v>
      </c>
      <c r="BA605" s="20">
        <f>VLOOKUP(BA260,[1]Plan1!$F$3:$G$429,2,FALSE)</f>
        <v>4</v>
      </c>
      <c r="BB605" s="20">
        <f>VLOOKUP(BB260,[1]Plan1!$F$3:$G$429,2,FALSE)</f>
        <v>12</v>
      </c>
      <c r="BC605" s="20">
        <f>VLOOKUP(BC260,[1]Plan1!$F$3:$G$429,2,FALSE)</f>
        <v>1</v>
      </c>
      <c r="BD605" s="20">
        <f>VLOOKUP(BD260,[1]Plan1!$F$3:$G$429,2,FALSE)</f>
        <v>1</v>
      </c>
      <c r="BE605" s="20" t="e">
        <f>VLOOKUP(BE260,[1]Plan1!$F$3:$G$429,2,FALSE)</f>
        <v>#N/A</v>
      </c>
      <c r="BF605" s="20">
        <f>VLOOKUP(BF260,[1]Plan1!$F$3:$G$429,2,FALSE)</f>
        <v>4</v>
      </c>
      <c r="BG605" s="20">
        <f>VLOOKUP(BG260,[1]Plan1!$F$3:$G$429,2,FALSE)</f>
        <v>4</v>
      </c>
      <c r="BH605" s="20">
        <f>VLOOKUP(BH260,[1]Plan1!$F$3:$G$429,2,FALSE)</f>
        <v>2</v>
      </c>
      <c r="BI605" s="20">
        <f>VLOOKUP(BI260,[1]Plan1!$F$3:$G$429,2,FALSE)</f>
        <v>0</v>
      </c>
      <c r="BJ605" s="20">
        <f>VLOOKUP(BJ260,[1]Plan1!$F$3:$G$429,2,FALSE)</f>
        <v>0</v>
      </c>
      <c r="BK605" s="20">
        <f>VLOOKUP(BK260,[1]Plan1!$F$3:$G$429,2,FALSE)</f>
        <v>0</v>
      </c>
      <c r="BL605" s="20">
        <f>VLOOKUP(BL260,[1]Plan1!$F$3:$G$429,2,FALSE)</f>
        <v>0</v>
      </c>
      <c r="BM605" s="20">
        <f>VLOOKUP(BM260,[1]Plan1!$F$3:$G$429,2,FALSE)</f>
        <v>0</v>
      </c>
      <c r="BN605" s="20">
        <f>VLOOKUP(BN260,[1]Plan1!$F$3:$G$429,2,FALSE)</f>
        <v>1</v>
      </c>
      <c r="BO605" s="20">
        <f>VLOOKUP(BO260,[1]Plan1!$F$3:$G$429,2,FALSE)</f>
        <v>2</v>
      </c>
      <c r="BP605" s="20">
        <f>VLOOKUP(BP260,[1]Plan1!$F$3:$G$429,2,FALSE)</f>
        <v>3</v>
      </c>
      <c r="BQ605" s="20" t="e">
        <f>VLOOKUP(BQ260,[1]ajustes!$L$3:$M$11,2,FALSE)</f>
        <v>#N/A</v>
      </c>
      <c r="BR605" s="20" t="e">
        <f>VLOOKUP(BR260,[1]Plan1!$F$3:$G$429,2,FALSE)</f>
        <v>#N/A</v>
      </c>
      <c r="BS605" s="20">
        <f>VLOOKUP(BS260,[1]Plan1!$F$3:$G$429,2,FALSE)</f>
        <v>0</v>
      </c>
      <c r="BT605" s="20">
        <f>VLOOKUP(BT260,[1]Plan1!$F$3:$G$429,2,FALSE)</f>
        <v>0</v>
      </c>
      <c r="BU605" s="20">
        <f>VLOOKUP(BU260,[1]Plan1!$F$3:$G$429,2,FALSE)</f>
        <v>1</v>
      </c>
      <c r="BV605" s="20" t="e">
        <f>VLOOKUP(BV260,[1]ajustes!$L$3:$M$328,2,FALSE)</f>
        <v>#N/A</v>
      </c>
      <c r="BW605" s="20" t="e">
        <f>VLOOKUP(BW260,[1]Plan1!$F$3:$G$429,2,FALSE)</f>
        <v>#N/A</v>
      </c>
      <c r="BX605" s="20">
        <f>VLOOKUP(BX260,[1]Plan1!$F$3:$G$429,2,FALSE)</f>
        <v>2</v>
      </c>
      <c r="BY605" s="20">
        <f>VLOOKUP(BY260,[1]Plan1!$F$3:$G$429,2,FALSE)</f>
        <v>6</v>
      </c>
      <c r="BZ605" s="20">
        <f>VLOOKUP(BZ260,[1]Plan1!$F$3:$G$429,2,FALSE)</f>
        <v>2</v>
      </c>
      <c r="CA605" s="20">
        <f>VLOOKUP(CA260,[1]Plan1!$F$3:$G$429,2,FALSE)</f>
        <v>2</v>
      </c>
      <c r="CB605" s="20">
        <f>VLOOKUP(CB260,[1]Plan1!$F$3:$G$429,2,FALSE)</f>
        <v>0</v>
      </c>
      <c r="CC605" s="20">
        <f>VLOOKUP(CC260,[1]Plan1!$F$3:$G$429,2,FALSE)</f>
        <v>62</v>
      </c>
      <c r="CD605" s="20">
        <f>VLOOKUP(CD260,[1]Plan1!$F$3:$G$429,2,FALSE)</f>
        <v>0</v>
      </c>
      <c r="CE605" s="20">
        <f>VLOOKUP(CE260,[1]Plan1!$F$3:$G$429,2,FALSE)</f>
        <v>0</v>
      </c>
      <c r="CF605" s="20" t="e">
        <f>VLOOKUP(CF260,[1]Plan1!$F$3:$G$429,2,FALSE)</f>
        <v>#N/A</v>
      </c>
      <c r="CG605" s="20" t="e">
        <f>VLOOKUP(CG260,[1]Plan1!$F$3:$G$429,2,FALSE)</f>
        <v>#N/A</v>
      </c>
      <c r="CH605" s="20" t="e">
        <f>VLOOKUP(CH260,[1]Plan1!$F$3:$G$429,2,FALSE)</f>
        <v>#N/A</v>
      </c>
      <c r="CI605" s="20">
        <f>VLOOKUP(CI260,[1]Plan1!$F$3:$G$429,2,FALSE)</f>
        <v>4</v>
      </c>
      <c r="CJ605" s="20">
        <f>VLOOKUP(CJ260,[1]Plan1!$F$3:$G$429,2,FALSE)</f>
        <v>2</v>
      </c>
      <c r="CK605" s="20" t="e">
        <f>VLOOKUP(CK260,[1]Plan1!$F$3:$G$429,2,FALSE)</f>
        <v>#N/A</v>
      </c>
      <c r="CL605" s="20">
        <f>VLOOKUP(CL260,[1]Plan1!$F$3:$G$429,2,FALSE)</f>
        <v>0</v>
      </c>
      <c r="CM605" s="20">
        <f>VLOOKUP(CM260,[1]Plan1!$F$3:$G$429,2,FALSE)</f>
        <v>0</v>
      </c>
      <c r="CN605" s="20">
        <f>VLOOKUP(CN260,[1]Plan1!$F$3:$G$429,2,FALSE)</f>
        <v>0</v>
      </c>
      <c r="CU605" s="20" t="str">
        <f>IF(ISERROR(VLOOKUP(CU260,[1]Plan1!$B$2:$D$490,2,FALSE)),"(sem email)",VLOOKUP(CU260,[1]Plan1!$B$2:$D$490,2,FALSE))</f>
        <v>(sem email)</v>
      </c>
      <c r="CX605" s="20" t="str">
        <f>IF(ISERROR(VLOOKUP(CX260,[1]ajustes!$L$4:$M$309,2,FALSE)),"(sem email)",VLOOKUP(CX260,[1]ajustes!$L$4:$M$309,2,FALSE))</f>
        <v>(sem email)</v>
      </c>
    </row>
    <row r="606" spans="5:102" ht="15.75" customHeight="1" x14ac:dyDescent="0.3">
      <c r="E606" s="23" t="str">
        <f t="shared" si="4"/>
        <v>Carlos Alberto Moreira</v>
      </c>
      <c r="O606" s="20" t="e">
        <f>VLOOKUP(O261,[1]Plan1!$B$2:$D$490,2,FALSE)</f>
        <v>#N/A</v>
      </c>
      <c r="P606" s="20" t="str">
        <f>VLOOKUP(P261,[1]ajustes!$N$4:$O$344,2,FALSE)</f>
        <v>(11) 96766-7686</v>
      </c>
      <c r="AN606" s="20">
        <f>VLOOKUP(AN261,[1]Plan1!$F$3:$G$429,2,FALSE)</f>
        <v>15</v>
      </c>
      <c r="AO606" s="20">
        <f>VLOOKUP(AO261,[1]Plan1!$F$3:$G$429,2,FALSE)</f>
        <v>8</v>
      </c>
      <c r="AP606" s="20">
        <f>VLOOKUP(AP261,[1]Plan1!$F$3:$G$429,2,FALSE)</f>
        <v>10</v>
      </c>
      <c r="AQ606" s="20">
        <f>VLOOKUP(AQ261,[1]Plan1!$F$3:$G$429,2,FALSE)</f>
        <v>8</v>
      </c>
      <c r="AR606" s="20">
        <f>VLOOKUP(AR261,[1]Plan1!$F$3:$G$429,2,FALSE)</f>
        <v>0</v>
      </c>
      <c r="AS606" s="20">
        <f>VLOOKUP(AS261,[1]Plan1!$F$3:$G$429,2,FALSE)</f>
        <v>0</v>
      </c>
      <c r="AT606" s="20" t="e">
        <f>VLOOKUP(AT261,[1]Plan1!$F$3:$G$429,2,FALSE)</f>
        <v>#N/A</v>
      </c>
      <c r="AU606" s="20" t="e">
        <f>VLOOKUP(AU261,[1]ajustes!$L$4:$N$134,3,FALSE)</f>
        <v>#N/A</v>
      </c>
      <c r="AV606" s="20">
        <f>VLOOKUP(AV261,[1]Plan1!$F$3:$G$429,2,FALSE)</f>
        <v>3</v>
      </c>
      <c r="AW606" s="20">
        <f>VLOOKUP(AW261,[1]Plan1!$F$3:$G$429,2,FALSE)</f>
        <v>5</v>
      </c>
      <c r="AX606" s="20">
        <f>VLOOKUP(AX261,[1]Plan1!$F$3:$G$429,2,FALSE)</f>
        <v>5</v>
      </c>
      <c r="AY606" s="20">
        <f>VLOOKUP(AY261,[1]Plan1!$F$3:$G$429,2,FALSE)</f>
        <v>1</v>
      </c>
      <c r="AZ606" s="20">
        <f>VLOOKUP(AZ261,[1]Plan1!$F$3:$G$429,2,FALSE)</f>
        <v>0</v>
      </c>
      <c r="BA606" s="20">
        <f>VLOOKUP(BA261,[1]Plan1!$F$3:$G$429,2,FALSE)</f>
        <v>0</v>
      </c>
      <c r="BB606" s="20">
        <f>VLOOKUP(BB261,[1]Plan1!$F$3:$G$429,2,FALSE)</f>
        <v>0</v>
      </c>
      <c r="BC606" s="20">
        <f>VLOOKUP(BC261,[1]Plan1!$F$3:$G$429,2,FALSE)</f>
        <v>0</v>
      </c>
      <c r="BD606" s="20">
        <f>VLOOKUP(BD261,[1]Plan1!$F$3:$G$429,2,FALSE)</f>
        <v>0</v>
      </c>
      <c r="BE606" s="20" t="e">
        <f>VLOOKUP(BE261,[1]Plan1!$F$3:$G$429,2,FALSE)</f>
        <v>#N/A</v>
      </c>
      <c r="BF606" s="20">
        <f>VLOOKUP(BF261,[1]Plan1!$F$3:$G$429,2,FALSE)</f>
        <v>25</v>
      </c>
      <c r="BG606" s="20">
        <f>VLOOKUP(BG261,[1]Plan1!$F$3:$G$429,2,FALSE)</f>
        <v>0</v>
      </c>
      <c r="BH606" s="20">
        <f>VLOOKUP(BH261,[1]Plan1!$F$3:$G$429,2,FALSE)</f>
        <v>5</v>
      </c>
      <c r="BI606" s="20">
        <f>VLOOKUP(BI261,[1]Plan1!$F$3:$G$429,2,FALSE)</f>
        <v>0</v>
      </c>
      <c r="BJ606" s="20">
        <f>VLOOKUP(BJ261,[1]Plan1!$F$3:$G$429,2,FALSE)</f>
        <v>0</v>
      </c>
      <c r="BK606" s="20">
        <f>VLOOKUP(BK261,[1]Plan1!$F$3:$G$429,2,FALSE)</f>
        <v>0</v>
      </c>
      <c r="BL606" s="20">
        <f>VLOOKUP(BL261,[1]Plan1!$F$3:$G$429,2,FALSE)</f>
        <v>0</v>
      </c>
      <c r="BM606" s="20">
        <f>VLOOKUP(BM261,[1]Plan1!$F$3:$G$429,2,FALSE)</f>
        <v>0</v>
      </c>
      <c r="BN606" s="20">
        <f>VLOOKUP(BN261,[1]Plan1!$F$3:$G$429,2,FALSE)</f>
        <v>0</v>
      </c>
      <c r="BO606" s="20">
        <f>VLOOKUP(BO261,[1]Plan1!$F$3:$G$429,2,FALSE)</f>
        <v>0</v>
      </c>
      <c r="BP606" s="20">
        <f>VLOOKUP(BP261,[1]Plan1!$F$3:$G$429,2,FALSE)</f>
        <v>0</v>
      </c>
      <c r="BQ606" s="20" t="e">
        <f>VLOOKUP(BQ261,[1]ajustes!$L$3:$M$11,2,FALSE)</f>
        <v>#N/A</v>
      </c>
      <c r="BR606" s="20" t="e">
        <f>VLOOKUP(BR261,[1]Plan1!$F$3:$G$429,2,FALSE)</f>
        <v>#N/A</v>
      </c>
      <c r="BS606" s="20">
        <f>VLOOKUP(BS261,[1]Plan1!$F$3:$G$429,2,FALSE)</f>
        <v>5</v>
      </c>
      <c r="BT606" s="20">
        <f>VLOOKUP(BT261,[1]Plan1!$F$3:$G$429,2,FALSE)</f>
        <v>1</v>
      </c>
      <c r="BU606" s="20">
        <f>VLOOKUP(BU261,[1]Plan1!$F$3:$G$429,2,FALSE)</f>
        <v>1</v>
      </c>
      <c r="BV606" s="20" t="e">
        <f>VLOOKUP(BV261,[1]ajustes!$L$3:$M$328,2,FALSE)</f>
        <v>#N/A</v>
      </c>
      <c r="BW606" s="20">
        <f>VLOOKUP(BW261,[1]Plan1!$F$3:$G$429,2,FALSE)</f>
        <v>0</v>
      </c>
      <c r="BX606" s="20">
        <f>VLOOKUP(BX261,[1]Plan1!$F$3:$G$429,2,FALSE)</f>
        <v>0</v>
      </c>
      <c r="BY606" s="20">
        <f>VLOOKUP(BY261,[1]Plan1!$F$3:$G$429,2,FALSE)</f>
        <v>0</v>
      </c>
      <c r="BZ606" s="20">
        <f>VLOOKUP(BZ261,[1]Plan1!$F$3:$G$429,2,FALSE)</f>
        <v>0</v>
      </c>
      <c r="CA606" s="20">
        <f>VLOOKUP(CA261,[1]Plan1!$F$3:$G$429,2,FALSE)</f>
        <v>0</v>
      </c>
      <c r="CB606" s="20">
        <f>VLOOKUP(CB261,[1]Plan1!$F$3:$G$429,2,FALSE)</f>
        <v>0</v>
      </c>
      <c r="CC606" s="20">
        <f>VLOOKUP(CC261,[1]Plan1!$F$3:$G$429,2,FALSE)</f>
        <v>50</v>
      </c>
      <c r="CD606" s="20">
        <f>VLOOKUP(CD261,[1]Plan1!$F$3:$G$429,2,FALSE)</f>
        <v>0</v>
      </c>
      <c r="CE606" s="20">
        <f>VLOOKUP(CE261,[1]Plan1!$F$3:$G$429,2,FALSE)</f>
        <v>0</v>
      </c>
      <c r="CF606" s="20">
        <f>VLOOKUP(CF261,[1]Plan1!$F$3:$G$429,2,FALSE)</f>
        <v>0</v>
      </c>
      <c r="CG606" s="20" t="e">
        <f>VLOOKUP(CG261,[1]Plan1!$F$3:$G$429,2,FALSE)</f>
        <v>#N/A</v>
      </c>
      <c r="CH606" s="20" t="e">
        <f>VLOOKUP(CH261,[1]Plan1!$F$3:$G$429,2,FALSE)</f>
        <v>#N/A</v>
      </c>
      <c r="CI606" s="20">
        <f>VLOOKUP(CI261,[1]Plan1!$F$3:$G$429,2,FALSE)</f>
        <v>0</v>
      </c>
      <c r="CJ606" s="20">
        <f>VLOOKUP(CJ261,[1]Plan1!$F$3:$G$429,2,FALSE)</f>
        <v>0</v>
      </c>
      <c r="CK606" s="20">
        <f>VLOOKUP(CK261,[1]Plan1!$F$3:$G$429,2,FALSE)</f>
        <v>0</v>
      </c>
      <c r="CL606" s="20" t="e">
        <f>VLOOKUP(CL261,[1]Plan1!$F$3:$G$429,2,FALSE)</f>
        <v>#N/A</v>
      </c>
      <c r="CM606" s="20">
        <f>VLOOKUP(CM261,[1]Plan1!$F$3:$G$429,2,FALSE)</f>
        <v>0</v>
      </c>
      <c r="CN606" s="20">
        <f>VLOOKUP(CN261,[1]Plan1!$F$3:$G$429,2,FALSE)</f>
        <v>0</v>
      </c>
      <c r="CU606" s="20" t="str">
        <f>IF(ISERROR(VLOOKUP(CU261,[1]Plan1!$B$2:$D$490,2,FALSE)),"(sem email)",VLOOKUP(CU261,[1]Plan1!$B$2:$D$490,2,FALSE))</f>
        <v>(sem email)</v>
      </c>
      <c r="CX606" s="20" t="str">
        <f>IF(ISERROR(VLOOKUP(CX261,[1]ajustes!$L$4:$M$309,2,FALSE)),"(sem email)",VLOOKUP(CX261,[1]ajustes!$L$4:$M$309,2,FALSE))</f>
        <v>(sem email)</v>
      </c>
    </row>
    <row r="607" spans="5:102" ht="15.75" customHeight="1" x14ac:dyDescent="0.3">
      <c r="E607" s="23" t="str">
        <f t="shared" si="4"/>
        <v>Fabiana Miguel</v>
      </c>
      <c r="O607" s="20" t="e">
        <f>VLOOKUP(O262,[1]Plan1!$B$2:$D$490,2,FALSE)</f>
        <v>#N/A</v>
      </c>
      <c r="P607" s="20" t="str">
        <f>VLOOKUP(P262,[1]ajustes!$N$4:$O$344,2,FALSE)</f>
        <v>(11) 93026-6712</v>
      </c>
      <c r="AN607" s="20">
        <f>VLOOKUP(AN262,[1]Plan1!$F$3:$G$429,2,FALSE)</f>
        <v>40</v>
      </c>
      <c r="AO607" s="20">
        <f>VLOOKUP(AO262,[1]Plan1!$F$3:$G$429,2,FALSE)</f>
        <v>10</v>
      </c>
      <c r="AP607" s="20">
        <f>VLOOKUP(AP262,[1]Plan1!$F$3:$G$429,2,FALSE)</f>
        <v>4</v>
      </c>
      <c r="AQ607" s="20">
        <f>VLOOKUP(AQ262,[1]Plan1!$F$3:$G$429,2,FALSE)</f>
        <v>5</v>
      </c>
      <c r="AR607" s="20">
        <f>VLOOKUP(AR262,[1]Plan1!$F$3:$G$429,2,FALSE)</f>
        <v>0</v>
      </c>
      <c r="AS607" s="20">
        <f>VLOOKUP(AS262,[1]Plan1!$F$3:$G$429,2,FALSE)</f>
        <v>0</v>
      </c>
      <c r="AT607" s="20" t="e">
        <f>VLOOKUP(AT262,[1]Plan1!$F$3:$G$429,2,FALSE)</f>
        <v>#N/A</v>
      </c>
      <c r="AU607" s="20" t="e">
        <f>VLOOKUP(AU262,[1]ajustes!$L$4:$N$134,3,FALSE)</f>
        <v>#N/A</v>
      </c>
      <c r="AV607" s="20">
        <f>VLOOKUP(AV262,[1]Plan1!$F$3:$G$429,2,FALSE)</f>
        <v>8</v>
      </c>
      <c r="AW607" s="20">
        <f>VLOOKUP(AW262,[1]Plan1!$F$3:$G$429,2,FALSE)</f>
        <v>4</v>
      </c>
      <c r="AX607" s="20">
        <f>VLOOKUP(AX262,[1]Plan1!$F$3:$G$429,2,FALSE)</f>
        <v>4</v>
      </c>
      <c r="AY607" s="20">
        <f>VLOOKUP(AY262,[1]Plan1!$F$3:$G$429,2,FALSE)</f>
        <v>2</v>
      </c>
      <c r="AZ607" s="20" t="e">
        <f>VLOOKUP(AZ262,[1]Plan1!$F$3:$G$429,2,FALSE)</f>
        <v>#N/A</v>
      </c>
      <c r="BA607" s="20">
        <f>VLOOKUP(BA262,[1]Plan1!$F$3:$G$429,2,FALSE)</f>
        <v>19</v>
      </c>
      <c r="BB607" s="20">
        <f>VLOOKUP(BB262,[1]Plan1!$F$3:$G$429,2,FALSE)</f>
        <v>3</v>
      </c>
      <c r="BC607" s="20">
        <f>VLOOKUP(BC262,[1]Plan1!$F$3:$G$429,2,FALSE)</f>
        <v>1</v>
      </c>
      <c r="BD607" s="20">
        <f>VLOOKUP(BD262,[1]Plan1!$F$3:$G$429,2,FALSE)</f>
        <v>1</v>
      </c>
      <c r="BE607" s="20" t="e">
        <f>VLOOKUP(BE262,[1]Plan1!$F$3:$G$429,2,FALSE)</f>
        <v>#N/A</v>
      </c>
      <c r="BF607" s="20">
        <f>VLOOKUP(BF262,[1]Plan1!$F$3:$G$429,2,FALSE)</f>
        <v>5</v>
      </c>
      <c r="BG607" s="20">
        <f>VLOOKUP(BG262,[1]Plan1!$F$3:$G$429,2,FALSE)</f>
        <v>0</v>
      </c>
      <c r="BH607" s="20">
        <f>VLOOKUP(BH262,[1]Plan1!$F$3:$G$429,2,FALSE)</f>
        <v>3</v>
      </c>
      <c r="BI607" s="20">
        <f>VLOOKUP(BI262,[1]Plan1!$F$3:$G$429,2,FALSE)</f>
        <v>0</v>
      </c>
      <c r="BJ607" s="20">
        <f>VLOOKUP(BJ262,[1]Plan1!$F$3:$G$429,2,FALSE)</f>
        <v>0</v>
      </c>
      <c r="BK607" s="20">
        <f>VLOOKUP(BK262,[1]Plan1!$F$3:$G$429,2,FALSE)</f>
        <v>1</v>
      </c>
      <c r="BL607" s="20">
        <f>VLOOKUP(BL262,[1]Plan1!$F$3:$G$429,2,FALSE)</f>
        <v>1</v>
      </c>
      <c r="BM607" s="20">
        <f>VLOOKUP(BM262,[1]Plan1!$F$3:$G$429,2,FALSE)</f>
        <v>0</v>
      </c>
      <c r="BN607" s="20">
        <f>VLOOKUP(BN262,[1]Plan1!$F$3:$G$429,2,FALSE)</f>
        <v>0</v>
      </c>
      <c r="BO607" s="20">
        <f>VLOOKUP(BO262,[1]Plan1!$F$3:$G$429,2,FALSE)</f>
        <v>0</v>
      </c>
      <c r="BP607" s="20">
        <f>VLOOKUP(BP262,[1]Plan1!$F$3:$G$429,2,FALSE)</f>
        <v>2</v>
      </c>
      <c r="BQ607" s="20" t="e">
        <f>VLOOKUP(BQ262,[1]ajustes!$L$3:$M$11,2,FALSE)</f>
        <v>#N/A</v>
      </c>
      <c r="BR607" s="20" t="e">
        <f>VLOOKUP(BR262,[1]Plan1!$F$3:$G$429,2,FALSE)</f>
        <v>#N/A</v>
      </c>
      <c r="BS607" s="20">
        <f>VLOOKUP(BS262,[1]Plan1!$F$3:$G$429,2,FALSE)</f>
        <v>0</v>
      </c>
      <c r="BT607" s="20">
        <f>VLOOKUP(BT262,[1]Plan1!$F$3:$G$429,2,FALSE)</f>
        <v>0</v>
      </c>
      <c r="BU607" s="20">
        <f>VLOOKUP(BU262,[1]Plan1!$F$3:$G$429,2,FALSE)</f>
        <v>0</v>
      </c>
      <c r="BV607" s="20" t="e">
        <f>VLOOKUP(BV262,[1]ajustes!$L$3:$M$328,2,FALSE)</f>
        <v>#N/A</v>
      </c>
      <c r="BW607" s="20">
        <f>VLOOKUP(BW262,[1]Plan1!$F$3:$G$429,2,FALSE)</f>
        <v>0</v>
      </c>
      <c r="BX607" s="20">
        <f>VLOOKUP(BX262,[1]Plan1!$F$3:$G$429,2,FALSE)</f>
        <v>0</v>
      </c>
      <c r="BY607" s="20">
        <f>VLOOKUP(BY262,[1]Plan1!$F$3:$G$429,2,FALSE)</f>
        <v>0</v>
      </c>
      <c r="BZ607" s="20">
        <f>VLOOKUP(BZ262,[1]Plan1!$F$3:$G$429,2,FALSE)</f>
        <v>0</v>
      </c>
      <c r="CA607" s="20">
        <f>VLOOKUP(CA262,[1]Plan1!$F$3:$G$429,2,FALSE)</f>
        <v>0</v>
      </c>
      <c r="CB607" s="20">
        <f>VLOOKUP(CB262,[1]Plan1!$F$3:$G$429,2,FALSE)</f>
        <v>2</v>
      </c>
      <c r="CC607" s="20">
        <f>VLOOKUP(CC262,[1]Plan1!$F$3:$G$429,2,FALSE)</f>
        <v>8</v>
      </c>
      <c r="CD607" s="20">
        <f>VLOOKUP(CD262,[1]Plan1!$F$3:$G$429,2,FALSE)</f>
        <v>0</v>
      </c>
      <c r="CE607" s="20">
        <f>VLOOKUP(CE262,[1]Plan1!$F$3:$G$429,2,FALSE)</f>
        <v>0</v>
      </c>
      <c r="CF607" s="20">
        <f>VLOOKUP(CF262,[1]Plan1!$F$3:$G$429,2,FALSE)</f>
        <v>0</v>
      </c>
      <c r="CG607" s="20" t="e">
        <f>VLOOKUP(CG262,[1]Plan1!$F$3:$G$429,2,FALSE)</f>
        <v>#N/A</v>
      </c>
      <c r="CH607" s="20">
        <f>VLOOKUP(CH262,[1]Plan1!$F$3:$G$429,2,FALSE)</f>
        <v>0</v>
      </c>
      <c r="CI607" s="20">
        <f>VLOOKUP(CI262,[1]Plan1!$F$3:$G$429,2,FALSE)</f>
        <v>0</v>
      </c>
      <c r="CJ607" s="20">
        <f>VLOOKUP(CJ262,[1]Plan1!$F$3:$G$429,2,FALSE)</f>
        <v>0</v>
      </c>
      <c r="CK607" s="20" t="e">
        <f>VLOOKUP(CK262,[1]Plan1!$F$3:$G$429,2,FALSE)</f>
        <v>#N/A</v>
      </c>
      <c r="CL607" s="20">
        <f>VLOOKUP(CL262,[1]Plan1!$F$3:$G$429,2,FALSE)</f>
        <v>0</v>
      </c>
      <c r="CM607" s="20">
        <f>VLOOKUP(CM262,[1]Plan1!$F$3:$G$429,2,FALSE)</f>
        <v>0</v>
      </c>
      <c r="CN607" s="20">
        <f>VLOOKUP(CN262,[1]Plan1!$F$3:$G$429,2,FALSE)</f>
        <v>0</v>
      </c>
      <c r="CU607" s="20" t="str">
        <f>IF(ISERROR(VLOOKUP(CU262,[1]Plan1!$B$2:$D$490,2,FALSE)),"(sem email)",VLOOKUP(CU262,[1]Plan1!$B$2:$D$490,2,FALSE))</f>
        <v>(sem email)</v>
      </c>
      <c r="CX607" s="20" t="str">
        <f>IF(ISERROR(VLOOKUP(CX262,[1]ajustes!$L$4:$M$309,2,FALSE)),"(sem email)",VLOOKUP(CX262,[1]ajustes!$L$4:$M$309,2,FALSE))</f>
        <v>(sem email)</v>
      </c>
    </row>
    <row r="608" spans="5:102" ht="15.75" customHeight="1" x14ac:dyDescent="0.3">
      <c r="E608" s="23" t="str">
        <f t="shared" si="4"/>
        <v>Rute Aparecida Borges Luiz</v>
      </c>
      <c r="O608" s="20" t="e">
        <f>VLOOKUP(O263,[1]Plan1!$B$2:$D$490,2,FALSE)</f>
        <v>#N/A</v>
      </c>
      <c r="P608" s="20" t="str">
        <f>VLOOKUP(P263,[1]ajustes!$N$4:$O$344,2,FALSE)</f>
        <v>(11) 99797-8841</v>
      </c>
      <c r="AN608" s="20">
        <f>VLOOKUP(AN263,[1]Plan1!$F$3:$G$429,2,FALSE)</f>
        <v>40</v>
      </c>
      <c r="AO608" s="20">
        <f>VLOOKUP(AO263,[1]Plan1!$F$3:$G$429,2,FALSE)</f>
        <v>30</v>
      </c>
      <c r="AP608" s="20">
        <f>VLOOKUP(AP263,[1]Plan1!$F$3:$G$429,2,FALSE)</f>
        <v>15</v>
      </c>
      <c r="AQ608" s="20">
        <f>VLOOKUP(AQ263,[1]Plan1!$F$3:$G$429,2,FALSE)</f>
        <v>10</v>
      </c>
      <c r="AR608" s="20" t="e">
        <f>VLOOKUP(AR263,[1]Plan1!$F$3:$G$429,2,FALSE)</f>
        <v>#N/A</v>
      </c>
      <c r="AS608" s="20">
        <f>VLOOKUP(AS263,[1]Plan1!$F$3:$G$429,2,FALSE)</f>
        <v>10</v>
      </c>
      <c r="AT608" s="20" t="e">
        <f>VLOOKUP(AT263,[1]Plan1!$F$3:$G$429,2,FALSE)</f>
        <v>#N/A</v>
      </c>
      <c r="AU608" s="20" t="e">
        <f>VLOOKUP(AU263,[1]ajustes!$L$4:$N$134,3,FALSE)</f>
        <v>#N/A</v>
      </c>
      <c r="AV608" s="20">
        <f>VLOOKUP(AV263,[1]Plan1!$F$3:$G$429,2,FALSE)</f>
        <v>6</v>
      </c>
      <c r="AW608" s="20">
        <f>VLOOKUP(AW263,[1]Plan1!$F$3:$G$429,2,FALSE)</f>
        <v>12</v>
      </c>
      <c r="AX608" s="20">
        <f>VLOOKUP(AX263,[1]Plan1!$F$3:$G$429,2,FALSE)</f>
        <v>4</v>
      </c>
      <c r="AY608" s="20">
        <f>VLOOKUP(AY263,[1]Plan1!$F$3:$G$429,2,FALSE)</f>
        <v>1</v>
      </c>
      <c r="AZ608" s="20">
        <f>VLOOKUP(AZ263,[1]Plan1!$F$3:$G$429,2,FALSE)</f>
        <v>0</v>
      </c>
      <c r="BA608" s="20">
        <f>VLOOKUP(BA263,[1]Plan1!$F$3:$G$429,2,FALSE)</f>
        <v>0</v>
      </c>
      <c r="BB608" s="20">
        <f>VLOOKUP(BB263,[1]Plan1!$F$3:$G$429,2,FALSE)</f>
        <v>6</v>
      </c>
      <c r="BC608" s="20">
        <f>VLOOKUP(BC263,[1]Plan1!$F$3:$G$429,2,FALSE)</f>
        <v>3</v>
      </c>
      <c r="BD608" s="20">
        <f>VLOOKUP(BD263,[1]Plan1!$F$3:$G$429,2,FALSE)</f>
        <v>0</v>
      </c>
      <c r="BE608" s="20" t="e">
        <f>VLOOKUP(BE263,[1]Plan1!$F$3:$G$429,2,FALSE)</f>
        <v>#N/A</v>
      </c>
      <c r="BF608" s="20">
        <f>VLOOKUP(BF263,[1]Plan1!$F$3:$G$429,2,FALSE)</f>
        <v>12</v>
      </c>
      <c r="BG608" s="20">
        <f>VLOOKUP(BG263,[1]Plan1!$F$3:$G$429,2,FALSE)</f>
        <v>0</v>
      </c>
      <c r="BH608" s="20">
        <f>VLOOKUP(BH263,[1]Plan1!$F$3:$G$429,2,FALSE)</f>
        <v>3</v>
      </c>
      <c r="BI608" s="20">
        <f>VLOOKUP(BI263,[1]Plan1!$F$3:$G$429,2,FALSE)</f>
        <v>0</v>
      </c>
      <c r="BJ608" s="20">
        <f>VLOOKUP(BJ263,[1]Plan1!$F$3:$G$429,2,FALSE)</f>
        <v>0</v>
      </c>
      <c r="BK608" s="20">
        <f>VLOOKUP(BK263,[1]Plan1!$F$3:$G$429,2,FALSE)</f>
        <v>0</v>
      </c>
      <c r="BL608" s="20">
        <f>VLOOKUP(BL263,[1]Plan1!$F$3:$G$429,2,FALSE)</f>
        <v>0</v>
      </c>
      <c r="BM608" s="20">
        <f>VLOOKUP(BM263,[1]Plan1!$F$3:$G$429,2,FALSE)</f>
        <v>0</v>
      </c>
      <c r="BN608" s="20">
        <f>VLOOKUP(BN263,[1]Plan1!$F$3:$G$429,2,FALSE)</f>
        <v>0</v>
      </c>
      <c r="BO608" s="20">
        <f>VLOOKUP(BO263,[1]Plan1!$F$3:$G$429,2,FALSE)</f>
        <v>0</v>
      </c>
      <c r="BP608" s="20">
        <f>VLOOKUP(BP263,[1]Plan1!$F$3:$G$429,2,FALSE)</f>
        <v>2</v>
      </c>
      <c r="BQ608" s="20" t="e">
        <f>VLOOKUP(BQ263,[1]ajustes!$L$3:$M$11,2,FALSE)</f>
        <v>#N/A</v>
      </c>
      <c r="BR608" s="20" t="e">
        <f>VLOOKUP(BR263,[1]Plan1!$F$3:$G$429,2,FALSE)</f>
        <v>#N/A</v>
      </c>
      <c r="BS608" s="20">
        <f>VLOOKUP(BS263,[1]Plan1!$F$3:$G$429,2,FALSE)</f>
        <v>0</v>
      </c>
      <c r="BT608" s="20">
        <f>VLOOKUP(BT263,[1]Plan1!$F$3:$G$429,2,FALSE)</f>
        <v>1</v>
      </c>
      <c r="BU608" s="20">
        <f>VLOOKUP(BU263,[1]Plan1!$F$3:$G$429,2,FALSE)</f>
        <v>0</v>
      </c>
      <c r="BV608" s="20" t="e">
        <f>VLOOKUP(BV263,[1]ajustes!$L$3:$M$328,2,FALSE)</f>
        <v>#N/A</v>
      </c>
      <c r="BW608" s="20">
        <f>VLOOKUP(BW263,[1]Plan1!$F$3:$G$429,2,FALSE)</f>
        <v>0</v>
      </c>
      <c r="BX608" s="20">
        <f>VLOOKUP(BX263,[1]Plan1!$F$3:$G$429,2,FALSE)</f>
        <v>0</v>
      </c>
      <c r="BY608" s="20">
        <f>VLOOKUP(BY263,[1]Plan1!$F$3:$G$429,2,FALSE)</f>
        <v>3</v>
      </c>
      <c r="BZ608" s="20">
        <f>VLOOKUP(BZ263,[1]Plan1!$F$3:$G$429,2,FALSE)</f>
        <v>2</v>
      </c>
      <c r="CA608" s="20">
        <f>VLOOKUP(CA263,[1]Plan1!$F$3:$G$429,2,FALSE)</f>
        <v>0</v>
      </c>
      <c r="CB608" s="20">
        <f>VLOOKUP(CB263,[1]Plan1!$F$3:$G$429,2,FALSE)</f>
        <v>0</v>
      </c>
      <c r="CC608" s="20">
        <f>VLOOKUP(CC263,[1]Plan1!$F$3:$G$429,2,FALSE)</f>
        <v>54</v>
      </c>
      <c r="CD608" s="20">
        <f>VLOOKUP(CD263,[1]Plan1!$F$3:$G$429,2,FALSE)</f>
        <v>0</v>
      </c>
      <c r="CE608" s="20">
        <f>VLOOKUP(CE263,[1]Plan1!$F$3:$G$429,2,FALSE)</f>
        <v>0</v>
      </c>
      <c r="CF608" s="20">
        <f>VLOOKUP(CF263,[1]Plan1!$F$3:$G$429,2,FALSE)</f>
        <v>0</v>
      </c>
      <c r="CG608" s="20" t="e">
        <f>VLOOKUP(CG263,[1]Plan1!$F$3:$G$429,2,FALSE)</f>
        <v>#N/A</v>
      </c>
      <c r="CH608" s="20" t="e">
        <f>VLOOKUP(CH263,[1]Plan1!$F$3:$G$429,2,FALSE)</f>
        <v>#N/A</v>
      </c>
      <c r="CI608" s="20">
        <f>VLOOKUP(CI263,[1]Plan1!$F$3:$G$429,2,FALSE)</f>
        <v>0</v>
      </c>
      <c r="CJ608" s="20">
        <f>VLOOKUP(CJ263,[1]Plan1!$F$3:$G$429,2,FALSE)</f>
        <v>0</v>
      </c>
      <c r="CK608" s="20" t="e">
        <f>VLOOKUP(CK263,[1]Plan1!$F$3:$G$429,2,FALSE)</f>
        <v>#N/A</v>
      </c>
      <c r="CL608" s="20" t="e">
        <f>VLOOKUP(CL263,[1]Plan1!$F$3:$G$429,2,FALSE)</f>
        <v>#N/A</v>
      </c>
      <c r="CM608" s="20">
        <f>VLOOKUP(CM263,[1]Plan1!$F$3:$G$429,2,FALSE)</f>
        <v>0</v>
      </c>
      <c r="CN608" s="20">
        <f>VLOOKUP(CN263,[1]Plan1!$F$3:$G$429,2,FALSE)</f>
        <v>0</v>
      </c>
      <c r="CU608" s="20" t="str">
        <f>IF(ISERROR(VLOOKUP(CU263,[1]Plan1!$B$2:$D$490,2,FALSE)),"(sem email)",VLOOKUP(CU263,[1]Plan1!$B$2:$D$490,2,FALSE))</f>
        <v>(sem email)</v>
      </c>
      <c r="CX608" s="20" t="str">
        <f>IF(ISERROR(VLOOKUP(CX263,[1]ajustes!$L$4:$M$309,2,FALSE)),"(sem email)",VLOOKUP(CX263,[1]ajustes!$L$4:$M$309,2,FALSE))</f>
        <v>(sem email)</v>
      </c>
    </row>
    <row r="609" spans="5:102" ht="15.75" customHeight="1" x14ac:dyDescent="0.3">
      <c r="E609" s="23" t="str">
        <f t="shared" si="4"/>
        <v>Maria José Gomes Waetge</v>
      </c>
      <c r="O609" s="20" t="e">
        <f>VLOOKUP(O264,[1]Plan1!$B$2:$D$490,2,FALSE)</f>
        <v>#N/A</v>
      </c>
      <c r="P609" s="20" t="str">
        <f>VLOOKUP(P264,[1]ajustes!$N$4:$O$344,2,FALSE)</f>
        <v>(11) 2645-6408 / (11) 99422-7893</v>
      </c>
      <c r="AN609" s="20">
        <f>VLOOKUP(AN264,[1]Plan1!$F$3:$G$429,2,FALSE)</f>
        <v>35</v>
      </c>
      <c r="AO609" s="20">
        <f>VLOOKUP(AO264,[1]Plan1!$F$3:$G$429,2,FALSE)</f>
        <v>74</v>
      </c>
      <c r="AP609" s="20">
        <f>VLOOKUP(AP264,[1]Plan1!$F$3:$G$429,2,FALSE)</f>
        <v>17</v>
      </c>
      <c r="AQ609" s="20">
        <f>VLOOKUP(AQ264,[1]Plan1!$F$3:$G$429,2,FALSE)</f>
        <v>24</v>
      </c>
      <c r="AR609" s="20">
        <f>VLOOKUP(AR264,[1]Plan1!$F$3:$G$429,2,FALSE)</f>
        <v>0</v>
      </c>
      <c r="AS609" s="20">
        <f>VLOOKUP(AS264,[1]Plan1!$F$3:$G$429,2,FALSE)</f>
        <v>0</v>
      </c>
      <c r="AT609" s="20" t="e">
        <f>VLOOKUP(AT264,[1]Plan1!$F$3:$G$429,2,FALSE)</f>
        <v>#N/A</v>
      </c>
      <c r="AU609" s="20" t="e">
        <f>VLOOKUP(AU264,[1]ajustes!$L$4:$N$134,3,FALSE)</f>
        <v>#N/A</v>
      </c>
      <c r="AV609" s="20">
        <f>VLOOKUP(AV264,[1]Plan1!$F$3:$G$429,2,FALSE)</f>
        <v>39</v>
      </c>
      <c r="AW609" s="20">
        <f>VLOOKUP(AW264,[1]Plan1!$F$3:$G$429,2,FALSE)</f>
        <v>25</v>
      </c>
      <c r="AX609" s="20">
        <f>VLOOKUP(AX264,[1]Plan1!$F$3:$G$429,2,FALSE)</f>
        <v>7</v>
      </c>
      <c r="AY609" s="20">
        <f>VLOOKUP(AY264,[1]Plan1!$F$3:$G$429,2,FALSE)</f>
        <v>3</v>
      </c>
      <c r="AZ609" s="20" t="e">
        <f>VLOOKUP(AZ264,[1]Plan1!$F$3:$G$429,2,FALSE)</f>
        <v>#N/A</v>
      </c>
      <c r="BA609" s="20">
        <f>VLOOKUP(BA264,[1]Plan1!$F$3:$G$429,2,FALSE)</f>
        <v>10</v>
      </c>
      <c r="BB609" s="20">
        <f>VLOOKUP(BB264,[1]Plan1!$F$3:$G$429,2,FALSE)</f>
        <v>5</v>
      </c>
      <c r="BC609" s="20">
        <f>VLOOKUP(BC264,[1]Plan1!$F$3:$G$429,2,FALSE)</f>
        <v>3</v>
      </c>
      <c r="BD609" s="20">
        <f>VLOOKUP(BD264,[1]Plan1!$F$3:$G$429,2,FALSE)</f>
        <v>1</v>
      </c>
      <c r="BE609" s="20" t="e">
        <f>VLOOKUP(BE264,[1]Plan1!$F$3:$G$429,2,FALSE)</f>
        <v>#N/A</v>
      </c>
      <c r="BF609" s="20">
        <f>VLOOKUP(BF264,[1]Plan1!$F$3:$G$429,2,FALSE)</f>
        <v>32</v>
      </c>
      <c r="BG609" s="20">
        <f>VLOOKUP(BG264,[1]Plan1!$F$3:$G$429,2,FALSE)</f>
        <v>30</v>
      </c>
      <c r="BH609" s="20">
        <f>VLOOKUP(BH264,[1]Plan1!$F$3:$G$429,2,FALSE)</f>
        <v>7</v>
      </c>
      <c r="BI609" s="20">
        <f>VLOOKUP(BI264,[1]Plan1!$F$3:$G$429,2,FALSE)</f>
        <v>0</v>
      </c>
      <c r="BJ609" s="20">
        <f>VLOOKUP(BJ264,[1]Plan1!$F$3:$G$429,2,FALSE)</f>
        <v>0</v>
      </c>
      <c r="BK609" s="20">
        <f>VLOOKUP(BK264,[1]Plan1!$F$3:$G$429,2,FALSE)</f>
        <v>0</v>
      </c>
      <c r="BL609" s="20">
        <f>VLOOKUP(BL264,[1]Plan1!$F$3:$G$429,2,FALSE)</f>
        <v>0</v>
      </c>
      <c r="BM609" s="20">
        <f>VLOOKUP(BM264,[1]Plan1!$F$3:$G$429,2,FALSE)</f>
        <v>0</v>
      </c>
      <c r="BN609" s="20">
        <f>VLOOKUP(BN264,[1]Plan1!$F$3:$G$429,2,FALSE)</f>
        <v>0</v>
      </c>
      <c r="BO609" s="20">
        <f>VLOOKUP(BO264,[1]Plan1!$F$3:$G$429,2,FALSE)</f>
        <v>7</v>
      </c>
      <c r="BP609" s="20">
        <f>VLOOKUP(BP264,[1]Plan1!$F$3:$G$429,2,FALSE)</f>
        <v>4</v>
      </c>
      <c r="BQ609" s="20" t="e">
        <f>VLOOKUP(BQ264,[1]ajustes!$L$3:$M$11,2,FALSE)</f>
        <v>#N/A</v>
      </c>
      <c r="BR609" s="20" t="e">
        <f>VLOOKUP(BR264,[1]Plan1!$F$3:$G$429,2,FALSE)</f>
        <v>#N/A</v>
      </c>
      <c r="BS609" s="20">
        <f>VLOOKUP(BS264,[1]Plan1!$F$3:$G$429,2,FALSE)</f>
        <v>4</v>
      </c>
      <c r="BT609" s="20">
        <f>VLOOKUP(BT264,[1]Plan1!$F$3:$G$429,2,FALSE)</f>
        <v>2</v>
      </c>
      <c r="BU609" s="20">
        <f>VLOOKUP(BU264,[1]Plan1!$F$3:$G$429,2,FALSE)</f>
        <v>0</v>
      </c>
      <c r="BV609" s="20" t="e">
        <f>VLOOKUP(BV264,[1]ajustes!$L$3:$M$328,2,FALSE)</f>
        <v>#N/A</v>
      </c>
      <c r="BW609" s="20" t="e">
        <f>VLOOKUP(BW264,[1]Plan1!$F$3:$G$429,2,FALSE)</f>
        <v>#N/A</v>
      </c>
      <c r="BX609" s="20">
        <f>VLOOKUP(BX264,[1]Plan1!$F$3:$G$429,2,FALSE)</f>
        <v>9</v>
      </c>
      <c r="BY609" s="20">
        <f>VLOOKUP(BY264,[1]Plan1!$F$3:$G$429,2,FALSE)</f>
        <v>6</v>
      </c>
      <c r="BZ609" s="20">
        <f>VLOOKUP(BZ264,[1]Plan1!$F$3:$G$429,2,FALSE)</f>
        <v>2</v>
      </c>
      <c r="CA609" s="20">
        <f>VLOOKUP(CA264,[1]Plan1!$F$3:$G$429,2,FALSE)</f>
        <v>2</v>
      </c>
      <c r="CB609" s="20">
        <f>VLOOKUP(CB264,[1]Plan1!$F$3:$G$429,2,FALSE)</f>
        <v>0</v>
      </c>
      <c r="CC609" s="20">
        <f>VLOOKUP(CC264,[1]Plan1!$F$3:$G$429,2,FALSE)</f>
        <v>68</v>
      </c>
      <c r="CD609" s="20">
        <f>VLOOKUP(CD264,[1]Plan1!$F$3:$G$429,2,FALSE)</f>
        <v>0</v>
      </c>
      <c r="CE609" s="20" t="e">
        <f>VLOOKUP(CE264,[1]Plan1!$F$3:$G$429,2,FALSE)</f>
        <v>#N/A</v>
      </c>
      <c r="CF609" s="20">
        <f>VLOOKUP(CF264,[1]Plan1!$F$3:$G$429,2,FALSE)</f>
        <v>0</v>
      </c>
      <c r="CG609" s="20" t="e">
        <f>VLOOKUP(CG264,[1]Plan1!$F$3:$G$429,2,FALSE)</f>
        <v>#N/A</v>
      </c>
      <c r="CH609" s="20" t="e">
        <f>VLOOKUP(CH264,[1]Plan1!$F$3:$G$429,2,FALSE)</f>
        <v>#N/A</v>
      </c>
      <c r="CI609" s="20">
        <f>VLOOKUP(CI264,[1]Plan1!$F$3:$G$429,2,FALSE)</f>
        <v>0</v>
      </c>
      <c r="CJ609" s="20">
        <f>VLOOKUP(CJ264,[1]Plan1!$F$3:$G$429,2,FALSE)</f>
        <v>0</v>
      </c>
      <c r="CK609" s="20" t="e">
        <f>VLOOKUP(CK264,[1]Plan1!$F$3:$G$429,2,FALSE)</f>
        <v>#N/A</v>
      </c>
      <c r="CL609" s="20" t="e">
        <f>VLOOKUP(CL264,[1]Plan1!$F$3:$G$429,2,FALSE)</f>
        <v>#N/A</v>
      </c>
      <c r="CM609" s="20">
        <f>VLOOKUP(CM264,[1]Plan1!$F$3:$G$429,2,FALSE)</f>
        <v>0</v>
      </c>
      <c r="CN609" s="20">
        <f>VLOOKUP(CN264,[1]Plan1!$F$3:$G$429,2,FALSE)</f>
        <v>0</v>
      </c>
      <c r="CU609" s="20" t="str">
        <f>IF(ISERROR(VLOOKUP(CU264,[1]Plan1!$B$2:$D$490,2,FALSE)),"(sem email)",VLOOKUP(CU264,[1]Plan1!$B$2:$D$490,2,FALSE))</f>
        <v>(sem email)</v>
      </c>
      <c r="CX609" s="20" t="str">
        <f>IF(ISERROR(VLOOKUP(CX264,[1]ajustes!$L$4:$M$309,2,FALSE)),"(sem email)",VLOOKUP(CX264,[1]ajustes!$L$4:$M$309,2,FALSE))</f>
        <v>(sem email)</v>
      </c>
    </row>
    <row r="610" spans="5:102" ht="15.75" customHeight="1" x14ac:dyDescent="0.3">
      <c r="E610" s="23" t="str">
        <f t="shared" si="4"/>
        <v>Débora Paizani</v>
      </c>
      <c r="O610" s="20" t="e">
        <f>VLOOKUP(O265,[1]Plan1!$B$2:$D$490,2,FALSE)</f>
        <v>#N/A</v>
      </c>
      <c r="P610" s="20" t="e">
        <f>VLOOKUP(P265,[1]ajustes!$N$4:$O$344,2,FALSE)</f>
        <v>#N/A</v>
      </c>
      <c r="AN610" s="20">
        <f>VLOOKUP(AN265,[1]Plan1!$F$3:$G$429,2,FALSE)</f>
        <v>63</v>
      </c>
      <c r="AO610" s="20">
        <f>VLOOKUP(AO265,[1]Plan1!$F$3:$G$429,2,FALSE)</f>
        <v>48</v>
      </c>
      <c r="AP610" s="20">
        <f>VLOOKUP(AP265,[1]Plan1!$F$3:$G$429,2,FALSE)</f>
        <v>16</v>
      </c>
      <c r="AQ610" s="20">
        <f>VLOOKUP(AQ265,[1]Plan1!$F$3:$G$429,2,FALSE)</f>
        <v>10</v>
      </c>
      <c r="AR610" s="20">
        <f>VLOOKUP(AR265,[1]Plan1!$F$3:$G$429,2,FALSE)</f>
        <v>0</v>
      </c>
      <c r="AS610" s="20">
        <f>VLOOKUP(AS265,[1]Plan1!$F$3:$G$429,2,FALSE)</f>
        <v>0</v>
      </c>
      <c r="AT610" s="20" t="e">
        <f>VLOOKUP(AT265,[1]Plan1!$F$3:$G$429,2,FALSE)</f>
        <v>#N/A</v>
      </c>
      <c r="AU610" s="20" t="e">
        <f>VLOOKUP(AU265,[1]ajustes!$L$4:$N$134,3,FALSE)</f>
        <v>#N/A</v>
      </c>
      <c r="AV610" s="20">
        <f>VLOOKUP(AV265,[1]Plan1!$F$3:$G$429,2,FALSE)</f>
        <v>30</v>
      </c>
      <c r="AW610" s="20">
        <f>VLOOKUP(AW265,[1]Plan1!$F$3:$G$429,2,FALSE)</f>
        <v>9</v>
      </c>
      <c r="AX610" s="20">
        <f>VLOOKUP(AX265,[1]Plan1!$F$3:$G$429,2,FALSE)</f>
        <v>8</v>
      </c>
      <c r="AY610" s="20">
        <f>VLOOKUP(AY265,[1]Plan1!$F$3:$G$429,2,FALSE)</f>
        <v>0</v>
      </c>
      <c r="AZ610" s="20" t="e">
        <f>VLOOKUP(AZ265,[1]Plan1!$F$3:$G$429,2,FALSE)</f>
        <v>#N/A</v>
      </c>
      <c r="BA610" s="20">
        <f>VLOOKUP(BA265,[1]Plan1!$F$3:$G$429,2,FALSE)</f>
        <v>23</v>
      </c>
      <c r="BB610" s="20">
        <f>VLOOKUP(BB265,[1]Plan1!$F$3:$G$429,2,FALSE)</f>
        <v>3</v>
      </c>
      <c r="BC610" s="20">
        <f>VLOOKUP(BC265,[1]Plan1!$F$3:$G$429,2,FALSE)</f>
        <v>3</v>
      </c>
      <c r="BD610" s="20">
        <f>VLOOKUP(BD265,[1]Plan1!$F$3:$G$429,2,FALSE)</f>
        <v>3</v>
      </c>
      <c r="BE610" s="20" t="e">
        <f>VLOOKUP(BE265,[1]Plan1!$F$3:$G$429,2,FALSE)</f>
        <v>#N/A</v>
      </c>
      <c r="BF610" s="20">
        <f>VLOOKUP(BF265,[1]Plan1!$F$3:$G$429,2,FALSE)</f>
        <v>30</v>
      </c>
      <c r="BG610" s="20">
        <f>VLOOKUP(BG265,[1]Plan1!$F$3:$G$429,2,FALSE)</f>
        <v>12</v>
      </c>
      <c r="BH610" s="20">
        <f>VLOOKUP(BH265,[1]Plan1!$F$3:$G$429,2,FALSE)</f>
        <v>6</v>
      </c>
      <c r="BI610" s="20">
        <f>VLOOKUP(BI265,[1]Plan1!$F$3:$G$429,2,FALSE)</f>
        <v>0</v>
      </c>
      <c r="BJ610" s="20">
        <f>VLOOKUP(BJ265,[1]Plan1!$F$3:$G$429,2,FALSE)</f>
        <v>0</v>
      </c>
      <c r="BK610" s="20">
        <f>VLOOKUP(BK265,[1]Plan1!$F$3:$G$429,2,FALSE)</f>
        <v>0</v>
      </c>
      <c r="BL610" s="20">
        <f>VLOOKUP(BL265,[1]Plan1!$F$3:$G$429,2,FALSE)</f>
        <v>0</v>
      </c>
      <c r="BM610" s="20">
        <f>VLOOKUP(BM265,[1]Plan1!$F$3:$G$429,2,FALSE)</f>
        <v>0</v>
      </c>
      <c r="BN610" s="20">
        <f>VLOOKUP(BN265,[1]Plan1!$F$3:$G$429,2,FALSE)</f>
        <v>0</v>
      </c>
      <c r="BO610" s="20">
        <f>VLOOKUP(BO265,[1]Plan1!$F$3:$G$429,2,FALSE)</f>
        <v>0</v>
      </c>
      <c r="BP610" s="20">
        <f>VLOOKUP(BP265,[1]Plan1!$F$3:$G$429,2,FALSE)</f>
        <v>0</v>
      </c>
      <c r="BQ610" s="20" t="e">
        <f>VLOOKUP(BQ265,[1]ajustes!$L$3:$M$11,2,FALSE)</f>
        <v>#N/A</v>
      </c>
      <c r="BR610" s="20" t="e">
        <f>VLOOKUP(BR265,[1]Plan1!$F$3:$G$429,2,FALSE)</f>
        <v>#N/A</v>
      </c>
      <c r="BS610" s="20">
        <f>VLOOKUP(BS265,[1]Plan1!$F$3:$G$429,2,FALSE)</f>
        <v>10</v>
      </c>
      <c r="BT610" s="20">
        <f>VLOOKUP(BT265,[1]Plan1!$F$3:$G$429,2,FALSE)</f>
        <v>4</v>
      </c>
      <c r="BU610" s="20">
        <f>VLOOKUP(BU265,[1]Plan1!$F$3:$G$429,2,FALSE)</f>
        <v>2</v>
      </c>
      <c r="BV610" s="20" t="e">
        <f>VLOOKUP(BV265,[1]ajustes!$L$3:$M$328,2,FALSE)</f>
        <v>#N/A</v>
      </c>
      <c r="BW610" s="20" t="e">
        <f>VLOOKUP(BW265,[1]Plan1!$F$3:$G$429,2,FALSE)</f>
        <v>#N/A</v>
      </c>
      <c r="BX610" s="20">
        <f>VLOOKUP(BX265,[1]Plan1!$F$3:$G$429,2,FALSE)</f>
        <v>11</v>
      </c>
      <c r="BY610" s="20">
        <f>VLOOKUP(BY265,[1]Plan1!$F$3:$G$429,2,FALSE)</f>
        <v>8</v>
      </c>
      <c r="BZ610" s="20">
        <f>VLOOKUP(BZ265,[1]Plan1!$F$3:$G$429,2,FALSE)</f>
        <v>4</v>
      </c>
      <c r="CA610" s="20">
        <f>VLOOKUP(CA265,[1]Plan1!$F$3:$G$429,2,FALSE)</f>
        <v>2</v>
      </c>
      <c r="CB610" s="20">
        <f>VLOOKUP(CB265,[1]Plan1!$F$3:$G$429,2,FALSE)</f>
        <v>0</v>
      </c>
      <c r="CC610" s="20">
        <f>VLOOKUP(CC265,[1]Plan1!$F$3:$G$429,2,FALSE)</f>
        <v>0</v>
      </c>
      <c r="CD610" s="20">
        <f>VLOOKUP(CD265,[1]Plan1!$F$3:$G$429,2,FALSE)</f>
        <v>0</v>
      </c>
      <c r="CE610" s="20">
        <f>VLOOKUP(CE265,[1]Plan1!$F$3:$G$429,2,FALSE)</f>
        <v>0</v>
      </c>
      <c r="CF610" s="20">
        <f>VLOOKUP(CF265,[1]Plan1!$F$3:$G$429,2,FALSE)</f>
        <v>0</v>
      </c>
      <c r="CG610" s="20" t="e">
        <f>VLOOKUP(CG265,[1]Plan1!$F$3:$G$429,2,FALSE)</f>
        <v>#N/A</v>
      </c>
      <c r="CH610" s="20" t="e">
        <f>VLOOKUP(CH265,[1]Plan1!$F$3:$G$429,2,FALSE)</f>
        <v>#N/A</v>
      </c>
      <c r="CI610" s="20">
        <f>VLOOKUP(CI265,[1]Plan1!$F$3:$G$429,2,FALSE)</f>
        <v>0</v>
      </c>
      <c r="CJ610" s="20">
        <f>VLOOKUP(CJ265,[1]Plan1!$F$3:$G$429,2,FALSE)</f>
        <v>0</v>
      </c>
      <c r="CK610" s="20" t="e">
        <f>VLOOKUP(CK265,[1]Plan1!$F$3:$G$429,2,FALSE)</f>
        <v>#N/A</v>
      </c>
      <c r="CL610" s="20" t="e">
        <f>VLOOKUP(CL265,[1]Plan1!$F$3:$G$429,2,FALSE)</f>
        <v>#N/A</v>
      </c>
      <c r="CM610" s="20">
        <f>VLOOKUP(CM265,[1]Plan1!$F$3:$G$429,2,FALSE)</f>
        <v>0</v>
      </c>
      <c r="CN610" s="20">
        <f>VLOOKUP(CN265,[1]Plan1!$F$3:$G$429,2,FALSE)</f>
        <v>0</v>
      </c>
      <c r="CU610" s="20" t="str">
        <f>IF(ISERROR(VLOOKUP(CU265,[1]Plan1!$B$2:$D$490,2,FALSE)),"(sem email)",VLOOKUP(CU265,[1]Plan1!$B$2:$D$490,2,FALSE))</f>
        <v>(sem email)</v>
      </c>
      <c r="CX610" s="20" t="str">
        <f>IF(ISERROR(VLOOKUP(CX265,[1]ajustes!$L$4:$M$309,2,FALSE)),"(sem email)",VLOOKUP(CX265,[1]ajustes!$L$4:$M$309,2,FALSE))</f>
        <v>(sem email)</v>
      </c>
    </row>
    <row r="611" spans="5:102" ht="15.75" customHeight="1" x14ac:dyDescent="0.3">
      <c r="E611" s="23" t="str">
        <f t="shared" si="4"/>
        <v>Clotilde Lima De Camargo</v>
      </c>
      <c r="O611" s="20" t="e">
        <f>VLOOKUP(O266,[1]Plan1!$B$2:$D$490,2,FALSE)</f>
        <v>#N/A</v>
      </c>
      <c r="P611" s="20" t="str">
        <f>VLOOKUP(P266,[1]ajustes!$N$4:$O$344,2,FALSE)</f>
        <v>(11) 94039-8075</v>
      </c>
      <c r="AN611" s="20">
        <f>VLOOKUP(AN266,[1]Plan1!$F$3:$G$429,2,FALSE)</f>
        <v>10</v>
      </c>
      <c r="AO611" s="20">
        <f>VLOOKUP(AO266,[1]Plan1!$F$3:$G$429,2,FALSE)</f>
        <v>15</v>
      </c>
      <c r="AP611" s="20">
        <f>VLOOKUP(AP266,[1]Plan1!$F$3:$G$429,2,FALSE)</f>
        <v>5</v>
      </c>
      <c r="AQ611" s="20">
        <f>VLOOKUP(AQ266,[1]Plan1!$F$3:$G$429,2,FALSE)</f>
        <v>4</v>
      </c>
      <c r="AR611" s="20">
        <f>VLOOKUP(AR266,[1]Plan1!$F$3:$G$429,2,FALSE)</f>
        <v>0</v>
      </c>
      <c r="AS611" s="20">
        <f>VLOOKUP(AS266,[1]Plan1!$F$3:$G$429,2,FALSE)</f>
        <v>0</v>
      </c>
      <c r="AT611" s="20" t="e">
        <f>VLOOKUP(AT266,[1]Plan1!$F$3:$G$429,2,FALSE)</f>
        <v>#N/A</v>
      </c>
      <c r="AU611" s="20" t="e">
        <f>VLOOKUP(AU266,[1]ajustes!$L$4:$N$134,3,FALSE)</f>
        <v>#N/A</v>
      </c>
      <c r="AV611" s="20">
        <f>VLOOKUP(AV266,[1]Plan1!$F$3:$G$429,2,FALSE)</f>
        <v>5</v>
      </c>
      <c r="AW611" s="20">
        <f>VLOOKUP(AW266,[1]Plan1!$F$3:$G$429,2,FALSE)</f>
        <v>4</v>
      </c>
      <c r="AX611" s="20">
        <f>VLOOKUP(AX266,[1]Plan1!$F$3:$G$429,2,FALSE)</f>
        <v>2</v>
      </c>
      <c r="AY611" s="20">
        <f>VLOOKUP(AY266,[1]Plan1!$F$3:$G$429,2,FALSE)</f>
        <v>1</v>
      </c>
      <c r="AZ611" s="20" t="e">
        <f>VLOOKUP(AZ266,[1]Plan1!$F$3:$G$429,2,FALSE)</f>
        <v>#N/A</v>
      </c>
      <c r="BA611" s="20">
        <f>VLOOKUP(BA266,[1]Plan1!$F$3:$G$429,2,FALSE)</f>
        <v>8</v>
      </c>
      <c r="BB611" s="20">
        <f>VLOOKUP(BB266,[1]Plan1!$F$3:$G$429,2,FALSE)</f>
        <v>2</v>
      </c>
      <c r="BC611" s="20">
        <f>VLOOKUP(BC266,[1]Plan1!$F$3:$G$429,2,FALSE)</f>
        <v>1</v>
      </c>
      <c r="BD611" s="20">
        <f>VLOOKUP(BD266,[1]Plan1!$F$3:$G$429,2,FALSE)</f>
        <v>1</v>
      </c>
      <c r="BE611" s="20">
        <f>VLOOKUP(BE266,[1]Plan1!$F$3:$G$429,2,FALSE)</f>
        <v>0</v>
      </c>
      <c r="BF611" s="20">
        <f>VLOOKUP(BF266,[1]Plan1!$F$3:$G$429,2,FALSE)</f>
        <v>0</v>
      </c>
      <c r="BG611" s="20">
        <f>VLOOKUP(BG266,[1]Plan1!$F$3:$G$429,2,FALSE)</f>
        <v>0</v>
      </c>
      <c r="BH611" s="20">
        <f>VLOOKUP(BH266,[1]Plan1!$F$3:$G$429,2,FALSE)</f>
        <v>0</v>
      </c>
      <c r="BI611" s="20">
        <f>VLOOKUP(BI266,[1]Plan1!$F$3:$G$429,2,FALSE)</f>
        <v>0</v>
      </c>
      <c r="BJ611" s="20">
        <f>VLOOKUP(BJ266,[1]Plan1!$F$3:$G$429,2,FALSE)</f>
        <v>0</v>
      </c>
      <c r="BK611" s="20">
        <f>VLOOKUP(BK266,[1]Plan1!$F$3:$G$429,2,FALSE)</f>
        <v>0</v>
      </c>
      <c r="BL611" s="20">
        <f>VLOOKUP(BL266,[1]Plan1!$F$3:$G$429,2,FALSE)</f>
        <v>0</v>
      </c>
      <c r="BM611" s="20">
        <f>VLOOKUP(BM266,[1]Plan1!$F$3:$G$429,2,FALSE)</f>
        <v>0</v>
      </c>
      <c r="BN611" s="20">
        <f>VLOOKUP(BN266,[1]Plan1!$F$3:$G$429,2,FALSE)</f>
        <v>0</v>
      </c>
      <c r="BO611" s="20">
        <f>VLOOKUP(BO266,[1]Plan1!$F$3:$G$429,2,FALSE)</f>
        <v>1</v>
      </c>
      <c r="BP611" s="20">
        <f>VLOOKUP(BP266,[1]Plan1!$F$3:$G$429,2,FALSE)</f>
        <v>0</v>
      </c>
      <c r="BQ611" s="20" t="e">
        <f>VLOOKUP(BQ266,[1]ajustes!$L$3:$M$11,2,FALSE)</f>
        <v>#N/A</v>
      </c>
      <c r="BR611" s="20">
        <f>VLOOKUP(BR266,[1]Plan1!$F$3:$G$429,2,FALSE)</f>
        <v>0</v>
      </c>
      <c r="BS611" s="20">
        <f>VLOOKUP(BS266,[1]Plan1!$F$3:$G$429,2,FALSE)</f>
        <v>0</v>
      </c>
      <c r="BT611" s="20">
        <f>VLOOKUP(BT266,[1]Plan1!$F$3:$G$429,2,FALSE)</f>
        <v>0</v>
      </c>
      <c r="BU611" s="20">
        <f>VLOOKUP(BU266,[1]Plan1!$F$3:$G$429,2,FALSE)</f>
        <v>0</v>
      </c>
      <c r="BV611" s="20" t="e">
        <f>VLOOKUP(BV266,[1]ajustes!$L$3:$M$328,2,FALSE)</f>
        <v>#N/A</v>
      </c>
      <c r="BW611" s="20" t="e">
        <f>VLOOKUP(BW266,[1]Plan1!$F$3:$G$429,2,FALSE)</f>
        <v>#N/A</v>
      </c>
      <c r="BX611" s="20">
        <f>VLOOKUP(BX266,[1]Plan1!$F$3:$G$429,2,FALSE)</f>
        <v>4</v>
      </c>
      <c r="BY611" s="20">
        <f>VLOOKUP(BY266,[1]Plan1!$F$3:$G$429,2,FALSE)</f>
        <v>0</v>
      </c>
      <c r="BZ611" s="20">
        <f>VLOOKUP(BZ266,[1]Plan1!$F$3:$G$429,2,FALSE)</f>
        <v>1</v>
      </c>
      <c r="CA611" s="20">
        <f>VLOOKUP(CA266,[1]Plan1!$F$3:$G$429,2,FALSE)</f>
        <v>1</v>
      </c>
      <c r="CB611" s="20">
        <f>VLOOKUP(CB266,[1]Plan1!$F$3:$G$429,2,FALSE)</f>
        <v>0</v>
      </c>
      <c r="CC611" s="20">
        <f>VLOOKUP(CC266,[1]Plan1!$F$3:$G$429,2,FALSE)</f>
        <v>58</v>
      </c>
      <c r="CD611" s="20">
        <f>VLOOKUP(CD266,[1]Plan1!$F$3:$G$429,2,FALSE)</f>
        <v>0</v>
      </c>
      <c r="CE611" s="20">
        <f>VLOOKUP(CE266,[1]Plan1!$F$3:$G$429,2,FALSE)</f>
        <v>0</v>
      </c>
      <c r="CF611" s="20">
        <f>VLOOKUP(CF266,[1]Plan1!$F$3:$G$429,2,FALSE)</f>
        <v>0</v>
      </c>
      <c r="CG611" s="20" t="e">
        <f>VLOOKUP(CG266,[1]Plan1!$F$3:$G$429,2,FALSE)</f>
        <v>#N/A</v>
      </c>
      <c r="CH611" s="20" t="e">
        <f>VLOOKUP(CH266,[1]Plan1!$F$3:$G$429,2,FALSE)</f>
        <v>#N/A</v>
      </c>
      <c r="CI611" s="20">
        <f>VLOOKUP(CI266,[1]Plan1!$F$3:$G$429,2,FALSE)</f>
        <v>8</v>
      </c>
      <c r="CJ611" s="20">
        <f>VLOOKUP(CJ266,[1]Plan1!$F$3:$G$429,2,FALSE)</f>
        <v>1</v>
      </c>
      <c r="CK611" s="20" t="e">
        <f>VLOOKUP(CK266,[1]Plan1!$F$3:$G$429,2,FALSE)</f>
        <v>#N/A</v>
      </c>
      <c r="CL611" s="20" t="e">
        <f>VLOOKUP(CL266,[1]Plan1!$F$3:$G$429,2,FALSE)</f>
        <v>#N/A</v>
      </c>
      <c r="CM611" s="20">
        <f>VLOOKUP(CM266,[1]Plan1!$F$3:$G$429,2,FALSE)</f>
        <v>0</v>
      </c>
      <c r="CN611" s="20">
        <f>VLOOKUP(CN266,[1]Plan1!$F$3:$G$429,2,FALSE)</f>
        <v>0</v>
      </c>
      <c r="CU611" s="20" t="str">
        <f>IF(ISERROR(VLOOKUP(CU266,[1]Plan1!$B$2:$D$490,2,FALSE)),"(sem email)",VLOOKUP(CU266,[1]Plan1!$B$2:$D$490,2,FALSE))</f>
        <v>(sem email)</v>
      </c>
      <c r="CX611" s="20" t="str">
        <f>IF(ISERROR(VLOOKUP(CX266,[1]ajustes!$L$4:$M$309,2,FALSE)),"(sem email)",VLOOKUP(CX266,[1]ajustes!$L$4:$M$309,2,FALSE))</f>
        <v>(sem email)</v>
      </c>
    </row>
    <row r="612" spans="5:102" ht="15.75" customHeight="1" x14ac:dyDescent="0.3">
      <c r="E612" s="23" t="str">
        <f t="shared" si="4"/>
        <v>Daniel Anastácio Félix</v>
      </c>
      <c r="O612" s="20" t="e">
        <f>VLOOKUP(O267,[1]Plan1!$B$2:$D$490,2,FALSE)</f>
        <v>#N/A</v>
      </c>
      <c r="P612" s="20" t="str">
        <f>VLOOKUP(P267,[1]ajustes!$N$4:$O$344,2,FALSE)</f>
        <v>(11) 99772-1822</v>
      </c>
      <c r="AN612" s="20">
        <f>VLOOKUP(AN267,[1]Plan1!$F$3:$G$429,2,FALSE)</f>
        <v>30</v>
      </c>
      <c r="AO612" s="20">
        <f>VLOOKUP(AO267,[1]Plan1!$F$3:$G$429,2,FALSE)</f>
        <v>25</v>
      </c>
      <c r="AP612" s="20">
        <f>VLOOKUP(AP267,[1]Plan1!$F$3:$G$429,2,FALSE)</f>
        <v>8</v>
      </c>
      <c r="AQ612" s="20">
        <f>VLOOKUP(AQ267,[1]Plan1!$F$3:$G$429,2,FALSE)</f>
        <v>4</v>
      </c>
      <c r="AR612" s="20">
        <f>VLOOKUP(AR267,[1]Plan1!$F$3:$G$429,2,FALSE)</f>
        <v>0</v>
      </c>
      <c r="AS612" s="20">
        <f>VLOOKUP(AS267,[1]Plan1!$F$3:$G$429,2,FALSE)</f>
        <v>0</v>
      </c>
      <c r="AT612" s="20" t="e">
        <f>VLOOKUP(AT267,[1]Plan1!$F$3:$G$429,2,FALSE)</f>
        <v>#N/A</v>
      </c>
      <c r="AU612" s="20" t="e">
        <f>VLOOKUP(AU267,[1]ajustes!$L$4:$N$134,3,FALSE)</f>
        <v>#N/A</v>
      </c>
      <c r="AV612" s="20">
        <f>VLOOKUP(AV267,[1]Plan1!$F$3:$G$429,2,FALSE)</f>
        <v>3</v>
      </c>
      <c r="AW612" s="20">
        <f>VLOOKUP(AW267,[1]Plan1!$F$3:$G$429,2,FALSE)</f>
        <v>5</v>
      </c>
      <c r="AX612" s="20">
        <f>VLOOKUP(AX267,[1]Plan1!$F$3:$G$429,2,FALSE)</f>
        <v>3</v>
      </c>
      <c r="AY612" s="20">
        <f>VLOOKUP(AY267,[1]Plan1!$F$3:$G$429,2,FALSE)</f>
        <v>1</v>
      </c>
      <c r="AZ612" s="20">
        <f>VLOOKUP(AZ267,[1]Plan1!$F$3:$G$429,2,FALSE)</f>
        <v>0</v>
      </c>
      <c r="BA612" s="20">
        <f>VLOOKUP(BA267,[1]Plan1!$F$3:$G$429,2,FALSE)</f>
        <v>0</v>
      </c>
      <c r="BB612" s="20">
        <f>VLOOKUP(BB267,[1]Plan1!$F$3:$G$429,2,FALSE)</f>
        <v>3</v>
      </c>
      <c r="BC612" s="20">
        <f>VLOOKUP(BC267,[1]Plan1!$F$3:$G$429,2,FALSE)</f>
        <v>0</v>
      </c>
      <c r="BD612" s="20">
        <f>VLOOKUP(BD267,[1]Plan1!$F$3:$G$429,2,FALSE)</f>
        <v>0</v>
      </c>
      <c r="BE612" s="20" t="e">
        <f>VLOOKUP(BE267,[1]Plan1!$F$3:$G$429,2,FALSE)</f>
        <v>#N/A</v>
      </c>
      <c r="BF612" s="20">
        <f>VLOOKUP(BF267,[1]Plan1!$F$3:$G$429,2,FALSE)</f>
        <v>14</v>
      </c>
      <c r="BG612" s="20">
        <f>VLOOKUP(BG267,[1]Plan1!$F$3:$G$429,2,FALSE)</f>
        <v>5</v>
      </c>
      <c r="BH612" s="20">
        <f>VLOOKUP(BH267,[1]Plan1!$F$3:$G$429,2,FALSE)</f>
        <v>4</v>
      </c>
      <c r="BI612" s="20">
        <f>VLOOKUP(BI267,[1]Plan1!$F$3:$G$429,2,FALSE)</f>
        <v>1</v>
      </c>
      <c r="BJ612" s="20">
        <f>VLOOKUP(BJ267,[1]Plan1!$F$3:$G$429,2,FALSE)</f>
        <v>1</v>
      </c>
      <c r="BK612" s="20">
        <f>VLOOKUP(BK267,[1]Plan1!$F$3:$G$429,2,FALSE)</f>
        <v>1</v>
      </c>
      <c r="BL612" s="20">
        <f>VLOOKUP(BL267,[1]Plan1!$F$3:$G$429,2,FALSE)</f>
        <v>1</v>
      </c>
      <c r="BM612" s="20">
        <f>VLOOKUP(BM267,[1]Plan1!$F$3:$G$429,2,FALSE)</f>
        <v>1</v>
      </c>
      <c r="BN612" s="20">
        <f>VLOOKUP(BN267,[1]Plan1!$F$3:$G$429,2,FALSE)</f>
        <v>0</v>
      </c>
      <c r="BO612" s="20">
        <f>VLOOKUP(BO267,[1]Plan1!$F$3:$G$429,2,FALSE)</f>
        <v>1</v>
      </c>
      <c r="BP612" s="20">
        <f>VLOOKUP(BP267,[1]Plan1!$F$3:$G$429,2,FALSE)</f>
        <v>2</v>
      </c>
      <c r="BQ612" s="20" t="e">
        <f>VLOOKUP(BQ267,[1]ajustes!$L$3:$M$11,2,FALSE)</f>
        <v>#N/A</v>
      </c>
      <c r="BR612" s="20" t="e">
        <f>VLOOKUP(BR267,[1]Plan1!$F$3:$G$429,2,FALSE)</f>
        <v>#N/A</v>
      </c>
      <c r="BS612" s="20">
        <f>VLOOKUP(BS267,[1]Plan1!$F$3:$G$429,2,FALSE)</f>
        <v>5</v>
      </c>
      <c r="BT612" s="20">
        <f>VLOOKUP(BT267,[1]Plan1!$F$3:$G$429,2,FALSE)</f>
        <v>1</v>
      </c>
      <c r="BU612" s="20">
        <f>VLOOKUP(BU267,[1]Plan1!$F$3:$G$429,2,FALSE)</f>
        <v>1</v>
      </c>
      <c r="BV612" s="20" t="e">
        <f>VLOOKUP(BV267,[1]ajustes!$L$3:$M$328,2,FALSE)</f>
        <v>#N/A</v>
      </c>
      <c r="BW612" s="20">
        <f>VLOOKUP(BW267,[1]Plan1!$F$3:$G$429,2,FALSE)</f>
        <v>0</v>
      </c>
      <c r="BX612" s="20">
        <f>VLOOKUP(BX267,[1]Plan1!$F$3:$G$429,2,FALSE)</f>
        <v>0</v>
      </c>
      <c r="BY612" s="20">
        <f>VLOOKUP(BY267,[1]Plan1!$F$3:$G$429,2,FALSE)</f>
        <v>0</v>
      </c>
      <c r="BZ612" s="20">
        <f>VLOOKUP(BZ267,[1]Plan1!$F$3:$G$429,2,FALSE)</f>
        <v>0</v>
      </c>
      <c r="CA612" s="20">
        <f>VLOOKUP(CA267,[1]Plan1!$F$3:$G$429,2,FALSE)</f>
        <v>0</v>
      </c>
      <c r="CB612" s="20">
        <f>VLOOKUP(CB267,[1]Plan1!$F$3:$G$429,2,FALSE)</f>
        <v>0</v>
      </c>
      <c r="CC612" s="20">
        <f>VLOOKUP(CC267,[1]Plan1!$F$3:$G$429,2,FALSE)</f>
        <v>0</v>
      </c>
      <c r="CD612" s="20">
        <f>VLOOKUP(CD267,[1]Plan1!$F$3:$G$429,2,FALSE)</f>
        <v>0</v>
      </c>
      <c r="CE612" s="20">
        <f>VLOOKUP(CE267,[1]Plan1!$F$3:$G$429,2,FALSE)</f>
        <v>0</v>
      </c>
      <c r="CF612" s="20">
        <f>VLOOKUP(CF267,[1]Plan1!$F$3:$G$429,2,FALSE)</f>
        <v>0</v>
      </c>
      <c r="CG612" s="20" t="e">
        <f>VLOOKUP(CG267,[1]Plan1!$F$3:$G$429,2,FALSE)</f>
        <v>#N/A</v>
      </c>
      <c r="CH612" s="20" t="e">
        <f>VLOOKUP(CH267,[1]Plan1!$F$3:$G$429,2,FALSE)</f>
        <v>#N/A</v>
      </c>
      <c r="CI612" s="20">
        <f>VLOOKUP(CI267,[1]Plan1!$F$3:$G$429,2,FALSE)</f>
        <v>0</v>
      </c>
      <c r="CJ612" s="20">
        <f>VLOOKUP(CJ267,[1]Plan1!$F$3:$G$429,2,FALSE)</f>
        <v>0</v>
      </c>
      <c r="CK612" s="20" t="e">
        <f>VLOOKUP(CK267,[1]Plan1!$F$3:$G$429,2,FALSE)</f>
        <v>#N/A</v>
      </c>
      <c r="CL612" s="20" t="e">
        <f>VLOOKUP(CL267,[1]Plan1!$F$3:$G$429,2,FALSE)</f>
        <v>#N/A</v>
      </c>
      <c r="CM612" s="20">
        <f>VLOOKUP(CM267,[1]Plan1!$F$3:$G$429,2,FALSE)</f>
        <v>0</v>
      </c>
      <c r="CN612" s="20">
        <f>VLOOKUP(CN267,[1]Plan1!$F$3:$G$429,2,FALSE)</f>
        <v>0</v>
      </c>
      <c r="CU612" s="20" t="str">
        <f>IF(ISERROR(VLOOKUP(CU267,[1]Plan1!$B$2:$D$490,2,FALSE)),"(sem email)",VLOOKUP(CU267,[1]Plan1!$B$2:$D$490,2,FALSE))</f>
        <v>(sem email)</v>
      </c>
      <c r="CX612" s="20" t="str">
        <f>IF(ISERROR(VLOOKUP(CX267,[1]ajustes!$L$4:$M$309,2,FALSE)),"(sem email)",VLOOKUP(CX267,[1]ajustes!$L$4:$M$309,2,FALSE))</f>
        <v>(sem email)</v>
      </c>
    </row>
    <row r="613" spans="5:102" ht="15.75" customHeight="1" x14ac:dyDescent="0.3">
      <c r="E613" s="23" t="str">
        <f t="shared" si="4"/>
        <v>Lourival Cardoso Farias</v>
      </c>
      <c r="O613" s="20" t="e">
        <f>VLOOKUP(O268,[1]Plan1!$B$2:$D$490,2,FALSE)</f>
        <v>#N/A</v>
      </c>
      <c r="P613" s="20" t="str">
        <f>VLOOKUP(P268,[1]ajustes!$N$4:$O$344,2,FALSE)</f>
        <v>(11) 2201-2722 / (11) 99693-9825</v>
      </c>
      <c r="AN613" s="20">
        <f>VLOOKUP(AN268,[1]Plan1!$F$3:$G$429,2,FALSE)</f>
        <v>18</v>
      </c>
      <c r="AO613" s="20">
        <f>VLOOKUP(AO268,[1]Plan1!$F$3:$G$429,2,FALSE)</f>
        <v>14</v>
      </c>
      <c r="AP613" s="20">
        <f>VLOOKUP(AP268,[1]Plan1!$F$3:$G$429,2,FALSE)</f>
        <v>4</v>
      </c>
      <c r="AQ613" s="20">
        <f>VLOOKUP(AQ268,[1]Plan1!$F$3:$G$429,2,FALSE)</f>
        <v>1</v>
      </c>
      <c r="AR613" s="20">
        <f>VLOOKUP(AR268,[1]Plan1!$F$3:$G$429,2,FALSE)</f>
        <v>0</v>
      </c>
      <c r="AS613" s="20">
        <f>VLOOKUP(AS268,[1]Plan1!$F$3:$G$429,2,FALSE)</f>
        <v>0</v>
      </c>
      <c r="AT613" s="20">
        <f>VLOOKUP(AT268,[1]Plan1!$F$3:$G$429,2,FALSE)</f>
        <v>0</v>
      </c>
      <c r="AU613" s="20" t="e">
        <f>VLOOKUP(AU268,[1]ajustes!$L$4:$N$134,3,FALSE)</f>
        <v>#N/A</v>
      </c>
      <c r="AV613" s="20">
        <f>VLOOKUP(AV268,[1]Plan1!$F$3:$G$429,2,FALSE)</f>
        <v>0</v>
      </c>
      <c r="AW613" s="20">
        <f>VLOOKUP(AW268,[1]Plan1!$F$3:$G$429,2,FALSE)</f>
        <v>1</v>
      </c>
      <c r="AX613" s="20">
        <f>VLOOKUP(AX268,[1]Plan1!$F$3:$G$429,2,FALSE)</f>
        <v>1</v>
      </c>
      <c r="AY613" s="20">
        <f>VLOOKUP(AY268,[1]Plan1!$F$3:$G$429,2,FALSE)</f>
        <v>0</v>
      </c>
      <c r="AZ613" s="20">
        <f>VLOOKUP(AZ268,[1]Plan1!$F$3:$G$429,2,FALSE)</f>
        <v>0</v>
      </c>
      <c r="BA613" s="20">
        <f>VLOOKUP(BA268,[1]Plan1!$F$3:$G$429,2,FALSE)</f>
        <v>0</v>
      </c>
      <c r="BB613" s="20">
        <f>VLOOKUP(BB268,[1]Plan1!$F$3:$G$429,2,FALSE)</f>
        <v>0</v>
      </c>
      <c r="BC613" s="20">
        <f>VLOOKUP(BC268,[1]Plan1!$F$3:$G$429,2,FALSE)</f>
        <v>0</v>
      </c>
      <c r="BD613" s="20">
        <f>VLOOKUP(BD268,[1]Plan1!$F$3:$G$429,2,FALSE)</f>
        <v>0</v>
      </c>
      <c r="BE613" s="20" t="e">
        <f>VLOOKUP(BE268,[1]Plan1!$F$3:$G$429,2,FALSE)</f>
        <v>#N/A</v>
      </c>
      <c r="BF613" s="20">
        <f>VLOOKUP(BF268,[1]Plan1!$F$3:$G$429,2,FALSE)</f>
        <v>70</v>
      </c>
      <c r="BG613" s="20">
        <f>VLOOKUP(BG268,[1]Plan1!$F$3:$G$429,2,FALSE)</f>
        <v>0</v>
      </c>
      <c r="BH613" s="20">
        <f>VLOOKUP(BH268,[1]Plan1!$F$3:$G$429,2,FALSE)</f>
        <v>4</v>
      </c>
      <c r="BI613" s="20">
        <f>VLOOKUP(BI268,[1]Plan1!$F$3:$G$429,2,FALSE)</f>
        <v>1</v>
      </c>
      <c r="BJ613" s="20">
        <f>VLOOKUP(BJ268,[1]Plan1!$F$3:$G$429,2,FALSE)</f>
        <v>1</v>
      </c>
      <c r="BK613" s="20">
        <f>VLOOKUP(BK268,[1]Plan1!$F$3:$G$429,2,FALSE)</f>
        <v>1</v>
      </c>
      <c r="BL613" s="20">
        <f>VLOOKUP(BL268,[1]Plan1!$F$3:$G$429,2,FALSE)</f>
        <v>1</v>
      </c>
      <c r="BM613" s="20">
        <f>VLOOKUP(BM268,[1]Plan1!$F$3:$G$429,2,FALSE)</f>
        <v>0</v>
      </c>
      <c r="BN613" s="20">
        <f>VLOOKUP(BN268,[1]Plan1!$F$3:$G$429,2,FALSE)</f>
        <v>2</v>
      </c>
      <c r="BO613" s="20">
        <f>VLOOKUP(BO268,[1]Plan1!$F$3:$G$429,2,FALSE)</f>
        <v>0</v>
      </c>
      <c r="BP613" s="20">
        <f>VLOOKUP(BP268,[1]Plan1!$F$3:$G$429,2,FALSE)</f>
        <v>3</v>
      </c>
      <c r="BQ613" s="20" t="e">
        <f>VLOOKUP(BQ268,[1]ajustes!$L$3:$M$11,2,FALSE)</f>
        <v>#N/A</v>
      </c>
      <c r="BR613" s="20" t="e">
        <f>VLOOKUP(BR268,[1]Plan1!$F$3:$G$429,2,FALSE)</f>
        <v>#N/A</v>
      </c>
      <c r="BS613" s="20">
        <f>VLOOKUP(BS268,[1]Plan1!$F$3:$G$429,2,FALSE)</f>
        <v>6</v>
      </c>
      <c r="BT613" s="20">
        <f>VLOOKUP(BT268,[1]Plan1!$F$3:$G$429,2,FALSE)</f>
        <v>1</v>
      </c>
      <c r="BU613" s="20">
        <f>VLOOKUP(BU268,[1]Plan1!$F$3:$G$429,2,FALSE)</f>
        <v>0</v>
      </c>
      <c r="BV613" s="20" t="e">
        <f>VLOOKUP(BV268,[1]ajustes!$L$3:$M$328,2,FALSE)</f>
        <v>#N/A</v>
      </c>
      <c r="BW613" s="20" t="e">
        <f>VLOOKUP(BW268,[1]Plan1!$F$3:$G$429,2,FALSE)</f>
        <v>#N/A</v>
      </c>
      <c r="BX613" s="20">
        <f>VLOOKUP(BX268,[1]Plan1!$F$3:$G$429,2,FALSE)</f>
        <v>0</v>
      </c>
      <c r="BY613" s="20">
        <f>VLOOKUP(BY268,[1]Plan1!$F$3:$G$429,2,FALSE)</f>
        <v>0</v>
      </c>
      <c r="BZ613" s="20">
        <f>VLOOKUP(BZ268,[1]Plan1!$F$3:$G$429,2,FALSE)</f>
        <v>0</v>
      </c>
      <c r="CA613" s="20">
        <f>VLOOKUP(CA268,[1]Plan1!$F$3:$G$429,2,FALSE)</f>
        <v>0</v>
      </c>
      <c r="CB613" s="20">
        <f>VLOOKUP(CB268,[1]Plan1!$F$3:$G$429,2,FALSE)</f>
        <v>0</v>
      </c>
      <c r="CC613" s="20">
        <f>VLOOKUP(CC268,[1]Plan1!$F$3:$G$429,2,FALSE)</f>
        <v>0</v>
      </c>
      <c r="CD613" s="20">
        <f>VLOOKUP(CD268,[1]Plan1!$F$3:$G$429,2,FALSE)</f>
        <v>0</v>
      </c>
      <c r="CE613" s="20">
        <f>VLOOKUP(CE268,[1]Plan1!$F$3:$G$429,2,FALSE)</f>
        <v>0</v>
      </c>
      <c r="CF613" s="20">
        <f>VLOOKUP(CF268,[1]Plan1!$F$3:$G$429,2,FALSE)</f>
        <v>0</v>
      </c>
      <c r="CG613" s="20">
        <f>VLOOKUP(CG268,[1]Plan1!$F$3:$G$429,2,FALSE)</f>
        <v>0</v>
      </c>
      <c r="CH613" s="20" t="e">
        <f>VLOOKUP(CH268,[1]Plan1!$F$3:$G$429,2,FALSE)</f>
        <v>#N/A</v>
      </c>
      <c r="CI613" s="20">
        <f>VLOOKUP(CI268,[1]Plan1!$F$3:$G$429,2,FALSE)</f>
        <v>0</v>
      </c>
      <c r="CJ613" s="20">
        <f>VLOOKUP(CJ268,[1]Plan1!$F$3:$G$429,2,FALSE)</f>
        <v>0</v>
      </c>
      <c r="CK613" s="20">
        <f>VLOOKUP(CK268,[1]Plan1!$F$3:$G$429,2,FALSE)</f>
        <v>0</v>
      </c>
      <c r="CL613" s="20" t="e">
        <f>VLOOKUP(CL268,[1]Plan1!$F$3:$G$429,2,FALSE)</f>
        <v>#N/A</v>
      </c>
      <c r="CM613" s="20">
        <f>VLOOKUP(CM268,[1]Plan1!$F$3:$G$429,2,FALSE)</f>
        <v>0</v>
      </c>
      <c r="CN613" s="20">
        <f>VLOOKUP(CN268,[1]Plan1!$F$3:$G$429,2,FALSE)</f>
        <v>0</v>
      </c>
      <c r="CU613" s="20" t="str">
        <f>IF(ISERROR(VLOOKUP(CU268,[1]Plan1!$B$2:$D$490,2,FALSE)),"(sem email)",VLOOKUP(CU268,[1]Plan1!$B$2:$D$490,2,FALSE))</f>
        <v>(sem email)</v>
      </c>
      <c r="CX613" s="20" t="str">
        <f>IF(ISERROR(VLOOKUP(CX268,[1]ajustes!$L$4:$M$309,2,FALSE)),"(sem email)",VLOOKUP(CX268,[1]ajustes!$L$4:$M$309,2,FALSE))</f>
        <v>(sem email)</v>
      </c>
    </row>
    <row r="614" spans="5:102" ht="15.75" customHeight="1" x14ac:dyDescent="0.3">
      <c r="E614" s="23" t="str">
        <f t="shared" si="4"/>
        <v>Karl Marx Pacheco Da Silva</v>
      </c>
      <c r="O614" s="20" t="e">
        <f>VLOOKUP(O269,[1]Plan1!$B$2:$D$490,2,FALSE)</f>
        <v>#N/A</v>
      </c>
      <c r="P614" s="20" t="str">
        <f>VLOOKUP(P269,[1]ajustes!$N$4:$O$344,2,FALSE)</f>
        <v>(11) 96913-4017 / (11) 99379-3654</v>
      </c>
      <c r="AN614" s="20">
        <f>VLOOKUP(AN269,[1]Plan1!$F$3:$G$429,2,FALSE)</f>
        <v>0</v>
      </c>
      <c r="AO614" s="20">
        <f>VLOOKUP(AO269,[1]Plan1!$F$3:$G$429,2,FALSE)</f>
        <v>5</v>
      </c>
      <c r="AP614" s="20">
        <f>VLOOKUP(AP269,[1]Plan1!$F$3:$G$429,2,FALSE)</f>
        <v>5</v>
      </c>
      <c r="AQ614" s="20">
        <f>VLOOKUP(AQ269,[1]Plan1!$F$3:$G$429,2,FALSE)</f>
        <v>3</v>
      </c>
      <c r="AR614" s="20">
        <f>VLOOKUP(AR269,[1]Plan1!$F$3:$G$429,2,FALSE)</f>
        <v>0</v>
      </c>
      <c r="AS614" s="20">
        <f>VLOOKUP(AS269,[1]Plan1!$F$3:$G$429,2,FALSE)</f>
        <v>0</v>
      </c>
      <c r="AT614" s="20" t="e">
        <f>VLOOKUP(AT269,[1]Plan1!$F$3:$G$429,2,FALSE)</f>
        <v>#N/A</v>
      </c>
      <c r="AU614" s="20" t="e">
        <f>VLOOKUP(AU269,[1]ajustes!$L$4:$N$134,3,FALSE)</f>
        <v>#N/A</v>
      </c>
      <c r="AV614" s="20">
        <f>VLOOKUP(AV269,[1]Plan1!$F$3:$G$429,2,FALSE)</f>
        <v>0</v>
      </c>
      <c r="AW614" s="20">
        <f>VLOOKUP(AW269,[1]Plan1!$F$3:$G$429,2,FALSE)</f>
        <v>2</v>
      </c>
      <c r="AX614" s="20">
        <f>VLOOKUP(AX269,[1]Plan1!$F$3:$G$429,2,FALSE)</f>
        <v>1</v>
      </c>
      <c r="AY614" s="20">
        <f>VLOOKUP(AY269,[1]Plan1!$F$3:$G$429,2,FALSE)</f>
        <v>1</v>
      </c>
      <c r="AZ614" s="20">
        <f>VLOOKUP(AZ269,[1]Plan1!$F$3:$G$429,2,FALSE)</f>
        <v>0</v>
      </c>
      <c r="BA614" s="20">
        <f>VLOOKUP(BA269,[1]Plan1!$F$3:$G$429,2,FALSE)</f>
        <v>0</v>
      </c>
      <c r="BB614" s="20">
        <f>VLOOKUP(BB269,[1]Plan1!$F$3:$G$429,2,FALSE)</f>
        <v>0</v>
      </c>
      <c r="BC614" s="20">
        <f>VLOOKUP(BC269,[1]Plan1!$F$3:$G$429,2,FALSE)</f>
        <v>0</v>
      </c>
      <c r="BD614" s="20">
        <f>VLOOKUP(BD269,[1]Plan1!$F$3:$G$429,2,FALSE)</f>
        <v>0</v>
      </c>
      <c r="BE614" s="20">
        <f>VLOOKUP(BE269,[1]Plan1!$F$3:$G$429,2,FALSE)</f>
        <v>0</v>
      </c>
      <c r="BF614" s="20">
        <f>VLOOKUP(BF269,[1]Plan1!$F$3:$G$429,2,FALSE)</f>
        <v>0</v>
      </c>
      <c r="BG614" s="20">
        <f>VLOOKUP(BG269,[1]Plan1!$F$3:$G$429,2,FALSE)</f>
        <v>0</v>
      </c>
      <c r="BH614" s="20">
        <f>VLOOKUP(BH269,[1]Plan1!$F$3:$G$429,2,FALSE)</f>
        <v>0</v>
      </c>
      <c r="BI614" s="20">
        <f>VLOOKUP(BI269,[1]Plan1!$F$3:$G$429,2,FALSE)</f>
        <v>0</v>
      </c>
      <c r="BJ614" s="20">
        <f>VLOOKUP(BJ269,[1]Plan1!$F$3:$G$429,2,FALSE)</f>
        <v>0</v>
      </c>
      <c r="BK614" s="20">
        <f>VLOOKUP(BK269,[1]Plan1!$F$3:$G$429,2,FALSE)</f>
        <v>0</v>
      </c>
      <c r="BL614" s="20">
        <f>VLOOKUP(BL269,[1]Plan1!$F$3:$G$429,2,FALSE)</f>
        <v>0</v>
      </c>
      <c r="BM614" s="20">
        <f>VLOOKUP(BM269,[1]Plan1!$F$3:$G$429,2,FALSE)</f>
        <v>0</v>
      </c>
      <c r="BN614" s="20">
        <f>VLOOKUP(BN269,[1]Plan1!$F$3:$G$429,2,FALSE)</f>
        <v>0</v>
      </c>
      <c r="BO614" s="20">
        <f>VLOOKUP(BO269,[1]Plan1!$F$3:$G$429,2,FALSE)</f>
        <v>0</v>
      </c>
      <c r="BP614" s="20">
        <f>VLOOKUP(BP269,[1]Plan1!$F$3:$G$429,2,FALSE)</f>
        <v>0</v>
      </c>
      <c r="BQ614" s="20" t="e">
        <f>VLOOKUP(BQ269,[1]ajustes!$L$3:$M$11,2,FALSE)</f>
        <v>#N/A</v>
      </c>
      <c r="BR614" s="20">
        <f>VLOOKUP(BR269,[1]Plan1!$F$3:$G$429,2,FALSE)</f>
        <v>0</v>
      </c>
      <c r="BS614" s="20">
        <f>VLOOKUP(BS269,[1]Plan1!$F$3:$G$429,2,FALSE)</f>
        <v>0</v>
      </c>
      <c r="BT614" s="20">
        <f>VLOOKUP(BT269,[1]Plan1!$F$3:$G$429,2,FALSE)</f>
        <v>0</v>
      </c>
      <c r="BU614" s="20">
        <f>VLOOKUP(BU269,[1]Plan1!$F$3:$G$429,2,FALSE)</f>
        <v>0</v>
      </c>
      <c r="BV614" s="20" t="e">
        <f>VLOOKUP(BV269,[1]ajustes!$L$3:$M$328,2,FALSE)</f>
        <v>#N/A</v>
      </c>
      <c r="BW614" s="20">
        <f>VLOOKUP(BW269,[1]Plan1!$F$3:$G$429,2,FALSE)</f>
        <v>0</v>
      </c>
      <c r="BX614" s="20">
        <f>VLOOKUP(BX269,[1]Plan1!$F$3:$G$429,2,FALSE)</f>
        <v>0</v>
      </c>
      <c r="BY614" s="20">
        <f>VLOOKUP(BY269,[1]Plan1!$F$3:$G$429,2,FALSE)</f>
        <v>0</v>
      </c>
      <c r="BZ614" s="20">
        <f>VLOOKUP(BZ269,[1]Plan1!$F$3:$G$429,2,FALSE)</f>
        <v>0</v>
      </c>
      <c r="CA614" s="20">
        <f>VLOOKUP(CA269,[1]Plan1!$F$3:$G$429,2,FALSE)</f>
        <v>0</v>
      </c>
      <c r="CB614" s="20">
        <f>VLOOKUP(CB269,[1]Plan1!$F$3:$G$429,2,FALSE)</f>
        <v>0</v>
      </c>
      <c r="CC614" s="20">
        <f>VLOOKUP(CC269,[1]Plan1!$F$3:$G$429,2,FALSE)</f>
        <v>4</v>
      </c>
      <c r="CD614" s="20">
        <f>VLOOKUP(CD269,[1]Plan1!$F$3:$G$429,2,FALSE)</f>
        <v>0</v>
      </c>
      <c r="CE614" s="20">
        <f>VLOOKUP(CE269,[1]Plan1!$F$3:$G$429,2,FALSE)</f>
        <v>0</v>
      </c>
      <c r="CF614" s="20">
        <f>VLOOKUP(CF269,[1]Plan1!$F$3:$G$429,2,FALSE)</f>
        <v>0</v>
      </c>
      <c r="CG614" s="20" t="e">
        <f>VLOOKUP(CG269,[1]Plan1!$F$3:$G$429,2,FALSE)</f>
        <v>#N/A</v>
      </c>
      <c r="CH614" s="20">
        <f>VLOOKUP(CH269,[1]Plan1!$F$3:$G$429,2,FALSE)</f>
        <v>0</v>
      </c>
      <c r="CI614" s="20">
        <f>VLOOKUP(CI269,[1]Plan1!$F$3:$G$429,2,FALSE)</f>
        <v>0</v>
      </c>
      <c r="CJ614" s="20">
        <f>VLOOKUP(CJ269,[1]Plan1!$F$3:$G$429,2,FALSE)</f>
        <v>0</v>
      </c>
      <c r="CK614" s="20">
        <f>VLOOKUP(CK269,[1]Plan1!$F$3:$G$429,2,FALSE)</f>
        <v>0</v>
      </c>
      <c r="CL614" s="20">
        <f>VLOOKUP(CL269,[1]Plan1!$F$3:$G$429,2,FALSE)</f>
        <v>0</v>
      </c>
      <c r="CM614" s="20">
        <f>VLOOKUP(CM269,[1]Plan1!$F$3:$G$429,2,FALSE)</f>
        <v>0</v>
      </c>
      <c r="CN614" s="20">
        <f>VLOOKUP(CN269,[1]Plan1!$F$3:$G$429,2,FALSE)</f>
        <v>0</v>
      </c>
      <c r="CU614" s="20" t="str">
        <f>IF(ISERROR(VLOOKUP(CU269,[1]Plan1!$B$2:$D$490,2,FALSE)),"(sem email)",VLOOKUP(CU269,[1]Plan1!$B$2:$D$490,2,FALSE))</f>
        <v>(sem email)</v>
      </c>
      <c r="CX614" s="20" t="str">
        <f>IF(ISERROR(VLOOKUP(CX269,[1]ajustes!$L$4:$M$309,2,FALSE)),"(sem email)",VLOOKUP(CX269,[1]ajustes!$L$4:$M$309,2,FALSE))</f>
        <v>(sem email)</v>
      </c>
    </row>
    <row r="615" spans="5:102" ht="15.75" customHeight="1" x14ac:dyDescent="0.3">
      <c r="E615" s="23" t="str">
        <f t="shared" si="4"/>
        <v>Wilma Mendes Feitosa</v>
      </c>
      <c r="O615" s="20" t="e">
        <f>VLOOKUP(O270,[1]Plan1!$B$2:$D$490,2,FALSE)</f>
        <v>#N/A</v>
      </c>
      <c r="P615" s="20" t="str">
        <f>VLOOKUP(P270,[1]ajustes!$N$4:$O$344,2,FALSE)</f>
        <v>(11) 96226-1716</v>
      </c>
      <c r="AN615" s="20">
        <f>VLOOKUP(AN270,[1]Plan1!$F$3:$G$429,2,FALSE)</f>
        <v>0</v>
      </c>
      <c r="AO615" s="20">
        <f>VLOOKUP(AO270,[1]Plan1!$F$3:$G$429,2,FALSE)</f>
        <v>11</v>
      </c>
      <c r="AP615" s="20">
        <f>VLOOKUP(AP270,[1]Plan1!$F$3:$G$429,2,FALSE)</f>
        <v>8</v>
      </c>
      <c r="AQ615" s="20">
        <f>VLOOKUP(AQ270,[1]Plan1!$F$3:$G$429,2,FALSE)</f>
        <v>7</v>
      </c>
      <c r="AR615" s="20">
        <f>VLOOKUP(AR270,[1]Plan1!$F$3:$G$429,2,FALSE)</f>
        <v>0</v>
      </c>
      <c r="AS615" s="20">
        <f>VLOOKUP(AS270,[1]Plan1!$F$3:$G$429,2,FALSE)</f>
        <v>0</v>
      </c>
      <c r="AT615" s="20">
        <f>VLOOKUP(AT270,[1]Plan1!$F$3:$G$429,2,FALSE)</f>
        <v>0</v>
      </c>
      <c r="AU615" s="20" t="e">
        <f>VLOOKUP(AU270,[1]ajustes!$L$4:$N$134,3,FALSE)</f>
        <v>#N/A</v>
      </c>
      <c r="AV615" s="20">
        <f>VLOOKUP(AV270,[1]Plan1!$F$3:$G$429,2,FALSE)</f>
        <v>0</v>
      </c>
      <c r="AW615" s="20">
        <f>VLOOKUP(AW270,[1]Plan1!$F$3:$G$429,2,FALSE)</f>
        <v>7</v>
      </c>
      <c r="AX615" s="20">
        <f>VLOOKUP(AX270,[1]Plan1!$F$3:$G$429,2,FALSE)</f>
        <v>2</v>
      </c>
      <c r="AY615" s="20">
        <f>VLOOKUP(AY270,[1]Plan1!$F$3:$G$429,2,FALSE)</f>
        <v>0</v>
      </c>
      <c r="AZ615" s="20">
        <f>VLOOKUP(AZ270,[1]Plan1!$F$3:$G$429,2,FALSE)</f>
        <v>0</v>
      </c>
      <c r="BA615" s="20">
        <f>VLOOKUP(BA270,[1]Plan1!$F$3:$G$429,2,FALSE)</f>
        <v>0</v>
      </c>
      <c r="BB615" s="20">
        <f>VLOOKUP(BB270,[1]Plan1!$F$3:$G$429,2,FALSE)</f>
        <v>0</v>
      </c>
      <c r="BC615" s="20">
        <f>VLOOKUP(BC270,[1]Plan1!$F$3:$G$429,2,FALSE)</f>
        <v>0</v>
      </c>
      <c r="BD615" s="20">
        <f>VLOOKUP(BD270,[1]Plan1!$F$3:$G$429,2,FALSE)</f>
        <v>0</v>
      </c>
      <c r="BE615" s="20" t="e">
        <f>VLOOKUP(BE270,[1]Plan1!$F$3:$G$429,2,FALSE)</f>
        <v>#N/A</v>
      </c>
      <c r="BF615" s="20">
        <f>VLOOKUP(BF270,[1]Plan1!$F$3:$G$429,2,FALSE)</f>
        <v>7</v>
      </c>
      <c r="BG615" s="20">
        <f>VLOOKUP(BG270,[1]Plan1!$F$3:$G$429,2,FALSE)</f>
        <v>6</v>
      </c>
      <c r="BH615" s="20">
        <f>VLOOKUP(BH270,[1]Plan1!$F$3:$G$429,2,FALSE)</f>
        <v>4</v>
      </c>
      <c r="BI615" s="20">
        <f>VLOOKUP(BI270,[1]Plan1!$F$3:$G$429,2,FALSE)</f>
        <v>1</v>
      </c>
      <c r="BJ615" s="20">
        <f>VLOOKUP(BJ270,[1]Plan1!$F$3:$G$429,2,FALSE)</f>
        <v>0</v>
      </c>
      <c r="BK615" s="20">
        <f>VLOOKUP(BK270,[1]Plan1!$F$3:$G$429,2,FALSE)</f>
        <v>0</v>
      </c>
      <c r="BL615" s="20">
        <f>VLOOKUP(BL270,[1]Plan1!$F$3:$G$429,2,FALSE)</f>
        <v>1</v>
      </c>
      <c r="BM615" s="20">
        <f>VLOOKUP(BM270,[1]Plan1!$F$3:$G$429,2,FALSE)</f>
        <v>4</v>
      </c>
      <c r="BN615" s="20">
        <f>VLOOKUP(BN270,[1]Plan1!$F$3:$G$429,2,FALSE)</f>
        <v>4</v>
      </c>
      <c r="BO615" s="20">
        <f>VLOOKUP(BO270,[1]Plan1!$F$3:$G$429,2,FALSE)</f>
        <v>3</v>
      </c>
      <c r="BP615" s="20">
        <f>VLOOKUP(BP270,[1]Plan1!$F$3:$G$429,2,FALSE)</f>
        <v>4</v>
      </c>
      <c r="BQ615" s="20" t="e">
        <f>VLOOKUP(BQ270,[1]ajustes!$L$3:$M$11,2,FALSE)</f>
        <v>#N/A</v>
      </c>
      <c r="BR615" s="20" t="e">
        <f>VLOOKUP(BR270,[1]Plan1!$F$3:$G$429,2,FALSE)</f>
        <v>#N/A</v>
      </c>
      <c r="BS615" s="20">
        <f>VLOOKUP(BS270,[1]Plan1!$F$3:$G$429,2,FALSE)</f>
        <v>2</v>
      </c>
      <c r="BT615" s="20">
        <f>VLOOKUP(BT270,[1]Plan1!$F$3:$G$429,2,FALSE)</f>
        <v>1</v>
      </c>
      <c r="BU615" s="20">
        <f>VLOOKUP(BU270,[1]Plan1!$F$3:$G$429,2,FALSE)</f>
        <v>1</v>
      </c>
      <c r="BV615" s="20" t="e">
        <f>VLOOKUP(BV270,[1]ajustes!$L$3:$M$328,2,FALSE)</f>
        <v>#N/A</v>
      </c>
      <c r="BW615" s="20" t="e">
        <f>VLOOKUP(BW270,[1]Plan1!$F$3:$G$429,2,FALSE)</f>
        <v>#N/A</v>
      </c>
      <c r="BX615" s="20">
        <f>VLOOKUP(BX270,[1]Plan1!$F$3:$G$429,2,FALSE)</f>
        <v>4</v>
      </c>
      <c r="BY615" s="20">
        <f>VLOOKUP(BY270,[1]Plan1!$F$3:$G$429,2,FALSE)</f>
        <v>4</v>
      </c>
      <c r="BZ615" s="20">
        <f>VLOOKUP(BZ270,[1]Plan1!$F$3:$G$429,2,FALSE)</f>
        <v>2</v>
      </c>
      <c r="CA615" s="20">
        <f>VLOOKUP(CA270,[1]Plan1!$F$3:$G$429,2,FALSE)</f>
        <v>2</v>
      </c>
      <c r="CB615" s="20">
        <f>VLOOKUP(CB270,[1]Plan1!$F$3:$G$429,2,FALSE)</f>
        <v>0</v>
      </c>
      <c r="CC615" s="20">
        <f>VLOOKUP(CC270,[1]Plan1!$F$3:$G$429,2,FALSE)</f>
        <v>17</v>
      </c>
      <c r="CD615" s="20">
        <f>VLOOKUP(CD270,[1]Plan1!$F$3:$G$429,2,FALSE)</f>
        <v>0</v>
      </c>
      <c r="CE615" s="20">
        <f>VLOOKUP(CE270,[1]Plan1!$F$3:$G$429,2,FALSE)</f>
        <v>0</v>
      </c>
      <c r="CF615" s="20">
        <f>VLOOKUP(CF270,[1]Plan1!$F$3:$G$429,2,FALSE)</f>
        <v>0</v>
      </c>
      <c r="CG615" s="20">
        <f>VLOOKUP(CG270,[1]Plan1!$F$3:$G$429,2,FALSE)</f>
        <v>0</v>
      </c>
      <c r="CH615" s="20" t="e">
        <f>VLOOKUP(CH270,[1]Plan1!$F$3:$G$429,2,FALSE)</f>
        <v>#N/A</v>
      </c>
      <c r="CI615" s="20">
        <f>VLOOKUP(CI270,[1]Plan1!$F$3:$G$429,2,FALSE)</f>
        <v>0</v>
      </c>
      <c r="CJ615" s="20">
        <f>VLOOKUP(CJ270,[1]Plan1!$F$3:$G$429,2,FALSE)</f>
        <v>0</v>
      </c>
      <c r="CK615" s="20">
        <f>VLOOKUP(CK270,[1]Plan1!$F$3:$G$429,2,FALSE)</f>
        <v>0</v>
      </c>
      <c r="CL615" s="20" t="e">
        <f>VLOOKUP(CL270,[1]Plan1!$F$3:$G$429,2,FALSE)</f>
        <v>#N/A</v>
      </c>
      <c r="CM615" s="20">
        <f>VLOOKUP(CM270,[1]Plan1!$F$3:$G$429,2,FALSE)</f>
        <v>0</v>
      </c>
      <c r="CN615" s="20">
        <f>VLOOKUP(CN270,[1]Plan1!$F$3:$G$429,2,FALSE)</f>
        <v>0</v>
      </c>
      <c r="CU615" s="20" t="str">
        <f>IF(ISERROR(VLOOKUP(CU270,[1]Plan1!$B$2:$D$490,2,FALSE)),"(sem email)",VLOOKUP(CU270,[1]Plan1!$B$2:$D$490,2,FALSE))</f>
        <v>(sem email)</v>
      </c>
      <c r="CX615" s="20" t="str">
        <f>IF(ISERROR(VLOOKUP(CX270,[1]ajustes!$L$4:$M$309,2,FALSE)),"(sem email)",VLOOKUP(CX270,[1]ajustes!$L$4:$M$309,2,FALSE))</f>
        <v>(sem email)</v>
      </c>
    </row>
    <row r="616" spans="5:102" ht="15.75" customHeight="1" x14ac:dyDescent="0.3">
      <c r="E616" s="23" t="str">
        <f t="shared" si="4"/>
        <v>Marcia Regina Gothard</v>
      </c>
      <c r="O616" s="20" t="e">
        <f>VLOOKUP(O271,[1]Plan1!$B$2:$D$490,2,FALSE)</f>
        <v>#N/A</v>
      </c>
      <c r="P616" s="20" t="e">
        <f>VLOOKUP(P271,[1]ajustes!$N$4:$O$344,2,FALSE)</f>
        <v>#N/A</v>
      </c>
      <c r="AN616" s="20">
        <f>VLOOKUP(AN271,[1]Plan1!$F$3:$G$429,2,FALSE)</f>
        <v>10</v>
      </c>
      <c r="AO616" s="20">
        <f>VLOOKUP(AO271,[1]Plan1!$F$3:$G$429,2,FALSE)</f>
        <v>15</v>
      </c>
      <c r="AP616" s="20">
        <f>VLOOKUP(AP271,[1]Plan1!$F$3:$G$429,2,FALSE)</f>
        <v>11</v>
      </c>
      <c r="AQ616" s="20">
        <f>VLOOKUP(AQ271,[1]Plan1!$F$3:$G$429,2,FALSE)</f>
        <v>3</v>
      </c>
      <c r="AR616" s="20">
        <f>VLOOKUP(AR271,[1]Plan1!$F$3:$G$429,2,FALSE)</f>
        <v>0</v>
      </c>
      <c r="AS616" s="20">
        <f>VLOOKUP(AS271,[1]Plan1!$F$3:$G$429,2,FALSE)</f>
        <v>0</v>
      </c>
      <c r="AT616" s="20" t="e">
        <f>VLOOKUP(AT271,[1]Plan1!$F$3:$G$429,2,FALSE)</f>
        <v>#N/A</v>
      </c>
      <c r="AU616" s="20" t="e">
        <f>VLOOKUP(AU271,[1]ajustes!$L$4:$N$134,3,FALSE)</f>
        <v>#N/A</v>
      </c>
      <c r="AV616" s="20">
        <f>VLOOKUP(AV271,[1]Plan1!$F$3:$G$429,2,FALSE)</f>
        <v>6</v>
      </c>
      <c r="AW616" s="20">
        <f>VLOOKUP(AW271,[1]Plan1!$F$3:$G$429,2,FALSE)</f>
        <v>6</v>
      </c>
      <c r="AX616" s="20">
        <f>VLOOKUP(AX271,[1]Plan1!$F$3:$G$429,2,FALSE)</f>
        <v>5</v>
      </c>
      <c r="AY616" s="20">
        <f>VLOOKUP(AY271,[1]Plan1!$F$3:$G$429,2,FALSE)</f>
        <v>2</v>
      </c>
      <c r="AZ616" s="20" t="e">
        <f>VLOOKUP(AZ271,[1]Plan1!$F$3:$G$429,2,FALSE)</f>
        <v>#N/A</v>
      </c>
      <c r="BA616" s="20">
        <f>VLOOKUP(BA271,[1]Plan1!$F$3:$G$429,2,FALSE)</f>
        <v>6</v>
      </c>
      <c r="BB616" s="20">
        <f>VLOOKUP(BB271,[1]Plan1!$F$3:$G$429,2,FALSE)</f>
        <v>6</v>
      </c>
      <c r="BC616" s="20">
        <f>VLOOKUP(BC271,[1]Plan1!$F$3:$G$429,2,FALSE)</f>
        <v>2</v>
      </c>
      <c r="BD616" s="20">
        <f>VLOOKUP(BD271,[1]Plan1!$F$3:$G$429,2,FALSE)</f>
        <v>2</v>
      </c>
      <c r="BE616" s="20" t="e">
        <f>VLOOKUP(BE271,[1]Plan1!$F$3:$G$429,2,FALSE)</f>
        <v>#N/A</v>
      </c>
      <c r="BF616" s="20">
        <f>VLOOKUP(BF271,[1]Plan1!$F$3:$G$429,2,FALSE)</f>
        <v>3</v>
      </c>
      <c r="BG616" s="20">
        <f>VLOOKUP(BG271,[1]Plan1!$F$3:$G$429,2,FALSE)</f>
        <v>0</v>
      </c>
      <c r="BH616" s="20">
        <f>VLOOKUP(BH271,[1]Plan1!$F$3:$G$429,2,FALSE)</f>
        <v>4</v>
      </c>
      <c r="BI616" s="20">
        <f>VLOOKUP(BI271,[1]Plan1!$F$3:$G$429,2,FALSE)</f>
        <v>0</v>
      </c>
      <c r="BJ616" s="20">
        <f>VLOOKUP(BJ271,[1]Plan1!$F$3:$G$429,2,FALSE)</f>
        <v>0</v>
      </c>
      <c r="BK616" s="20">
        <f>VLOOKUP(BK271,[1]Plan1!$F$3:$G$429,2,FALSE)</f>
        <v>0</v>
      </c>
      <c r="BL616" s="20">
        <f>VLOOKUP(BL271,[1]Plan1!$F$3:$G$429,2,FALSE)</f>
        <v>0</v>
      </c>
      <c r="BM616" s="20">
        <f>VLOOKUP(BM271,[1]Plan1!$F$3:$G$429,2,FALSE)</f>
        <v>0</v>
      </c>
      <c r="BN616" s="20">
        <f>VLOOKUP(BN271,[1]Plan1!$F$3:$G$429,2,FALSE)</f>
        <v>0</v>
      </c>
      <c r="BO616" s="20">
        <f>VLOOKUP(BO271,[1]Plan1!$F$3:$G$429,2,FALSE)</f>
        <v>0</v>
      </c>
      <c r="BP616" s="20">
        <f>VLOOKUP(BP271,[1]Plan1!$F$3:$G$429,2,FALSE)</f>
        <v>0</v>
      </c>
      <c r="BQ616" s="20" t="e">
        <f>VLOOKUP(BQ271,[1]ajustes!$L$3:$M$11,2,FALSE)</f>
        <v>#N/A</v>
      </c>
      <c r="BR616" s="20">
        <f>VLOOKUP(BR271,[1]Plan1!$F$3:$G$429,2,FALSE)</f>
        <v>0</v>
      </c>
      <c r="BS616" s="20">
        <f>VLOOKUP(BS271,[1]Plan1!$F$3:$G$429,2,FALSE)</f>
        <v>0</v>
      </c>
      <c r="BT616" s="20">
        <f>VLOOKUP(BT271,[1]Plan1!$F$3:$G$429,2,FALSE)</f>
        <v>3</v>
      </c>
      <c r="BU616" s="20">
        <f>VLOOKUP(BU271,[1]Plan1!$F$3:$G$429,2,FALSE)</f>
        <v>0</v>
      </c>
      <c r="BV616" s="20" t="e">
        <f>VLOOKUP(BV271,[1]ajustes!$L$3:$M$328,2,FALSE)</f>
        <v>#N/A</v>
      </c>
      <c r="BW616" s="20">
        <f>VLOOKUP(BW271,[1]Plan1!$F$3:$G$429,2,FALSE)</f>
        <v>0</v>
      </c>
      <c r="BX616" s="20">
        <f>VLOOKUP(BX271,[1]Plan1!$F$3:$G$429,2,FALSE)</f>
        <v>0</v>
      </c>
      <c r="BY616" s="20">
        <f>VLOOKUP(BY271,[1]Plan1!$F$3:$G$429,2,FALSE)</f>
        <v>0</v>
      </c>
      <c r="BZ616" s="20">
        <f>VLOOKUP(BZ271,[1]Plan1!$F$3:$G$429,2,FALSE)</f>
        <v>0</v>
      </c>
      <c r="CA616" s="20">
        <f>VLOOKUP(CA271,[1]Plan1!$F$3:$G$429,2,FALSE)</f>
        <v>0</v>
      </c>
      <c r="CB616" s="20">
        <f>VLOOKUP(CB271,[1]Plan1!$F$3:$G$429,2,FALSE)</f>
        <v>0</v>
      </c>
      <c r="CC616" s="20">
        <f>VLOOKUP(CC271,[1]Plan1!$F$3:$G$429,2,FALSE)</f>
        <v>8</v>
      </c>
      <c r="CD616" s="20">
        <f>VLOOKUP(CD271,[1]Plan1!$F$3:$G$429,2,FALSE)</f>
        <v>0</v>
      </c>
      <c r="CE616" s="20">
        <f>VLOOKUP(CE271,[1]Plan1!$F$3:$G$429,2,FALSE)</f>
        <v>0</v>
      </c>
      <c r="CF616" s="20">
        <f>VLOOKUP(CF271,[1]Plan1!$F$3:$G$429,2,FALSE)</f>
        <v>0</v>
      </c>
      <c r="CG616" s="20" t="e">
        <f>VLOOKUP(CG271,[1]Plan1!$F$3:$G$429,2,FALSE)</f>
        <v>#N/A</v>
      </c>
      <c r="CH616" s="20" t="e">
        <f>VLOOKUP(CH271,[1]Plan1!$F$3:$G$429,2,FALSE)</f>
        <v>#N/A</v>
      </c>
      <c r="CI616" s="20">
        <f>VLOOKUP(CI271,[1]Plan1!$F$3:$G$429,2,FALSE)</f>
        <v>0</v>
      </c>
      <c r="CJ616" s="20">
        <f>VLOOKUP(CJ271,[1]Plan1!$F$3:$G$429,2,FALSE)</f>
        <v>0</v>
      </c>
      <c r="CK616" s="20" t="e">
        <f>VLOOKUP(CK271,[1]Plan1!$F$3:$G$429,2,FALSE)</f>
        <v>#N/A</v>
      </c>
      <c r="CL616" s="20" t="e">
        <f>VLOOKUP(CL271,[1]Plan1!$F$3:$G$429,2,FALSE)</f>
        <v>#N/A</v>
      </c>
      <c r="CM616" s="20">
        <f>VLOOKUP(CM271,[1]Plan1!$F$3:$G$429,2,FALSE)</f>
        <v>0</v>
      </c>
      <c r="CN616" s="20">
        <f>VLOOKUP(CN271,[1]Plan1!$F$3:$G$429,2,FALSE)</f>
        <v>0</v>
      </c>
      <c r="CU616" s="20" t="str">
        <f>IF(ISERROR(VLOOKUP(CU271,[1]Plan1!$B$2:$D$490,2,FALSE)),"(sem email)",VLOOKUP(CU271,[1]Plan1!$B$2:$D$490,2,FALSE))</f>
        <v>(sem email)</v>
      </c>
      <c r="CX616" s="20" t="str">
        <f>IF(ISERROR(VLOOKUP(CX271,[1]ajustes!$L$4:$M$309,2,FALSE)),"(sem email)",VLOOKUP(CX271,[1]ajustes!$L$4:$M$309,2,FALSE))</f>
        <v>(sem email)</v>
      </c>
    </row>
    <row r="617" spans="5:102" ht="15.75" customHeight="1" x14ac:dyDescent="0.3">
      <c r="E617" s="23" t="str">
        <f t="shared" si="4"/>
        <v>Catarina Nogueira De Santa Bárbara</v>
      </c>
      <c r="O617" s="20" t="e">
        <f>VLOOKUP(O272,[1]Plan1!$B$2:$D$490,2,FALSE)</f>
        <v>#N/A</v>
      </c>
      <c r="P617" s="20" t="str">
        <f>VLOOKUP(P272,[1]ajustes!$N$4:$O$344,2,FALSE)</f>
        <v>(11) 98443-1336</v>
      </c>
      <c r="AN617" s="20">
        <f>VLOOKUP(AN272,[1]Plan1!$F$3:$G$429,2,FALSE)</f>
        <v>114</v>
      </c>
      <c r="AO617" s="20">
        <f>VLOOKUP(AO272,[1]Plan1!$F$3:$G$429,2,FALSE)</f>
        <v>29</v>
      </c>
      <c r="AP617" s="20">
        <f>VLOOKUP(AP272,[1]Plan1!$F$3:$G$429,2,FALSE)</f>
        <v>14</v>
      </c>
      <c r="AQ617" s="20">
        <f>VLOOKUP(AQ272,[1]Plan1!$F$3:$G$429,2,FALSE)</f>
        <v>12</v>
      </c>
      <c r="AR617" s="20">
        <f>VLOOKUP(AR272,[1]Plan1!$F$3:$G$429,2,FALSE)</f>
        <v>0</v>
      </c>
      <c r="AS617" s="20">
        <f>VLOOKUP(AS272,[1]Plan1!$F$3:$G$429,2,FALSE)</f>
        <v>0</v>
      </c>
      <c r="AT617" s="20" t="e">
        <f>VLOOKUP(AT272,[1]Plan1!$F$3:$G$429,2,FALSE)</f>
        <v>#N/A</v>
      </c>
      <c r="AU617" s="20" t="e">
        <f>VLOOKUP(AU272,[1]ajustes!$L$4:$N$134,3,FALSE)</f>
        <v>#N/A</v>
      </c>
      <c r="AV617" s="20">
        <f>VLOOKUP(AV272,[1]Plan1!$F$3:$G$429,2,FALSE)</f>
        <v>25</v>
      </c>
      <c r="AW617" s="20">
        <f>VLOOKUP(AW272,[1]Plan1!$F$3:$G$429,2,FALSE)</f>
        <v>14</v>
      </c>
      <c r="AX617" s="20">
        <f>VLOOKUP(AX272,[1]Plan1!$F$3:$G$429,2,FALSE)</f>
        <v>7</v>
      </c>
      <c r="AY617" s="20">
        <f>VLOOKUP(AY272,[1]Plan1!$F$3:$G$429,2,FALSE)</f>
        <v>3</v>
      </c>
      <c r="AZ617" s="20" t="e">
        <f>VLOOKUP(AZ272,[1]Plan1!$F$3:$G$429,2,FALSE)</f>
        <v>#N/A</v>
      </c>
      <c r="BA617" s="20">
        <f>VLOOKUP(BA272,[1]Plan1!$F$3:$G$429,2,FALSE)</f>
        <v>16</v>
      </c>
      <c r="BB617" s="20">
        <f>VLOOKUP(BB272,[1]Plan1!$F$3:$G$429,2,FALSE)</f>
        <v>5</v>
      </c>
      <c r="BC617" s="20">
        <f>VLOOKUP(BC272,[1]Plan1!$F$3:$G$429,2,FALSE)</f>
        <v>1</v>
      </c>
      <c r="BD617" s="20">
        <f>VLOOKUP(BD272,[1]Plan1!$F$3:$G$429,2,FALSE)</f>
        <v>1</v>
      </c>
      <c r="BE617" s="20" t="e">
        <f>VLOOKUP(BE272,[1]Plan1!$F$3:$G$429,2,FALSE)</f>
        <v>#N/A</v>
      </c>
      <c r="BF617" s="20">
        <f>VLOOKUP(BF272,[1]Plan1!$F$3:$G$429,2,FALSE)</f>
        <v>17</v>
      </c>
      <c r="BG617" s="20">
        <f>VLOOKUP(BG272,[1]Plan1!$F$3:$G$429,2,FALSE)</f>
        <v>3</v>
      </c>
      <c r="BH617" s="20">
        <f>VLOOKUP(BH272,[1]Plan1!$F$3:$G$429,2,FALSE)</f>
        <v>4</v>
      </c>
      <c r="BI617" s="20">
        <f>VLOOKUP(BI272,[1]Plan1!$F$3:$G$429,2,FALSE)</f>
        <v>0</v>
      </c>
      <c r="BJ617" s="20">
        <f>VLOOKUP(BJ272,[1]Plan1!$F$3:$G$429,2,FALSE)</f>
        <v>2</v>
      </c>
      <c r="BK617" s="20">
        <f>VLOOKUP(BK272,[1]Plan1!$F$3:$G$429,2,FALSE)</f>
        <v>2</v>
      </c>
      <c r="BL617" s="20">
        <f>VLOOKUP(BL272,[1]Plan1!$F$3:$G$429,2,FALSE)</f>
        <v>0</v>
      </c>
      <c r="BM617" s="20">
        <f>VLOOKUP(BM272,[1]Plan1!$F$3:$G$429,2,FALSE)</f>
        <v>0</v>
      </c>
      <c r="BN617" s="20">
        <f>VLOOKUP(BN272,[1]Plan1!$F$3:$G$429,2,FALSE)</f>
        <v>0</v>
      </c>
      <c r="BO617" s="20">
        <f>VLOOKUP(BO272,[1]Plan1!$F$3:$G$429,2,FALSE)</f>
        <v>0</v>
      </c>
      <c r="BP617" s="20">
        <f>VLOOKUP(BP272,[1]Plan1!$F$3:$G$429,2,FALSE)</f>
        <v>3</v>
      </c>
      <c r="BQ617" s="20" t="e">
        <f>VLOOKUP(BQ272,[1]ajustes!$L$3:$M$11,2,FALSE)</f>
        <v>#N/A</v>
      </c>
      <c r="BR617" s="20">
        <f>VLOOKUP(BR272,[1]Plan1!$F$3:$G$429,2,FALSE)</f>
        <v>0</v>
      </c>
      <c r="BS617" s="20">
        <f>VLOOKUP(BS272,[1]Plan1!$F$3:$G$429,2,FALSE)</f>
        <v>0</v>
      </c>
      <c r="BT617" s="20">
        <f>VLOOKUP(BT272,[1]Plan1!$F$3:$G$429,2,FALSE)</f>
        <v>0</v>
      </c>
      <c r="BU617" s="20">
        <f>VLOOKUP(BU272,[1]Plan1!$F$3:$G$429,2,FALSE)</f>
        <v>0</v>
      </c>
      <c r="BV617" s="20" t="e">
        <f>VLOOKUP(BV272,[1]ajustes!$L$3:$M$328,2,FALSE)</f>
        <v>#N/A</v>
      </c>
      <c r="BW617" s="20" t="e">
        <f>VLOOKUP(BW272,[1]Plan1!$F$3:$G$429,2,FALSE)</f>
        <v>#N/A</v>
      </c>
      <c r="BX617" s="20">
        <f>VLOOKUP(BX272,[1]Plan1!$F$3:$G$429,2,FALSE)</f>
        <v>6</v>
      </c>
      <c r="BY617" s="20">
        <f>VLOOKUP(BY272,[1]Plan1!$F$3:$G$429,2,FALSE)</f>
        <v>4</v>
      </c>
      <c r="BZ617" s="20">
        <f>VLOOKUP(BZ272,[1]Plan1!$F$3:$G$429,2,FALSE)</f>
        <v>2</v>
      </c>
      <c r="CA617" s="20">
        <f>VLOOKUP(CA272,[1]Plan1!$F$3:$G$429,2,FALSE)</f>
        <v>0</v>
      </c>
      <c r="CB617" s="20">
        <f>VLOOKUP(CB272,[1]Plan1!$F$3:$G$429,2,FALSE)</f>
        <v>0</v>
      </c>
      <c r="CC617" s="20">
        <f>VLOOKUP(CC272,[1]Plan1!$F$3:$G$429,2,FALSE)</f>
        <v>24</v>
      </c>
      <c r="CD617" s="20">
        <f>VLOOKUP(CD272,[1]Plan1!$F$3:$G$429,2,FALSE)</f>
        <v>0</v>
      </c>
      <c r="CE617" s="20" t="e">
        <f>VLOOKUP(CE272,[1]Plan1!$F$3:$G$429,2,FALSE)</f>
        <v>#N/A</v>
      </c>
      <c r="CF617" s="20">
        <f>VLOOKUP(CF272,[1]Plan1!$F$3:$G$429,2,FALSE)</f>
        <v>0</v>
      </c>
      <c r="CG617" s="20" t="e">
        <f>VLOOKUP(CG272,[1]Plan1!$F$3:$G$429,2,FALSE)</f>
        <v>#N/A</v>
      </c>
      <c r="CH617" s="20">
        <f>VLOOKUP(CH272,[1]Plan1!$F$3:$G$429,2,FALSE)</f>
        <v>0</v>
      </c>
      <c r="CI617" s="20">
        <f>VLOOKUP(CI272,[1]Plan1!$F$3:$G$429,2,FALSE)</f>
        <v>8</v>
      </c>
      <c r="CJ617" s="20">
        <f>VLOOKUP(CJ272,[1]Plan1!$F$3:$G$429,2,FALSE)</f>
        <v>2</v>
      </c>
      <c r="CK617" s="20" t="e">
        <f>VLOOKUP(CK272,[1]Plan1!$F$3:$G$429,2,FALSE)</f>
        <v>#N/A</v>
      </c>
      <c r="CL617" s="20" t="e">
        <f>VLOOKUP(CL272,[1]Plan1!$F$3:$G$429,2,FALSE)</f>
        <v>#N/A</v>
      </c>
      <c r="CM617" s="20">
        <f>VLOOKUP(CM272,[1]Plan1!$F$3:$G$429,2,FALSE)</f>
        <v>0</v>
      </c>
      <c r="CN617" s="20">
        <f>VLOOKUP(CN272,[1]Plan1!$F$3:$G$429,2,FALSE)</f>
        <v>0</v>
      </c>
      <c r="CU617" s="20" t="str">
        <f>IF(ISERROR(VLOOKUP(CU272,[1]Plan1!$B$2:$D$490,2,FALSE)),"(sem email)",VLOOKUP(CU272,[1]Plan1!$B$2:$D$490,2,FALSE))</f>
        <v>(sem email)</v>
      </c>
      <c r="CX617" s="20" t="str">
        <f>IF(ISERROR(VLOOKUP(CX272,[1]ajustes!$L$4:$M$309,2,FALSE)),"(sem email)",VLOOKUP(CX272,[1]ajustes!$L$4:$M$309,2,FALSE))</f>
        <v>(sem email)</v>
      </c>
    </row>
    <row r="618" spans="5:102" ht="15.75" customHeight="1" x14ac:dyDescent="0.3">
      <c r="E618" s="23" t="str">
        <f t="shared" si="4"/>
        <v>Maria José Pereira Da Silva</v>
      </c>
      <c r="O618" s="20" t="e">
        <f>VLOOKUP(O273,[1]Plan1!$B$2:$D$490,2,FALSE)</f>
        <v>#N/A</v>
      </c>
      <c r="P618" s="20" t="str">
        <f>VLOOKUP(P273,[1]ajustes!$N$4:$O$344,2,FALSE)</f>
        <v>(11) 96423-9167</v>
      </c>
      <c r="AN618" s="20">
        <f>VLOOKUP(AN273,[1]Plan1!$F$3:$G$429,2,FALSE)</f>
        <v>25</v>
      </c>
      <c r="AO618" s="20">
        <f>VLOOKUP(AO273,[1]Plan1!$F$3:$G$429,2,FALSE)</f>
        <v>21</v>
      </c>
      <c r="AP618" s="20">
        <f>VLOOKUP(AP273,[1]Plan1!$F$3:$G$429,2,FALSE)</f>
        <v>4</v>
      </c>
      <c r="AQ618" s="20">
        <f>VLOOKUP(AQ273,[1]Plan1!$F$3:$G$429,2,FALSE)</f>
        <v>8</v>
      </c>
      <c r="AR618" s="20">
        <f>VLOOKUP(AR273,[1]Plan1!$F$3:$G$429,2,FALSE)</f>
        <v>0</v>
      </c>
      <c r="AS618" s="20">
        <f>VLOOKUP(AS273,[1]Plan1!$F$3:$G$429,2,FALSE)</f>
        <v>0</v>
      </c>
      <c r="AT618" s="20" t="e">
        <f>VLOOKUP(AT273,[1]Plan1!$F$3:$G$429,2,FALSE)</f>
        <v>#N/A</v>
      </c>
      <c r="AU618" s="20" t="e">
        <f>VLOOKUP(AU273,[1]ajustes!$L$4:$N$134,3,FALSE)</f>
        <v>#N/A</v>
      </c>
      <c r="AV618" s="20">
        <f>VLOOKUP(AV273,[1]Plan1!$F$3:$G$429,2,FALSE)</f>
        <v>13</v>
      </c>
      <c r="AW618" s="20">
        <f>VLOOKUP(AW273,[1]Plan1!$F$3:$G$429,2,FALSE)</f>
        <v>0</v>
      </c>
      <c r="AX618" s="20">
        <f>VLOOKUP(AX273,[1]Plan1!$F$3:$G$429,2,FALSE)</f>
        <v>3</v>
      </c>
      <c r="AY618" s="20">
        <f>VLOOKUP(AY273,[1]Plan1!$F$3:$G$429,2,FALSE)</f>
        <v>2</v>
      </c>
      <c r="AZ618" s="20" t="e">
        <f>VLOOKUP(AZ273,[1]Plan1!$F$3:$G$429,2,FALSE)</f>
        <v>#N/A</v>
      </c>
      <c r="BA618" s="20">
        <f>VLOOKUP(BA273,[1]Plan1!$F$3:$G$429,2,FALSE)</f>
        <v>10</v>
      </c>
      <c r="BB618" s="20">
        <f>VLOOKUP(BB273,[1]Plan1!$F$3:$G$429,2,FALSE)</f>
        <v>0</v>
      </c>
      <c r="BC618" s="20">
        <f>VLOOKUP(BC273,[1]Plan1!$F$3:$G$429,2,FALSE)</f>
        <v>2</v>
      </c>
      <c r="BD618" s="20">
        <f>VLOOKUP(BD273,[1]Plan1!$F$3:$G$429,2,FALSE)</f>
        <v>1</v>
      </c>
      <c r="BE618" s="20" t="e">
        <f>VLOOKUP(BE273,[1]Plan1!$F$3:$G$429,2,FALSE)</f>
        <v>#N/A</v>
      </c>
      <c r="BF618" s="20">
        <f>VLOOKUP(BF273,[1]Plan1!$F$3:$G$429,2,FALSE)</f>
        <v>1</v>
      </c>
      <c r="BG618" s="20">
        <f>VLOOKUP(BG273,[1]Plan1!$F$3:$G$429,2,FALSE)</f>
        <v>0</v>
      </c>
      <c r="BH618" s="20">
        <f>VLOOKUP(BH273,[1]Plan1!$F$3:$G$429,2,FALSE)</f>
        <v>1</v>
      </c>
      <c r="BI618" s="20">
        <f>VLOOKUP(BI273,[1]Plan1!$F$3:$G$429,2,FALSE)</f>
        <v>0</v>
      </c>
      <c r="BJ618" s="20">
        <f>VLOOKUP(BJ273,[1]Plan1!$F$3:$G$429,2,FALSE)</f>
        <v>0</v>
      </c>
      <c r="BK618" s="20">
        <f>VLOOKUP(BK273,[1]Plan1!$F$3:$G$429,2,FALSE)</f>
        <v>0</v>
      </c>
      <c r="BL618" s="20">
        <f>VLOOKUP(BL273,[1]Plan1!$F$3:$G$429,2,FALSE)</f>
        <v>0</v>
      </c>
      <c r="BM618" s="20">
        <f>VLOOKUP(BM273,[1]Plan1!$F$3:$G$429,2,FALSE)</f>
        <v>0</v>
      </c>
      <c r="BN618" s="20">
        <f>VLOOKUP(BN273,[1]Plan1!$F$3:$G$429,2,FALSE)</f>
        <v>0</v>
      </c>
      <c r="BO618" s="20">
        <f>VLOOKUP(BO273,[1]Plan1!$F$3:$G$429,2,FALSE)</f>
        <v>1</v>
      </c>
      <c r="BP618" s="20">
        <f>VLOOKUP(BP273,[1]Plan1!$F$3:$G$429,2,FALSE)</f>
        <v>1</v>
      </c>
      <c r="BQ618" s="20" t="e">
        <f>VLOOKUP(BQ273,[1]ajustes!$L$3:$M$11,2,FALSE)</f>
        <v>#N/A</v>
      </c>
      <c r="BR618" s="20" t="e">
        <f>VLOOKUP(BR273,[1]Plan1!$F$3:$G$429,2,FALSE)</f>
        <v>#N/A</v>
      </c>
      <c r="BS618" s="20">
        <f>VLOOKUP(BS273,[1]Plan1!$F$3:$G$429,2,FALSE)</f>
        <v>5</v>
      </c>
      <c r="BT618" s="20">
        <f>VLOOKUP(BT273,[1]Plan1!$F$3:$G$429,2,FALSE)</f>
        <v>2</v>
      </c>
      <c r="BU618" s="20">
        <f>VLOOKUP(BU273,[1]Plan1!$F$3:$G$429,2,FALSE)</f>
        <v>2</v>
      </c>
      <c r="BV618" s="20" t="e">
        <f>VLOOKUP(BV273,[1]ajustes!$L$3:$M$328,2,FALSE)</f>
        <v>#N/A</v>
      </c>
      <c r="BW618" s="20">
        <f>VLOOKUP(BW273,[1]Plan1!$F$3:$G$429,2,FALSE)</f>
        <v>0</v>
      </c>
      <c r="BX618" s="20">
        <f>VLOOKUP(BX273,[1]Plan1!$F$3:$G$429,2,FALSE)</f>
        <v>0</v>
      </c>
      <c r="BY618" s="20">
        <f>VLOOKUP(BY273,[1]Plan1!$F$3:$G$429,2,FALSE)</f>
        <v>0</v>
      </c>
      <c r="BZ618" s="20">
        <f>VLOOKUP(BZ273,[1]Plan1!$F$3:$G$429,2,FALSE)</f>
        <v>0</v>
      </c>
      <c r="CA618" s="20">
        <f>VLOOKUP(CA273,[1]Plan1!$F$3:$G$429,2,FALSE)</f>
        <v>0</v>
      </c>
      <c r="CB618" s="20">
        <f>VLOOKUP(CB273,[1]Plan1!$F$3:$G$429,2,FALSE)</f>
        <v>0</v>
      </c>
      <c r="CC618" s="20">
        <f>VLOOKUP(CC273,[1]Plan1!$F$3:$G$429,2,FALSE)</f>
        <v>2</v>
      </c>
      <c r="CD618" s="20">
        <f>VLOOKUP(CD273,[1]Plan1!$F$3:$G$429,2,FALSE)</f>
        <v>0</v>
      </c>
      <c r="CE618" s="20">
        <f>VLOOKUP(CE273,[1]Plan1!$F$3:$G$429,2,FALSE)</f>
        <v>0</v>
      </c>
      <c r="CF618" s="20">
        <f>VLOOKUP(CF273,[1]Plan1!$F$3:$G$429,2,FALSE)</f>
        <v>0</v>
      </c>
      <c r="CG618" s="20" t="e">
        <f>VLOOKUP(CG273,[1]Plan1!$F$3:$G$429,2,FALSE)</f>
        <v>#N/A</v>
      </c>
      <c r="CH618" s="20" t="e">
        <f>VLOOKUP(CH273,[1]Plan1!$F$3:$G$429,2,FALSE)</f>
        <v>#N/A</v>
      </c>
      <c r="CI618" s="20">
        <f>VLOOKUP(CI273,[1]Plan1!$F$3:$G$429,2,FALSE)</f>
        <v>0</v>
      </c>
      <c r="CJ618" s="20">
        <f>VLOOKUP(CJ273,[1]Plan1!$F$3:$G$429,2,FALSE)</f>
        <v>0</v>
      </c>
      <c r="CK618" s="20" t="e">
        <f>VLOOKUP(CK273,[1]Plan1!$F$3:$G$429,2,FALSE)</f>
        <v>#N/A</v>
      </c>
      <c r="CL618" s="20" t="e">
        <f>VLOOKUP(CL273,[1]Plan1!$F$3:$G$429,2,FALSE)</f>
        <v>#N/A</v>
      </c>
      <c r="CM618" s="20">
        <f>VLOOKUP(CM273,[1]Plan1!$F$3:$G$429,2,FALSE)</f>
        <v>0</v>
      </c>
      <c r="CN618" s="20">
        <f>VLOOKUP(CN273,[1]Plan1!$F$3:$G$429,2,FALSE)</f>
        <v>0</v>
      </c>
      <c r="CU618" s="20" t="str">
        <f>IF(ISERROR(VLOOKUP(CU273,[1]Plan1!$B$2:$D$490,2,FALSE)),"(sem email)",VLOOKUP(CU273,[1]Plan1!$B$2:$D$490,2,FALSE))</f>
        <v>(sem email)</v>
      </c>
      <c r="CX618" s="20" t="str">
        <f>IF(ISERROR(VLOOKUP(CX273,[1]ajustes!$L$4:$M$309,2,FALSE)),"(sem email)",VLOOKUP(CX273,[1]ajustes!$L$4:$M$309,2,FALSE))</f>
        <v>(sem email)</v>
      </c>
    </row>
    <row r="619" spans="5:102" ht="15.75" customHeight="1" x14ac:dyDescent="0.3">
      <c r="E619" s="23" t="str">
        <f t="shared" si="4"/>
        <v>Shirley De Andrade E Silva Das Neves</v>
      </c>
      <c r="O619" s="20" t="e">
        <f>VLOOKUP(O274,[1]Plan1!$B$2:$D$490,2,FALSE)</f>
        <v>#N/A</v>
      </c>
      <c r="P619" s="20" t="e">
        <f>VLOOKUP(P274,[1]ajustes!$N$4:$O$344,2,FALSE)</f>
        <v>#N/A</v>
      </c>
      <c r="AN619" s="20">
        <f>VLOOKUP(AN274,[1]Plan1!$F$3:$G$429,2,FALSE)</f>
        <v>400</v>
      </c>
      <c r="AO619" s="20">
        <f>VLOOKUP(AO274,[1]Plan1!$F$3:$G$429,2,FALSE)</f>
        <v>100</v>
      </c>
      <c r="AP619" s="20">
        <f>VLOOKUP(AP274,[1]Plan1!$F$3:$G$429,2,FALSE)</f>
        <v>60</v>
      </c>
      <c r="AQ619" s="20">
        <f>VLOOKUP(AQ274,[1]Plan1!$F$3:$G$429,2,FALSE)</f>
        <v>30</v>
      </c>
      <c r="AR619" s="20">
        <f>VLOOKUP(AR274,[1]Plan1!$F$3:$G$429,2,FALSE)</f>
        <v>0</v>
      </c>
      <c r="AS619" s="20">
        <f>VLOOKUP(AS274,[1]Plan1!$F$3:$G$429,2,FALSE)</f>
        <v>0</v>
      </c>
      <c r="AT619" s="20" t="e">
        <f>VLOOKUP(AT274,[1]Plan1!$F$3:$G$429,2,FALSE)</f>
        <v>#N/A</v>
      </c>
      <c r="AU619" s="20" t="e">
        <f>VLOOKUP(AU274,[1]ajustes!$L$4:$N$134,3,FALSE)</f>
        <v>#N/A</v>
      </c>
      <c r="AV619" s="20">
        <f>VLOOKUP(AV274,[1]Plan1!$F$3:$G$429,2,FALSE)</f>
        <v>30</v>
      </c>
      <c r="AW619" s="20">
        <f>VLOOKUP(AW274,[1]Plan1!$F$3:$G$429,2,FALSE)</f>
        <v>60</v>
      </c>
      <c r="AX619" s="20">
        <f>VLOOKUP(AX274,[1]Plan1!$F$3:$G$429,2,FALSE)</f>
        <v>10</v>
      </c>
      <c r="AY619" s="20">
        <f>VLOOKUP(AY274,[1]Plan1!$F$3:$G$429,2,FALSE)</f>
        <v>3</v>
      </c>
      <c r="AZ619" s="20" t="e">
        <f>VLOOKUP(AZ274,[1]Plan1!$F$3:$G$429,2,FALSE)</f>
        <v>#N/A</v>
      </c>
      <c r="BA619" s="20">
        <f>VLOOKUP(BA274,[1]Plan1!$F$3:$G$429,2,FALSE)</f>
        <v>0</v>
      </c>
      <c r="BB619" s="20">
        <f>VLOOKUP(BB274,[1]Plan1!$F$3:$G$429,2,FALSE)</f>
        <v>5</v>
      </c>
      <c r="BC619" s="20">
        <f>VLOOKUP(BC274,[1]Plan1!$F$3:$G$429,2,FALSE)</f>
        <v>2</v>
      </c>
      <c r="BD619" s="20">
        <f>VLOOKUP(BD274,[1]Plan1!$F$3:$G$429,2,FALSE)</f>
        <v>2</v>
      </c>
      <c r="BE619" s="20" t="e">
        <f>VLOOKUP(BE274,[1]Plan1!$F$3:$G$429,2,FALSE)</f>
        <v>#N/A</v>
      </c>
      <c r="BF619" s="20">
        <f>VLOOKUP(BF274,[1]Plan1!$F$3:$G$429,2,FALSE)</f>
        <v>50</v>
      </c>
      <c r="BG619" s="20">
        <f>VLOOKUP(BG274,[1]Plan1!$F$3:$G$429,2,FALSE)</f>
        <v>0</v>
      </c>
      <c r="BH619" s="20">
        <f>VLOOKUP(BH274,[1]Plan1!$F$3:$G$429,2,FALSE)</f>
        <v>0</v>
      </c>
      <c r="BI619" s="20">
        <f>VLOOKUP(BI274,[1]Plan1!$F$3:$G$429,2,FALSE)</f>
        <v>0</v>
      </c>
      <c r="BJ619" s="20">
        <f>VLOOKUP(BJ274,[1]Plan1!$F$3:$G$429,2,FALSE)</f>
        <v>0</v>
      </c>
      <c r="BK619" s="20">
        <f>VLOOKUP(BK274,[1]Plan1!$F$3:$G$429,2,FALSE)</f>
        <v>0</v>
      </c>
      <c r="BL619" s="20">
        <f>VLOOKUP(BL274,[1]Plan1!$F$3:$G$429,2,FALSE)</f>
        <v>0</v>
      </c>
      <c r="BM619" s="20">
        <f>VLOOKUP(BM274,[1]Plan1!$F$3:$G$429,2,FALSE)</f>
        <v>0</v>
      </c>
      <c r="BN619" s="20">
        <f>VLOOKUP(BN274,[1]Plan1!$F$3:$G$429,2,FALSE)</f>
        <v>0</v>
      </c>
      <c r="BO619" s="20">
        <f>VLOOKUP(BO274,[1]Plan1!$F$3:$G$429,2,FALSE)</f>
        <v>0</v>
      </c>
      <c r="BP619" s="20">
        <f>VLOOKUP(BP274,[1]Plan1!$F$3:$G$429,2,FALSE)</f>
        <v>0</v>
      </c>
      <c r="BQ619" s="20" t="e">
        <f>VLOOKUP(BQ274,[1]ajustes!$L$3:$M$11,2,FALSE)</f>
        <v>#N/A</v>
      </c>
      <c r="BR619" s="20" t="e">
        <f>VLOOKUP(BR274,[1]Plan1!$F$3:$G$429,2,FALSE)</f>
        <v>#N/A</v>
      </c>
      <c r="BS619" s="20">
        <f>VLOOKUP(BS274,[1]Plan1!$F$3:$G$429,2,FALSE)</f>
        <v>0</v>
      </c>
      <c r="BT619" s="20">
        <f>VLOOKUP(BT274,[1]Plan1!$F$3:$G$429,2,FALSE)</f>
        <v>0</v>
      </c>
      <c r="BU619" s="20">
        <f>VLOOKUP(BU274,[1]Plan1!$F$3:$G$429,2,FALSE)</f>
        <v>0</v>
      </c>
      <c r="BV619" s="20" t="e">
        <f>VLOOKUP(BV274,[1]ajustes!$L$3:$M$328,2,FALSE)</f>
        <v>#N/A</v>
      </c>
      <c r="BW619" s="20" t="e">
        <f>VLOOKUP(BW274,[1]Plan1!$F$3:$G$429,2,FALSE)</f>
        <v>#N/A</v>
      </c>
      <c r="BX619" s="20">
        <f>VLOOKUP(BX274,[1]Plan1!$F$3:$G$429,2,FALSE)</f>
        <v>0</v>
      </c>
      <c r="BY619" s="20">
        <f>VLOOKUP(BY274,[1]Plan1!$F$3:$G$429,2,FALSE)</f>
        <v>0</v>
      </c>
      <c r="BZ619" s="20">
        <f>VLOOKUP(BZ274,[1]Plan1!$F$3:$G$429,2,FALSE)</f>
        <v>0</v>
      </c>
      <c r="CA619" s="20">
        <f>VLOOKUP(CA274,[1]Plan1!$F$3:$G$429,2,FALSE)</f>
        <v>0</v>
      </c>
      <c r="CB619" s="20">
        <f>VLOOKUP(CB274,[1]Plan1!$F$3:$G$429,2,FALSE)</f>
        <v>0</v>
      </c>
      <c r="CC619" s="20">
        <f>VLOOKUP(CC274,[1]Plan1!$F$3:$G$429,2,FALSE)</f>
        <v>0</v>
      </c>
      <c r="CD619" s="20">
        <f>VLOOKUP(CD274,[1]Plan1!$F$3:$G$429,2,FALSE)</f>
        <v>0</v>
      </c>
      <c r="CE619" s="20">
        <f>VLOOKUP(CE274,[1]Plan1!$F$3:$G$429,2,FALSE)</f>
        <v>0</v>
      </c>
      <c r="CF619" s="20">
        <f>VLOOKUP(CF274,[1]Plan1!$F$3:$G$429,2,FALSE)</f>
        <v>0</v>
      </c>
      <c r="CG619" s="20" t="e">
        <f>VLOOKUP(CG274,[1]Plan1!$F$3:$G$429,2,FALSE)</f>
        <v>#N/A</v>
      </c>
      <c r="CH619" s="20" t="e">
        <f>VLOOKUP(CH274,[1]Plan1!$F$3:$G$429,2,FALSE)</f>
        <v>#N/A</v>
      </c>
      <c r="CI619" s="20">
        <f>VLOOKUP(CI274,[1]Plan1!$F$3:$G$429,2,FALSE)</f>
        <v>0</v>
      </c>
      <c r="CJ619" s="20">
        <f>VLOOKUP(CJ274,[1]Plan1!$F$3:$G$429,2,FALSE)</f>
        <v>0</v>
      </c>
      <c r="CK619" s="20">
        <f>VLOOKUP(CK274,[1]Plan1!$F$3:$G$429,2,FALSE)</f>
        <v>0</v>
      </c>
      <c r="CL619" s="20" t="e">
        <f>VLOOKUP(CL274,[1]Plan1!$F$3:$G$429,2,FALSE)</f>
        <v>#N/A</v>
      </c>
      <c r="CM619" s="20">
        <f>VLOOKUP(CM274,[1]Plan1!$F$3:$G$429,2,FALSE)</f>
        <v>0</v>
      </c>
      <c r="CN619" s="20">
        <f>VLOOKUP(CN274,[1]Plan1!$F$3:$G$429,2,FALSE)</f>
        <v>0</v>
      </c>
      <c r="CU619" s="20" t="str">
        <f>IF(ISERROR(VLOOKUP(CU274,[1]Plan1!$B$2:$D$490,2,FALSE)),"(sem email)",VLOOKUP(CU274,[1]Plan1!$B$2:$D$490,2,FALSE))</f>
        <v>(sem email)</v>
      </c>
      <c r="CX619" s="20" t="str">
        <f>IF(ISERROR(VLOOKUP(CX274,[1]ajustes!$L$4:$M$309,2,FALSE)),"(sem email)",VLOOKUP(CX274,[1]ajustes!$L$4:$M$309,2,FALSE))</f>
        <v>(sem email)</v>
      </c>
    </row>
    <row r="620" spans="5:102" ht="15.75" customHeight="1" x14ac:dyDescent="0.3">
      <c r="E620" s="23" t="str">
        <f t="shared" si="4"/>
        <v>Fabio Kenji Matsushita</v>
      </c>
      <c r="O620" s="20" t="e">
        <f>VLOOKUP(O275,[1]Plan1!$B$2:$D$490,2,FALSE)</f>
        <v>#N/A</v>
      </c>
      <c r="P620" s="20" t="e">
        <f>VLOOKUP(P275,[1]ajustes!$N$4:$O$344,2,FALSE)</f>
        <v>#N/A</v>
      </c>
      <c r="AN620" s="20">
        <f>VLOOKUP(AN275,[1]Plan1!$F$3:$G$429,2,FALSE)</f>
        <v>25</v>
      </c>
      <c r="AO620" s="20">
        <f>VLOOKUP(AO275,[1]Plan1!$F$3:$G$429,2,FALSE)</f>
        <v>12</v>
      </c>
      <c r="AP620" s="20">
        <f>VLOOKUP(AP275,[1]Plan1!$F$3:$G$429,2,FALSE)</f>
        <v>6</v>
      </c>
      <c r="AQ620" s="20">
        <f>VLOOKUP(AQ275,[1]Plan1!$F$3:$G$429,2,FALSE)</f>
        <v>4</v>
      </c>
      <c r="AR620" s="20">
        <f>VLOOKUP(AR275,[1]Plan1!$F$3:$G$429,2,FALSE)</f>
        <v>0</v>
      </c>
      <c r="AS620" s="20">
        <f>VLOOKUP(AS275,[1]Plan1!$F$3:$G$429,2,FALSE)</f>
        <v>0</v>
      </c>
      <c r="AT620" s="20" t="e">
        <f>VLOOKUP(AT275,[1]Plan1!$F$3:$G$429,2,FALSE)</f>
        <v>#N/A</v>
      </c>
      <c r="AU620" s="20" t="e">
        <f>VLOOKUP(AU275,[1]ajustes!$L$4:$N$134,3,FALSE)</f>
        <v>#N/A</v>
      </c>
      <c r="AV620" s="20">
        <f>VLOOKUP(AV275,[1]Plan1!$F$3:$G$429,2,FALSE)</f>
        <v>6</v>
      </c>
      <c r="AW620" s="20">
        <f>VLOOKUP(AW275,[1]Plan1!$F$3:$G$429,2,FALSE)</f>
        <v>6</v>
      </c>
      <c r="AX620" s="20">
        <f>VLOOKUP(AX275,[1]Plan1!$F$3:$G$429,2,FALSE)</f>
        <v>3</v>
      </c>
      <c r="AY620" s="20">
        <f>VLOOKUP(AY275,[1]Plan1!$F$3:$G$429,2,FALSE)</f>
        <v>2</v>
      </c>
      <c r="AZ620" s="20" t="e">
        <f>VLOOKUP(AZ275,[1]Plan1!$F$3:$G$429,2,FALSE)</f>
        <v>#N/A</v>
      </c>
      <c r="BA620" s="20">
        <f>VLOOKUP(BA275,[1]Plan1!$F$3:$G$429,2,FALSE)</f>
        <v>5</v>
      </c>
      <c r="BB620" s="20">
        <f>VLOOKUP(BB275,[1]Plan1!$F$3:$G$429,2,FALSE)</f>
        <v>2</v>
      </c>
      <c r="BC620" s="20">
        <f>VLOOKUP(BC275,[1]Plan1!$F$3:$G$429,2,FALSE)</f>
        <v>2</v>
      </c>
      <c r="BD620" s="20">
        <f>VLOOKUP(BD275,[1]Plan1!$F$3:$G$429,2,FALSE)</f>
        <v>1</v>
      </c>
      <c r="BE620" s="20" t="e">
        <f>VLOOKUP(BE275,[1]Plan1!$F$3:$G$429,2,FALSE)</f>
        <v>#N/A</v>
      </c>
      <c r="BF620" s="20">
        <f>VLOOKUP(BF275,[1]Plan1!$F$3:$G$429,2,FALSE)</f>
        <v>9</v>
      </c>
      <c r="BG620" s="20">
        <f>VLOOKUP(BG275,[1]Plan1!$F$3:$G$429,2,FALSE)</f>
        <v>2</v>
      </c>
      <c r="BH620" s="20">
        <f>VLOOKUP(BH275,[1]Plan1!$F$3:$G$429,2,FALSE)</f>
        <v>3</v>
      </c>
      <c r="BI620" s="20">
        <f>VLOOKUP(BI275,[1]Plan1!$F$3:$G$429,2,FALSE)</f>
        <v>0</v>
      </c>
      <c r="BJ620" s="20">
        <f>VLOOKUP(BJ275,[1]Plan1!$F$3:$G$429,2,FALSE)</f>
        <v>0</v>
      </c>
      <c r="BK620" s="20">
        <f>VLOOKUP(BK275,[1]Plan1!$F$3:$G$429,2,FALSE)</f>
        <v>0</v>
      </c>
      <c r="BL620" s="20">
        <f>VLOOKUP(BL275,[1]Plan1!$F$3:$G$429,2,FALSE)</f>
        <v>0</v>
      </c>
      <c r="BM620" s="20">
        <f>VLOOKUP(BM275,[1]Plan1!$F$3:$G$429,2,FALSE)</f>
        <v>0</v>
      </c>
      <c r="BN620" s="20">
        <f>VLOOKUP(BN275,[1]Plan1!$F$3:$G$429,2,FALSE)</f>
        <v>0</v>
      </c>
      <c r="BO620" s="20">
        <f>VLOOKUP(BO275,[1]Plan1!$F$3:$G$429,2,FALSE)</f>
        <v>0</v>
      </c>
      <c r="BP620" s="20">
        <f>VLOOKUP(BP275,[1]Plan1!$F$3:$G$429,2,FALSE)</f>
        <v>0</v>
      </c>
      <c r="BQ620" s="20" t="e">
        <f>VLOOKUP(BQ275,[1]ajustes!$L$3:$M$11,2,FALSE)</f>
        <v>#N/A</v>
      </c>
      <c r="BR620" s="20" t="e">
        <f>VLOOKUP(BR275,[1]Plan1!$F$3:$G$429,2,FALSE)</f>
        <v>#N/A</v>
      </c>
      <c r="BS620" s="20">
        <f>VLOOKUP(BS275,[1]Plan1!$F$3:$G$429,2,FALSE)</f>
        <v>4</v>
      </c>
      <c r="BT620" s="20">
        <f>VLOOKUP(BT275,[1]Plan1!$F$3:$G$429,2,FALSE)</f>
        <v>2</v>
      </c>
      <c r="BU620" s="20">
        <f>VLOOKUP(BU275,[1]Plan1!$F$3:$G$429,2,FALSE)</f>
        <v>1</v>
      </c>
      <c r="BV620" s="20" t="e">
        <f>VLOOKUP(BV275,[1]ajustes!$L$3:$M$328,2,FALSE)</f>
        <v>#N/A</v>
      </c>
      <c r="BW620" s="20">
        <f>VLOOKUP(BW275,[1]Plan1!$F$3:$G$429,2,FALSE)</f>
        <v>0</v>
      </c>
      <c r="BX620" s="20">
        <f>VLOOKUP(BX275,[1]Plan1!$F$3:$G$429,2,FALSE)</f>
        <v>0</v>
      </c>
      <c r="BY620" s="20">
        <f>VLOOKUP(BY275,[1]Plan1!$F$3:$G$429,2,FALSE)</f>
        <v>0</v>
      </c>
      <c r="BZ620" s="20">
        <f>VLOOKUP(BZ275,[1]Plan1!$F$3:$G$429,2,FALSE)</f>
        <v>0</v>
      </c>
      <c r="CA620" s="20">
        <f>VLOOKUP(CA275,[1]Plan1!$F$3:$G$429,2,FALSE)</f>
        <v>0</v>
      </c>
      <c r="CB620" s="20">
        <f>VLOOKUP(CB275,[1]Plan1!$F$3:$G$429,2,FALSE)</f>
        <v>0</v>
      </c>
      <c r="CC620" s="20">
        <f>VLOOKUP(CC275,[1]Plan1!$F$3:$G$429,2,FALSE)</f>
        <v>8</v>
      </c>
      <c r="CD620" s="20" t="e">
        <f>VLOOKUP(CD275,[1]Plan1!$F$3:$G$429,2,FALSE)</f>
        <v>#N/A</v>
      </c>
      <c r="CE620" s="20">
        <f>VLOOKUP(CE275,[1]Plan1!$F$3:$G$429,2,FALSE)</f>
        <v>0</v>
      </c>
      <c r="CF620" s="20">
        <f>VLOOKUP(CF275,[1]Plan1!$F$3:$G$429,2,FALSE)</f>
        <v>0</v>
      </c>
      <c r="CG620" s="20" t="e">
        <f>VLOOKUP(CG275,[1]Plan1!$F$3:$G$429,2,FALSE)</f>
        <v>#N/A</v>
      </c>
      <c r="CH620" s="20" t="e">
        <f>VLOOKUP(CH275,[1]Plan1!$F$3:$G$429,2,FALSE)</f>
        <v>#N/A</v>
      </c>
      <c r="CI620" s="20">
        <f>VLOOKUP(CI275,[1]Plan1!$F$3:$G$429,2,FALSE)</f>
        <v>0</v>
      </c>
      <c r="CJ620" s="20">
        <f>VLOOKUP(CJ275,[1]Plan1!$F$3:$G$429,2,FALSE)</f>
        <v>0</v>
      </c>
      <c r="CK620" s="20">
        <f>VLOOKUP(CK275,[1]Plan1!$F$3:$G$429,2,FALSE)</f>
        <v>0</v>
      </c>
      <c r="CL620" s="20" t="e">
        <f>VLOOKUP(CL275,[1]Plan1!$F$3:$G$429,2,FALSE)</f>
        <v>#N/A</v>
      </c>
      <c r="CM620" s="20">
        <f>VLOOKUP(CM275,[1]Plan1!$F$3:$G$429,2,FALSE)</f>
        <v>0</v>
      </c>
      <c r="CN620" s="20">
        <f>VLOOKUP(CN275,[1]Plan1!$F$3:$G$429,2,FALSE)</f>
        <v>0</v>
      </c>
      <c r="CU620" s="20" t="str">
        <f>IF(ISERROR(VLOOKUP(CU275,[1]Plan1!$B$2:$D$490,2,FALSE)),"(sem email)",VLOOKUP(CU275,[1]Plan1!$B$2:$D$490,2,FALSE))</f>
        <v>(sem email)</v>
      </c>
      <c r="CX620" s="20" t="str">
        <f>IF(ISERROR(VLOOKUP(CX275,[1]ajustes!$L$4:$M$309,2,FALSE)),"(sem email)",VLOOKUP(CX275,[1]ajustes!$L$4:$M$309,2,FALSE))</f>
        <v>(sem email)</v>
      </c>
    </row>
    <row r="621" spans="5:102" ht="15.75" customHeight="1" x14ac:dyDescent="0.3">
      <c r="E621" s="23" t="str">
        <f t="shared" si="4"/>
        <v>Lilian Ribeiro Araujo Grigoletto</v>
      </c>
      <c r="O621" s="20" t="e">
        <f>VLOOKUP(O276,[1]Plan1!$B$2:$D$490,2,FALSE)</f>
        <v>#N/A</v>
      </c>
      <c r="P621" s="20" t="str">
        <f>VLOOKUP(P276,[1]ajustes!$N$4:$O$344,2,FALSE)</f>
        <v>(11) 97966-7085</v>
      </c>
      <c r="AN621" s="20">
        <f>VLOOKUP(AN276,[1]Plan1!$F$3:$G$429,2,FALSE)</f>
        <v>20</v>
      </c>
      <c r="AO621" s="20">
        <f>VLOOKUP(AO276,[1]Plan1!$F$3:$G$429,2,FALSE)</f>
        <v>22</v>
      </c>
      <c r="AP621" s="20">
        <f>VLOOKUP(AP276,[1]Plan1!$F$3:$G$429,2,FALSE)</f>
        <v>9</v>
      </c>
      <c r="AQ621" s="20">
        <f>VLOOKUP(AQ276,[1]Plan1!$F$3:$G$429,2,FALSE)</f>
        <v>6</v>
      </c>
      <c r="AR621" s="20">
        <f>VLOOKUP(AR276,[1]Plan1!$F$3:$G$429,2,FALSE)</f>
        <v>0</v>
      </c>
      <c r="AS621" s="20">
        <f>VLOOKUP(AS276,[1]Plan1!$F$3:$G$429,2,FALSE)</f>
        <v>0</v>
      </c>
      <c r="AT621" s="20" t="e">
        <f>VLOOKUP(AT276,[1]Plan1!$F$3:$G$429,2,FALSE)</f>
        <v>#N/A</v>
      </c>
      <c r="AU621" s="20" t="e">
        <f>VLOOKUP(AU276,[1]ajustes!$L$4:$N$134,3,FALSE)</f>
        <v>#N/A</v>
      </c>
      <c r="AV621" s="20">
        <f>VLOOKUP(AV276,[1]Plan1!$F$3:$G$429,2,FALSE)</f>
        <v>10</v>
      </c>
      <c r="AW621" s="20">
        <f>VLOOKUP(AW276,[1]Plan1!$F$3:$G$429,2,FALSE)</f>
        <v>5</v>
      </c>
      <c r="AX621" s="20">
        <f>VLOOKUP(AX276,[1]Plan1!$F$3:$G$429,2,FALSE)</f>
        <v>6</v>
      </c>
      <c r="AY621" s="20">
        <f>VLOOKUP(AY276,[1]Plan1!$F$3:$G$429,2,FALSE)</f>
        <v>2</v>
      </c>
      <c r="AZ621" s="20">
        <f>VLOOKUP(AZ276,[1]Plan1!$F$3:$G$429,2,FALSE)</f>
        <v>0</v>
      </c>
      <c r="BA621" s="20">
        <f>VLOOKUP(BA276,[1]Plan1!$F$3:$G$429,2,FALSE)</f>
        <v>0</v>
      </c>
      <c r="BB621" s="20">
        <f>VLOOKUP(BB276,[1]Plan1!$F$3:$G$429,2,FALSE)</f>
        <v>4</v>
      </c>
      <c r="BC621" s="20">
        <f>VLOOKUP(BC276,[1]Plan1!$F$3:$G$429,2,FALSE)</f>
        <v>0</v>
      </c>
      <c r="BD621" s="20">
        <f>VLOOKUP(BD276,[1]Plan1!$F$3:$G$429,2,FALSE)</f>
        <v>2</v>
      </c>
      <c r="BE621" s="20" t="e">
        <f>VLOOKUP(BE276,[1]Plan1!$F$3:$G$429,2,FALSE)</f>
        <v>#N/A</v>
      </c>
      <c r="BF621" s="20">
        <f>VLOOKUP(BF276,[1]Plan1!$F$3:$G$429,2,FALSE)</f>
        <v>5</v>
      </c>
      <c r="BG621" s="20">
        <f>VLOOKUP(BG276,[1]Plan1!$F$3:$G$429,2,FALSE)</f>
        <v>0</v>
      </c>
      <c r="BH621" s="20">
        <f>VLOOKUP(BH276,[1]Plan1!$F$3:$G$429,2,FALSE)</f>
        <v>5</v>
      </c>
      <c r="BI621" s="20">
        <f>VLOOKUP(BI276,[1]Plan1!$F$3:$G$429,2,FALSE)</f>
        <v>0</v>
      </c>
      <c r="BJ621" s="20">
        <f>VLOOKUP(BJ276,[1]Plan1!$F$3:$G$429,2,FALSE)</f>
        <v>0</v>
      </c>
      <c r="BK621" s="20">
        <f>VLOOKUP(BK276,[1]Plan1!$F$3:$G$429,2,FALSE)</f>
        <v>0</v>
      </c>
      <c r="BL621" s="20">
        <f>VLOOKUP(BL276,[1]Plan1!$F$3:$G$429,2,FALSE)</f>
        <v>0</v>
      </c>
      <c r="BM621" s="20">
        <f>VLOOKUP(BM276,[1]Plan1!$F$3:$G$429,2,FALSE)</f>
        <v>0</v>
      </c>
      <c r="BN621" s="20">
        <f>VLOOKUP(BN276,[1]Plan1!$F$3:$G$429,2,FALSE)</f>
        <v>0</v>
      </c>
      <c r="BO621" s="20">
        <f>VLOOKUP(BO276,[1]Plan1!$F$3:$G$429,2,FALSE)</f>
        <v>4</v>
      </c>
      <c r="BP621" s="20">
        <f>VLOOKUP(BP276,[1]Plan1!$F$3:$G$429,2,FALSE)</f>
        <v>3</v>
      </c>
      <c r="BQ621" s="20" t="e">
        <f>VLOOKUP(BQ276,[1]ajustes!$L$3:$M$11,2,FALSE)</f>
        <v>#N/A</v>
      </c>
      <c r="BR621" s="20" t="e">
        <f>VLOOKUP(BR276,[1]Plan1!$F$3:$G$429,2,FALSE)</f>
        <v>#N/A</v>
      </c>
      <c r="BS621" s="20">
        <f>VLOOKUP(BS276,[1]Plan1!$F$3:$G$429,2,FALSE)</f>
        <v>3</v>
      </c>
      <c r="BT621" s="20">
        <f>VLOOKUP(BT276,[1]Plan1!$F$3:$G$429,2,FALSE)</f>
        <v>2</v>
      </c>
      <c r="BU621" s="20">
        <f>VLOOKUP(BU276,[1]Plan1!$F$3:$G$429,2,FALSE)</f>
        <v>0</v>
      </c>
      <c r="BV621" s="20" t="e">
        <f>VLOOKUP(BV276,[1]ajustes!$L$3:$M$328,2,FALSE)</f>
        <v>#N/A</v>
      </c>
      <c r="BW621" s="20" t="e">
        <f>VLOOKUP(BW276,[1]Plan1!$F$3:$G$429,2,FALSE)</f>
        <v>#N/A</v>
      </c>
      <c r="BX621" s="20">
        <f>VLOOKUP(BX276,[1]Plan1!$F$3:$G$429,2,FALSE)</f>
        <v>4</v>
      </c>
      <c r="BY621" s="20">
        <f>VLOOKUP(BY276,[1]Plan1!$F$3:$G$429,2,FALSE)</f>
        <v>6</v>
      </c>
      <c r="BZ621" s="20">
        <f>VLOOKUP(BZ276,[1]Plan1!$F$3:$G$429,2,FALSE)</f>
        <v>0</v>
      </c>
      <c r="CA621" s="20">
        <f>VLOOKUP(CA276,[1]Plan1!$F$3:$G$429,2,FALSE)</f>
        <v>2</v>
      </c>
      <c r="CB621" s="20">
        <f>VLOOKUP(CB276,[1]Plan1!$F$3:$G$429,2,FALSE)</f>
        <v>0</v>
      </c>
      <c r="CC621" s="20">
        <f>VLOOKUP(CC276,[1]Plan1!$F$3:$G$429,2,FALSE)</f>
        <v>0</v>
      </c>
      <c r="CD621" s="20">
        <f>VLOOKUP(CD276,[1]Plan1!$F$3:$G$429,2,FALSE)</f>
        <v>0</v>
      </c>
      <c r="CE621" s="20">
        <f>VLOOKUP(CE276,[1]Plan1!$F$3:$G$429,2,FALSE)</f>
        <v>0</v>
      </c>
      <c r="CF621" s="20">
        <f>VLOOKUP(CF276,[1]Plan1!$F$3:$G$429,2,FALSE)</f>
        <v>0</v>
      </c>
      <c r="CG621" s="20" t="e">
        <f>VLOOKUP(CG276,[1]Plan1!$F$3:$G$429,2,FALSE)</f>
        <v>#N/A</v>
      </c>
      <c r="CH621" s="20" t="e">
        <f>VLOOKUP(CH276,[1]Plan1!$F$3:$G$429,2,FALSE)</f>
        <v>#N/A</v>
      </c>
      <c r="CI621" s="20">
        <f>VLOOKUP(CI276,[1]Plan1!$F$3:$G$429,2,FALSE)</f>
        <v>0</v>
      </c>
      <c r="CJ621" s="20">
        <f>VLOOKUP(CJ276,[1]Plan1!$F$3:$G$429,2,FALSE)</f>
        <v>0</v>
      </c>
      <c r="CK621" s="20">
        <f>VLOOKUP(CK276,[1]Plan1!$F$3:$G$429,2,FALSE)</f>
        <v>0</v>
      </c>
      <c r="CL621" s="20" t="e">
        <f>VLOOKUP(CL276,[1]Plan1!$F$3:$G$429,2,FALSE)</f>
        <v>#N/A</v>
      </c>
      <c r="CM621" s="20">
        <f>VLOOKUP(CM276,[1]Plan1!$F$3:$G$429,2,FALSE)</f>
        <v>0</v>
      </c>
      <c r="CN621" s="20">
        <f>VLOOKUP(CN276,[1]Plan1!$F$3:$G$429,2,FALSE)</f>
        <v>0</v>
      </c>
      <c r="CU621" s="20" t="str">
        <f>IF(ISERROR(VLOOKUP(CU276,[1]Plan1!$B$2:$D$490,2,FALSE)),"(sem email)",VLOOKUP(CU276,[1]Plan1!$B$2:$D$490,2,FALSE))</f>
        <v>(sem email)</v>
      </c>
      <c r="CX621" s="20" t="str">
        <f>IF(ISERROR(VLOOKUP(CX276,[1]ajustes!$L$4:$M$309,2,FALSE)),"(sem email)",VLOOKUP(CX276,[1]ajustes!$L$4:$M$309,2,FALSE))</f>
        <v>(sem email)</v>
      </c>
    </row>
    <row r="622" spans="5:102" ht="15.75" customHeight="1" x14ac:dyDescent="0.3">
      <c r="E622" s="23" t="str">
        <f t="shared" si="4"/>
        <v>Marcelo Takara</v>
      </c>
      <c r="O622" s="20" t="e">
        <f>VLOOKUP(O277,[1]Plan1!$B$2:$D$490,2,FALSE)</f>
        <v>#N/A</v>
      </c>
      <c r="P622" s="20" t="str">
        <f>VLOOKUP(P277,[1]ajustes!$N$4:$O$344,2,FALSE)</f>
        <v>(11) 98223-4907</v>
      </c>
      <c r="AN622" s="20">
        <f>VLOOKUP(AN277,[1]Plan1!$F$3:$G$429,2,FALSE)</f>
        <v>20</v>
      </c>
      <c r="AO622" s="20">
        <f>VLOOKUP(AO277,[1]Plan1!$F$3:$G$429,2,FALSE)</f>
        <v>10</v>
      </c>
      <c r="AP622" s="20">
        <f>VLOOKUP(AP277,[1]Plan1!$F$3:$G$429,2,FALSE)</f>
        <v>4</v>
      </c>
      <c r="AQ622" s="20">
        <f>VLOOKUP(AQ277,[1]Plan1!$F$3:$G$429,2,FALSE)</f>
        <v>2</v>
      </c>
      <c r="AR622" s="20">
        <f>VLOOKUP(AR277,[1]Plan1!$F$3:$G$429,2,FALSE)</f>
        <v>0</v>
      </c>
      <c r="AS622" s="20">
        <f>VLOOKUP(AS277,[1]Plan1!$F$3:$G$429,2,FALSE)</f>
        <v>0</v>
      </c>
      <c r="AT622" s="20" t="e">
        <f>VLOOKUP(AT277,[1]Plan1!$F$3:$G$429,2,FALSE)</f>
        <v>#N/A</v>
      </c>
      <c r="AU622" s="20" t="e">
        <f>VLOOKUP(AU277,[1]ajustes!$L$4:$N$134,3,FALSE)</f>
        <v>#N/A</v>
      </c>
      <c r="AV622" s="20">
        <f>VLOOKUP(AV277,[1]Plan1!$F$3:$G$429,2,FALSE)</f>
        <v>6</v>
      </c>
      <c r="AW622" s="20">
        <f>VLOOKUP(AW277,[1]Plan1!$F$3:$G$429,2,FALSE)</f>
        <v>2</v>
      </c>
      <c r="AX622" s="20">
        <f>VLOOKUP(AX277,[1]Plan1!$F$3:$G$429,2,FALSE)</f>
        <v>0</v>
      </c>
      <c r="AY622" s="20">
        <f>VLOOKUP(AY277,[1]Plan1!$F$3:$G$429,2,FALSE)</f>
        <v>0</v>
      </c>
      <c r="AZ622" s="20">
        <f>VLOOKUP(AZ277,[1]Plan1!$F$3:$G$429,2,FALSE)</f>
        <v>0</v>
      </c>
      <c r="BA622" s="20">
        <f>VLOOKUP(BA277,[1]Plan1!$F$3:$G$429,2,FALSE)</f>
        <v>0</v>
      </c>
      <c r="BB622" s="20">
        <f>VLOOKUP(BB277,[1]Plan1!$F$3:$G$429,2,FALSE)</f>
        <v>0</v>
      </c>
      <c r="BC622" s="20">
        <f>VLOOKUP(BC277,[1]Plan1!$F$3:$G$429,2,FALSE)</f>
        <v>0</v>
      </c>
      <c r="BD622" s="20">
        <f>VLOOKUP(BD277,[1]Plan1!$F$3:$G$429,2,FALSE)</f>
        <v>0</v>
      </c>
      <c r="BE622" s="20" t="e">
        <f>VLOOKUP(BE277,[1]Plan1!$F$3:$G$429,2,FALSE)</f>
        <v>#N/A</v>
      </c>
      <c r="BF622" s="20">
        <f>VLOOKUP(BF277,[1]Plan1!$F$3:$G$429,2,FALSE)</f>
        <v>35</v>
      </c>
      <c r="BG622" s="20">
        <f>VLOOKUP(BG277,[1]Plan1!$F$3:$G$429,2,FALSE)</f>
        <v>0</v>
      </c>
      <c r="BH622" s="20">
        <f>VLOOKUP(BH277,[1]Plan1!$F$3:$G$429,2,FALSE)</f>
        <v>0</v>
      </c>
      <c r="BI622" s="20">
        <f>VLOOKUP(BI277,[1]Plan1!$F$3:$G$429,2,FALSE)</f>
        <v>0</v>
      </c>
      <c r="BJ622" s="20">
        <f>VLOOKUP(BJ277,[1]Plan1!$F$3:$G$429,2,FALSE)</f>
        <v>0</v>
      </c>
      <c r="BK622" s="20">
        <f>VLOOKUP(BK277,[1]Plan1!$F$3:$G$429,2,FALSE)</f>
        <v>0</v>
      </c>
      <c r="BL622" s="20">
        <f>VLOOKUP(BL277,[1]Plan1!$F$3:$G$429,2,FALSE)</f>
        <v>0</v>
      </c>
      <c r="BM622" s="20">
        <f>VLOOKUP(BM277,[1]Plan1!$F$3:$G$429,2,FALSE)</f>
        <v>0</v>
      </c>
      <c r="BN622" s="20">
        <f>VLOOKUP(BN277,[1]Plan1!$F$3:$G$429,2,FALSE)</f>
        <v>0</v>
      </c>
      <c r="BO622" s="20">
        <f>VLOOKUP(BO277,[1]Plan1!$F$3:$G$429,2,FALSE)</f>
        <v>0</v>
      </c>
      <c r="BP622" s="20">
        <f>VLOOKUP(BP277,[1]Plan1!$F$3:$G$429,2,FALSE)</f>
        <v>0</v>
      </c>
      <c r="BQ622" s="20" t="e">
        <f>VLOOKUP(BQ277,[1]ajustes!$L$3:$M$11,2,FALSE)</f>
        <v>#N/A</v>
      </c>
      <c r="BR622" s="20" t="e">
        <f>VLOOKUP(BR277,[1]Plan1!$F$3:$G$429,2,FALSE)</f>
        <v>#N/A</v>
      </c>
      <c r="BS622" s="20">
        <f>VLOOKUP(BS277,[1]Plan1!$F$3:$G$429,2,FALSE)</f>
        <v>5</v>
      </c>
      <c r="BT622" s="20">
        <f>VLOOKUP(BT277,[1]Plan1!$F$3:$G$429,2,FALSE)</f>
        <v>0</v>
      </c>
      <c r="BU622" s="20">
        <f>VLOOKUP(BU277,[1]Plan1!$F$3:$G$429,2,FALSE)</f>
        <v>0</v>
      </c>
      <c r="BV622" s="20" t="e">
        <f>VLOOKUP(BV277,[1]ajustes!$L$3:$M$328,2,FALSE)</f>
        <v>#N/A</v>
      </c>
      <c r="BW622" s="20" t="e">
        <f>VLOOKUP(BW277,[1]Plan1!$F$3:$G$429,2,FALSE)</f>
        <v>#N/A</v>
      </c>
      <c r="BX622" s="20">
        <f>VLOOKUP(BX277,[1]Plan1!$F$3:$G$429,2,FALSE)</f>
        <v>0</v>
      </c>
      <c r="BY622" s="20">
        <f>VLOOKUP(BY277,[1]Plan1!$F$3:$G$429,2,FALSE)</f>
        <v>5</v>
      </c>
      <c r="BZ622" s="20">
        <f>VLOOKUP(BZ277,[1]Plan1!$F$3:$G$429,2,FALSE)</f>
        <v>0</v>
      </c>
      <c r="CA622" s="20">
        <f>VLOOKUP(CA277,[1]Plan1!$F$3:$G$429,2,FALSE)</f>
        <v>0</v>
      </c>
      <c r="CB622" s="20">
        <f>VLOOKUP(CB277,[1]Plan1!$F$3:$G$429,2,FALSE)</f>
        <v>0</v>
      </c>
      <c r="CC622" s="20">
        <f>VLOOKUP(CC277,[1]Plan1!$F$3:$G$429,2,FALSE)</f>
        <v>0</v>
      </c>
      <c r="CD622" s="20">
        <f>VLOOKUP(CD277,[1]Plan1!$F$3:$G$429,2,FALSE)</f>
        <v>0</v>
      </c>
      <c r="CE622" s="20">
        <f>VLOOKUP(CE277,[1]Plan1!$F$3:$G$429,2,FALSE)</f>
        <v>0</v>
      </c>
      <c r="CF622" s="20">
        <f>VLOOKUP(CF277,[1]Plan1!$F$3:$G$429,2,FALSE)</f>
        <v>0</v>
      </c>
      <c r="CG622" s="20" t="e">
        <f>VLOOKUP(CG277,[1]Plan1!$F$3:$G$429,2,FALSE)</f>
        <v>#N/A</v>
      </c>
      <c r="CH622" s="20" t="e">
        <f>VLOOKUP(CH277,[1]Plan1!$F$3:$G$429,2,FALSE)</f>
        <v>#N/A</v>
      </c>
      <c r="CI622" s="20">
        <f>VLOOKUP(CI277,[1]Plan1!$F$3:$G$429,2,FALSE)</f>
        <v>0</v>
      </c>
      <c r="CJ622" s="20">
        <f>VLOOKUP(CJ277,[1]Plan1!$F$3:$G$429,2,FALSE)</f>
        <v>0</v>
      </c>
      <c r="CK622" s="20" t="e">
        <f>VLOOKUP(CK277,[1]Plan1!$F$3:$G$429,2,FALSE)</f>
        <v>#N/A</v>
      </c>
      <c r="CL622" s="20">
        <f>VLOOKUP(CL277,[1]Plan1!$F$3:$G$429,2,FALSE)</f>
        <v>0</v>
      </c>
      <c r="CM622" s="20">
        <f>VLOOKUP(CM277,[1]Plan1!$F$3:$G$429,2,FALSE)</f>
        <v>0</v>
      </c>
      <c r="CN622" s="20">
        <f>VLOOKUP(CN277,[1]Plan1!$F$3:$G$429,2,FALSE)</f>
        <v>0</v>
      </c>
      <c r="CU622" s="20" t="str">
        <f>IF(ISERROR(VLOOKUP(CU277,[1]Plan1!$B$2:$D$490,2,FALSE)),"(sem email)",VLOOKUP(CU277,[1]Plan1!$B$2:$D$490,2,FALSE))</f>
        <v>(sem email)</v>
      </c>
      <c r="CX622" s="20" t="str">
        <f>IF(ISERROR(VLOOKUP(CX277,[1]ajustes!$L$4:$M$309,2,FALSE)),"(sem email)",VLOOKUP(CX277,[1]ajustes!$L$4:$M$309,2,FALSE))</f>
        <v>(sem email)</v>
      </c>
    </row>
    <row r="623" spans="5:102" ht="15.75" customHeight="1" x14ac:dyDescent="0.3">
      <c r="E623" s="23" t="str">
        <f t="shared" si="4"/>
        <v>Marcio Chiuratto</v>
      </c>
      <c r="O623" s="20" t="e">
        <f>VLOOKUP(O278,[1]Plan1!$B$2:$D$490,2,FALSE)</f>
        <v>#N/A</v>
      </c>
      <c r="P623" s="20" t="str">
        <f>VLOOKUP(P278,[1]ajustes!$N$4:$O$344,2,FALSE)</f>
        <v>(11) 97535-1691</v>
      </c>
      <c r="AN623" s="20">
        <f>VLOOKUP(AN278,[1]Plan1!$F$3:$G$429,2,FALSE)</f>
        <v>35</v>
      </c>
      <c r="AO623" s="20">
        <f>VLOOKUP(AO278,[1]Plan1!$F$3:$G$429,2,FALSE)</f>
        <v>15</v>
      </c>
      <c r="AP623" s="20">
        <f>VLOOKUP(AP278,[1]Plan1!$F$3:$G$429,2,FALSE)</f>
        <v>5</v>
      </c>
      <c r="AQ623" s="20">
        <f>VLOOKUP(AQ278,[1]Plan1!$F$3:$G$429,2,FALSE)</f>
        <v>3</v>
      </c>
      <c r="AR623" s="20" t="e">
        <f>VLOOKUP(AR278,[1]Plan1!$F$3:$G$429,2,FALSE)</f>
        <v>#N/A</v>
      </c>
      <c r="AS623" s="20">
        <f>VLOOKUP(AS278,[1]Plan1!$F$3:$G$429,2,FALSE)</f>
        <v>12</v>
      </c>
      <c r="AT623" s="20" t="e">
        <f>VLOOKUP(AT278,[1]Plan1!$F$3:$G$429,2,FALSE)</f>
        <v>#N/A</v>
      </c>
      <c r="AU623" s="20" t="e">
        <f>VLOOKUP(AU278,[1]ajustes!$L$4:$N$134,3,FALSE)</f>
        <v>#N/A</v>
      </c>
      <c r="AV623" s="20">
        <f>VLOOKUP(AV278,[1]Plan1!$F$3:$G$429,2,FALSE)</f>
        <v>12</v>
      </c>
      <c r="AW623" s="20">
        <f>VLOOKUP(AW278,[1]Plan1!$F$3:$G$429,2,FALSE)</f>
        <v>5</v>
      </c>
      <c r="AX623" s="20">
        <f>VLOOKUP(AX278,[1]Plan1!$F$3:$G$429,2,FALSE)</f>
        <v>2</v>
      </c>
      <c r="AY623" s="20">
        <f>VLOOKUP(AY278,[1]Plan1!$F$3:$G$429,2,FALSE)</f>
        <v>1</v>
      </c>
      <c r="AZ623" s="20">
        <f>VLOOKUP(AZ278,[1]Plan1!$F$3:$G$429,2,FALSE)</f>
        <v>0</v>
      </c>
      <c r="BA623" s="20">
        <f>VLOOKUP(BA278,[1]Plan1!$F$3:$G$429,2,FALSE)</f>
        <v>0</v>
      </c>
      <c r="BB623" s="20">
        <f>VLOOKUP(BB278,[1]Plan1!$F$3:$G$429,2,FALSE)</f>
        <v>0</v>
      </c>
      <c r="BC623" s="20">
        <f>VLOOKUP(BC278,[1]Plan1!$F$3:$G$429,2,FALSE)</f>
        <v>0</v>
      </c>
      <c r="BD623" s="20">
        <f>VLOOKUP(BD278,[1]Plan1!$F$3:$G$429,2,FALSE)</f>
        <v>0</v>
      </c>
      <c r="BE623" s="20">
        <f>VLOOKUP(BE278,[1]Plan1!$F$3:$G$429,2,FALSE)</f>
        <v>0</v>
      </c>
      <c r="BF623" s="20">
        <f>VLOOKUP(BF278,[1]Plan1!$F$3:$G$429,2,FALSE)</f>
        <v>0</v>
      </c>
      <c r="BG623" s="20">
        <f>VLOOKUP(BG278,[1]Plan1!$F$3:$G$429,2,FALSE)</f>
        <v>0</v>
      </c>
      <c r="BH623" s="20">
        <f>VLOOKUP(BH278,[1]Plan1!$F$3:$G$429,2,FALSE)</f>
        <v>0</v>
      </c>
      <c r="BI623" s="20">
        <f>VLOOKUP(BI278,[1]Plan1!$F$3:$G$429,2,FALSE)</f>
        <v>0</v>
      </c>
      <c r="BJ623" s="20">
        <f>VLOOKUP(BJ278,[1]Plan1!$F$3:$G$429,2,FALSE)</f>
        <v>0</v>
      </c>
      <c r="BK623" s="20">
        <f>VLOOKUP(BK278,[1]Plan1!$F$3:$G$429,2,FALSE)</f>
        <v>0</v>
      </c>
      <c r="BL623" s="20">
        <f>VLOOKUP(BL278,[1]Plan1!$F$3:$G$429,2,FALSE)</f>
        <v>0</v>
      </c>
      <c r="BM623" s="20">
        <f>VLOOKUP(BM278,[1]Plan1!$F$3:$G$429,2,FALSE)</f>
        <v>0</v>
      </c>
      <c r="BN623" s="20">
        <f>VLOOKUP(BN278,[1]Plan1!$F$3:$G$429,2,FALSE)</f>
        <v>0</v>
      </c>
      <c r="BO623" s="20">
        <f>VLOOKUP(BO278,[1]Plan1!$F$3:$G$429,2,FALSE)</f>
        <v>0</v>
      </c>
      <c r="BP623" s="20">
        <f>VLOOKUP(BP278,[1]Plan1!$F$3:$G$429,2,FALSE)</f>
        <v>0</v>
      </c>
      <c r="BQ623" s="20" t="e">
        <f>VLOOKUP(BQ278,[1]ajustes!$L$3:$M$11,2,FALSE)</f>
        <v>#N/A</v>
      </c>
      <c r="BR623" s="20">
        <f>VLOOKUP(BR278,[1]Plan1!$F$3:$G$429,2,FALSE)</f>
        <v>0</v>
      </c>
      <c r="BS623" s="20">
        <f>VLOOKUP(BS278,[1]Plan1!$F$3:$G$429,2,FALSE)</f>
        <v>0</v>
      </c>
      <c r="BT623" s="20">
        <f>VLOOKUP(BT278,[1]Plan1!$F$3:$G$429,2,FALSE)</f>
        <v>0</v>
      </c>
      <c r="BU623" s="20">
        <f>VLOOKUP(BU278,[1]Plan1!$F$3:$G$429,2,FALSE)</f>
        <v>0</v>
      </c>
      <c r="BV623" s="20" t="e">
        <f>VLOOKUP(BV278,[1]ajustes!$L$3:$M$328,2,FALSE)</f>
        <v>#N/A</v>
      </c>
      <c r="BW623" s="20">
        <f>VLOOKUP(BW278,[1]Plan1!$F$3:$G$429,2,FALSE)</f>
        <v>0</v>
      </c>
      <c r="BX623" s="20">
        <f>VLOOKUP(BX278,[1]Plan1!$F$3:$G$429,2,FALSE)</f>
        <v>0</v>
      </c>
      <c r="BY623" s="20">
        <f>VLOOKUP(BY278,[1]Plan1!$F$3:$G$429,2,FALSE)</f>
        <v>0</v>
      </c>
      <c r="BZ623" s="20">
        <f>VLOOKUP(BZ278,[1]Plan1!$F$3:$G$429,2,FALSE)</f>
        <v>0</v>
      </c>
      <c r="CA623" s="20">
        <f>VLOOKUP(CA278,[1]Plan1!$F$3:$G$429,2,FALSE)</f>
        <v>0</v>
      </c>
      <c r="CB623" s="20">
        <f>VLOOKUP(CB278,[1]Plan1!$F$3:$G$429,2,FALSE)</f>
        <v>0</v>
      </c>
      <c r="CC623" s="20">
        <f>VLOOKUP(CC278,[1]Plan1!$F$3:$G$429,2,FALSE)</f>
        <v>7</v>
      </c>
      <c r="CD623" s="20">
        <f>VLOOKUP(CD278,[1]Plan1!$F$3:$G$429,2,FALSE)</f>
        <v>0</v>
      </c>
      <c r="CE623" s="20">
        <f>VLOOKUP(CE278,[1]Plan1!$F$3:$G$429,2,FALSE)</f>
        <v>0</v>
      </c>
      <c r="CF623" s="20">
        <f>VLOOKUP(CF278,[1]Plan1!$F$3:$G$429,2,FALSE)</f>
        <v>0</v>
      </c>
      <c r="CG623" s="20" t="e">
        <f>VLOOKUP(CG278,[1]Plan1!$F$3:$G$429,2,FALSE)</f>
        <v>#N/A</v>
      </c>
      <c r="CH623" s="20" t="e">
        <f>VLOOKUP(CH278,[1]Plan1!$F$3:$G$429,2,FALSE)</f>
        <v>#N/A</v>
      </c>
      <c r="CI623" s="20">
        <f>VLOOKUP(CI278,[1]Plan1!$F$3:$G$429,2,FALSE)</f>
        <v>0</v>
      </c>
      <c r="CJ623" s="20">
        <f>VLOOKUP(CJ278,[1]Plan1!$F$3:$G$429,2,FALSE)</f>
        <v>0</v>
      </c>
      <c r="CK623" s="20" t="e">
        <f>VLOOKUP(CK278,[1]Plan1!$F$3:$G$429,2,FALSE)</f>
        <v>#N/A</v>
      </c>
      <c r="CL623" s="20" t="e">
        <f>VLOOKUP(CL278,[1]Plan1!$F$3:$G$429,2,FALSE)</f>
        <v>#N/A</v>
      </c>
      <c r="CM623" s="20">
        <f>VLOOKUP(CM278,[1]Plan1!$F$3:$G$429,2,FALSE)</f>
        <v>0</v>
      </c>
      <c r="CN623" s="20">
        <f>VLOOKUP(CN278,[1]Plan1!$F$3:$G$429,2,FALSE)</f>
        <v>0</v>
      </c>
      <c r="CU623" s="20" t="str">
        <f>IF(ISERROR(VLOOKUP(CU278,[1]Plan1!$B$2:$D$490,2,FALSE)),"(sem email)",VLOOKUP(CU278,[1]Plan1!$B$2:$D$490,2,FALSE))</f>
        <v>(sem email)</v>
      </c>
      <c r="CX623" s="20" t="str">
        <f>IF(ISERROR(VLOOKUP(CX278,[1]ajustes!$L$4:$M$309,2,FALSE)),"(sem email)",VLOOKUP(CX278,[1]ajustes!$L$4:$M$309,2,FALSE))</f>
        <v>(sem email)</v>
      </c>
    </row>
    <row r="624" spans="5:102" ht="15.75" customHeight="1" x14ac:dyDescent="0.3">
      <c r="E624" s="23" t="str">
        <f t="shared" si="4"/>
        <v>Márcia Regina Koc</v>
      </c>
      <c r="O624" s="20" t="e">
        <f>VLOOKUP(O279,[1]Plan1!$B$2:$D$490,2,FALSE)</f>
        <v>#N/A</v>
      </c>
      <c r="P624" s="20" t="str">
        <f>VLOOKUP(P279,[1]ajustes!$N$4:$O$344,2,FALSE)</f>
        <v>(11) 98283-2970</v>
      </c>
      <c r="AN624" s="20">
        <f>VLOOKUP(AN279,[1]Plan1!$F$3:$G$429,2,FALSE)</f>
        <v>60</v>
      </c>
      <c r="AO624" s="20">
        <f>VLOOKUP(AO279,[1]Plan1!$F$3:$G$429,2,FALSE)</f>
        <v>60</v>
      </c>
      <c r="AP624" s="20">
        <f>VLOOKUP(AP279,[1]Plan1!$F$3:$G$429,2,FALSE)</f>
        <v>20</v>
      </c>
      <c r="AQ624" s="20">
        <f>VLOOKUP(AQ279,[1]Plan1!$F$3:$G$429,2,FALSE)</f>
        <v>15</v>
      </c>
      <c r="AR624" s="20" t="e">
        <f>VLOOKUP(AR279,[1]Plan1!$F$3:$G$429,2,FALSE)</f>
        <v>#N/A</v>
      </c>
      <c r="AS624" s="20">
        <f>VLOOKUP(AS279,[1]Plan1!$F$3:$G$429,2,FALSE)</f>
        <v>35</v>
      </c>
      <c r="AT624" s="20" t="e">
        <f>VLOOKUP(AT279,[1]Plan1!$F$3:$G$429,2,FALSE)</f>
        <v>#N/A</v>
      </c>
      <c r="AU624" s="20" t="e">
        <f>VLOOKUP(AU279,[1]ajustes!$L$4:$N$134,3,FALSE)</f>
        <v>#N/A</v>
      </c>
      <c r="AV624" s="20">
        <f>VLOOKUP(AV279,[1]Plan1!$F$3:$G$429,2,FALSE)</f>
        <v>35</v>
      </c>
      <c r="AW624" s="20">
        <f>VLOOKUP(AW279,[1]Plan1!$F$3:$G$429,2,FALSE)</f>
        <v>16</v>
      </c>
      <c r="AX624" s="20">
        <f>VLOOKUP(AX279,[1]Plan1!$F$3:$G$429,2,FALSE)</f>
        <v>5</v>
      </c>
      <c r="AY624" s="20">
        <f>VLOOKUP(AY279,[1]Plan1!$F$3:$G$429,2,FALSE)</f>
        <v>3</v>
      </c>
      <c r="AZ624" s="20" t="e">
        <f>VLOOKUP(AZ279,[1]Plan1!$F$3:$G$429,2,FALSE)</f>
        <v>#N/A</v>
      </c>
      <c r="BA624" s="20">
        <f>VLOOKUP(BA279,[1]Plan1!$F$3:$G$429,2,FALSE)</f>
        <v>30</v>
      </c>
      <c r="BB624" s="20">
        <f>VLOOKUP(BB279,[1]Plan1!$F$3:$G$429,2,FALSE)</f>
        <v>15</v>
      </c>
      <c r="BC624" s="20">
        <f>VLOOKUP(BC279,[1]Plan1!$F$3:$G$429,2,FALSE)</f>
        <v>6</v>
      </c>
      <c r="BD624" s="20">
        <f>VLOOKUP(BD279,[1]Plan1!$F$3:$G$429,2,FALSE)</f>
        <v>1</v>
      </c>
      <c r="BE624" s="20" t="e">
        <f>VLOOKUP(BE279,[1]Plan1!$F$3:$G$429,2,FALSE)</f>
        <v>#N/A</v>
      </c>
      <c r="BF624" s="20">
        <f>VLOOKUP(BF279,[1]Plan1!$F$3:$G$429,2,FALSE)</f>
        <v>20</v>
      </c>
      <c r="BG624" s="20">
        <f>VLOOKUP(BG279,[1]Plan1!$F$3:$G$429,2,FALSE)</f>
        <v>10</v>
      </c>
      <c r="BH624" s="20">
        <f>VLOOKUP(BH279,[1]Plan1!$F$3:$G$429,2,FALSE)</f>
        <v>6</v>
      </c>
      <c r="BI624" s="20">
        <f>VLOOKUP(BI279,[1]Plan1!$F$3:$G$429,2,FALSE)</f>
        <v>1</v>
      </c>
      <c r="BJ624" s="20">
        <f>VLOOKUP(BJ279,[1]Plan1!$F$3:$G$429,2,FALSE)</f>
        <v>1</v>
      </c>
      <c r="BK624" s="20">
        <f>VLOOKUP(BK279,[1]Plan1!$F$3:$G$429,2,FALSE)</f>
        <v>1</v>
      </c>
      <c r="BL624" s="20">
        <f>VLOOKUP(BL279,[1]Plan1!$F$3:$G$429,2,FALSE)</f>
        <v>1</v>
      </c>
      <c r="BM624" s="20">
        <f>VLOOKUP(BM279,[1]Plan1!$F$3:$G$429,2,FALSE)</f>
        <v>2</v>
      </c>
      <c r="BN624" s="20">
        <f>VLOOKUP(BN279,[1]Plan1!$F$3:$G$429,2,FALSE)</f>
        <v>1</v>
      </c>
      <c r="BO624" s="20">
        <f>VLOOKUP(BO279,[1]Plan1!$F$3:$G$429,2,FALSE)</f>
        <v>5</v>
      </c>
      <c r="BP624" s="20">
        <f>VLOOKUP(BP279,[1]Plan1!$F$3:$G$429,2,FALSE)</f>
        <v>0</v>
      </c>
      <c r="BQ624" s="20" t="e">
        <f>VLOOKUP(BQ279,[1]ajustes!$L$3:$M$11,2,FALSE)</f>
        <v>#N/A</v>
      </c>
      <c r="BR624" s="20">
        <f>VLOOKUP(BR279,[1]Plan1!$F$3:$G$429,2,FALSE)</f>
        <v>0</v>
      </c>
      <c r="BS624" s="20">
        <f>VLOOKUP(BS279,[1]Plan1!$F$3:$G$429,2,FALSE)</f>
        <v>0</v>
      </c>
      <c r="BT624" s="20">
        <f>VLOOKUP(BT279,[1]Plan1!$F$3:$G$429,2,FALSE)</f>
        <v>0</v>
      </c>
      <c r="BU624" s="20">
        <f>VLOOKUP(BU279,[1]Plan1!$F$3:$G$429,2,FALSE)</f>
        <v>0</v>
      </c>
      <c r="BV624" s="20" t="e">
        <f>VLOOKUP(BV279,[1]ajustes!$L$3:$M$328,2,FALSE)</f>
        <v>#N/A</v>
      </c>
      <c r="BW624" s="20" t="e">
        <f>VLOOKUP(BW279,[1]Plan1!$F$3:$G$429,2,FALSE)</f>
        <v>#N/A</v>
      </c>
      <c r="BX624" s="20">
        <f>VLOOKUP(BX279,[1]Plan1!$F$3:$G$429,2,FALSE)</f>
        <v>5</v>
      </c>
      <c r="BY624" s="20">
        <f>VLOOKUP(BY279,[1]Plan1!$F$3:$G$429,2,FALSE)</f>
        <v>10</v>
      </c>
      <c r="BZ624" s="20">
        <f>VLOOKUP(BZ279,[1]Plan1!$F$3:$G$429,2,FALSE)</f>
        <v>5</v>
      </c>
      <c r="CA624" s="20">
        <f>VLOOKUP(CA279,[1]Plan1!$F$3:$G$429,2,FALSE)</f>
        <v>1</v>
      </c>
      <c r="CB624" s="20">
        <f>VLOOKUP(CB279,[1]Plan1!$F$3:$G$429,2,FALSE)</f>
        <v>0</v>
      </c>
      <c r="CC624" s="20">
        <f>VLOOKUP(CC279,[1]Plan1!$F$3:$G$429,2,FALSE)</f>
        <v>50</v>
      </c>
      <c r="CD624" s="20">
        <f>VLOOKUP(CD279,[1]Plan1!$F$3:$G$429,2,FALSE)</f>
        <v>0</v>
      </c>
      <c r="CE624" s="20">
        <f>VLOOKUP(CE279,[1]Plan1!$F$3:$G$429,2,FALSE)</f>
        <v>0</v>
      </c>
      <c r="CF624" s="20">
        <f>VLOOKUP(CF279,[1]Plan1!$F$3:$G$429,2,FALSE)</f>
        <v>0</v>
      </c>
      <c r="CG624" s="20" t="e">
        <f>VLOOKUP(CG279,[1]Plan1!$F$3:$G$429,2,FALSE)</f>
        <v>#N/A</v>
      </c>
      <c r="CH624" s="20" t="e">
        <f>VLOOKUP(CH279,[1]Plan1!$F$3:$G$429,2,FALSE)</f>
        <v>#N/A</v>
      </c>
      <c r="CI624" s="20">
        <f>VLOOKUP(CI279,[1]Plan1!$F$3:$G$429,2,FALSE)</f>
        <v>0</v>
      </c>
      <c r="CJ624" s="20">
        <f>VLOOKUP(CJ279,[1]Plan1!$F$3:$G$429,2,FALSE)</f>
        <v>0</v>
      </c>
      <c r="CK624" s="20">
        <f>VLOOKUP(CK279,[1]Plan1!$F$3:$G$429,2,FALSE)</f>
        <v>0</v>
      </c>
      <c r="CL624" s="20" t="e">
        <f>VLOOKUP(CL279,[1]Plan1!$F$3:$G$429,2,FALSE)</f>
        <v>#N/A</v>
      </c>
      <c r="CM624" s="20">
        <f>VLOOKUP(CM279,[1]Plan1!$F$3:$G$429,2,FALSE)</f>
        <v>0</v>
      </c>
      <c r="CN624" s="20">
        <f>VLOOKUP(CN279,[1]Plan1!$F$3:$G$429,2,FALSE)</f>
        <v>0</v>
      </c>
      <c r="CU624" s="20" t="str">
        <f>IF(ISERROR(VLOOKUP(CU279,[1]Plan1!$B$2:$D$490,2,FALSE)),"(sem email)",VLOOKUP(CU279,[1]Plan1!$B$2:$D$490,2,FALSE))</f>
        <v>(sem email)</v>
      </c>
      <c r="CX624" s="20" t="str">
        <f>IF(ISERROR(VLOOKUP(CX279,[1]ajustes!$L$4:$M$309,2,FALSE)),"(sem email)",VLOOKUP(CX279,[1]ajustes!$L$4:$M$309,2,FALSE))</f>
        <v>(sem email)</v>
      </c>
    </row>
    <row r="625" spans="5:102" ht="15.75" customHeight="1" x14ac:dyDescent="0.3">
      <c r="E625" s="23" t="str">
        <f t="shared" si="4"/>
        <v>Eliane Lopes Pastor</v>
      </c>
      <c r="O625" s="20" t="e">
        <f>VLOOKUP(O280,[1]Plan1!$B$2:$D$490,2,FALSE)</f>
        <v>#N/A</v>
      </c>
      <c r="P625" s="20" t="str">
        <f>VLOOKUP(P280,[1]ajustes!$N$4:$O$344,2,FALSE)</f>
        <v>(11) 96704-6661</v>
      </c>
      <c r="AN625" s="20">
        <f>VLOOKUP(AN280,[1]Plan1!$F$3:$G$429,2,FALSE)</f>
        <v>20</v>
      </c>
      <c r="AO625" s="20">
        <f>VLOOKUP(AO280,[1]Plan1!$F$3:$G$429,2,FALSE)</f>
        <v>12</v>
      </c>
      <c r="AP625" s="20">
        <f>VLOOKUP(AP280,[1]Plan1!$F$3:$G$429,2,FALSE)</f>
        <v>4</v>
      </c>
      <c r="AQ625" s="20">
        <f>VLOOKUP(AQ280,[1]Plan1!$F$3:$G$429,2,FALSE)</f>
        <v>2</v>
      </c>
      <c r="AR625" s="20">
        <f>VLOOKUP(AR280,[1]Plan1!$F$3:$G$429,2,FALSE)</f>
        <v>0</v>
      </c>
      <c r="AS625" s="20">
        <f>VLOOKUP(AS280,[1]Plan1!$F$3:$G$429,2,FALSE)</f>
        <v>0</v>
      </c>
      <c r="AT625" s="20" t="e">
        <f>VLOOKUP(AT280,[1]Plan1!$F$3:$G$429,2,FALSE)</f>
        <v>#N/A</v>
      </c>
      <c r="AU625" s="20" t="e">
        <f>VLOOKUP(AU280,[1]ajustes!$L$4:$N$134,3,FALSE)</f>
        <v>#N/A</v>
      </c>
      <c r="AV625" s="20">
        <f>VLOOKUP(AV280,[1]Plan1!$F$3:$G$429,2,FALSE)</f>
        <v>11</v>
      </c>
      <c r="AW625" s="20">
        <f>VLOOKUP(AW280,[1]Plan1!$F$3:$G$429,2,FALSE)</f>
        <v>0</v>
      </c>
      <c r="AX625" s="20">
        <f>VLOOKUP(AX280,[1]Plan1!$F$3:$G$429,2,FALSE)</f>
        <v>2</v>
      </c>
      <c r="AY625" s="20">
        <f>VLOOKUP(AY280,[1]Plan1!$F$3:$G$429,2,FALSE)</f>
        <v>3</v>
      </c>
      <c r="AZ625" s="20" t="e">
        <f>VLOOKUP(AZ280,[1]Plan1!$F$3:$G$429,2,FALSE)</f>
        <v>#N/A</v>
      </c>
      <c r="BA625" s="20">
        <f>VLOOKUP(BA280,[1]Plan1!$F$3:$G$429,2,FALSE)</f>
        <v>10</v>
      </c>
      <c r="BB625" s="20">
        <f>VLOOKUP(BB280,[1]Plan1!$F$3:$G$429,2,FALSE)</f>
        <v>2</v>
      </c>
      <c r="BC625" s="20">
        <f>VLOOKUP(BC280,[1]Plan1!$F$3:$G$429,2,FALSE)</f>
        <v>2</v>
      </c>
      <c r="BD625" s="20">
        <f>VLOOKUP(BD280,[1]Plan1!$F$3:$G$429,2,FALSE)</f>
        <v>3</v>
      </c>
      <c r="BE625" s="20">
        <f>VLOOKUP(BE280,[1]Plan1!$F$3:$G$429,2,FALSE)</f>
        <v>0</v>
      </c>
      <c r="BF625" s="20">
        <f>VLOOKUP(BF280,[1]Plan1!$F$3:$G$429,2,FALSE)</f>
        <v>0</v>
      </c>
      <c r="BG625" s="20">
        <f>VLOOKUP(BG280,[1]Plan1!$F$3:$G$429,2,FALSE)</f>
        <v>0</v>
      </c>
      <c r="BH625" s="20">
        <f>VLOOKUP(BH280,[1]Plan1!$F$3:$G$429,2,FALSE)</f>
        <v>0</v>
      </c>
      <c r="BI625" s="20">
        <f>VLOOKUP(BI280,[1]Plan1!$F$3:$G$429,2,FALSE)</f>
        <v>0</v>
      </c>
      <c r="BJ625" s="20">
        <f>VLOOKUP(BJ280,[1]Plan1!$F$3:$G$429,2,FALSE)</f>
        <v>0</v>
      </c>
      <c r="BK625" s="20">
        <f>VLOOKUP(BK280,[1]Plan1!$F$3:$G$429,2,FALSE)</f>
        <v>0</v>
      </c>
      <c r="BL625" s="20">
        <f>VLOOKUP(BL280,[1]Plan1!$F$3:$G$429,2,FALSE)</f>
        <v>0</v>
      </c>
      <c r="BM625" s="20">
        <f>VLOOKUP(BM280,[1]Plan1!$F$3:$G$429,2,FALSE)</f>
        <v>0</v>
      </c>
      <c r="BN625" s="20">
        <f>VLOOKUP(BN280,[1]Plan1!$F$3:$G$429,2,FALSE)</f>
        <v>0</v>
      </c>
      <c r="BO625" s="20">
        <f>VLOOKUP(BO280,[1]Plan1!$F$3:$G$429,2,FALSE)</f>
        <v>0</v>
      </c>
      <c r="BP625" s="20">
        <f>VLOOKUP(BP280,[1]Plan1!$F$3:$G$429,2,FALSE)</f>
        <v>0</v>
      </c>
      <c r="BQ625" s="20" t="e">
        <f>VLOOKUP(BQ280,[1]ajustes!$L$3:$M$11,2,FALSE)</f>
        <v>#N/A</v>
      </c>
      <c r="BR625" s="20">
        <f>VLOOKUP(BR280,[1]Plan1!$F$3:$G$429,2,FALSE)</f>
        <v>0</v>
      </c>
      <c r="BS625" s="20">
        <f>VLOOKUP(BS280,[1]Plan1!$F$3:$G$429,2,FALSE)</f>
        <v>0</v>
      </c>
      <c r="BT625" s="20">
        <f>VLOOKUP(BT280,[1]Plan1!$F$3:$G$429,2,FALSE)</f>
        <v>0</v>
      </c>
      <c r="BU625" s="20">
        <f>VLOOKUP(BU280,[1]Plan1!$F$3:$G$429,2,FALSE)</f>
        <v>0</v>
      </c>
      <c r="BV625" s="20" t="e">
        <f>VLOOKUP(BV280,[1]ajustes!$L$3:$M$328,2,FALSE)</f>
        <v>#N/A</v>
      </c>
      <c r="BW625" s="20">
        <f>VLOOKUP(BW280,[1]Plan1!$F$3:$G$429,2,FALSE)</f>
        <v>0</v>
      </c>
      <c r="BX625" s="20">
        <f>VLOOKUP(BX280,[1]Plan1!$F$3:$G$429,2,FALSE)</f>
        <v>0</v>
      </c>
      <c r="BY625" s="20">
        <f>VLOOKUP(BY280,[1]Plan1!$F$3:$G$429,2,FALSE)</f>
        <v>0</v>
      </c>
      <c r="BZ625" s="20">
        <f>VLOOKUP(BZ280,[1]Plan1!$F$3:$G$429,2,FALSE)</f>
        <v>0</v>
      </c>
      <c r="CA625" s="20">
        <f>VLOOKUP(CA280,[1]Plan1!$F$3:$G$429,2,FALSE)</f>
        <v>0</v>
      </c>
      <c r="CB625" s="20">
        <f>VLOOKUP(CB280,[1]Plan1!$F$3:$G$429,2,FALSE)</f>
        <v>0</v>
      </c>
      <c r="CC625" s="20">
        <f>VLOOKUP(CC280,[1]Plan1!$F$3:$G$429,2,FALSE)</f>
        <v>0</v>
      </c>
      <c r="CD625" s="20">
        <f>VLOOKUP(CD280,[1]Plan1!$F$3:$G$429,2,FALSE)</f>
        <v>0</v>
      </c>
      <c r="CE625" s="20" t="e">
        <f>VLOOKUP(CE280,[1]Plan1!$F$3:$G$429,2,FALSE)</f>
        <v>#N/A</v>
      </c>
      <c r="CF625" s="20">
        <f>VLOOKUP(CF280,[1]Plan1!$F$3:$G$429,2,FALSE)</f>
        <v>0</v>
      </c>
      <c r="CG625" s="20" t="e">
        <f>VLOOKUP(CG280,[1]Plan1!$F$3:$G$429,2,FALSE)</f>
        <v>#N/A</v>
      </c>
      <c r="CH625" s="20" t="e">
        <f>VLOOKUP(CH280,[1]Plan1!$F$3:$G$429,2,FALSE)</f>
        <v>#N/A</v>
      </c>
      <c r="CI625" s="20">
        <f>VLOOKUP(CI280,[1]Plan1!$F$3:$G$429,2,FALSE)</f>
        <v>0</v>
      </c>
      <c r="CJ625" s="20">
        <f>VLOOKUP(CJ280,[1]Plan1!$F$3:$G$429,2,FALSE)</f>
        <v>0</v>
      </c>
      <c r="CK625" s="20">
        <f>VLOOKUP(CK280,[1]Plan1!$F$3:$G$429,2,FALSE)</f>
        <v>0</v>
      </c>
      <c r="CL625" s="20" t="e">
        <f>VLOOKUP(CL280,[1]Plan1!$F$3:$G$429,2,FALSE)</f>
        <v>#N/A</v>
      </c>
      <c r="CM625" s="20">
        <f>VLOOKUP(CM280,[1]Plan1!$F$3:$G$429,2,FALSE)</f>
        <v>0</v>
      </c>
      <c r="CN625" s="20">
        <f>VLOOKUP(CN280,[1]Plan1!$F$3:$G$429,2,FALSE)</f>
        <v>0</v>
      </c>
      <c r="CU625" s="20" t="str">
        <f>IF(ISERROR(VLOOKUP(CU280,[1]Plan1!$B$2:$D$490,2,FALSE)),"(sem email)",VLOOKUP(CU280,[1]Plan1!$B$2:$D$490,2,FALSE))</f>
        <v>(sem email)</v>
      </c>
      <c r="CX625" s="20" t="str">
        <f>IF(ISERROR(VLOOKUP(CX280,[1]ajustes!$L$4:$M$309,2,FALSE)),"(sem email)",VLOOKUP(CX280,[1]ajustes!$L$4:$M$309,2,FALSE))</f>
        <v>(sem email)</v>
      </c>
    </row>
    <row r="626" spans="5:102" ht="15.75" customHeight="1" x14ac:dyDescent="0.3">
      <c r="E626" s="23" t="str">
        <f t="shared" si="4"/>
        <v>Marcelo De Souza Oliveira</v>
      </c>
      <c r="O626" s="20" t="e">
        <f>VLOOKUP(O281,[1]Plan1!$B$2:$D$490,2,FALSE)</f>
        <v>#N/A</v>
      </c>
      <c r="P626" s="20" t="str">
        <f>VLOOKUP(P281,[1]ajustes!$N$4:$O$344,2,FALSE)</f>
        <v>(11) 98912-2281</v>
      </c>
      <c r="AN626" s="20">
        <f>VLOOKUP(AN281,[1]Plan1!$F$3:$G$429,2,FALSE)</f>
        <v>300</v>
      </c>
      <c r="AO626" s="20">
        <f>VLOOKUP(AO281,[1]Plan1!$F$3:$G$429,2,FALSE)</f>
        <v>104</v>
      </c>
      <c r="AP626" s="20">
        <f>VLOOKUP(AP281,[1]Plan1!$F$3:$G$429,2,FALSE)</f>
        <v>18</v>
      </c>
      <c r="AQ626" s="20">
        <f>VLOOKUP(AQ281,[1]Plan1!$F$3:$G$429,2,FALSE)</f>
        <v>22</v>
      </c>
      <c r="AR626" s="20" t="e">
        <f>VLOOKUP(AR281,[1]Plan1!$F$3:$G$429,2,FALSE)</f>
        <v>#N/A</v>
      </c>
      <c r="AS626" s="20">
        <f>VLOOKUP(AS281,[1]Plan1!$F$3:$G$429,2,FALSE)</f>
        <v>28</v>
      </c>
      <c r="AT626" s="20" t="e">
        <f>VLOOKUP(AT281,[1]Plan1!$F$3:$G$429,2,FALSE)</f>
        <v>#N/A</v>
      </c>
      <c r="AU626" s="20" t="e">
        <f>VLOOKUP(AU281,[1]ajustes!$L$4:$N$134,3,FALSE)</f>
        <v>#N/A</v>
      </c>
      <c r="AV626" s="20">
        <f>VLOOKUP(AV281,[1]Plan1!$F$3:$G$429,2,FALSE)</f>
        <v>28</v>
      </c>
      <c r="AW626" s="20">
        <f>VLOOKUP(AW281,[1]Plan1!$F$3:$G$429,2,FALSE)</f>
        <v>18</v>
      </c>
      <c r="AX626" s="20">
        <f>VLOOKUP(AX281,[1]Plan1!$F$3:$G$429,2,FALSE)</f>
        <v>6</v>
      </c>
      <c r="AY626" s="20">
        <f>VLOOKUP(AY281,[1]Plan1!$F$3:$G$429,2,FALSE)</f>
        <v>3</v>
      </c>
      <c r="AZ626" s="20" t="e">
        <f>VLOOKUP(AZ281,[1]Plan1!$F$3:$G$429,2,FALSE)</f>
        <v>#N/A</v>
      </c>
      <c r="BA626" s="20">
        <f>VLOOKUP(BA281,[1]Plan1!$F$3:$G$429,2,FALSE)</f>
        <v>20</v>
      </c>
      <c r="BB626" s="20">
        <f>VLOOKUP(BB281,[1]Plan1!$F$3:$G$429,2,FALSE)</f>
        <v>15</v>
      </c>
      <c r="BC626" s="20">
        <f>VLOOKUP(BC281,[1]Plan1!$F$3:$G$429,2,FALSE)</f>
        <v>4</v>
      </c>
      <c r="BD626" s="20">
        <f>VLOOKUP(BD281,[1]Plan1!$F$3:$G$429,2,FALSE)</f>
        <v>2</v>
      </c>
      <c r="BE626" s="20" t="e">
        <f>VLOOKUP(BE281,[1]Plan1!$F$3:$G$429,2,FALSE)</f>
        <v>#N/A</v>
      </c>
      <c r="BF626" s="20">
        <f>VLOOKUP(BF281,[1]Plan1!$F$3:$G$429,2,FALSE)</f>
        <v>30</v>
      </c>
      <c r="BG626" s="20">
        <f>VLOOKUP(BG281,[1]Plan1!$F$3:$G$429,2,FALSE)</f>
        <v>18</v>
      </c>
      <c r="BH626" s="20">
        <f>VLOOKUP(BH281,[1]Plan1!$F$3:$G$429,2,FALSE)</f>
        <v>18</v>
      </c>
      <c r="BI626" s="20">
        <f>VLOOKUP(BI281,[1]Plan1!$F$3:$G$429,2,FALSE)</f>
        <v>3</v>
      </c>
      <c r="BJ626" s="20">
        <f>VLOOKUP(BJ281,[1]Plan1!$F$3:$G$429,2,FALSE)</f>
        <v>5</v>
      </c>
      <c r="BK626" s="20">
        <f>VLOOKUP(BK281,[1]Plan1!$F$3:$G$429,2,FALSE)</f>
        <v>5</v>
      </c>
      <c r="BL626" s="20">
        <f>VLOOKUP(BL281,[1]Plan1!$F$3:$G$429,2,FALSE)</f>
        <v>3</v>
      </c>
      <c r="BM626" s="20">
        <f>VLOOKUP(BM281,[1]Plan1!$F$3:$G$429,2,FALSE)</f>
        <v>2</v>
      </c>
      <c r="BN626" s="20">
        <f>VLOOKUP(BN281,[1]Plan1!$F$3:$G$429,2,FALSE)</f>
        <v>0</v>
      </c>
      <c r="BO626" s="20">
        <f>VLOOKUP(BO281,[1]Plan1!$F$3:$G$429,2,FALSE)</f>
        <v>18</v>
      </c>
      <c r="BP626" s="20">
        <f>VLOOKUP(BP281,[1]Plan1!$F$3:$G$429,2,FALSE)</f>
        <v>18</v>
      </c>
      <c r="BQ626" s="20" t="e">
        <f>VLOOKUP(BQ281,[1]ajustes!$L$3:$M$11,2,FALSE)</f>
        <v>#N/A</v>
      </c>
      <c r="BR626" s="20" t="e">
        <f>VLOOKUP(BR281,[1]Plan1!$F$3:$G$429,2,FALSE)</f>
        <v>#N/A</v>
      </c>
      <c r="BS626" s="20">
        <f>VLOOKUP(BS281,[1]Plan1!$F$3:$G$429,2,FALSE)</f>
        <v>7</v>
      </c>
      <c r="BT626" s="20">
        <f>VLOOKUP(BT281,[1]Plan1!$F$3:$G$429,2,FALSE)</f>
        <v>5</v>
      </c>
      <c r="BU626" s="20">
        <f>VLOOKUP(BU281,[1]Plan1!$F$3:$G$429,2,FALSE)</f>
        <v>3</v>
      </c>
      <c r="BV626" s="20" t="e">
        <f>VLOOKUP(BV281,[1]ajustes!$L$3:$M$328,2,FALSE)</f>
        <v>#N/A</v>
      </c>
      <c r="BW626" s="20" t="e">
        <f>VLOOKUP(BW281,[1]Plan1!$F$3:$G$429,2,FALSE)</f>
        <v>#N/A</v>
      </c>
      <c r="BX626" s="20">
        <f>VLOOKUP(BX281,[1]Plan1!$F$3:$G$429,2,FALSE)</f>
        <v>15</v>
      </c>
      <c r="BY626" s="20">
        <f>VLOOKUP(BY281,[1]Plan1!$F$3:$G$429,2,FALSE)</f>
        <v>18</v>
      </c>
      <c r="BZ626" s="20">
        <f>VLOOKUP(BZ281,[1]Plan1!$F$3:$G$429,2,FALSE)</f>
        <v>5</v>
      </c>
      <c r="CA626" s="20">
        <f>VLOOKUP(CA281,[1]Plan1!$F$3:$G$429,2,FALSE)</f>
        <v>3</v>
      </c>
      <c r="CB626" s="20">
        <f>VLOOKUP(CB281,[1]Plan1!$F$3:$G$429,2,FALSE)</f>
        <v>0</v>
      </c>
      <c r="CC626" s="20">
        <f>VLOOKUP(CC281,[1]Plan1!$F$3:$G$429,2,FALSE)</f>
        <v>0</v>
      </c>
      <c r="CD626" s="20">
        <f>VLOOKUP(CD281,[1]Plan1!$F$3:$G$429,2,FALSE)</f>
        <v>0</v>
      </c>
      <c r="CE626" s="20" t="e">
        <f>VLOOKUP(CE281,[1]Plan1!$F$3:$G$429,2,FALSE)</f>
        <v>#N/A</v>
      </c>
      <c r="CF626" s="20">
        <f>VLOOKUP(CF281,[1]Plan1!$F$3:$G$429,2,FALSE)</f>
        <v>0</v>
      </c>
      <c r="CG626" s="20" t="e">
        <f>VLOOKUP(CG281,[1]Plan1!$F$3:$G$429,2,FALSE)</f>
        <v>#N/A</v>
      </c>
      <c r="CH626" s="20" t="e">
        <f>VLOOKUP(CH281,[1]Plan1!$F$3:$G$429,2,FALSE)</f>
        <v>#N/A</v>
      </c>
      <c r="CI626" s="20">
        <f>VLOOKUP(CI281,[1]Plan1!$F$3:$G$429,2,FALSE)</f>
        <v>0</v>
      </c>
      <c r="CJ626" s="20">
        <f>VLOOKUP(CJ281,[1]Plan1!$F$3:$G$429,2,FALSE)</f>
        <v>0</v>
      </c>
      <c r="CK626" s="20" t="e">
        <f>VLOOKUP(CK281,[1]Plan1!$F$3:$G$429,2,FALSE)</f>
        <v>#N/A</v>
      </c>
      <c r="CL626" s="20" t="e">
        <f>VLOOKUP(CL281,[1]Plan1!$F$3:$G$429,2,FALSE)</f>
        <v>#N/A</v>
      </c>
      <c r="CM626" s="20">
        <f>VLOOKUP(CM281,[1]Plan1!$F$3:$G$429,2,FALSE)</f>
        <v>0</v>
      </c>
      <c r="CN626" s="20">
        <f>VLOOKUP(CN281,[1]Plan1!$F$3:$G$429,2,FALSE)</f>
        <v>0</v>
      </c>
      <c r="CU626" s="20" t="str">
        <f>IF(ISERROR(VLOOKUP(CU281,[1]Plan1!$B$2:$D$490,2,FALSE)),"(sem email)",VLOOKUP(CU281,[1]Plan1!$B$2:$D$490,2,FALSE))</f>
        <v>(sem email)</v>
      </c>
      <c r="CX626" s="20" t="str">
        <f>IF(ISERROR(VLOOKUP(CX281,[1]ajustes!$L$4:$M$309,2,FALSE)),"(sem email)",VLOOKUP(CX281,[1]ajustes!$L$4:$M$309,2,FALSE))</f>
        <v>(sem email)</v>
      </c>
    </row>
    <row r="627" spans="5:102" ht="15.75" customHeight="1" x14ac:dyDescent="0.3">
      <c r="E627" s="23" t="str">
        <f t="shared" si="4"/>
        <v>Regina Celia Dos Santos</v>
      </c>
      <c r="O627" s="20" t="e">
        <f>VLOOKUP(O282,[1]Plan1!$B$2:$D$490,2,FALSE)</f>
        <v>#N/A</v>
      </c>
      <c r="P627" s="20" t="e">
        <f>VLOOKUP(P282,[1]ajustes!$N$4:$O$344,2,FALSE)</f>
        <v>#N/A</v>
      </c>
      <c r="AN627" s="20">
        <f>VLOOKUP(AN282,[1]Plan1!$F$3:$G$429,2,FALSE)</f>
        <v>30</v>
      </c>
      <c r="AO627" s="20">
        <f>VLOOKUP(AO282,[1]Plan1!$F$3:$G$429,2,FALSE)</f>
        <v>40</v>
      </c>
      <c r="AP627" s="20">
        <f>VLOOKUP(AP282,[1]Plan1!$F$3:$G$429,2,FALSE)</f>
        <v>50</v>
      </c>
      <c r="AQ627" s="20">
        <f>VLOOKUP(AQ282,[1]Plan1!$F$3:$G$429,2,FALSE)</f>
        <v>40</v>
      </c>
      <c r="AR627" s="20" t="e">
        <f>VLOOKUP(AR282,[1]Plan1!$F$3:$G$429,2,FALSE)</f>
        <v>#N/A</v>
      </c>
      <c r="AS627" s="20">
        <f>VLOOKUP(AS282,[1]Plan1!$F$3:$G$429,2,FALSE)</f>
        <v>55</v>
      </c>
      <c r="AT627" s="20" t="e">
        <f>VLOOKUP(AT282,[1]Plan1!$F$3:$G$429,2,FALSE)</f>
        <v>#N/A</v>
      </c>
      <c r="AU627" s="20" t="e">
        <f>VLOOKUP(AU282,[1]ajustes!$L$4:$N$134,3,FALSE)</f>
        <v>#N/A</v>
      </c>
      <c r="AV627" s="20">
        <f>VLOOKUP(AV282,[1]Plan1!$F$3:$G$429,2,FALSE)</f>
        <v>25</v>
      </c>
      <c r="AW627" s="20">
        <f>VLOOKUP(AW282,[1]Plan1!$F$3:$G$429,2,FALSE)</f>
        <v>22</v>
      </c>
      <c r="AX627" s="20">
        <f>VLOOKUP(AX282,[1]Plan1!$F$3:$G$429,2,FALSE)</f>
        <v>18</v>
      </c>
      <c r="AY627" s="20">
        <f>VLOOKUP(AY282,[1]Plan1!$F$3:$G$429,2,FALSE)</f>
        <v>10</v>
      </c>
      <c r="AZ627" s="20" t="e">
        <f>VLOOKUP(AZ282,[1]Plan1!$F$3:$G$429,2,FALSE)</f>
        <v>#N/A</v>
      </c>
      <c r="BA627" s="20">
        <f>VLOOKUP(BA282,[1]Plan1!$F$3:$G$429,2,FALSE)</f>
        <v>25</v>
      </c>
      <c r="BB627" s="20">
        <f>VLOOKUP(BB282,[1]Plan1!$F$3:$G$429,2,FALSE)</f>
        <v>8</v>
      </c>
      <c r="BC627" s="20">
        <f>VLOOKUP(BC282,[1]Plan1!$F$3:$G$429,2,FALSE)</f>
        <v>5</v>
      </c>
      <c r="BD627" s="20">
        <f>VLOOKUP(BD282,[1]Plan1!$F$3:$G$429,2,FALSE)</f>
        <v>2</v>
      </c>
      <c r="BE627" s="20" t="e">
        <f>VLOOKUP(BE282,[1]Plan1!$F$3:$G$429,2,FALSE)</f>
        <v>#N/A</v>
      </c>
      <c r="BF627" s="20">
        <f>VLOOKUP(BF282,[1]Plan1!$F$3:$G$429,2,FALSE)</f>
        <v>15</v>
      </c>
      <c r="BG627" s="20">
        <f>VLOOKUP(BG282,[1]Plan1!$F$3:$G$429,2,FALSE)</f>
        <v>6</v>
      </c>
      <c r="BH627" s="20">
        <f>VLOOKUP(BH282,[1]Plan1!$F$3:$G$429,2,FALSE)</f>
        <v>8</v>
      </c>
      <c r="BI627" s="20">
        <f>VLOOKUP(BI282,[1]Plan1!$F$3:$G$429,2,FALSE)</f>
        <v>1</v>
      </c>
      <c r="BJ627" s="20">
        <f>VLOOKUP(BJ282,[1]Plan1!$F$3:$G$429,2,FALSE)</f>
        <v>2</v>
      </c>
      <c r="BK627" s="20">
        <f>VLOOKUP(BK282,[1]Plan1!$F$3:$G$429,2,FALSE)</f>
        <v>2</v>
      </c>
      <c r="BL627" s="20">
        <f>VLOOKUP(BL282,[1]Plan1!$F$3:$G$429,2,FALSE)</f>
        <v>1</v>
      </c>
      <c r="BM627" s="20">
        <f>VLOOKUP(BM282,[1]Plan1!$F$3:$G$429,2,FALSE)</f>
        <v>2</v>
      </c>
      <c r="BN627" s="20">
        <f>VLOOKUP(BN282,[1]Plan1!$F$3:$G$429,2,FALSE)</f>
        <v>0</v>
      </c>
      <c r="BO627" s="20">
        <f>VLOOKUP(BO282,[1]Plan1!$F$3:$G$429,2,FALSE)</f>
        <v>0</v>
      </c>
      <c r="BP627" s="20">
        <f>VLOOKUP(BP282,[1]Plan1!$F$3:$G$429,2,FALSE)</f>
        <v>12</v>
      </c>
      <c r="BQ627" s="20" t="e">
        <f>VLOOKUP(BQ282,[1]ajustes!$L$3:$M$11,2,FALSE)</f>
        <v>#N/A</v>
      </c>
      <c r="BR627" s="20" t="e">
        <f>VLOOKUP(BR282,[1]Plan1!$F$3:$G$429,2,FALSE)</f>
        <v>#N/A</v>
      </c>
      <c r="BS627" s="20">
        <f>VLOOKUP(BS282,[1]Plan1!$F$3:$G$429,2,FALSE)</f>
        <v>5</v>
      </c>
      <c r="BT627" s="20">
        <f>VLOOKUP(BT282,[1]Plan1!$F$3:$G$429,2,FALSE)</f>
        <v>1</v>
      </c>
      <c r="BU627" s="20">
        <f>VLOOKUP(BU282,[1]Plan1!$F$3:$G$429,2,FALSE)</f>
        <v>1</v>
      </c>
      <c r="BV627" s="20" t="e">
        <f>VLOOKUP(BV282,[1]ajustes!$L$3:$M$328,2,FALSE)</f>
        <v>#N/A</v>
      </c>
      <c r="BW627" s="20" t="e">
        <f>VLOOKUP(BW282,[1]Plan1!$F$3:$G$429,2,FALSE)</f>
        <v>#N/A</v>
      </c>
      <c r="BX627" s="20">
        <f>VLOOKUP(BX282,[1]Plan1!$F$3:$G$429,2,FALSE)</f>
        <v>60</v>
      </c>
      <c r="BY627" s="20">
        <f>VLOOKUP(BY282,[1]Plan1!$F$3:$G$429,2,FALSE)</f>
        <v>15</v>
      </c>
      <c r="BZ627" s="20">
        <f>VLOOKUP(BZ282,[1]Plan1!$F$3:$G$429,2,FALSE)</f>
        <v>10</v>
      </c>
      <c r="CA627" s="20">
        <f>VLOOKUP(CA282,[1]Plan1!$F$3:$G$429,2,FALSE)</f>
        <v>0</v>
      </c>
      <c r="CB627" s="20">
        <f>VLOOKUP(CB282,[1]Plan1!$F$3:$G$429,2,FALSE)</f>
        <v>0</v>
      </c>
      <c r="CC627" s="20">
        <f>VLOOKUP(CC282,[1]Plan1!$F$3:$G$429,2,FALSE)</f>
        <v>0</v>
      </c>
      <c r="CD627" s="20" t="e">
        <f>VLOOKUP(CD282,[1]Plan1!$F$3:$G$429,2,FALSE)</f>
        <v>#N/A</v>
      </c>
      <c r="CE627" s="20" t="e">
        <f>VLOOKUP(CE282,[1]Plan1!$F$3:$G$429,2,FALSE)</f>
        <v>#N/A</v>
      </c>
      <c r="CF627" s="20">
        <f>VLOOKUP(CF282,[1]Plan1!$F$3:$G$429,2,FALSE)</f>
        <v>0</v>
      </c>
      <c r="CG627" s="20" t="e">
        <f>VLOOKUP(CG282,[1]Plan1!$F$3:$G$429,2,FALSE)</f>
        <v>#N/A</v>
      </c>
      <c r="CH627" s="20" t="e">
        <f>VLOOKUP(CH282,[1]Plan1!$F$3:$G$429,2,FALSE)</f>
        <v>#N/A</v>
      </c>
      <c r="CI627" s="20">
        <f>VLOOKUP(CI282,[1]Plan1!$F$3:$G$429,2,FALSE)</f>
        <v>0</v>
      </c>
      <c r="CJ627" s="20">
        <f>VLOOKUP(CJ282,[1]Plan1!$F$3:$G$429,2,FALSE)</f>
        <v>0</v>
      </c>
      <c r="CK627" s="20">
        <f>VLOOKUP(CK282,[1]Plan1!$F$3:$G$429,2,FALSE)</f>
        <v>0</v>
      </c>
      <c r="CL627" s="20" t="e">
        <f>VLOOKUP(CL282,[1]Plan1!$F$3:$G$429,2,FALSE)</f>
        <v>#N/A</v>
      </c>
      <c r="CM627" s="20">
        <f>VLOOKUP(CM282,[1]Plan1!$F$3:$G$429,2,FALSE)</f>
        <v>0</v>
      </c>
      <c r="CN627" s="20">
        <f>VLOOKUP(CN282,[1]Plan1!$F$3:$G$429,2,FALSE)</f>
        <v>0</v>
      </c>
      <c r="CU627" s="20" t="str">
        <f>IF(ISERROR(VLOOKUP(CU282,[1]Plan1!$B$2:$D$490,2,FALSE)),"(sem email)",VLOOKUP(CU282,[1]Plan1!$B$2:$D$490,2,FALSE))</f>
        <v>(sem email)</v>
      </c>
      <c r="CX627" s="20" t="str">
        <f>IF(ISERROR(VLOOKUP(CX282,[1]ajustes!$L$4:$M$309,2,FALSE)),"(sem email)",VLOOKUP(CX282,[1]ajustes!$L$4:$M$309,2,FALSE))</f>
        <v>(sem email)</v>
      </c>
    </row>
    <row r="628" spans="5:102" ht="15.75" customHeight="1" x14ac:dyDescent="0.3">
      <c r="E628" s="23" t="str">
        <f t="shared" si="4"/>
        <v>Luiz Alberto Braga</v>
      </c>
      <c r="O628" s="20" t="e">
        <f>VLOOKUP(O283,[1]Plan1!$B$2:$D$490,2,FALSE)</f>
        <v>#N/A</v>
      </c>
      <c r="P628" s="20" t="e">
        <f>VLOOKUP(P283,[1]ajustes!$N$4:$O$344,2,FALSE)</f>
        <v>#N/A</v>
      </c>
      <c r="AN628" s="20">
        <f>VLOOKUP(AN283,[1]Plan1!$F$3:$G$429,2,FALSE)</f>
        <v>250</v>
      </c>
      <c r="AO628" s="20">
        <f>VLOOKUP(AO283,[1]Plan1!$F$3:$G$429,2,FALSE)</f>
        <v>18</v>
      </c>
      <c r="AP628" s="20">
        <f>VLOOKUP(AP283,[1]Plan1!$F$3:$G$429,2,FALSE)</f>
        <v>8</v>
      </c>
      <c r="AQ628" s="20">
        <f>VLOOKUP(AQ283,[1]Plan1!$F$3:$G$429,2,FALSE)</f>
        <v>5</v>
      </c>
      <c r="AR628" s="20" t="e">
        <f>VLOOKUP(AR283,[1]Plan1!$F$3:$G$429,2,FALSE)</f>
        <v>#N/A</v>
      </c>
      <c r="AS628" s="20">
        <f>VLOOKUP(AS283,[1]Plan1!$F$3:$G$429,2,FALSE)</f>
        <v>21</v>
      </c>
      <c r="AT628" s="20" t="e">
        <f>VLOOKUP(AT283,[1]Plan1!$F$3:$G$429,2,FALSE)</f>
        <v>#N/A</v>
      </c>
      <c r="AU628" s="20" t="e">
        <f>VLOOKUP(AU283,[1]ajustes!$L$4:$N$134,3,FALSE)</f>
        <v>#N/A</v>
      </c>
      <c r="AV628" s="20">
        <f>VLOOKUP(AV283,[1]Plan1!$F$3:$G$429,2,FALSE)</f>
        <v>21</v>
      </c>
      <c r="AW628" s="20">
        <f>VLOOKUP(AW283,[1]Plan1!$F$3:$G$429,2,FALSE)</f>
        <v>8</v>
      </c>
      <c r="AX628" s="20">
        <f>VLOOKUP(AX283,[1]Plan1!$F$3:$G$429,2,FALSE)</f>
        <v>2</v>
      </c>
      <c r="AY628" s="20">
        <f>VLOOKUP(AY283,[1]Plan1!$F$3:$G$429,2,FALSE)</f>
        <v>1</v>
      </c>
      <c r="AZ628" s="20" t="e">
        <f>VLOOKUP(AZ283,[1]Plan1!$F$3:$G$429,2,FALSE)</f>
        <v>#N/A</v>
      </c>
      <c r="BA628" s="20">
        <f>VLOOKUP(BA283,[1]Plan1!$F$3:$G$429,2,FALSE)</f>
        <v>8</v>
      </c>
      <c r="BB628" s="20">
        <f>VLOOKUP(BB283,[1]Plan1!$F$3:$G$429,2,FALSE)</f>
        <v>3</v>
      </c>
      <c r="BC628" s="20">
        <f>VLOOKUP(BC283,[1]Plan1!$F$3:$G$429,2,FALSE)</f>
        <v>1</v>
      </c>
      <c r="BD628" s="20">
        <f>VLOOKUP(BD283,[1]Plan1!$F$3:$G$429,2,FALSE)</f>
        <v>1</v>
      </c>
      <c r="BE628" s="20" t="e">
        <f>VLOOKUP(BE283,[1]Plan1!$F$3:$G$429,2,FALSE)</f>
        <v>#N/A</v>
      </c>
      <c r="BF628" s="20">
        <f>VLOOKUP(BF283,[1]Plan1!$F$3:$G$429,2,FALSE)</f>
        <v>18</v>
      </c>
      <c r="BG628" s="20">
        <f>VLOOKUP(BG283,[1]Plan1!$F$3:$G$429,2,FALSE)</f>
        <v>6</v>
      </c>
      <c r="BH628" s="20">
        <f>VLOOKUP(BH283,[1]Plan1!$F$3:$G$429,2,FALSE)</f>
        <v>6</v>
      </c>
      <c r="BI628" s="20">
        <f>VLOOKUP(BI283,[1]Plan1!$F$3:$G$429,2,FALSE)</f>
        <v>2</v>
      </c>
      <c r="BJ628" s="20">
        <f>VLOOKUP(BJ283,[1]Plan1!$F$3:$G$429,2,FALSE)</f>
        <v>2</v>
      </c>
      <c r="BK628" s="20">
        <f>VLOOKUP(BK283,[1]Plan1!$F$3:$G$429,2,FALSE)</f>
        <v>2</v>
      </c>
      <c r="BL628" s="20">
        <f>VLOOKUP(BL283,[1]Plan1!$F$3:$G$429,2,FALSE)</f>
        <v>2</v>
      </c>
      <c r="BM628" s="20">
        <f>VLOOKUP(BM283,[1]Plan1!$F$3:$G$429,2,FALSE)</f>
        <v>1</v>
      </c>
      <c r="BN628" s="20">
        <f>VLOOKUP(BN283,[1]Plan1!$F$3:$G$429,2,FALSE)</f>
        <v>1</v>
      </c>
      <c r="BO628" s="20">
        <f>VLOOKUP(BO283,[1]Plan1!$F$3:$G$429,2,FALSE)</f>
        <v>4</v>
      </c>
      <c r="BP628" s="20">
        <f>VLOOKUP(BP283,[1]Plan1!$F$3:$G$429,2,FALSE)</f>
        <v>4</v>
      </c>
      <c r="BQ628" s="20" t="e">
        <f>VLOOKUP(BQ283,[1]ajustes!$L$3:$M$11,2,FALSE)</f>
        <v>#N/A</v>
      </c>
      <c r="BR628" s="20">
        <f>VLOOKUP(BR283,[1]Plan1!$F$3:$G$429,2,FALSE)</f>
        <v>0</v>
      </c>
      <c r="BS628" s="20">
        <f>VLOOKUP(BS283,[1]Plan1!$F$3:$G$429,2,FALSE)</f>
        <v>0</v>
      </c>
      <c r="BT628" s="20">
        <f>VLOOKUP(BT283,[1]Plan1!$F$3:$G$429,2,FALSE)</f>
        <v>0</v>
      </c>
      <c r="BU628" s="20">
        <f>VLOOKUP(BU283,[1]Plan1!$F$3:$G$429,2,FALSE)</f>
        <v>0</v>
      </c>
      <c r="BV628" s="20" t="e">
        <f>VLOOKUP(BV283,[1]ajustes!$L$3:$M$328,2,FALSE)</f>
        <v>#N/A</v>
      </c>
      <c r="BW628" s="20">
        <f>VLOOKUP(BW283,[1]Plan1!$F$3:$G$429,2,FALSE)</f>
        <v>0</v>
      </c>
      <c r="BX628" s="20">
        <f>VLOOKUP(BX283,[1]Plan1!$F$3:$G$429,2,FALSE)</f>
        <v>0</v>
      </c>
      <c r="BY628" s="20">
        <f>VLOOKUP(BY283,[1]Plan1!$F$3:$G$429,2,FALSE)</f>
        <v>0</v>
      </c>
      <c r="BZ628" s="20">
        <f>VLOOKUP(BZ283,[1]Plan1!$F$3:$G$429,2,FALSE)</f>
        <v>0</v>
      </c>
      <c r="CA628" s="20">
        <f>VLOOKUP(CA283,[1]Plan1!$F$3:$G$429,2,FALSE)</f>
        <v>0</v>
      </c>
      <c r="CB628" s="20">
        <f>VLOOKUP(CB283,[1]Plan1!$F$3:$G$429,2,FALSE)</f>
        <v>0</v>
      </c>
      <c r="CC628" s="20">
        <f>VLOOKUP(CC283,[1]Plan1!$F$3:$G$429,2,FALSE)</f>
        <v>0</v>
      </c>
      <c r="CD628" s="20">
        <f>VLOOKUP(CD283,[1]Plan1!$F$3:$G$429,2,FALSE)</f>
        <v>0</v>
      </c>
      <c r="CE628" s="20">
        <f>VLOOKUP(CE283,[1]Plan1!$F$3:$G$429,2,FALSE)</f>
        <v>0</v>
      </c>
      <c r="CF628" s="20">
        <f>VLOOKUP(CF283,[1]Plan1!$F$3:$G$429,2,FALSE)</f>
        <v>0</v>
      </c>
      <c r="CG628" s="20" t="e">
        <f>VLOOKUP(CG283,[1]Plan1!$F$3:$G$429,2,FALSE)</f>
        <v>#N/A</v>
      </c>
      <c r="CH628" s="20" t="e">
        <f>VLOOKUP(CH283,[1]Plan1!$F$3:$G$429,2,FALSE)</f>
        <v>#N/A</v>
      </c>
      <c r="CI628" s="20">
        <f>VLOOKUP(CI283,[1]Plan1!$F$3:$G$429,2,FALSE)</f>
        <v>0</v>
      </c>
      <c r="CJ628" s="20">
        <f>VLOOKUP(CJ283,[1]Plan1!$F$3:$G$429,2,FALSE)</f>
        <v>0</v>
      </c>
      <c r="CK628" s="20">
        <f>VLOOKUP(CK283,[1]Plan1!$F$3:$G$429,2,FALSE)</f>
        <v>0</v>
      </c>
      <c r="CL628" s="20" t="e">
        <f>VLOOKUP(CL283,[1]Plan1!$F$3:$G$429,2,FALSE)</f>
        <v>#N/A</v>
      </c>
      <c r="CM628" s="20">
        <f>VLOOKUP(CM283,[1]Plan1!$F$3:$G$429,2,FALSE)</f>
        <v>0</v>
      </c>
      <c r="CN628" s="20">
        <f>VLOOKUP(CN283,[1]Plan1!$F$3:$G$429,2,FALSE)</f>
        <v>0</v>
      </c>
      <c r="CU628" s="20" t="str">
        <f>IF(ISERROR(VLOOKUP(CU283,[1]Plan1!$B$2:$D$490,2,FALSE)),"(sem email)",VLOOKUP(CU283,[1]Plan1!$B$2:$D$490,2,FALSE))</f>
        <v>(sem email)</v>
      </c>
      <c r="CX628" s="20" t="str">
        <f>IF(ISERROR(VLOOKUP(CX283,[1]ajustes!$L$4:$M$309,2,FALSE)),"(sem email)",VLOOKUP(CX283,[1]ajustes!$L$4:$M$309,2,FALSE))</f>
        <v>(sem email)</v>
      </c>
    </row>
    <row r="629" spans="5:102" ht="15.75" customHeight="1" x14ac:dyDescent="0.3">
      <c r="E629" s="23" t="str">
        <f t="shared" si="4"/>
        <v>Maria Cristina Ricardo</v>
      </c>
      <c r="O629" s="20" t="e">
        <f>VLOOKUP(O284,[1]Plan1!$B$2:$D$490,2,FALSE)</f>
        <v>#N/A</v>
      </c>
      <c r="P629" s="20" t="str">
        <f>VLOOKUP(P284,[1]ajustes!$N$4:$O$344,2,FALSE)</f>
        <v>(11) 97522-1626</v>
      </c>
      <c r="AN629" s="20">
        <f>VLOOKUP(AN284,[1]Plan1!$F$3:$G$429,2,FALSE)</f>
        <v>60</v>
      </c>
      <c r="AO629" s="20">
        <f>VLOOKUP(AO284,[1]Plan1!$F$3:$G$429,2,FALSE)</f>
        <v>62</v>
      </c>
      <c r="AP629" s="20">
        <f>VLOOKUP(AP284,[1]Plan1!$F$3:$G$429,2,FALSE)</f>
        <v>12</v>
      </c>
      <c r="AQ629" s="20">
        <f>VLOOKUP(AQ284,[1]Plan1!$F$3:$G$429,2,FALSE)</f>
        <v>9</v>
      </c>
      <c r="AR629" s="20" t="e">
        <f>VLOOKUP(AR284,[1]Plan1!$F$3:$G$429,2,FALSE)</f>
        <v>#N/A</v>
      </c>
      <c r="AS629" s="20">
        <f>VLOOKUP(AS284,[1]Plan1!$F$3:$G$429,2,FALSE)</f>
        <v>15</v>
      </c>
      <c r="AT629" s="20" t="e">
        <f>VLOOKUP(AT284,[1]Plan1!$F$3:$G$429,2,FALSE)</f>
        <v>#N/A</v>
      </c>
      <c r="AU629" s="20" t="e">
        <f>VLOOKUP(AU284,[1]ajustes!$L$4:$N$134,3,FALSE)</f>
        <v>#N/A</v>
      </c>
      <c r="AV629" s="20">
        <f>VLOOKUP(AV284,[1]Plan1!$F$3:$G$429,2,FALSE)</f>
        <v>18</v>
      </c>
      <c r="AW629" s="20">
        <f>VLOOKUP(AW284,[1]Plan1!$F$3:$G$429,2,FALSE)</f>
        <v>8</v>
      </c>
      <c r="AX629" s="20">
        <f>VLOOKUP(AX284,[1]Plan1!$F$3:$G$429,2,FALSE)</f>
        <v>4</v>
      </c>
      <c r="AY629" s="20">
        <f>VLOOKUP(AY284,[1]Plan1!$F$3:$G$429,2,FALSE)</f>
        <v>4</v>
      </c>
      <c r="AZ629" s="20" t="e">
        <f>VLOOKUP(AZ284,[1]Plan1!$F$3:$G$429,2,FALSE)</f>
        <v>#N/A</v>
      </c>
      <c r="BA629" s="20">
        <f>VLOOKUP(BA284,[1]Plan1!$F$3:$G$429,2,FALSE)</f>
        <v>23</v>
      </c>
      <c r="BB629" s="20">
        <f>VLOOKUP(BB284,[1]Plan1!$F$3:$G$429,2,FALSE)</f>
        <v>4</v>
      </c>
      <c r="BC629" s="20">
        <f>VLOOKUP(BC284,[1]Plan1!$F$3:$G$429,2,FALSE)</f>
        <v>1</v>
      </c>
      <c r="BD629" s="20">
        <f>VLOOKUP(BD284,[1]Plan1!$F$3:$G$429,2,FALSE)</f>
        <v>1</v>
      </c>
      <c r="BE629" s="20" t="e">
        <f>VLOOKUP(BE284,[1]Plan1!$F$3:$G$429,2,FALSE)</f>
        <v>#N/A</v>
      </c>
      <c r="BF629" s="20">
        <f>VLOOKUP(BF284,[1]Plan1!$F$3:$G$429,2,FALSE)</f>
        <v>14</v>
      </c>
      <c r="BG629" s="20">
        <f>VLOOKUP(BG284,[1]Plan1!$F$3:$G$429,2,FALSE)</f>
        <v>10</v>
      </c>
      <c r="BH629" s="20">
        <f>VLOOKUP(BH284,[1]Plan1!$F$3:$G$429,2,FALSE)</f>
        <v>4</v>
      </c>
      <c r="BI629" s="20">
        <f>VLOOKUP(BI284,[1]Plan1!$F$3:$G$429,2,FALSE)</f>
        <v>1</v>
      </c>
      <c r="BJ629" s="20">
        <f>VLOOKUP(BJ284,[1]Plan1!$F$3:$G$429,2,FALSE)</f>
        <v>1</v>
      </c>
      <c r="BK629" s="20">
        <f>VLOOKUP(BK284,[1]Plan1!$F$3:$G$429,2,FALSE)</f>
        <v>1</v>
      </c>
      <c r="BL629" s="20">
        <f>VLOOKUP(BL284,[1]Plan1!$F$3:$G$429,2,FALSE)</f>
        <v>1</v>
      </c>
      <c r="BM629" s="20">
        <f>VLOOKUP(BM284,[1]Plan1!$F$3:$G$429,2,FALSE)</f>
        <v>1</v>
      </c>
      <c r="BN629" s="20">
        <f>VLOOKUP(BN284,[1]Plan1!$F$3:$G$429,2,FALSE)</f>
        <v>0</v>
      </c>
      <c r="BO629" s="20">
        <f>VLOOKUP(BO284,[1]Plan1!$F$3:$G$429,2,FALSE)</f>
        <v>4</v>
      </c>
      <c r="BP629" s="20">
        <f>VLOOKUP(BP284,[1]Plan1!$F$3:$G$429,2,FALSE)</f>
        <v>4</v>
      </c>
      <c r="BQ629" s="20" t="e">
        <f>VLOOKUP(BQ284,[1]ajustes!$L$3:$M$11,2,FALSE)</f>
        <v>#N/A</v>
      </c>
      <c r="BR629" s="20" t="e">
        <f>VLOOKUP(BR284,[1]Plan1!$F$3:$G$429,2,FALSE)</f>
        <v>#N/A</v>
      </c>
      <c r="BS629" s="20">
        <f>VLOOKUP(BS284,[1]Plan1!$F$3:$G$429,2,FALSE)</f>
        <v>6</v>
      </c>
      <c r="BT629" s="20">
        <f>VLOOKUP(BT284,[1]Plan1!$F$3:$G$429,2,FALSE)</f>
        <v>1</v>
      </c>
      <c r="BU629" s="20">
        <f>VLOOKUP(BU284,[1]Plan1!$F$3:$G$429,2,FALSE)</f>
        <v>1</v>
      </c>
      <c r="BV629" s="20" t="e">
        <f>VLOOKUP(BV284,[1]ajustes!$L$3:$M$328,2,FALSE)</f>
        <v>#N/A</v>
      </c>
      <c r="BW629" s="20" t="e">
        <f>VLOOKUP(BW284,[1]Plan1!$F$3:$G$429,2,FALSE)</f>
        <v>#N/A</v>
      </c>
      <c r="BX629" s="20">
        <f>VLOOKUP(BX284,[1]Plan1!$F$3:$G$429,2,FALSE)</f>
        <v>6</v>
      </c>
      <c r="BY629" s="20">
        <f>VLOOKUP(BY284,[1]Plan1!$F$3:$G$429,2,FALSE)</f>
        <v>4</v>
      </c>
      <c r="BZ629" s="20">
        <f>VLOOKUP(BZ284,[1]Plan1!$F$3:$G$429,2,FALSE)</f>
        <v>2</v>
      </c>
      <c r="CA629" s="20">
        <f>VLOOKUP(CA284,[1]Plan1!$F$3:$G$429,2,FALSE)</f>
        <v>1</v>
      </c>
      <c r="CB629" s="20">
        <f>VLOOKUP(CB284,[1]Plan1!$F$3:$G$429,2,FALSE)</f>
        <v>0</v>
      </c>
      <c r="CC629" s="20">
        <f>VLOOKUP(CC284,[1]Plan1!$F$3:$G$429,2,FALSE)</f>
        <v>84</v>
      </c>
      <c r="CD629" s="20" t="e">
        <f>VLOOKUP(CD284,[1]Plan1!$F$3:$G$429,2,FALSE)</f>
        <v>#N/A</v>
      </c>
      <c r="CE629" s="20">
        <f>VLOOKUP(CE284,[1]Plan1!$F$3:$G$429,2,FALSE)</f>
        <v>0</v>
      </c>
      <c r="CF629" s="20">
        <f>VLOOKUP(CF284,[1]Plan1!$F$3:$G$429,2,FALSE)</f>
        <v>0</v>
      </c>
      <c r="CG629" s="20">
        <f>VLOOKUP(CG284,[1]Plan1!$F$3:$G$429,2,FALSE)</f>
        <v>0</v>
      </c>
      <c r="CH629" s="20" t="e">
        <f>VLOOKUP(CH284,[1]Plan1!$F$3:$G$429,2,FALSE)</f>
        <v>#N/A</v>
      </c>
      <c r="CI629" s="20">
        <f>VLOOKUP(CI284,[1]Plan1!$F$3:$G$429,2,FALSE)</f>
        <v>0</v>
      </c>
      <c r="CJ629" s="20">
        <f>VLOOKUP(CJ284,[1]Plan1!$F$3:$G$429,2,FALSE)</f>
        <v>0</v>
      </c>
      <c r="CK629" s="20" t="e">
        <f>VLOOKUP(CK284,[1]Plan1!$F$3:$G$429,2,FALSE)</f>
        <v>#N/A</v>
      </c>
      <c r="CL629" s="20" t="e">
        <f>VLOOKUP(CL284,[1]Plan1!$F$3:$G$429,2,FALSE)</f>
        <v>#N/A</v>
      </c>
      <c r="CM629" s="20">
        <f>VLOOKUP(CM284,[1]Plan1!$F$3:$G$429,2,FALSE)</f>
        <v>0</v>
      </c>
      <c r="CN629" s="20">
        <f>VLOOKUP(CN284,[1]Plan1!$F$3:$G$429,2,FALSE)</f>
        <v>0</v>
      </c>
      <c r="CU629" s="20" t="str">
        <f>IF(ISERROR(VLOOKUP(CU284,[1]Plan1!$B$2:$D$490,2,FALSE)),"(sem email)",VLOOKUP(CU284,[1]Plan1!$B$2:$D$490,2,FALSE))</f>
        <v>(sem email)</v>
      </c>
      <c r="CX629" s="20" t="str">
        <f>IF(ISERROR(VLOOKUP(CX284,[1]ajustes!$L$4:$M$309,2,FALSE)),"(sem email)",VLOOKUP(CX284,[1]ajustes!$L$4:$M$309,2,FALSE))</f>
        <v>(sem email)</v>
      </c>
    </row>
    <row r="630" spans="5:102" ht="15.75" customHeight="1" x14ac:dyDescent="0.3">
      <c r="E630" s="23" t="str">
        <f t="shared" si="4"/>
        <v>Elizabel Bars Nakamura</v>
      </c>
      <c r="O630" s="20" t="e">
        <f>VLOOKUP(O285,[1]Plan1!$B$2:$D$490,2,FALSE)</f>
        <v>#N/A</v>
      </c>
      <c r="P630" s="20" t="str">
        <f>VLOOKUP(P285,[1]ajustes!$N$4:$O$344,2,FALSE)</f>
        <v>(11)3865 6613 / (11)94499 7450</v>
      </c>
      <c r="AN630" s="20">
        <f>VLOOKUP(AN285,[1]Plan1!$F$3:$G$429,2,FALSE)</f>
        <v>55</v>
      </c>
      <c r="AO630" s="20">
        <f>VLOOKUP(AO285,[1]Plan1!$F$3:$G$429,2,FALSE)</f>
        <v>50</v>
      </c>
      <c r="AP630" s="20">
        <f>VLOOKUP(AP285,[1]Plan1!$F$3:$G$429,2,FALSE)</f>
        <v>37</v>
      </c>
      <c r="AQ630" s="20">
        <f>VLOOKUP(AQ285,[1]Plan1!$F$3:$G$429,2,FALSE)</f>
        <v>13</v>
      </c>
      <c r="AR630" s="20">
        <f>VLOOKUP(AR285,[1]Plan1!$F$3:$G$429,2,FALSE)</f>
        <v>0</v>
      </c>
      <c r="AS630" s="20">
        <f>VLOOKUP(AS285,[1]Plan1!$F$3:$G$429,2,FALSE)</f>
        <v>0</v>
      </c>
      <c r="AT630" s="20" t="e">
        <f>VLOOKUP(AT285,[1]Plan1!$F$3:$G$429,2,FALSE)</f>
        <v>#N/A</v>
      </c>
      <c r="AU630" s="20" t="e">
        <f>VLOOKUP(AU285,[1]ajustes!$L$4:$N$134,3,FALSE)</f>
        <v>#N/A</v>
      </c>
      <c r="AV630" s="20">
        <f>VLOOKUP(AV285,[1]Plan1!$F$3:$G$429,2,FALSE)</f>
        <v>120</v>
      </c>
      <c r="AW630" s="20">
        <f>VLOOKUP(AW285,[1]Plan1!$F$3:$G$429,2,FALSE)</f>
        <v>18</v>
      </c>
      <c r="AX630" s="20">
        <f>VLOOKUP(AX285,[1]Plan1!$F$3:$G$429,2,FALSE)</f>
        <v>9</v>
      </c>
      <c r="AY630" s="20">
        <f>VLOOKUP(AY285,[1]Plan1!$F$3:$G$429,2,FALSE)</f>
        <v>4</v>
      </c>
      <c r="AZ630" s="20" t="e">
        <f>VLOOKUP(AZ285,[1]Plan1!$F$3:$G$429,2,FALSE)</f>
        <v>#N/A</v>
      </c>
      <c r="BA630" s="20">
        <f>VLOOKUP(BA285,[1]Plan1!$F$3:$G$429,2,FALSE)</f>
        <v>25</v>
      </c>
      <c r="BB630" s="20">
        <f>VLOOKUP(BB285,[1]Plan1!$F$3:$G$429,2,FALSE)</f>
        <v>4</v>
      </c>
      <c r="BC630" s="20">
        <f>VLOOKUP(BC285,[1]Plan1!$F$3:$G$429,2,FALSE)</f>
        <v>4</v>
      </c>
      <c r="BD630" s="20">
        <f>VLOOKUP(BD285,[1]Plan1!$F$3:$G$429,2,FALSE)</f>
        <v>2</v>
      </c>
      <c r="BE630" s="20" t="e">
        <f>VLOOKUP(BE285,[1]Plan1!$F$3:$G$429,2,FALSE)</f>
        <v>#N/A</v>
      </c>
      <c r="BF630" s="20">
        <f>VLOOKUP(BF285,[1]Plan1!$F$3:$G$429,2,FALSE)</f>
        <v>30</v>
      </c>
      <c r="BG630" s="20">
        <f>VLOOKUP(BG285,[1]Plan1!$F$3:$G$429,2,FALSE)</f>
        <v>20</v>
      </c>
      <c r="BH630" s="20">
        <f>VLOOKUP(BH285,[1]Plan1!$F$3:$G$429,2,FALSE)</f>
        <v>13</v>
      </c>
      <c r="BI630" s="20">
        <f>VLOOKUP(BI285,[1]Plan1!$F$3:$G$429,2,FALSE)</f>
        <v>4</v>
      </c>
      <c r="BJ630" s="20">
        <f>VLOOKUP(BJ285,[1]Plan1!$F$3:$G$429,2,FALSE)</f>
        <v>2</v>
      </c>
      <c r="BK630" s="20">
        <f>VLOOKUP(BK285,[1]Plan1!$F$3:$G$429,2,FALSE)</f>
        <v>2</v>
      </c>
      <c r="BL630" s="20">
        <f>VLOOKUP(BL285,[1]Plan1!$F$3:$G$429,2,FALSE)</f>
        <v>3</v>
      </c>
      <c r="BM630" s="20">
        <f>VLOOKUP(BM285,[1]Plan1!$F$3:$G$429,2,FALSE)</f>
        <v>2</v>
      </c>
      <c r="BN630" s="20">
        <f>VLOOKUP(BN285,[1]Plan1!$F$3:$G$429,2,FALSE)</f>
        <v>0</v>
      </c>
      <c r="BO630" s="20">
        <f>VLOOKUP(BO285,[1]Plan1!$F$3:$G$429,2,FALSE)</f>
        <v>13</v>
      </c>
      <c r="BP630" s="20">
        <f>VLOOKUP(BP285,[1]Plan1!$F$3:$G$429,2,FALSE)</f>
        <v>13</v>
      </c>
      <c r="BQ630" s="20" t="e">
        <f>VLOOKUP(BQ285,[1]ajustes!$L$3:$M$11,2,FALSE)</f>
        <v>#N/A</v>
      </c>
      <c r="BR630" s="20" t="e">
        <f>VLOOKUP(BR285,[1]Plan1!$F$3:$G$429,2,FALSE)</f>
        <v>#N/A</v>
      </c>
      <c r="BS630" s="20">
        <f>VLOOKUP(BS285,[1]Plan1!$F$3:$G$429,2,FALSE)</f>
        <v>3</v>
      </c>
      <c r="BT630" s="20">
        <f>VLOOKUP(BT285,[1]Plan1!$F$3:$G$429,2,FALSE)</f>
        <v>3</v>
      </c>
      <c r="BU630" s="20">
        <f>VLOOKUP(BU285,[1]Plan1!$F$3:$G$429,2,FALSE)</f>
        <v>3</v>
      </c>
      <c r="BV630" s="20" t="e">
        <f>VLOOKUP(BV285,[1]ajustes!$L$3:$M$328,2,FALSE)</f>
        <v>#N/A</v>
      </c>
      <c r="BW630" s="20" t="e">
        <f>VLOOKUP(BW285,[1]Plan1!$F$3:$G$429,2,FALSE)</f>
        <v>#N/A</v>
      </c>
      <c r="BX630" s="20">
        <f>VLOOKUP(BX285,[1]Plan1!$F$3:$G$429,2,FALSE)</f>
        <v>4</v>
      </c>
      <c r="BY630" s="20">
        <f>VLOOKUP(BY285,[1]Plan1!$F$3:$G$429,2,FALSE)</f>
        <v>5</v>
      </c>
      <c r="BZ630" s="20">
        <f>VLOOKUP(BZ285,[1]Plan1!$F$3:$G$429,2,FALSE)</f>
        <v>2</v>
      </c>
      <c r="CA630" s="20">
        <f>VLOOKUP(CA285,[1]Plan1!$F$3:$G$429,2,FALSE)</f>
        <v>2</v>
      </c>
      <c r="CB630" s="20">
        <f>VLOOKUP(CB285,[1]Plan1!$F$3:$G$429,2,FALSE)</f>
        <v>0</v>
      </c>
      <c r="CC630" s="20">
        <f>VLOOKUP(CC285,[1]Plan1!$F$3:$G$429,2,FALSE)</f>
        <v>990</v>
      </c>
      <c r="CD630" s="20" t="e">
        <f>VLOOKUP(CD285,[1]Plan1!$F$3:$G$429,2,FALSE)</f>
        <v>#N/A</v>
      </c>
      <c r="CE630" s="20" t="e">
        <f>VLOOKUP(CE285,[1]Plan1!$F$3:$G$429,2,FALSE)</f>
        <v>#N/A</v>
      </c>
      <c r="CF630" s="20" t="e">
        <f>VLOOKUP(CF285,[1]Plan1!$F$3:$G$429,2,FALSE)</f>
        <v>#N/A</v>
      </c>
      <c r="CG630" s="20" t="e">
        <f>VLOOKUP(CG285,[1]Plan1!$F$3:$G$429,2,FALSE)</f>
        <v>#N/A</v>
      </c>
      <c r="CH630" s="20" t="e">
        <f>VLOOKUP(CH285,[1]Plan1!$F$3:$G$429,2,FALSE)</f>
        <v>#N/A</v>
      </c>
      <c r="CI630" s="20">
        <f>VLOOKUP(CI285,[1]Plan1!$F$3:$G$429,2,FALSE)</f>
        <v>40</v>
      </c>
      <c r="CJ630" s="20">
        <f>VLOOKUP(CJ285,[1]Plan1!$F$3:$G$429,2,FALSE)</f>
        <v>1</v>
      </c>
      <c r="CK630" s="20" t="e">
        <f>VLOOKUP(CK285,[1]Plan1!$F$3:$G$429,2,FALSE)</f>
        <v>#N/A</v>
      </c>
      <c r="CL630" s="20" t="e">
        <f>VLOOKUP(CL285,[1]Plan1!$F$3:$G$429,2,FALSE)</f>
        <v>#N/A</v>
      </c>
      <c r="CM630" s="20">
        <f>VLOOKUP(CM285,[1]Plan1!$F$3:$G$429,2,FALSE)</f>
        <v>0</v>
      </c>
      <c r="CN630" s="20">
        <f>VLOOKUP(CN285,[1]Plan1!$F$3:$G$429,2,FALSE)</f>
        <v>1</v>
      </c>
      <c r="CU630" s="20" t="str">
        <f>IF(ISERROR(VLOOKUP(CU285,[1]Plan1!$B$2:$D$490,2,FALSE)),"(sem email)",VLOOKUP(CU285,[1]Plan1!$B$2:$D$490,2,FALSE))</f>
        <v>(sem email)</v>
      </c>
      <c r="CX630" s="20" t="str">
        <f>IF(ISERROR(VLOOKUP(CX285,[1]ajustes!$L$4:$M$309,2,FALSE)),"(sem email)",VLOOKUP(CX285,[1]ajustes!$L$4:$M$309,2,FALSE))</f>
        <v>(sem email)</v>
      </c>
    </row>
    <row r="631" spans="5:102" ht="15.75" customHeight="1" x14ac:dyDescent="0.3">
      <c r="E631" s="23" t="str">
        <f t="shared" si="4"/>
        <v>Joaceles Cardoso Ferreira</v>
      </c>
      <c r="O631" s="20" t="e">
        <f>VLOOKUP(O286,[1]Plan1!$B$2:$D$490,2,FALSE)</f>
        <v>#N/A</v>
      </c>
      <c r="P631" s="20" t="str">
        <f>VLOOKUP(P286,[1]ajustes!$N$4:$O$344,2,FALSE)</f>
        <v>(11) 98221-2095</v>
      </c>
      <c r="AN631" s="20">
        <f>VLOOKUP(AN286,[1]Plan1!$F$3:$G$429,2,FALSE)</f>
        <v>70</v>
      </c>
      <c r="AO631" s="20">
        <f>VLOOKUP(AO286,[1]Plan1!$F$3:$G$429,2,FALSE)</f>
        <v>35</v>
      </c>
      <c r="AP631" s="20">
        <f>VLOOKUP(AP286,[1]Plan1!$F$3:$G$429,2,FALSE)</f>
        <v>10</v>
      </c>
      <c r="AQ631" s="20">
        <f>VLOOKUP(AQ286,[1]Plan1!$F$3:$G$429,2,FALSE)</f>
        <v>12</v>
      </c>
      <c r="AR631" s="20" t="e">
        <f>VLOOKUP(AR286,[1]Plan1!$F$3:$G$429,2,FALSE)</f>
        <v>#N/A</v>
      </c>
      <c r="AS631" s="20">
        <f>VLOOKUP(AS286,[1]Plan1!$F$3:$G$429,2,FALSE)</f>
        <v>17</v>
      </c>
      <c r="AT631" s="20" t="e">
        <f>VLOOKUP(AT286,[1]Plan1!$F$3:$G$429,2,FALSE)</f>
        <v>#N/A</v>
      </c>
      <c r="AU631" s="20" t="e">
        <f>VLOOKUP(AU286,[1]ajustes!$L$4:$N$134,3,FALSE)</f>
        <v>#N/A</v>
      </c>
      <c r="AV631" s="20">
        <f>VLOOKUP(AV286,[1]Plan1!$F$3:$G$429,2,FALSE)</f>
        <v>8</v>
      </c>
      <c r="AW631" s="20">
        <f>VLOOKUP(AW286,[1]Plan1!$F$3:$G$429,2,FALSE)</f>
        <v>8</v>
      </c>
      <c r="AX631" s="20">
        <f>VLOOKUP(AX286,[1]Plan1!$F$3:$G$429,2,FALSE)</f>
        <v>4</v>
      </c>
      <c r="AY631" s="20">
        <f>VLOOKUP(AY286,[1]Plan1!$F$3:$G$429,2,FALSE)</f>
        <v>2</v>
      </c>
      <c r="AZ631" s="20" t="e">
        <f>VLOOKUP(AZ286,[1]Plan1!$F$3:$G$429,2,FALSE)</f>
        <v>#N/A</v>
      </c>
      <c r="BA631" s="20">
        <f>VLOOKUP(BA286,[1]Plan1!$F$3:$G$429,2,FALSE)</f>
        <v>12</v>
      </c>
      <c r="BB631" s="20">
        <f>VLOOKUP(BB286,[1]Plan1!$F$3:$G$429,2,FALSE)</f>
        <v>6</v>
      </c>
      <c r="BC631" s="20">
        <f>VLOOKUP(BC286,[1]Plan1!$F$3:$G$429,2,FALSE)</f>
        <v>4</v>
      </c>
      <c r="BD631" s="20">
        <f>VLOOKUP(BD286,[1]Plan1!$F$3:$G$429,2,FALSE)</f>
        <v>3</v>
      </c>
      <c r="BE631" s="20" t="e">
        <f>VLOOKUP(BE286,[1]Plan1!$F$3:$G$429,2,FALSE)</f>
        <v>#N/A</v>
      </c>
      <c r="BF631" s="20">
        <f>VLOOKUP(BF286,[1]Plan1!$F$3:$G$429,2,FALSE)</f>
        <v>4</v>
      </c>
      <c r="BG631" s="20">
        <f>VLOOKUP(BG286,[1]Plan1!$F$3:$G$429,2,FALSE)</f>
        <v>4</v>
      </c>
      <c r="BH631" s="20">
        <f>VLOOKUP(BH286,[1]Plan1!$F$3:$G$429,2,FALSE)</f>
        <v>6</v>
      </c>
      <c r="BI631" s="20">
        <f>VLOOKUP(BI286,[1]Plan1!$F$3:$G$429,2,FALSE)</f>
        <v>2</v>
      </c>
      <c r="BJ631" s="20">
        <f>VLOOKUP(BJ286,[1]Plan1!$F$3:$G$429,2,FALSE)</f>
        <v>2</v>
      </c>
      <c r="BK631" s="20">
        <f>VLOOKUP(BK286,[1]Plan1!$F$3:$G$429,2,FALSE)</f>
        <v>1</v>
      </c>
      <c r="BL631" s="20">
        <f>VLOOKUP(BL286,[1]Plan1!$F$3:$G$429,2,FALSE)</f>
        <v>1</v>
      </c>
      <c r="BM631" s="20">
        <f>VLOOKUP(BM286,[1]Plan1!$F$3:$G$429,2,FALSE)</f>
        <v>1</v>
      </c>
      <c r="BN631" s="20">
        <f>VLOOKUP(BN286,[1]Plan1!$F$3:$G$429,2,FALSE)</f>
        <v>0</v>
      </c>
      <c r="BO631" s="20">
        <f>VLOOKUP(BO286,[1]Plan1!$F$3:$G$429,2,FALSE)</f>
        <v>6</v>
      </c>
      <c r="BP631" s="20">
        <f>VLOOKUP(BP286,[1]Plan1!$F$3:$G$429,2,FALSE)</f>
        <v>6</v>
      </c>
      <c r="BQ631" s="20" t="e">
        <f>VLOOKUP(BQ286,[1]ajustes!$L$3:$M$11,2,FALSE)</f>
        <v>#N/A</v>
      </c>
      <c r="BR631" s="20" t="e">
        <f>VLOOKUP(BR286,[1]Plan1!$F$3:$G$429,2,FALSE)</f>
        <v>#N/A</v>
      </c>
      <c r="BS631" s="20">
        <f>VLOOKUP(BS286,[1]Plan1!$F$3:$G$429,2,FALSE)</f>
        <v>0</v>
      </c>
      <c r="BT631" s="20">
        <f>VLOOKUP(BT286,[1]Plan1!$F$3:$G$429,2,FALSE)</f>
        <v>0</v>
      </c>
      <c r="BU631" s="20">
        <f>VLOOKUP(BU286,[1]Plan1!$F$3:$G$429,2,FALSE)</f>
        <v>0</v>
      </c>
      <c r="BV631" s="20" t="e">
        <f>VLOOKUP(BV286,[1]ajustes!$L$3:$M$328,2,FALSE)</f>
        <v>#N/A</v>
      </c>
      <c r="BW631" s="20" t="e">
        <f>VLOOKUP(BW286,[1]Plan1!$F$3:$G$429,2,FALSE)</f>
        <v>#N/A</v>
      </c>
      <c r="BX631" s="20">
        <f>VLOOKUP(BX286,[1]Plan1!$F$3:$G$429,2,FALSE)</f>
        <v>3</v>
      </c>
      <c r="BY631" s="20">
        <f>VLOOKUP(BY286,[1]Plan1!$F$3:$G$429,2,FALSE)</f>
        <v>4</v>
      </c>
      <c r="BZ631" s="20">
        <f>VLOOKUP(BZ286,[1]Plan1!$F$3:$G$429,2,FALSE)</f>
        <v>2</v>
      </c>
      <c r="CA631" s="20">
        <f>VLOOKUP(CA286,[1]Plan1!$F$3:$G$429,2,FALSE)</f>
        <v>1</v>
      </c>
      <c r="CB631" s="20">
        <f>VLOOKUP(CB286,[1]Plan1!$F$3:$G$429,2,FALSE)</f>
        <v>0</v>
      </c>
      <c r="CC631" s="20">
        <f>VLOOKUP(CC286,[1]Plan1!$F$3:$G$429,2,FALSE)</f>
        <v>43</v>
      </c>
      <c r="CD631" s="20">
        <f>VLOOKUP(CD286,[1]Plan1!$F$3:$G$429,2,FALSE)</f>
        <v>0</v>
      </c>
      <c r="CE631" s="20" t="e">
        <f>VLOOKUP(CE286,[1]Plan1!$F$3:$G$429,2,FALSE)</f>
        <v>#N/A</v>
      </c>
      <c r="CF631" s="20">
        <f>VLOOKUP(CF286,[1]Plan1!$F$3:$G$429,2,FALSE)</f>
        <v>0</v>
      </c>
      <c r="CG631" s="20" t="e">
        <f>VLOOKUP(CG286,[1]Plan1!$F$3:$G$429,2,FALSE)</f>
        <v>#N/A</v>
      </c>
      <c r="CH631" s="20" t="e">
        <f>VLOOKUP(CH286,[1]Plan1!$F$3:$G$429,2,FALSE)</f>
        <v>#N/A</v>
      </c>
      <c r="CI631" s="20">
        <f>VLOOKUP(CI286,[1]Plan1!$F$3:$G$429,2,FALSE)</f>
        <v>2</v>
      </c>
      <c r="CJ631" s="20">
        <f>VLOOKUP(CJ286,[1]Plan1!$F$3:$G$429,2,FALSE)</f>
        <v>1</v>
      </c>
      <c r="CK631" s="20" t="e">
        <f>VLOOKUP(CK286,[1]Plan1!$F$3:$G$429,2,FALSE)</f>
        <v>#N/A</v>
      </c>
      <c r="CL631" s="20" t="e">
        <f>VLOOKUP(CL286,[1]Plan1!$F$3:$G$429,2,FALSE)</f>
        <v>#N/A</v>
      </c>
      <c r="CM631" s="20">
        <f>VLOOKUP(CM286,[1]Plan1!$F$3:$G$429,2,FALSE)</f>
        <v>0</v>
      </c>
      <c r="CN631" s="20">
        <f>VLOOKUP(CN286,[1]Plan1!$F$3:$G$429,2,FALSE)</f>
        <v>0</v>
      </c>
      <c r="CU631" s="20" t="str">
        <f>IF(ISERROR(VLOOKUP(CU286,[1]Plan1!$B$2:$D$490,2,FALSE)),"(sem email)",VLOOKUP(CU286,[1]Plan1!$B$2:$D$490,2,FALSE))</f>
        <v>(sem email)</v>
      </c>
      <c r="CX631" s="20" t="str">
        <f>IF(ISERROR(VLOOKUP(CX286,[1]ajustes!$L$4:$M$309,2,FALSE)),"(sem email)",VLOOKUP(CX286,[1]ajustes!$L$4:$M$309,2,FALSE))</f>
        <v>(sem email)</v>
      </c>
    </row>
    <row r="632" spans="5:102" ht="15.75" customHeight="1" x14ac:dyDescent="0.3">
      <c r="E632" s="23" t="str">
        <f t="shared" si="4"/>
        <v>Ariovaldo Delquiaro</v>
      </c>
      <c r="O632" s="20" t="e">
        <f>VLOOKUP(O287,[1]Plan1!$B$2:$D$490,2,FALSE)</f>
        <v>#N/A</v>
      </c>
      <c r="P632" s="20" t="str">
        <f>VLOOKUP(P287,[1]ajustes!$N$4:$O$344,2,FALSE)</f>
        <v>(11) 97176-2038 / (11) 3681-6586</v>
      </c>
      <c r="AN632" s="20">
        <f>VLOOKUP(AN287,[1]Plan1!$F$3:$G$429,2,FALSE)</f>
        <v>0</v>
      </c>
      <c r="AO632" s="20">
        <f>VLOOKUP(AO287,[1]Plan1!$F$3:$G$429,2,FALSE)</f>
        <v>18</v>
      </c>
      <c r="AP632" s="20">
        <f>VLOOKUP(AP287,[1]Plan1!$F$3:$G$429,2,FALSE)</f>
        <v>10</v>
      </c>
      <c r="AQ632" s="20">
        <f>VLOOKUP(AQ287,[1]Plan1!$F$3:$G$429,2,FALSE)</f>
        <v>12</v>
      </c>
      <c r="AR632" s="20">
        <f>VLOOKUP(AR287,[1]Plan1!$F$3:$G$429,2,FALSE)</f>
        <v>0</v>
      </c>
      <c r="AS632" s="20">
        <f>VLOOKUP(AS287,[1]Plan1!$F$3:$G$429,2,FALSE)</f>
        <v>0</v>
      </c>
      <c r="AT632" s="20" t="e">
        <f>VLOOKUP(AT287,[1]Plan1!$F$3:$G$429,2,FALSE)</f>
        <v>#N/A</v>
      </c>
      <c r="AU632" s="20" t="e">
        <f>VLOOKUP(AU287,[1]ajustes!$L$4:$N$134,3,FALSE)</f>
        <v>#N/A</v>
      </c>
      <c r="AV632" s="20">
        <f>VLOOKUP(AV287,[1]Plan1!$F$3:$G$429,2,FALSE)</f>
        <v>12</v>
      </c>
      <c r="AW632" s="20">
        <f>VLOOKUP(AW287,[1]Plan1!$F$3:$G$429,2,FALSE)</f>
        <v>15</v>
      </c>
      <c r="AX632" s="20">
        <f>VLOOKUP(AX287,[1]Plan1!$F$3:$G$429,2,FALSE)</f>
        <v>4</v>
      </c>
      <c r="AY632" s="20">
        <f>VLOOKUP(AY287,[1]Plan1!$F$3:$G$429,2,FALSE)</f>
        <v>3</v>
      </c>
      <c r="AZ632" s="20">
        <f>VLOOKUP(AZ287,[1]Plan1!$F$3:$G$429,2,FALSE)</f>
        <v>0</v>
      </c>
      <c r="BA632" s="20">
        <f>VLOOKUP(BA287,[1]Plan1!$F$3:$G$429,2,FALSE)</f>
        <v>0</v>
      </c>
      <c r="BB632" s="20">
        <f>VLOOKUP(BB287,[1]Plan1!$F$3:$G$429,2,FALSE)</f>
        <v>9</v>
      </c>
      <c r="BC632" s="20">
        <f>VLOOKUP(BC287,[1]Plan1!$F$3:$G$429,2,FALSE)</f>
        <v>4</v>
      </c>
      <c r="BD632" s="20">
        <f>VLOOKUP(BD287,[1]Plan1!$F$3:$G$429,2,FALSE)</f>
        <v>2</v>
      </c>
      <c r="BE632" s="20" t="e">
        <f>VLOOKUP(BE287,[1]Plan1!$F$3:$G$429,2,FALSE)</f>
        <v>#N/A</v>
      </c>
      <c r="BF632" s="20">
        <f>VLOOKUP(BF287,[1]Plan1!$F$3:$G$429,2,FALSE)</f>
        <v>19</v>
      </c>
      <c r="BG632" s="20">
        <f>VLOOKUP(BG287,[1]Plan1!$F$3:$G$429,2,FALSE)</f>
        <v>9</v>
      </c>
      <c r="BH632" s="20">
        <f>VLOOKUP(BH287,[1]Plan1!$F$3:$G$429,2,FALSE)</f>
        <v>7</v>
      </c>
      <c r="BI632" s="20">
        <f>VLOOKUP(BI287,[1]Plan1!$F$3:$G$429,2,FALSE)</f>
        <v>2</v>
      </c>
      <c r="BJ632" s="20">
        <f>VLOOKUP(BJ287,[1]Plan1!$F$3:$G$429,2,FALSE)</f>
        <v>1</v>
      </c>
      <c r="BK632" s="20">
        <f>VLOOKUP(BK287,[1]Plan1!$F$3:$G$429,2,FALSE)</f>
        <v>1</v>
      </c>
      <c r="BL632" s="20">
        <f>VLOOKUP(BL287,[1]Plan1!$F$3:$G$429,2,FALSE)</f>
        <v>2</v>
      </c>
      <c r="BM632" s="20">
        <f>VLOOKUP(BM287,[1]Plan1!$F$3:$G$429,2,FALSE)</f>
        <v>1</v>
      </c>
      <c r="BN632" s="20">
        <f>VLOOKUP(BN287,[1]Plan1!$F$3:$G$429,2,FALSE)</f>
        <v>1</v>
      </c>
      <c r="BO632" s="20">
        <f>VLOOKUP(BO287,[1]Plan1!$F$3:$G$429,2,FALSE)</f>
        <v>5</v>
      </c>
      <c r="BP632" s="20">
        <f>VLOOKUP(BP287,[1]Plan1!$F$3:$G$429,2,FALSE)</f>
        <v>0</v>
      </c>
      <c r="BQ632" s="20" t="e">
        <f>VLOOKUP(BQ287,[1]ajustes!$L$3:$M$11,2,FALSE)</f>
        <v>#N/A</v>
      </c>
      <c r="BR632" s="20" t="e">
        <f>VLOOKUP(BR287,[1]Plan1!$F$3:$G$429,2,FALSE)</f>
        <v>#N/A</v>
      </c>
      <c r="BS632" s="20">
        <f>VLOOKUP(BS287,[1]Plan1!$F$3:$G$429,2,FALSE)</f>
        <v>0</v>
      </c>
      <c r="BT632" s="20">
        <f>VLOOKUP(BT287,[1]Plan1!$F$3:$G$429,2,FALSE)</f>
        <v>3</v>
      </c>
      <c r="BU632" s="20">
        <f>VLOOKUP(BU287,[1]Plan1!$F$3:$G$429,2,FALSE)</f>
        <v>1</v>
      </c>
      <c r="BV632" s="20" t="e">
        <f>VLOOKUP(BV287,[1]ajustes!$L$3:$M$328,2,FALSE)</f>
        <v>#N/A</v>
      </c>
      <c r="BW632" s="20" t="e">
        <f>VLOOKUP(BW287,[1]Plan1!$F$3:$G$429,2,FALSE)</f>
        <v>#N/A</v>
      </c>
      <c r="BX632" s="20">
        <f>VLOOKUP(BX287,[1]Plan1!$F$3:$G$429,2,FALSE)</f>
        <v>0</v>
      </c>
      <c r="BY632" s="20">
        <f>VLOOKUP(BY287,[1]Plan1!$F$3:$G$429,2,FALSE)</f>
        <v>8</v>
      </c>
      <c r="BZ632" s="20">
        <f>VLOOKUP(BZ287,[1]Plan1!$F$3:$G$429,2,FALSE)</f>
        <v>7</v>
      </c>
      <c r="CA632" s="20">
        <f>VLOOKUP(CA287,[1]Plan1!$F$3:$G$429,2,FALSE)</f>
        <v>5</v>
      </c>
      <c r="CB632" s="20">
        <f>VLOOKUP(CB287,[1]Plan1!$F$3:$G$429,2,FALSE)</f>
        <v>2</v>
      </c>
      <c r="CC632" s="20">
        <f>VLOOKUP(CC287,[1]Plan1!$F$3:$G$429,2,FALSE)</f>
        <v>17</v>
      </c>
      <c r="CD632" s="20" t="e">
        <f>VLOOKUP(CD287,[1]Plan1!$F$3:$G$429,2,FALSE)</f>
        <v>#N/A</v>
      </c>
      <c r="CE632" s="20">
        <f>VLOOKUP(CE287,[1]Plan1!$F$3:$G$429,2,FALSE)</f>
        <v>0</v>
      </c>
      <c r="CF632" s="20">
        <f>VLOOKUP(CF287,[1]Plan1!$F$3:$G$429,2,FALSE)</f>
        <v>0</v>
      </c>
      <c r="CG632" s="20" t="e">
        <f>VLOOKUP(CG287,[1]Plan1!$F$3:$G$429,2,FALSE)</f>
        <v>#N/A</v>
      </c>
      <c r="CH632" s="20" t="e">
        <f>VLOOKUP(CH287,[1]Plan1!$F$3:$G$429,2,FALSE)</f>
        <v>#N/A</v>
      </c>
      <c r="CI632" s="20">
        <f>VLOOKUP(CI287,[1]Plan1!$F$3:$G$429,2,FALSE)</f>
        <v>0</v>
      </c>
      <c r="CJ632" s="20">
        <f>VLOOKUP(CJ287,[1]Plan1!$F$3:$G$429,2,FALSE)</f>
        <v>0</v>
      </c>
      <c r="CK632" s="20" t="e">
        <f>VLOOKUP(CK287,[1]Plan1!$F$3:$G$429,2,FALSE)</f>
        <v>#N/A</v>
      </c>
      <c r="CL632" s="20" t="e">
        <f>VLOOKUP(CL287,[1]Plan1!$F$3:$G$429,2,FALSE)</f>
        <v>#N/A</v>
      </c>
      <c r="CM632" s="20">
        <f>VLOOKUP(CM287,[1]Plan1!$F$3:$G$429,2,FALSE)</f>
        <v>0</v>
      </c>
      <c r="CN632" s="20">
        <f>VLOOKUP(CN287,[1]Plan1!$F$3:$G$429,2,FALSE)</f>
        <v>0</v>
      </c>
      <c r="CU632" s="20" t="str">
        <f>IF(ISERROR(VLOOKUP(CU287,[1]Plan1!$B$2:$D$490,2,FALSE)),"(sem email)",VLOOKUP(CU287,[1]Plan1!$B$2:$D$490,2,FALSE))</f>
        <v>(sem email)</v>
      </c>
      <c r="CX632" s="20" t="str">
        <f>IF(ISERROR(VLOOKUP(CX287,[1]ajustes!$L$4:$M$309,2,FALSE)),"(sem email)",VLOOKUP(CX287,[1]ajustes!$L$4:$M$309,2,FALSE))</f>
        <v>(sem email)</v>
      </c>
    </row>
    <row r="633" spans="5:102" ht="15.75" customHeight="1" x14ac:dyDescent="0.3">
      <c r="E633" s="23" t="str">
        <f t="shared" si="4"/>
        <v>Jerson Natal Bottaro</v>
      </c>
      <c r="O633" s="20" t="e">
        <f>VLOOKUP(O288,[1]Plan1!$B$2:$D$490,2,FALSE)</f>
        <v>#N/A</v>
      </c>
      <c r="P633" s="20" t="str">
        <f>VLOOKUP(P288,[1]ajustes!$N$4:$O$344,2,FALSE)</f>
        <v>(11) 99647-9245</v>
      </c>
      <c r="AN633" s="20">
        <f>VLOOKUP(AN288,[1]Plan1!$F$3:$G$429,2,FALSE)</f>
        <v>35</v>
      </c>
      <c r="AO633" s="20">
        <f>VLOOKUP(AO288,[1]Plan1!$F$3:$G$429,2,FALSE)</f>
        <v>30</v>
      </c>
      <c r="AP633" s="20">
        <f>VLOOKUP(AP288,[1]Plan1!$F$3:$G$429,2,FALSE)</f>
        <v>23</v>
      </c>
      <c r="AQ633" s="20">
        <f>VLOOKUP(AQ288,[1]Plan1!$F$3:$G$429,2,FALSE)</f>
        <v>18</v>
      </c>
      <c r="AR633" s="20">
        <f>VLOOKUP(AR288,[1]Plan1!$F$3:$G$429,2,FALSE)</f>
        <v>0</v>
      </c>
      <c r="AS633" s="20">
        <f>VLOOKUP(AS288,[1]Plan1!$F$3:$G$429,2,FALSE)</f>
        <v>0</v>
      </c>
      <c r="AT633" s="20" t="e">
        <f>VLOOKUP(AT288,[1]Plan1!$F$3:$G$429,2,FALSE)</f>
        <v>#N/A</v>
      </c>
      <c r="AU633" s="20" t="e">
        <f>VLOOKUP(AU288,[1]ajustes!$L$4:$N$134,3,FALSE)</f>
        <v>#N/A</v>
      </c>
      <c r="AV633" s="20">
        <f>VLOOKUP(AV288,[1]Plan1!$F$3:$G$429,2,FALSE)</f>
        <v>12</v>
      </c>
      <c r="AW633" s="20">
        <f>VLOOKUP(AW288,[1]Plan1!$F$3:$G$429,2,FALSE)</f>
        <v>23</v>
      </c>
      <c r="AX633" s="20">
        <f>VLOOKUP(AX288,[1]Plan1!$F$3:$G$429,2,FALSE)</f>
        <v>3</v>
      </c>
      <c r="AY633" s="20">
        <f>VLOOKUP(AY288,[1]Plan1!$F$3:$G$429,2,FALSE)</f>
        <v>1</v>
      </c>
      <c r="AZ633" s="20">
        <f>VLOOKUP(AZ288,[1]Plan1!$F$3:$G$429,2,FALSE)</f>
        <v>0</v>
      </c>
      <c r="BA633" s="20">
        <f>VLOOKUP(BA288,[1]Plan1!$F$3:$G$429,2,FALSE)</f>
        <v>0</v>
      </c>
      <c r="BB633" s="20">
        <f>VLOOKUP(BB288,[1]Plan1!$F$3:$G$429,2,FALSE)</f>
        <v>3</v>
      </c>
      <c r="BC633" s="20">
        <f>VLOOKUP(BC288,[1]Plan1!$F$3:$G$429,2,FALSE)</f>
        <v>1</v>
      </c>
      <c r="BD633" s="20">
        <f>VLOOKUP(BD288,[1]Plan1!$F$3:$G$429,2,FALSE)</f>
        <v>1</v>
      </c>
      <c r="BE633" s="20" t="e">
        <f>VLOOKUP(BE288,[1]Plan1!$F$3:$G$429,2,FALSE)</f>
        <v>#N/A</v>
      </c>
      <c r="BF633" s="20">
        <f>VLOOKUP(BF288,[1]Plan1!$F$3:$G$429,2,FALSE)</f>
        <v>7</v>
      </c>
      <c r="BG633" s="20">
        <f>VLOOKUP(BG288,[1]Plan1!$F$3:$G$429,2,FALSE)</f>
        <v>0</v>
      </c>
      <c r="BH633" s="20">
        <f>VLOOKUP(BH288,[1]Plan1!$F$3:$G$429,2,FALSE)</f>
        <v>5</v>
      </c>
      <c r="BI633" s="20">
        <f>VLOOKUP(BI288,[1]Plan1!$F$3:$G$429,2,FALSE)</f>
        <v>1</v>
      </c>
      <c r="BJ633" s="20">
        <f>VLOOKUP(BJ288,[1]Plan1!$F$3:$G$429,2,FALSE)</f>
        <v>1</v>
      </c>
      <c r="BK633" s="20">
        <f>VLOOKUP(BK288,[1]Plan1!$F$3:$G$429,2,FALSE)</f>
        <v>2</v>
      </c>
      <c r="BL633" s="20">
        <f>VLOOKUP(BL288,[1]Plan1!$F$3:$G$429,2,FALSE)</f>
        <v>1</v>
      </c>
      <c r="BM633" s="20">
        <f>VLOOKUP(BM288,[1]Plan1!$F$3:$G$429,2,FALSE)</f>
        <v>0</v>
      </c>
      <c r="BN633" s="20">
        <f>VLOOKUP(BN288,[1]Plan1!$F$3:$G$429,2,FALSE)</f>
        <v>0</v>
      </c>
      <c r="BO633" s="20">
        <f>VLOOKUP(BO288,[1]Plan1!$F$3:$G$429,2,FALSE)</f>
        <v>5</v>
      </c>
      <c r="BP633" s="20">
        <f>VLOOKUP(BP288,[1]Plan1!$F$3:$G$429,2,FALSE)</f>
        <v>5</v>
      </c>
      <c r="BQ633" s="20" t="e">
        <f>VLOOKUP(BQ288,[1]ajustes!$L$3:$M$11,2,FALSE)</f>
        <v>#N/A</v>
      </c>
      <c r="BR633" s="20" t="e">
        <f>VLOOKUP(BR288,[1]Plan1!$F$3:$G$429,2,FALSE)</f>
        <v>#N/A</v>
      </c>
      <c r="BS633" s="20">
        <f>VLOOKUP(BS288,[1]Plan1!$F$3:$G$429,2,FALSE)</f>
        <v>2</v>
      </c>
      <c r="BT633" s="20">
        <f>VLOOKUP(BT288,[1]Plan1!$F$3:$G$429,2,FALSE)</f>
        <v>2</v>
      </c>
      <c r="BU633" s="20">
        <f>VLOOKUP(BU288,[1]Plan1!$F$3:$G$429,2,FALSE)</f>
        <v>2</v>
      </c>
      <c r="BV633" s="20" t="e">
        <f>VLOOKUP(BV288,[1]ajustes!$L$3:$M$328,2,FALSE)</f>
        <v>#N/A</v>
      </c>
      <c r="BW633" s="20">
        <f>VLOOKUP(BW288,[1]Plan1!$F$3:$G$429,2,FALSE)</f>
        <v>0</v>
      </c>
      <c r="BX633" s="20">
        <f>VLOOKUP(BX288,[1]Plan1!$F$3:$G$429,2,FALSE)</f>
        <v>0</v>
      </c>
      <c r="BY633" s="20">
        <f>VLOOKUP(BY288,[1]Plan1!$F$3:$G$429,2,FALSE)</f>
        <v>0</v>
      </c>
      <c r="BZ633" s="20">
        <f>VLOOKUP(BZ288,[1]Plan1!$F$3:$G$429,2,FALSE)</f>
        <v>0</v>
      </c>
      <c r="CA633" s="20">
        <f>VLOOKUP(CA288,[1]Plan1!$F$3:$G$429,2,FALSE)</f>
        <v>0</v>
      </c>
      <c r="CB633" s="20">
        <f>VLOOKUP(CB288,[1]Plan1!$F$3:$G$429,2,FALSE)</f>
        <v>0</v>
      </c>
      <c r="CC633" s="20">
        <f>VLOOKUP(CC288,[1]Plan1!$F$3:$G$429,2,FALSE)</f>
        <v>0</v>
      </c>
      <c r="CD633" s="20">
        <f>VLOOKUP(CD288,[1]Plan1!$F$3:$G$429,2,FALSE)</f>
        <v>0</v>
      </c>
      <c r="CE633" s="20">
        <f>VLOOKUP(CE288,[1]Plan1!$F$3:$G$429,2,FALSE)</f>
        <v>0</v>
      </c>
      <c r="CF633" s="20">
        <f>VLOOKUP(CF288,[1]Plan1!$F$3:$G$429,2,FALSE)</f>
        <v>0</v>
      </c>
      <c r="CG633" s="20" t="e">
        <f>VLOOKUP(CG288,[1]Plan1!$F$3:$G$429,2,FALSE)</f>
        <v>#N/A</v>
      </c>
      <c r="CH633" s="20" t="e">
        <f>VLOOKUP(CH288,[1]Plan1!$F$3:$G$429,2,FALSE)</f>
        <v>#N/A</v>
      </c>
      <c r="CI633" s="20">
        <f>VLOOKUP(CI288,[1]Plan1!$F$3:$G$429,2,FALSE)</f>
        <v>0</v>
      </c>
      <c r="CJ633" s="20">
        <f>VLOOKUP(CJ288,[1]Plan1!$F$3:$G$429,2,FALSE)</f>
        <v>0</v>
      </c>
      <c r="CK633" s="20" t="e">
        <f>VLOOKUP(CK288,[1]Plan1!$F$3:$G$429,2,FALSE)</f>
        <v>#N/A</v>
      </c>
      <c r="CL633" s="20" t="e">
        <f>VLOOKUP(CL288,[1]Plan1!$F$3:$G$429,2,FALSE)</f>
        <v>#N/A</v>
      </c>
      <c r="CM633" s="20">
        <f>VLOOKUP(CM288,[1]Plan1!$F$3:$G$429,2,FALSE)</f>
        <v>0</v>
      </c>
      <c r="CN633" s="20">
        <f>VLOOKUP(CN288,[1]Plan1!$F$3:$G$429,2,FALSE)</f>
        <v>0</v>
      </c>
      <c r="CU633" s="20" t="str">
        <f>IF(ISERROR(VLOOKUP(CU288,[1]Plan1!$B$2:$D$490,2,FALSE)),"(sem email)",VLOOKUP(CU288,[1]Plan1!$B$2:$D$490,2,FALSE))</f>
        <v>(sem email)</v>
      </c>
      <c r="CX633" s="20" t="str">
        <f>IF(ISERROR(VLOOKUP(CX288,[1]ajustes!$L$4:$M$309,2,FALSE)),"(sem email)",VLOOKUP(CX288,[1]ajustes!$L$4:$M$309,2,FALSE))</f>
        <v>(sem email)</v>
      </c>
    </row>
    <row r="634" spans="5:102" ht="15.75" customHeight="1" x14ac:dyDescent="0.3">
      <c r="E634" s="23" t="str">
        <f t="shared" si="4"/>
        <v>Álvaro Da Silva</v>
      </c>
      <c r="O634" s="20" t="e">
        <f>VLOOKUP(O289,[1]Plan1!$B$2:$D$490,2,FALSE)</f>
        <v>#N/A</v>
      </c>
      <c r="P634" s="20" t="e">
        <f>VLOOKUP(P289,[1]ajustes!$N$4:$O$344,2,FALSE)</f>
        <v>#N/A</v>
      </c>
      <c r="AN634" s="20">
        <f>VLOOKUP(AN289,[1]Plan1!$F$3:$G$429,2,FALSE)</f>
        <v>15</v>
      </c>
      <c r="AO634" s="20">
        <f>VLOOKUP(AO289,[1]Plan1!$F$3:$G$429,2,FALSE)</f>
        <v>12</v>
      </c>
      <c r="AP634" s="20">
        <f>VLOOKUP(AP289,[1]Plan1!$F$3:$G$429,2,FALSE)</f>
        <v>8</v>
      </c>
      <c r="AQ634" s="20">
        <f>VLOOKUP(AQ289,[1]Plan1!$F$3:$G$429,2,FALSE)</f>
        <v>6</v>
      </c>
      <c r="AR634" s="20">
        <f>VLOOKUP(AR289,[1]Plan1!$F$3:$G$429,2,FALSE)</f>
        <v>0</v>
      </c>
      <c r="AS634" s="20">
        <f>VLOOKUP(AS289,[1]Plan1!$F$3:$G$429,2,FALSE)</f>
        <v>0</v>
      </c>
      <c r="AT634" s="20" t="e">
        <f>VLOOKUP(AT289,[1]Plan1!$F$3:$G$429,2,FALSE)</f>
        <v>#N/A</v>
      </c>
      <c r="AU634" s="20" t="e">
        <f>VLOOKUP(AU289,[1]ajustes!$L$4:$N$134,3,FALSE)</f>
        <v>#N/A</v>
      </c>
      <c r="AV634" s="20">
        <f>VLOOKUP(AV289,[1]Plan1!$F$3:$G$429,2,FALSE)</f>
        <v>7</v>
      </c>
      <c r="AW634" s="20">
        <f>VLOOKUP(AW289,[1]Plan1!$F$3:$G$429,2,FALSE)</f>
        <v>6</v>
      </c>
      <c r="AX634" s="20">
        <f>VLOOKUP(AX289,[1]Plan1!$F$3:$G$429,2,FALSE)</f>
        <v>4</v>
      </c>
      <c r="AY634" s="20">
        <f>VLOOKUP(AY289,[1]Plan1!$F$3:$G$429,2,FALSE)</f>
        <v>2</v>
      </c>
      <c r="AZ634" s="20">
        <f>VLOOKUP(AZ289,[1]Plan1!$F$3:$G$429,2,FALSE)</f>
        <v>0</v>
      </c>
      <c r="BA634" s="20">
        <f>VLOOKUP(BA289,[1]Plan1!$F$3:$G$429,2,FALSE)</f>
        <v>0</v>
      </c>
      <c r="BB634" s="20">
        <f>VLOOKUP(BB289,[1]Plan1!$F$3:$G$429,2,FALSE)</f>
        <v>3</v>
      </c>
      <c r="BC634" s="20">
        <f>VLOOKUP(BC289,[1]Plan1!$F$3:$G$429,2,FALSE)</f>
        <v>2</v>
      </c>
      <c r="BD634" s="20">
        <f>VLOOKUP(BD289,[1]Plan1!$F$3:$G$429,2,FALSE)</f>
        <v>1</v>
      </c>
      <c r="BE634" s="20" t="e">
        <f>VLOOKUP(BE289,[1]Plan1!$F$3:$G$429,2,FALSE)</f>
        <v>#N/A</v>
      </c>
      <c r="BF634" s="20">
        <f>VLOOKUP(BF289,[1]Plan1!$F$3:$G$429,2,FALSE)</f>
        <v>7</v>
      </c>
      <c r="BG634" s="20">
        <f>VLOOKUP(BG289,[1]Plan1!$F$3:$G$429,2,FALSE)</f>
        <v>0</v>
      </c>
      <c r="BH634" s="20">
        <f>VLOOKUP(BH289,[1]Plan1!$F$3:$G$429,2,FALSE)</f>
        <v>4</v>
      </c>
      <c r="BI634" s="20">
        <f>VLOOKUP(BI289,[1]Plan1!$F$3:$G$429,2,FALSE)</f>
        <v>0</v>
      </c>
      <c r="BJ634" s="20">
        <f>VLOOKUP(BJ289,[1]Plan1!$F$3:$G$429,2,FALSE)</f>
        <v>0</v>
      </c>
      <c r="BK634" s="20">
        <f>VLOOKUP(BK289,[1]Plan1!$F$3:$G$429,2,FALSE)</f>
        <v>0</v>
      </c>
      <c r="BL634" s="20">
        <f>VLOOKUP(BL289,[1]Plan1!$F$3:$G$429,2,FALSE)</f>
        <v>0</v>
      </c>
      <c r="BM634" s="20">
        <f>VLOOKUP(BM289,[1]Plan1!$F$3:$G$429,2,FALSE)</f>
        <v>0</v>
      </c>
      <c r="BN634" s="20">
        <f>VLOOKUP(BN289,[1]Plan1!$F$3:$G$429,2,FALSE)</f>
        <v>3</v>
      </c>
      <c r="BO634" s="20">
        <f>VLOOKUP(BO289,[1]Plan1!$F$3:$G$429,2,FALSE)</f>
        <v>0</v>
      </c>
      <c r="BP634" s="20">
        <f>VLOOKUP(BP289,[1]Plan1!$F$3:$G$429,2,FALSE)</f>
        <v>3</v>
      </c>
      <c r="BQ634" s="20" t="e">
        <f>VLOOKUP(BQ289,[1]ajustes!$L$3:$M$11,2,FALSE)</f>
        <v>#N/A</v>
      </c>
      <c r="BR634" s="20">
        <f>VLOOKUP(BR289,[1]Plan1!$F$3:$G$429,2,FALSE)</f>
        <v>0</v>
      </c>
      <c r="BS634" s="20">
        <f>VLOOKUP(BS289,[1]Plan1!$F$3:$G$429,2,FALSE)</f>
        <v>0</v>
      </c>
      <c r="BT634" s="20">
        <f>VLOOKUP(BT289,[1]Plan1!$F$3:$G$429,2,FALSE)</f>
        <v>0</v>
      </c>
      <c r="BU634" s="20">
        <f>VLOOKUP(BU289,[1]Plan1!$F$3:$G$429,2,FALSE)</f>
        <v>0</v>
      </c>
      <c r="BV634" s="20" t="e">
        <f>VLOOKUP(BV289,[1]ajustes!$L$3:$M$328,2,FALSE)</f>
        <v>#N/A</v>
      </c>
      <c r="BW634" s="20">
        <f>VLOOKUP(BW289,[1]Plan1!$F$3:$G$429,2,FALSE)</f>
        <v>0</v>
      </c>
      <c r="BX634" s="20">
        <f>VLOOKUP(BX289,[1]Plan1!$F$3:$G$429,2,FALSE)</f>
        <v>0</v>
      </c>
      <c r="BY634" s="20">
        <f>VLOOKUP(BY289,[1]Plan1!$F$3:$G$429,2,FALSE)</f>
        <v>0</v>
      </c>
      <c r="BZ634" s="20">
        <f>VLOOKUP(BZ289,[1]Plan1!$F$3:$G$429,2,FALSE)</f>
        <v>0</v>
      </c>
      <c r="CA634" s="20">
        <f>VLOOKUP(CA289,[1]Plan1!$F$3:$G$429,2,FALSE)</f>
        <v>0</v>
      </c>
      <c r="CB634" s="20">
        <f>VLOOKUP(CB289,[1]Plan1!$F$3:$G$429,2,FALSE)</f>
        <v>0</v>
      </c>
      <c r="CC634" s="20">
        <f>VLOOKUP(CC289,[1]Plan1!$F$3:$G$429,2,FALSE)</f>
        <v>25</v>
      </c>
      <c r="CD634" s="20">
        <f>VLOOKUP(CD289,[1]Plan1!$F$3:$G$429,2,FALSE)</f>
        <v>0</v>
      </c>
      <c r="CE634" s="20" t="e">
        <f>VLOOKUP(CE289,[1]Plan1!$F$3:$G$429,2,FALSE)</f>
        <v>#N/A</v>
      </c>
      <c r="CF634" s="20">
        <f>VLOOKUP(CF289,[1]Plan1!$F$3:$G$429,2,FALSE)</f>
        <v>0</v>
      </c>
      <c r="CG634" s="20" t="e">
        <f>VLOOKUP(CG289,[1]Plan1!$F$3:$G$429,2,FALSE)</f>
        <v>#N/A</v>
      </c>
      <c r="CH634" s="20" t="e">
        <f>VLOOKUP(CH289,[1]Plan1!$F$3:$G$429,2,FALSE)</f>
        <v>#N/A</v>
      </c>
      <c r="CI634" s="20">
        <f>VLOOKUP(CI289,[1]Plan1!$F$3:$G$429,2,FALSE)</f>
        <v>0</v>
      </c>
      <c r="CJ634" s="20">
        <f>VLOOKUP(CJ289,[1]Plan1!$F$3:$G$429,2,FALSE)</f>
        <v>0</v>
      </c>
      <c r="CK634" s="20">
        <f>VLOOKUP(CK289,[1]Plan1!$F$3:$G$429,2,FALSE)</f>
        <v>0</v>
      </c>
      <c r="CL634" s="20" t="e">
        <f>VLOOKUP(CL289,[1]Plan1!$F$3:$G$429,2,FALSE)</f>
        <v>#N/A</v>
      </c>
      <c r="CM634" s="20">
        <f>VLOOKUP(CM289,[1]Plan1!$F$3:$G$429,2,FALSE)</f>
        <v>0</v>
      </c>
      <c r="CN634" s="20">
        <f>VLOOKUP(CN289,[1]Plan1!$F$3:$G$429,2,FALSE)</f>
        <v>0</v>
      </c>
      <c r="CU634" s="20" t="str">
        <f>IF(ISERROR(VLOOKUP(CU289,[1]Plan1!$B$2:$D$490,2,FALSE)),"(sem email)",VLOOKUP(CU289,[1]Plan1!$B$2:$D$490,2,FALSE))</f>
        <v>(sem email)</v>
      </c>
      <c r="CX634" s="20" t="str">
        <f>IF(ISERROR(VLOOKUP(CX289,[1]ajustes!$L$4:$M$309,2,FALSE)),"(sem email)",VLOOKUP(CX289,[1]ajustes!$L$4:$M$309,2,FALSE))</f>
        <v>(sem email)</v>
      </c>
    </row>
    <row r="635" spans="5:102" ht="15.75" customHeight="1" x14ac:dyDescent="0.3">
      <c r="E635" s="23" t="str">
        <f t="shared" si="4"/>
        <v>Marcia Dos Santos</v>
      </c>
      <c r="O635" s="20" t="e">
        <f>VLOOKUP(O290,[1]Plan1!$B$2:$D$490,2,FALSE)</f>
        <v>#N/A</v>
      </c>
      <c r="P635" s="20" t="str">
        <f>VLOOKUP(P290,[1]ajustes!$N$4:$O$344,2,FALSE)</f>
        <v>(11) 98790-0323</v>
      </c>
      <c r="AN635" s="20">
        <f>VLOOKUP(AN290,[1]Plan1!$F$3:$G$429,2,FALSE)</f>
        <v>80</v>
      </c>
      <c r="AO635" s="20">
        <f>VLOOKUP(AO290,[1]Plan1!$F$3:$G$429,2,FALSE)</f>
        <v>68</v>
      </c>
      <c r="AP635" s="20">
        <f>VLOOKUP(AP290,[1]Plan1!$F$3:$G$429,2,FALSE)</f>
        <v>10</v>
      </c>
      <c r="AQ635" s="20">
        <f>VLOOKUP(AQ290,[1]Plan1!$F$3:$G$429,2,FALSE)</f>
        <v>10</v>
      </c>
      <c r="AR635" s="20" t="e">
        <f>VLOOKUP(AR290,[1]Plan1!$F$3:$G$429,2,FALSE)</f>
        <v>#N/A</v>
      </c>
      <c r="AS635" s="20">
        <f>VLOOKUP(AS290,[1]Plan1!$F$3:$G$429,2,FALSE)</f>
        <v>0</v>
      </c>
      <c r="AT635" s="20" t="e">
        <f>VLOOKUP(AT290,[1]Plan1!$F$3:$G$429,2,FALSE)</f>
        <v>#N/A</v>
      </c>
      <c r="AU635" s="20" t="e">
        <f>VLOOKUP(AU290,[1]ajustes!$L$4:$N$134,3,FALSE)</f>
        <v>#N/A</v>
      </c>
      <c r="AV635" s="20">
        <f>VLOOKUP(AV290,[1]Plan1!$F$3:$G$429,2,FALSE)</f>
        <v>22</v>
      </c>
      <c r="AW635" s="20">
        <f>VLOOKUP(AW290,[1]Plan1!$F$3:$G$429,2,FALSE)</f>
        <v>10</v>
      </c>
      <c r="AX635" s="20">
        <f>VLOOKUP(AX290,[1]Plan1!$F$3:$G$429,2,FALSE)</f>
        <v>7</v>
      </c>
      <c r="AY635" s="20">
        <f>VLOOKUP(AY290,[1]Plan1!$F$3:$G$429,2,FALSE)</f>
        <v>6</v>
      </c>
      <c r="AZ635" s="20" t="e">
        <f>VLOOKUP(AZ290,[1]Plan1!$F$3:$G$429,2,FALSE)</f>
        <v>#N/A</v>
      </c>
      <c r="BA635" s="20">
        <f>VLOOKUP(BA290,[1]Plan1!$F$3:$G$429,2,FALSE)</f>
        <v>27</v>
      </c>
      <c r="BB635" s="20">
        <f>VLOOKUP(BB290,[1]Plan1!$F$3:$G$429,2,FALSE)</f>
        <v>3</v>
      </c>
      <c r="BC635" s="20">
        <f>VLOOKUP(BC290,[1]Plan1!$F$3:$G$429,2,FALSE)</f>
        <v>2</v>
      </c>
      <c r="BD635" s="20">
        <f>VLOOKUP(BD290,[1]Plan1!$F$3:$G$429,2,FALSE)</f>
        <v>1</v>
      </c>
      <c r="BE635" s="20" t="e">
        <f>VLOOKUP(BE290,[1]Plan1!$F$3:$G$429,2,FALSE)</f>
        <v>#N/A</v>
      </c>
      <c r="BF635" s="20">
        <f>VLOOKUP(BF290,[1]Plan1!$F$3:$G$429,2,FALSE)</f>
        <v>15</v>
      </c>
      <c r="BG635" s="20">
        <f>VLOOKUP(BG290,[1]Plan1!$F$3:$G$429,2,FALSE)</f>
        <v>12</v>
      </c>
      <c r="BH635" s="20">
        <f>VLOOKUP(BH290,[1]Plan1!$F$3:$G$429,2,FALSE)</f>
        <v>8</v>
      </c>
      <c r="BI635" s="20">
        <f>VLOOKUP(BI290,[1]Plan1!$F$3:$G$429,2,FALSE)</f>
        <v>1</v>
      </c>
      <c r="BJ635" s="20">
        <f>VLOOKUP(BJ290,[1]Plan1!$F$3:$G$429,2,FALSE)</f>
        <v>2</v>
      </c>
      <c r="BK635" s="20">
        <f>VLOOKUP(BK290,[1]Plan1!$F$3:$G$429,2,FALSE)</f>
        <v>1</v>
      </c>
      <c r="BL635" s="20">
        <f>VLOOKUP(BL290,[1]Plan1!$F$3:$G$429,2,FALSE)</f>
        <v>1</v>
      </c>
      <c r="BM635" s="20">
        <f>VLOOKUP(BM290,[1]Plan1!$F$3:$G$429,2,FALSE)</f>
        <v>2</v>
      </c>
      <c r="BN635" s="20">
        <f>VLOOKUP(BN290,[1]Plan1!$F$3:$G$429,2,FALSE)</f>
        <v>2</v>
      </c>
      <c r="BO635" s="20">
        <f>VLOOKUP(BO290,[1]Plan1!$F$3:$G$429,2,FALSE)</f>
        <v>4</v>
      </c>
      <c r="BP635" s="20">
        <f>VLOOKUP(BP290,[1]Plan1!$F$3:$G$429,2,FALSE)</f>
        <v>8</v>
      </c>
      <c r="BQ635" s="20" t="e">
        <f>VLOOKUP(BQ290,[1]ajustes!$L$3:$M$11,2,FALSE)</f>
        <v>#N/A</v>
      </c>
      <c r="BR635" s="20" t="e">
        <f>VLOOKUP(BR290,[1]Plan1!$F$3:$G$429,2,FALSE)</f>
        <v>#N/A</v>
      </c>
      <c r="BS635" s="20">
        <f>VLOOKUP(BS290,[1]Plan1!$F$3:$G$429,2,FALSE)</f>
        <v>5</v>
      </c>
      <c r="BT635" s="20">
        <f>VLOOKUP(BT290,[1]Plan1!$F$3:$G$429,2,FALSE)</f>
        <v>2</v>
      </c>
      <c r="BU635" s="20">
        <f>VLOOKUP(BU290,[1]Plan1!$F$3:$G$429,2,FALSE)</f>
        <v>2</v>
      </c>
      <c r="BV635" s="20" t="e">
        <f>VLOOKUP(BV290,[1]ajustes!$L$3:$M$328,2,FALSE)</f>
        <v>#N/A</v>
      </c>
      <c r="BW635" s="20" t="e">
        <f>VLOOKUP(BW290,[1]Plan1!$F$3:$G$429,2,FALSE)</f>
        <v>#N/A</v>
      </c>
      <c r="BX635" s="20">
        <f>VLOOKUP(BX290,[1]Plan1!$F$3:$G$429,2,FALSE)</f>
        <v>12</v>
      </c>
      <c r="BY635" s="20">
        <f>VLOOKUP(BY290,[1]Plan1!$F$3:$G$429,2,FALSE)</f>
        <v>4</v>
      </c>
      <c r="BZ635" s="20">
        <f>VLOOKUP(BZ290,[1]Plan1!$F$3:$G$429,2,FALSE)</f>
        <v>5</v>
      </c>
      <c r="CA635" s="20">
        <f>VLOOKUP(CA290,[1]Plan1!$F$3:$G$429,2,FALSE)</f>
        <v>5</v>
      </c>
      <c r="CB635" s="20">
        <f>VLOOKUP(CB290,[1]Plan1!$F$3:$G$429,2,FALSE)</f>
        <v>3</v>
      </c>
      <c r="CC635" s="20">
        <f>VLOOKUP(CC290,[1]Plan1!$F$3:$G$429,2,FALSE)</f>
        <v>48</v>
      </c>
      <c r="CD635" s="20" t="e">
        <f>VLOOKUP(CD290,[1]Plan1!$F$3:$G$429,2,FALSE)</f>
        <v>#N/A</v>
      </c>
      <c r="CE635" s="20" t="e">
        <f>VLOOKUP(CE290,[1]Plan1!$F$3:$G$429,2,FALSE)</f>
        <v>#N/A</v>
      </c>
      <c r="CF635" s="20">
        <f>VLOOKUP(CF290,[1]Plan1!$F$3:$G$429,2,FALSE)</f>
        <v>0</v>
      </c>
      <c r="CG635" s="20" t="e">
        <f>VLOOKUP(CG290,[1]Plan1!$F$3:$G$429,2,FALSE)</f>
        <v>#N/A</v>
      </c>
      <c r="CH635" s="20" t="e">
        <f>VLOOKUP(CH290,[1]Plan1!$F$3:$G$429,2,FALSE)</f>
        <v>#N/A</v>
      </c>
      <c r="CI635" s="20">
        <f>VLOOKUP(CI290,[1]Plan1!$F$3:$G$429,2,FALSE)</f>
        <v>0</v>
      </c>
      <c r="CJ635" s="20">
        <f>VLOOKUP(CJ290,[1]Plan1!$F$3:$G$429,2,FALSE)</f>
        <v>0</v>
      </c>
      <c r="CK635" s="20" t="e">
        <f>VLOOKUP(CK290,[1]Plan1!$F$3:$G$429,2,FALSE)</f>
        <v>#N/A</v>
      </c>
      <c r="CL635" s="20" t="e">
        <f>VLOOKUP(CL290,[1]Plan1!$F$3:$G$429,2,FALSE)</f>
        <v>#N/A</v>
      </c>
      <c r="CM635" s="20">
        <f>VLOOKUP(CM290,[1]Plan1!$F$3:$G$429,2,FALSE)</f>
        <v>0</v>
      </c>
      <c r="CN635" s="20">
        <f>VLOOKUP(CN290,[1]Plan1!$F$3:$G$429,2,FALSE)</f>
        <v>0</v>
      </c>
      <c r="CU635" s="20" t="str">
        <f>IF(ISERROR(VLOOKUP(CU290,[1]Plan1!$B$2:$D$490,2,FALSE)),"(sem email)",VLOOKUP(CU290,[1]Plan1!$B$2:$D$490,2,FALSE))</f>
        <v>(sem email)</v>
      </c>
      <c r="CX635" s="20" t="str">
        <f>IF(ISERROR(VLOOKUP(CX290,[1]ajustes!$L$4:$M$309,2,FALSE)),"(sem email)",VLOOKUP(CX290,[1]ajustes!$L$4:$M$309,2,FALSE))</f>
        <v>(sem email)</v>
      </c>
    </row>
    <row r="636" spans="5:102" ht="15.75" customHeight="1" x14ac:dyDescent="0.3">
      <c r="E636" s="23" t="str">
        <f t="shared" si="4"/>
        <v>Marlene De Souza Franco</v>
      </c>
      <c r="O636" s="20" t="e">
        <f>VLOOKUP(O291,[1]Plan1!$B$2:$D$490,2,FALSE)</f>
        <v>#N/A</v>
      </c>
      <c r="P636" s="20" t="str">
        <f>VLOOKUP(P291,[1]ajustes!$N$4:$O$344,2,FALSE)</f>
        <v>(11) 99114-6086</v>
      </c>
      <c r="AN636" s="20">
        <f>VLOOKUP(AN291,[1]Plan1!$F$3:$G$429,2,FALSE)</f>
        <v>20</v>
      </c>
      <c r="AO636" s="20">
        <f>VLOOKUP(AO291,[1]Plan1!$F$3:$G$429,2,FALSE)</f>
        <v>15</v>
      </c>
      <c r="AP636" s="20">
        <f>VLOOKUP(AP291,[1]Plan1!$F$3:$G$429,2,FALSE)</f>
        <v>10</v>
      </c>
      <c r="AQ636" s="20">
        <f>VLOOKUP(AQ291,[1]Plan1!$F$3:$G$429,2,FALSE)</f>
        <v>10</v>
      </c>
      <c r="AR636" s="20" t="e">
        <f>VLOOKUP(AR291,[1]Plan1!$F$3:$G$429,2,FALSE)</f>
        <v>#N/A</v>
      </c>
      <c r="AS636" s="20">
        <f>VLOOKUP(AS291,[1]Plan1!$F$3:$G$429,2,FALSE)</f>
        <v>12</v>
      </c>
      <c r="AT636" s="20" t="e">
        <f>VLOOKUP(AT291,[1]Plan1!$F$3:$G$429,2,FALSE)</f>
        <v>#N/A</v>
      </c>
      <c r="AU636" s="20" t="e">
        <f>VLOOKUP(AU291,[1]ajustes!$L$4:$N$134,3,FALSE)</f>
        <v>#N/A</v>
      </c>
      <c r="AV636" s="20">
        <f>VLOOKUP(AV291,[1]Plan1!$F$3:$G$429,2,FALSE)</f>
        <v>12</v>
      </c>
      <c r="AW636" s="20">
        <f>VLOOKUP(AW291,[1]Plan1!$F$3:$G$429,2,FALSE)</f>
        <v>7</v>
      </c>
      <c r="AX636" s="20">
        <f>VLOOKUP(AX291,[1]Plan1!$F$3:$G$429,2,FALSE)</f>
        <v>5</v>
      </c>
      <c r="AY636" s="20">
        <f>VLOOKUP(AY291,[1]Plan1!$F$3:$G$429,2,FALSE)</f>
        <v>2</v>
      </c>
      <c r="AZ636" s="20">
        <f>VLOOKUP(AZ291,[1]Plan1!$F$3:$G$429,2,FALSE)</f>
        <v>0</v>
      </c>
      <c r="BA636" s="20">
        <f>VLOOKUP(BA291,[1]Plan1!$F$3:$G$429,2,FALSE)</f>
        <v>0</v>
      </c>
      <c r="BB636" s="20">
        <f>VLOOKUP(BB291,[1]Plan1!$F$3:$G$429,2,FALSE)</f>
        <v>7</v>
      </c>
      <c r="BC636" s="20">
        <f>VLOOKUP(BC291,[1]Plan1!$F$3:$G$429,2,FALSE)</f>
        <v>2</v>
      </c>
      <c r="BD636" s="20">
        <f>VLOOKUP(BD291,[1]Plan1!$F$3:$G$429,2,FALSE)</f>
        <v>0</v>
      </c>
      <c r="BE636" s="20" t="e">
        <f>VLOOKUP(BE291,[1]Plan1!$F$3:$G$429,2,FALSE)</f>
        <v>#N/A</v>
      </c>
      <c r="BF636" s="20">
        <f>VLOOKUP(BF291,[1]Plan1!$F$3:$G$429,2,FALSE)</f>
        <v>40</v>
      </c>
      <c r="BG636" s="20">
        <f>VLOOKUP(BG291,[1]Plan1!$F$3:$G$429,2,FALSE)</f>
        <v>4</v>
      </c>
      <c r="BH636" s="20">
        <f>VLOOKUP(BH291,[1]Plan1!$F$3:$G$429,2,FALSE)</f>
        <v>20</v>
      </c>
      <c r="BI636" s="20">
        <f>VLOOKUP(BI291,[1]Plan1!$F$3:$G$429,2,FALSE)</f>
        <v>2</v>
      </c>
      <c r="BJ636" s="20">
        <f>VLOOKUP(BJ291,[1]Plan1!$F$3:$G$429,2,FALSE)</f>
        <v>2</v>
      </c>
      <c r="BK636" s="20">
        <f>VLOOKUP(BK291,[1]Plan1!$F$3:$G$429,2,FALSE)</f>
        <v>2</v>
      </c>
      <c r="BL636" s="20">
        <f>VLOOKUP(BL291,[1]Plan1!$F$3:$G$429,2,FALSE)</f>
        <v>2</v>
      </c>
      <c r="BM636" s="20">
        <f>VLOOKUP(BM291,[1]Plan1!$F$3:$G$429,2,FALSE)</f>
        <v>1</v>
      </c>
      <c r="BN636" s="20">
        <f>VLOOKUP(BN291,[1]Plan1!$F$3:$G$429,2,FALSE)</f>
        <v>0</v>
      </c>
      <c r="BO636" s="20">
        <f>VLOOKUP(BO291,[1]Plan1!$F$3:$G$429,2,FALSE)</f>
        <v>17</v>
      </c>
      <c r="BP636" s="20">
        <f>VLOOKUP(BP291,[1]Plan1!$F$3:$G$429,2,FALSE)</f>
        <v>9</v>
      </c>
      <c r="BQ636" s="20" t="e">
        <f>VLOOKUP(BQ291,[1]ajustes!$L$3:$M$11,2,FALSE)</f>
        <v>#N/A</v>
      </c>
      <c r="BR636" s="20" t="e">
        <f>VLOOKUP(BR291,[1]Plan1!$F$3:$G$429,2,FALSE)</f>
        <v>#N/A</v>
      </c>
      <c r="BS636" s="20">
        <f>VLOOKUP(BS291,[1]Plan1!$F$3:$G$429,2,FALSE)</f>
        <v>5</v>
      </c>
      <c r="BT636" s="20">
        <f>VLOOKUP(BT291,[1]Plan1!$F$3:$G$429,2,FALSE)</f>
        <v>2</v>
      </c>
      <c r="BU636" s="20">
        <f>VLOOKUP(BU291,[1]Plan1!$F$3:$G$429,2,FALSE)</f>
        <v>2</v>
      </c>
      <c r="BV636" s="20" t="e">
        <f>VLOOKUP(BV291,[1]ajustes!$L$3:$M$328,2,FALSE)</f>
        <v>#N/A</v>
      </c>
      <c r="BW636" s="20" t="e">
        <f>VLOOKUP(BW291,[1]Plan1!$F$3:$G$429,2,FALSE)</f>
        <v>#N/A</v>
      </c>
      <c r="BX636" s="20">
        <f>VLOOKUP(BX291,[1]Plan1!$F$3:$G$429,2,FALSE)</f>
        <v>3</v>
      </c>
      <c r="BY636" s="20">
        <f>VLOOKUP(BY291,[1]Plan1!$F$3:$G$429,2,FALSE)</f>
        <v>7</v>
      </c>
      <c r="BZ636" s="20">
        <f>VLOOKUP(BZ291,[1]Plan1!$F$3:$G$429,2,FALSE)</f>
        <v>2</v>
      </c>
      <c r="CA636" s="20">
        <f>VLOOKUP(CA291,[1]Plan1!$F$3:$G$429,2,FALSE)</f>
        <v>2</v>
      </c>
      <c r="CB636" s="20">
        <f>VLOOKUP(CB291,[1]Plan1!$F$3:$G$429,2,FALSE)</f>
        <v>0</v>
      </c>
      <c r="CC636" s="20">
        <f>VLOOKUP(CC291,[1]Plan1!$F$3:$G$429,2,FALSE)</f>
        <v>10</v>
      </c>
      <c r="CD636" s="20">
        <f>VLOOKUP(CD291,[1]Plan1!$F$3:$G$429,2,FALSE)</f>
        <v>0</v>
      </c>
      <c r="CE636" s="20">
        <f>VLOOKUP(CE291,[1]Plan1!$F$3:$G$429,2,FALSE)</f>
        <v>0</v>
      </c>
      <c r="CF636" s="20">
        <f>VLOOKUP(CF291,[1]Plan1!$F$3:$G$429,2,FALSE)</f>
        <v>0</v>
      </c>
      <c r="CG636" s="20" t="e">
        <f>VLOOKUP(CG291,[1]Plan1!$F$3:$G$429,2,FALSE)</f>
        <v>#N/A</v>
      </c>
      <c r="CH636" s="20" t="e">
        <f>VLOOKUP(CH291,[1]Plan1!$F$3:$G$429,2,FALSE)</f>
        <v>#N/A</v>
      </c>
      <c r="CI636" s="20">
        <f>VLOOKUP(CI291,[1]Plan1!$F$3:$G$429,2,FALSE)</f>
        <v>0</v>
      </c>
      <c r="CJ636" s="20">
        <f>VLOOKUP(CJ291,[1]Plan1!$F$3:$G$429,2,FALSE)</f>
        <v>0</v>
      </c>
      <c r="CK636" s="20" t="e">
        <f>VLOOKUP(CK291,[1]Plan1!$F$3:$G$429,2,FALSE)</f>
        <v>#N/A</v>
      </c>
      <c r="CL636" s="20" t="e">
        <f>VLOOKUP(CL291,[1]Plan1!$F$3:$G$429,2,FALSE)</f>
        <v>#N/A</v>
      </c>
      <c r="CM636" s="20">
        <f>VLOOKUP(CM291,[1]Plan1!$F$3:$G$429,2,FALSE)</f>
        <v>0</v>
      </c>
      <c r="CN636" s="20">
        <f>VLOOKUP(CN291,[1]Plan1!$F$3:$G$429,2,FALSE)</f>
        <v>0</v>
      </c>
      <c r="CU636" s="20" t="str">
        <f>IF(ISERROR(VLOOKUP(CU291,[1]Plan1!$B$2:$D$490,2,FALSE)),"(sem email)",VLOOKUP(CU291,[1]Plan1!$B$2:$D$490,2,FALSE))</f>
        <v>(sem email)</v>
      </c>
      <c r="CX636" s="20" t="str">
        <f>IF(ISERROR(VLOOKUP(CX291,[1]ajustes!$L$4:$M$309,2,FALSE)),"(sem email)",VLOOKUP(CX291,[1]ajustes!$L$4:$M$309,2,FALSE))</f>
        <v>(sem email)</v>
      </c>
    </row>
    <row r="637" spans="5:102" ht="15.75" customHeight="1" x14ac:dyDescent="0.3">
      <c r="E637" s="23" t="str">
        <f t="shared" si="4"/>
        <v>Mauricio Barbosa Da Silva</v>
      </c>
      <c r="O637" s="20" t="e">
        <f>VLOOKUP(O292,[1]Plan1!$B$2:$D$490,2,FALSE)</f>
        <v>#N/A</v>
      </c>
      <c r="P637" s="20" t="str">
        <f>VLOOKUP(P292,[1]ajustes!$N$4:$O$344,2,FALSE)</f>
        <v>(11) 94905-2776</v>
      </c>
      <c r="AN637" s="20">
        <f>VLOOKUP(AN292,[1]Plan1!$F$3:$G$429,2,FALSE)</f>
        <v>75</v>
      </c>
      <c r="AO637" s="20">
        <f>VLOOKUP(AO292,[1]Plan1!$F$3:$G$429,2,FALSE)</f>
        <v>40</v>
      </c>
      <c r="AP637" s="20">
        <f>VLOOKUP(AP292,[1]Plan1!$F$3:$G$429,2,FALSE)</f>
        <v>15</v>
      </c>
      <c r="AQ637" s="20">
        <f>VLOOKUP(AQ292,[1]Plan1!$F$3:$G$429,2,FALSE)</f>
        <v>10</v>
      </c>
      <c r="AR637" s="20" t="e">
        <f>VLOOKUP(AR292,[1]Plan1!$F$3:$G$429,2,FALSE)</f>
        <v>#N/A</v>
      </c>
      <c r="AS637" s="20">
        <f>VLOOKUP(AS292,[1]Plan1!$F$3:$G$429,2,FALSE)</f>
        <v>15</v>
      </c>
      <c r="AT637" s="20" t="e">
        <f>VLOOKUP(AT292,[1]Plan1!$F$3:$G$429,2,FALSE)</f>
        <v>#N/A</v>
      </c>
      <c r="AU637" s="20" t="e">
        <f>VLOOKUP(AU292,[1]ajustes!$L$4:$N$134,3,FALSE)</f>
        <v>#N/A</v>
      </c>
      <c r="AV637" s="20">
        <f>VLOOKUP(AV292,[1]Plan1!$F$3:$G$429,2,FALSE)</f>
        <v>8</v>
      </c>
      <c r="AW637" s="20">
        <f>VLOOKUP(AW292,[1]Plan1!$F$3:$G$429,2,FALSE)</f>
        <v>4</v>
      </c>
      <c r="AX637" s="20">
        <f>VLOOKUP(AX292,[1]Plan1!$F$3:$G$429,2,FALSE)</f>
        <v>3</v>
      </c>
      <c r="AY637" s="20">
        <f>VLOOKUP(AY292,[1]Plan1!$F$3:$G$429,2,FALSE)</f>
        <v>2</v>
      </c>
      <c r="AZ637" s="20">
        <f>VLOOKUP(AZ292,[1]Plan1!$F$3:$G$429,2,FALSE)</f>
        <v>0</v>
      </c>
      <c r="BA637" s="20">
        <f>VLOOKUP(BA292,[1]Plan1!$F$3:$G$429,2,FALSE)</f>
        <v>0</v>
      </c>
      <c r="BB637" s="20">
        <f>VLOOKUP(BB292,[1]Plan1!$F$3:$G$429,2,FALSE)</f>
        <v>4</v>
      </c>
      <c r="BC637" s="20">
        <f>VLOOKUP(BC292,[1]Plan1!$F$3:$G$429,2,FALSE)</f>
        <v>1</v>
      </c>
      <c r="BD637" s="20">
        <f>VLOOKUP(BD292,[1]Plan1!$F$3:$G$429,2,FALSE)</f>
        <v>0</v>
      </c>
      <c r="BE637" s="20" t="e">
        <f>VLOOKUP(BE292,[1]Plan1!$F$3:$G$429,2,FALSE)</f>
        <v>#N/A</v>
      </c>
      <c r="BF637" s="20">
        <f>VLOOKUP(BF292,[1]Plan1!$F$3:$G$429,2,FALSE)</f>
        <v>13</v>
      </c>
      <c r="BG637" s="20">
        <f>VLOOKUP(BG292,[1]Plan1!$F$3:$G$429,2,FALSE)</f>
        <v>8</v>
      </c>
      <c r="BH637" s="20">
        <f>VLOOKUP(BH292,[1]Plan1!$F$3:$G$429,2,FALSE)</f>
        <v>5</v>
      </c>
      <c r="BI637" s="20">
        <f>VLOOKUP(BI292,[1]Plan1!$F$3:$G$429,2,FALSE)</f>
        <v>1</v>
      </c>
      <c r="BJ637" s="20">
        <f>VLOOKUP(BJ292,[1]Plan1!$F$3:$G$429,2,FALSE)</f>
        <v>0</v>
      </c>
      <c r="BK637" s="20">
        <f>VLOOKUP(BK292,[1]Plan1!$F$3:$G$429,2,FALSE)</f>
        <v>2</v>
      </c>
      <c r="BL637" s="20">
        <f>VLOOKUP(BL292,[1]Plan1!$F$3:$G$429,2,FALSE)</f>
        <v>1</v>
      </c>
      <c r="BM637" s="20">
        <f>VLOOKUP(BM292,[1]Plan1!$F$3:$G$429,2,FALSE)</f>
        <v>1</v>
      </c>
      <c r="BN637" s="20">
        <f>VLOOKUP(BN292,[1]Plan1!$F$3:$G$429,2,FALSE)</f>
        <v>0</v>
      </c>
      <c r="BO637" s="20">
        <f>VLOOKUP(BO292,[1]Plan1!$F$3:$G$429,2,FALSE)</f>
        <v>4</v>
      </c>
      <c r="BP637" s="20">
        <f>VLOOKUP(BP292,[1]Plan1!$F$3:$G$429,2,FALSE)</f>
        <v>4</v>
      </c>
      <c r="BQ637" s="20" t="e">
        <f>VLOOKUP(BQ292,[1]ajustes!$L$3:$M$11,2,FALSE)</f>
        <v>#N/A</v>
      </c>
      <c r="BR637" s="20" t="e">
        <f>VLOOKUP(BR292,[1]Plan1!$F$3:$G$429,2,FALSE)</f>
        <v>#N/A</v>
      </c>
      <c r="BS637" s="20">
        <f>VLOOKUP(BS292,[1]Plan1!$F$3:$G$429,2,FALSE)</f>
        <v>0</v>
      </c>
      <c r="BT637" s="20">
        <f>VLOOKUP(BT292,[1]Plan1!$F$3:$G$429,2,FALSE)</f>
        <v>1</v>
      </c>
      <c r="BU637" s="20">
        <f>VLOOKUP(BU292,[1]Plan1!$F$3:$G$429,2,FALSE)</f>
        <v>1</v>
      </c>
      <c r="BV637" s="20" t="e">
        <f>VLOOKUP(BV292,[1]ajustes!$L$3:$M$328,2,FALSE)</f>
        <v>#N/A</v>
      </c>
      <c r="BW637" s="20" t="e">
        <f>VLOOKUP(BW292,[1]Plan1!$F$3:$G$429,2,FALSE)</f>
        <v>#N/A</v>
      </c>
      <c r="BX637" s="20">
        <f>VLOOKUP(BX292,[1]Plan1!$F$3:$G$429,2,FALSE)</f>
        <v>7</v>
      </c>
      <c r="BY637" s="20">
        <f>VLOOKUP(BY292,[1]Plan1!$F$3:$G$429,2,FALSE)</f>
        <v>4</v>
      </c>
      <c r="BZ637" s="20">
        <f>VLOOKUP(BZ292,[1]Plan1!$F$3:$G$429,2,FALSE)</f>
        <v>4</v>
      </c>
      <c r="CA637" s="20">
        <f>VLOOKUP(CA292,[1]Plan1!$F$3:$G$429,2,FALSE)</f>
        <v>3</v>
      </c>
      <c r="CB637" s="20">
        <f>VLOOKUP(CB292,[1]Plan1!$F$3:$G$429,2,FALSE)</f>
        <v>0</v>
      </c>
      <c r="CC637" s="20">
        <f>VLOOKUP(CC292,[1]Plan1!$F$3:$G$429,2,FALSE)</f>
        <v>150</v>
      </c>
      <c r="CD637" s="20">
        <f>VLOOKUP(CD292,[1]Plan1!$F$3:$G$429,2,FALSE)</f>
        <v>0</v>
      </c>
      <c r="CE637" s="20" t="e">
        <f>VLOOKUP(CE292,[1]Plan1!$F$3:$G$429,2,FALSE)</f>
        <v>#N/A</v>
      </c>
      <c r="CF637" s="20">
        <f>VLOOKUP(CF292,[1]Plan1!$F$3:$G$429,2,FALSE)</f>
        <v>0</v>
      </c>
      <c r="CG637" s="20" t="e">
        <f>VLOOKUP(CG292,[1]Plan1!$F$3:$G$429,2,FALSE)</f>
        <v>#N/A</v>
      </c>
      <c r="CH637" s="20" t="e">
        <f>VLOOKUP(CH292,[1]Plan1!$F$3:$G$429,2,FALSE)</f>
        <v>#N/A</v>
      </c>
      <c r="CI637" s="20">
        <f>VLOOKUP(CI292,[1]Plan1!$F$3:$G$429,2,FALSE)</f>
        <v>0</v>
      </c>
      <c r="CJ637" s="20">
        <f>VLOOKUP(CJ292,[1]Plan1!$F$3:$G$429,2,FALSE)</f>
        <v>0</v>
      </c>
      <c r="CK637" s="20">
        <f>VLOOKUP(CK292,[1]Plan1!$F$3:$G$429,2,FALSE)</f>
        <v>0</v>
      </c>
      <c r="CL637" s="20" t="e">
        <f>VLOOKUP(CL292,[1]Plan1!$F$3:$G$429,2,FALSE)</f>
        <v>#N/A</v>
      </c>
      <c r="CM637" s="20">
        <f>VLOOKUP(CM292,[1]Plan1!$F$3:$G$429,2,FALSE)</f>
        <v>0</v>
      </c>
      <c r="CN637" s="20">
        <f>VLOOKUP(CN292,[1]Plan1!$F$3:$G$429,2,FALSE)</f>
        <v>0</v>
      </c>
      <c r="CU637" s="20" t="str">
        <f>IF(ISERROR(VLOOKUP(CU292,[1]Plan1!$B$2:$D$490,2,FALSE)),"(sem email)",VLOOKUP(CU292,[1]Plan1!$B$2:$D$490,2,FALSE))</f>
        <v>(sem email)</v>
      </c>
      <c r="CX637" s="20" t="str">
        <f>IF(ISERROR(VLOOKUP(CX292,[1]ajustes!$L$4:$M$309,2,FALSE)),"(sem email)",VLOOKUP(CX292,[1]ajustes!$L$4:$M$309,2,FALSE))</f>
        <v>(sem email)</v>
      </c>
    </row>
    <row r="638" spans="5:102" ht="15.75" customHeight="1" x14ac:dyDescent="0.3">
      <c r="E638" s="23" t="str">
        <f t="shared" si="4"/>
        <v>Sueli Pires De Godoi Xavier Da Silva</v>
      </c>
      <c r="O638" s="20" t="e">
        <f>VLOOKUP(O293,[1]Plan1!$B$2:$D$490,2,FALSE)</f>
        <v>#N/A</v>
      </c>
      <c r="P638" s="20" t="str">
        <f>VLOOKUP(P293,[1]ajustes!$N$4:$O$344,2,FALSE)</f>
        <v>(11) 98226-8621</v>
      </c>
      <c r="AN638" s="20">
        <f>VLOOKUP(AN293,[1]Plan1!$F$3:$G$429,2,FALSE)</f>
        <v>0</v>
      </c>
      <c r="AO638" s="20">
        <f>VLOOKUP(AO293,[1]Plan1!$F$3:$G$429,2,FALSE)</f>
        <v>9</v>
      </c>
      <c r="AP638" s="20">
        <f>VLOOKUP(AP293,[1]Plan1!$F$3:$G$429,2,FALSE)</f>
        <v>10</v>
      </c>
      <c r="AQ638" s="20">
        <f>VLOOKUP(AQ293,[1]Plan1!$F$3:$G$429,2,FALSE)</f>
        <v>8</v>
      </c>
      <c r="AR638" s="20">
        <f>VLOOKUP(AR293,[1]Plan1!$F$3:$G$429,2,FALSE)</f>
        <v>0</v>
      </c>
      <c r="AS638" s="20">
        <f>VLOOKUP(AS293,[1]Plan1!$F$3:$G$429,2,FALSE)</f>
        <v>0</v>
      </c>
      <c r="AT638" s="20" t="e">
        <f>VLOOKUP(AT293,[1]Plan1!$F$3:$G$429,2,FALSE)</f>
        <v>#N/A</v>
      </c>
      <c r="AU638" s="20" t="e">
        <f>VLOOKUP(AU293,[1]ajustes!$L$4:$N$134,3,FALSE)</f>
        <v>#N/A</v>
      </c>
      <c r="AV638" s="20">
        <f>VLOOKUP(AV293,[1]Plan1!$F$3:$G$429,2,FALSE)</f>
        <v>17</v>
      </c>
      <c r="AW638" s="20">
        <f>VLOOKUP(AW293,[1]Plan1!$F$3:$G$429,2,FALSE)</f>
        <v>4</v>
      </c>
      <c r="AX638" s="20">
        <f>VLOOKUP(AX293,[1]Plan1!$F$3:$G$429,2,FALSE)</f>
        <v>3</v>
      </c>
      <c r="AY638" s="20">
        <f>VLOOKUP(AY293,[1]Plan1!$F$3:$G$429,2,FALSE)</f>
        <v>2</v>
      </c>
      <c r="AZ638" s="20" t="e">
        <f>VLOOKUP(AZ293,[1]Plan1!$F$3:$G$429,2,FALSE)</f>
        <v>#N/A</v>
      </c>
      <c r="BA638" s="20">
        <f>VLOOKUP(BA293,[1]Plan1!$F$3:$G$429,2,FALSE)</f>
        <v>6</v>
      </c>
      <c r="BB638" s="20">
        <f>VLOOKUP(BB293,[1]Plan1!$F$3:$G$429,2,FALSE)</f>
        <v>1</v>
      </c>
      <c r="BC638" s="20">
        <f>VLOOKUP(BC293,[1]Plan1!$F$3:$G$429,2,FALSE)</f>
        <v>1</v>
      </c>
      <c r="BD638" s="20">
        <f>VLOOKUP(BD293,[1]Plan1!$F$3:$G$429,2,FALSE)</f>
        <v>1</v>
      </c>
      <c r="BE638" s="20" t="e">
        <f>VLOOKUP(BE293,[1]Plan1!$F$3:$G$429,2,FALSE)</f>
        <v>#N/A</v>
      </c>
      <c r="BF638" s="20">
        <f>VLOOKUP(BF293,[1]Plan1!$F$3:$G$429,2,FALSE)</f>
        <v>5</v>
      </c>
      <c r="BG638" s="20">
        <f>VLOOKUP(BG293,[1]Plan1!$F$3:$G$429,2,FALSE)</f>
        <v>0</v>
      </c>
      <c r="BH638" s="20">
        <f>VLOOKUP(BH293,[1]Plan1!$F$3:$G$429,2,FALSE)</f>
        <v>2</v>
      </c>
      <c r="BI638" s="20">
        <f>VLOOKUP(BI293,[1]Plan1!$F$3:$G$429,2,FALSE)</f>
        <v>1</v>
      </c>
      <c r="BJ638" s="20">
        <f>VLOOKUP(BJ293,[1]Plan1!$F$3:$G$429,2,FALSE)</f>
        <v>1</v>
      </c>
      <c r="BK638" s="20">
        <f>VLOOKUP(BK293,[1]Plan1!$F$3:$G$429,2,FALSE)</f>
        <v>0</v>
      </c>
      <c r="BL638" s="20">
        <f>VLOOKUP(BL293,[1]Plan1!$F$3:$G$429,2,FALSE)</f>
        <v>1</v>
      </c>
      <c r="BM638" s="20">
        <f>VLOOKUP(BM293,[1]Plan1!$F$3:$G$429,2,FALSE)</f>
        <v>0</v>
      </c>
      <c r="BN638" s="20">
        <f>VLOOKUP(BN293,[1]Plan1!$F$3:$G$429,2,FALSE)</f>
        <v>1</v>
      </c>
      <c r="BO638" s="20">
        <f>VLOOKUP(BO293,[1]Plan1!$F$3:$G$429,2,FALSE)</f>
        <v>1</v>
      </c>
      <c r="BP638" s="20">
        <f>VLOOKUP(BP293,[1]Plan1!$F$3:$G$429,2,FALSE)</f>
        <v>1</v>
      </c>
      <c r="BQ638" s="20" t="e">
        <f>VLOOKUP(BQ293,[1]ajustes!$L$3:$M$11,2,FALSE)</f>
        <v>#N/A</v>
      </c>
      <c r="BR638" s="20" t="e">
        <f>VLOOKUP(BR293,[1]Plan1!$F$3:$G$429,2,FALSE)</f>
        <v>#N/A</v>
      </c>
      <c r="BS638" s="20">
        <f>VLOOKUP(BS293,[1]Plan1!$F$3:$G$429,2,FALSE)</f>
        <v>1</v>
      </c>
      <c r="BT638" s="20">
        <f>VLOOKUP(BT293,[1]Plan1!$F$3:$G$429,2,FALSE)</f>
        <v>1</v>
      </c>
      <c r="BU638" s="20">
        <f>VLOOKUP(BU293,[1]Plan1!$F$3:$G$429,2,FALSE)</f>
        <v>1</v>
      </c>
      <c r="BV638" s="20" t="e">
        <f>VLOOKUP(BV293,[1]ajustes!$L$3:$M$328,2,FALSE)</f>
        <v>#N/A</v>
      </c>
      <c r="BW638" s="20" t="e">
        <f>VLOOKUP(BW293,[1]Plan1!$F$3:$G$429,2,FALSE)</f>
        <v>#N/A</v>
      </c>
      <c r="BX638" s="20">
        <f>VLOOKUP(BX293,[1]Plan1!$F$3:$G$429,2,FALSE)</f>
        <v>2</v>
      </c>
      <c r="BY638" s="20">
        <f>VLOOKUP(BY293,[1]Plan1!$F$3:$G$429,2,FALSE)</f>
        <v>2</v>
      </c>
      <c r="BZ638" s="20">
        <f>VLOOKUP(BZ293,[1]Plan1!$F$3:$G$429,2,FALSE)</f>
        <v>1</v>
      </c>
      <c r="CA638" s="20">
        <f>VLOOKUP(CA293,[1]Plan1!$F$3:$G$429,2,FALSE)</f>
        <v>1</v>
      </c>
      <c r="CB638" s="20">
        <f>VLOOKUP(CB293,[1]Plan1!$F$3:$G$429,2,FALSE)</f>
        <v>0</v>
      </c>
      <c r="CC638" s="20">
        <f>VLOOKUP(CC293,[1]Plan1!$F$3:$G$429,2,FALSE)</f>
        <v>22</v>
      </c>
      <c r="CD638" s="20">
        <f>VLOOKUP(CD293,[1]Plan1!$F$3:$G$429,2,FALSE)</f>
        <v>0</v>
      </c>
      <c r="CE638" s="20" t="e">
        <f>VLOOKUP(CE293,[1]Plan1!$F$3:$G$429,2,FALSE)</f>
        <v>#N/A</v>
      </c>
      <c r="CF638" s="20">
        <f>VLOOKUP(CF293,[1]Plan1!$F$3:$G$429,2,FALSE)</f>
        <v>0</v>
      </c>
      <c r="CG638" s="20" t="e">
        <f>VLOOKUP(CG293,[1]Plan1!$F$3:$G$429,2,FALSE)</f>
        <v>#N/A</v>
      </c>
      <c r="CH638" s="20" t="e">
        <f>VLOOKUP(CH293,[1]Plan1!$F$3:$G$429,2,FALSE)</f>
        <v>#N/A</v>
      </c>
      <c r="CI638" s="20">
        <f>VLOOKUP(CI293,[1]Plan1!$F$3:$G$429,2,FALSE)</f>
        <v>0</v>
      </c>
      <c r="CJ638" s="20">
        <f>VLOOKUP(CJ293,[1]Plan1!$F$3:$G$429,2,FALSE)</f>
        <v>0</v>
      </c>
      <c r="CK638" s="20" t="e">
        <f>VLOOKUP(CK293,[1]Plan1!$F$3:$G$429,2,FALSE)</f>
        <v>#N/A</v>
      </c>
      <c r="CL638" s="20" t="e">
        <f>VLOOKUP(CL293,[1]Plan1!$F$3:$G$429,2,FALSE)</f>
        <v>#N/A</v>
      </c>
      <c r="CM638" s="20">
        <f>VLOOKUP(CM293,[1]Plan1!$F$3:$G$429,2,FALSE)</f>
        <v>0</v>
      </c>
      <c r="CN638" s="20">
        <f>VLOOKUP(CN293,[1]Plan1!$F$3:$G$429,2,FALSE)</f>
        <v>0</v>
      </c>
      <c r="CU638" s="20" t="str">
        <f>IF(ISERROR(VLOOKUP(CU293,[1]Plan1!$B$2:$D$490,2,FALSE)),"(sem email)",VLOOKUP(CU293,[1]Plan1!$B$2:$D$490,2,FALSE))</f>
        <v>(sem email)</v>
      </c>
      <c r="CX638" s="20" t="str">
        <f>IF(ISERROR(VLOOKUP(CX293,[1]ajustes!$L$4:$M$309,2,FALSE)),"(sem email)",VLOOKUP(CX293,[1]ajustes!$L$4:$M$309,2,FALSE))</f>
        <v>(sem email)</v>
      </c>
    </row>
    <row r="639" spans="5:102" ht="15.75" customHeight="1" x14ac:dyDescent="0.3">
      <c r="E639" s="23" t="str">
        <f t="shared" si="4"/>
        <v>Ana Maria Roggero</v>
      </c>
      <c r="O639" s="20" t="e">
        <f>VLOOKUP(O294,[1]Plan1!$B$2:$D$490,2,FALSE)</f>
        <v>#N/A</v>
      </c>
      <c r="P639" s="20" t="str">
        <f>VLOOKUP(P294,[1]ajustes!$N$4:$O$344,2,FALSE)</f>
        <v>(11) 98136-2160</v>
      </c>
      <c r="AN639" s="20">
        <f>VLOOKUP(AN294,[1]Plan1!$F$3:$G$429,2,FALSE)</f>
        <v>250</v>
      </c>
      <c r="AO639" s="20">
        <f>VLOOKUP(AO294,[1]Plan1!$F$3:$G$429,2,FALSE)</f>
        <v>150</v>
      </c>
      <c r="AP639" s="20">
        <f>VLOOKUP(AP294,[1]Plan1!$F$3:$G$429,2,FALSE)</f>
        <v>15</v>
      </c>
      <c r="AQ639" s="20">
        <f>VLOOKUP(AQ294,[1]Plan1!$F$3:$G$429,2,FALSE)</f>
        <v>15</v>
      </c>
      <c r="AR639" s="20" t="e">
        <f>VLOOKUP(AR294,[1]Plan1!$F$3:$G$429,2,FALSE)</f>
        <v>#N/A</v>
      </c>
      <c r="AS639" s="20">
        <f>VLOOKUP(AS294,[1]Plan1!$F$3:$G$429,2,FALSE)</f>
        <v>0</v>
      </c>
      <c r="AT639" s="20" t="e">
        <f>VLOOKUP(AT294,[1]Plan1!$F$3:$G$429,2,FALSE)</f>
        <v>#N/A</v>
      </c>
      <c r="AU639" s="20" t="e">
        <f>VLOOKUP(AU294,[1]ajustes!$L$4:$N$134,3,FALSE)</f>
        <v>#N/A</v>
      </c>
      <c r="AV639" s="20">
        <f>VLOOKUP(AV294,[1]Plan1!$F$3:$G$429,2,FALSE)</f>
        <v>100</v>
      </c>
      <c r="AW639" s="20">
        <f>VLOOKUP(AW294,[1]Plan1!$F$3:$G$429,2,FALSE)</f>
        <v>15</v>
      </c>
      <c r="AX639" s="20">
        <f>VLOOKUP(AX294,[1]Plan1!$F$3:$G$429,2,FALSE)</f>
        <v>9</v>
      </c>
      <c r="AY639" s="20">
        <f>VLOOKUP(AY294,[1]Plan1!$F$3:$G$429,2,FALSE)</f>
        <v>4</v>
      </c>
      <c r="AZ639" s="20" t="e">
        <f>VLOOKUP(AZ294,[1]Plan1!$F$3:$G$429,2,FALSE)</f>
        <v>#N/A</v>
      </c>
      <c r="BA639" s="20">
        <f>VLOOKUP(BA294,[1]Plan1!$F$3:$G$429,2,FALSE)</f>
        <v>40</v>
      </c>
      <c r="BB639" s="20">
        <f>VLOOKUP(BB294,[1]Plan1!$F$3:$G$429,2,FALSE)</f>
        <v>5</v>
      </c>
      <c r="BC639" s="20">
        <f>VLOOKUP(BC294,[1]Plan1!$F$3:$G$429,2,FALSE)</f>
        <v>5</v>
      </c>
      <c r="BD639" s="20">
        <f>VLOOKUP(BD294,[1]Plan1!$F$3:$G$429,2,FALSE)</f>
        <v>7</v>
      </c>
      <c r="BE639" s="20" t="e">
        <f>VLOOKUP(BE294,[1]Plan1!$F$3:$G$429,2,FALSE)</f>
        <v>#N/A</v>
      </c>
      <c r="BF639" s="20">
        <f>VLOOKUP(BF294,[1]Plan1!$F$3:$G$429,2,FALSE)</f>
        <v>27</v>
      </c>
      <c r="BG639" s="20">
        <f>VLOOKUP(BG294,[1]Plan1!$F$3:$G$429,2,FALSE)</f>
        <v>8</v>
      </c>
      <c r="BH639" s="20">
        <f>VLOOKUP(BH294,[1]Plan1!$F$3:$G$429,2,FALSE)</f>
        <v>10</v>
      </c>
      <c r="BI639" s="20">
        <f>VLOOKUP(BI294,[1]Plan1!$F$3:$G$429,2,FALSE)</f>
        <v>3</v>
      </c>
      <c r="BJ639" s="20">
        <f>VLOOKUP(BJ294,[1]Plan1!$F$3:$G$429,2,FALSE)</f>
        <v>2</v>
      </c>
      <c r="BK639" s="20">
        <f>VLOOKUP(BK294,[1]Plan1!$F$3:$G$429,2,FALSE)</f>
        <v>2</v>
      </c>
      <c r="BL639" s="20">
        <f>VLOOKUP(BL294,[1]Plan1!$F$3:$G$429,2,FALSE)</f>
        <v>2</v>
      </c>
      <c r="BM639" s="20">
        <f>VLOOKUP(BM294,[1]Plan1!$F$3:$G$429,2,FALSE)</f>
        <v>2</v>
      </c>
      <c r="BN639" s="20">
        <f>VLOOKUP(BN294,[1]Plan1!$F$3:$G$429,2,FALSE)</f>
        <v>1</v>
      </c>
      <c r="BO639" s="20">
        <f>VLOOKUP(BO294,[1]Plan1!$F$3:$G$429,2,FALSE)</f>
        <v>0</v>
      </c>
      <c r="BP639" s="20">
        <f>VLOOKUP(BP294,[1]Plan1!$F$3:$G$429,2,FALSE)</f>
        <v>0</v>
      </c>
      <c r="BQ639" s="20" t="e">
        <f>VLOOKUP(BQ294,[1]ajustes!$L$3:$M$11,2,FALSE)</f>
        <v>#N/A</v>
      </c>
      <c r="BR639" s="20" t="e">
        <f>VLOOKUP(BR294,[1]Plan1!$F$3:$G$429,2,FALSE)</f>
        <v>#N/A</v>
      </c>
      <c r="BS639" s="20">
        <f>VLOOKUP(BS294,[1]Plan1!$F$3:$G$429,2,FALSE)</f>
        <v>5</v>
      </c>
      <c r="BT639" s="20">
        <f>VLOOKUP(BT294,[1]Plan1!$F$3:$G$429,2,FALSE)</f>
        <v>2</v>
      </c>
      <c r="BU639" s="20">
        <f>VLOOKUP(BU294,[1]Plan1!$F$3:$G$429,2,FALSE)</f>
        <v>1</v>
      </c>
      <c r="BV639" s="20" t="e">
        <f>VLOOKUP(BV294,[1]ajustes!$L$3:$M$328,2,FALSE)</f>
        <v>#N/A</v>
      </c>
      <c r="BW639" s="20" t="e">
        <f>VLOOKUP(BW294,[1]Plan1!$F$3:$G$429,2,FALSE)</f>
        <v>#N/A</v>
      </c>
      <c r="BX639" s="20">
        <f>VLOOKUP(BX294,[1]Plan1!$F$3:$G$429,2,FALSE)</f>
        <v>4</v>
      </c>
      <c r="BY639" s="20">
        <f>VLOOKUP(BY294,[1]Plan1!$F$3:$G$429,2,FALSE)</f>
        <v>4</v>
      </c>
      <c r="BZ639" s="20">
        <f>VLOOKUP(BZ294,[1]Plan1!$F$3:$G$429,2,FALSE)</f>
        <v>2</v>
      </c>
      <c r="CA639" s="20">
        <f>VLOOKUP(CA294,[1]Plan1!$F$3:$G$429,2,FALSE)</f>
        <v>0</v>
      </c>
      <c r="CB639" s="20">
        <f>VLOOKUP(CB294,[1]Plan1!$F$3:$G$429,2,FALSE)</f>
        <v>0</v>
      </c>
      <c r="CC639" s="20">
        <f>VLOOKUP(CC294,[1]Plan1!$F$3:$G$429,2,FALSE)</f>
        <v>80</v>
      </c>
      <c r="CD639" s="20">
        <f>VLOOKUP(CD294,[1]Plan1!$F$3:$G$429,2,FALSE)</f>
        <v>0</v>
      </c>
      <c r="CE639" s="20">
        <f>VLOOKUP(CE294,[1]Plan1!$F$3:$G$429,2,FALSE)</f>
        <v>0</v>
      </c>
      <c r="CF639" s="20">
        <f>VLOOKUP(CF294,[1]Plan1!$F$3:$G$429,2,FALSE)</f>
        <v>0</v>
      </c>
      <c r="CG639" s="20" t="e">
        <f>VLOOKUP(CG294,[1]Plan1!$F$3:$G$429,2,FALSE)</f>
        <v>#N/A</v>
      </c>
      <c r="CH639" s="20" t="e">
        <f>VLOOKUP(CH294,[1]Plan1!$F$3:$G$429,2,FALSE)</f>
        <v>#N/A</v>
      </c>
      <c r="CI639" s="20">
        <f>VLOOKUP(CI294,[1]Plan1!$F$3:$G$429,2,FALSE)</f>
        <v>0</v>
      </c>
      <c r="CJ639" s="20">
        <f>VLOOKUP(CJ294,[1]Plan1!$F$3:$G$429,2,FALSE)</f>
        <v>1</v>
      </c>
      <c r="CK639" s="20">
        <f>VLOOKUP(CK294,[1]Plan1!$F$3:$G$429,2,FALSE)</f>
        <v>0</v>
      </c>
      <c r="CL639" s="20" t="e">
        <f>VLOOKUP(CL294,[1]Plan1!$F$3:$G$429,2,FALSE)</f>
        <v>#N/A</v>
      </c>
      <c r="CM639" s="20">
        <f>VLOOKUP(CM294,[1]Plan1!$F$3:$G$429,2,FALSE)</f>
        <v>0</v>
      </c>
      <c r="CN639" s="20">
        <f>VLOOKUP(CN294,[1]Plan1!$F$3:$G$429,2,FALSE)</f>
        <v>0</v>
      </c>
      <c r="CU639" s="20" t="str">
        <f>IF(ISERROR(VLOOKUP(CU294,[1]Plan1!$B$2:$D$490,2,FALSE)),"(sem email)",VLOOKUP(CU294,[1]Plan1!$B$2:$D$490,2,FALSE))</f>
        <v>(sem email)</v>
      </c>
      <c r="CX639" s="20" t="str">
        <f>IF(ISERROR(VLOOKUP(CX294,[1]ajustes!$L$4:$M$309,2,FALSE)),"(sem email)",VLOOKUP(CX294,[1]ajustes!$L$4:$M$309,2,FALSE))</f>
        <v>(sem email)</v>
      </c>
    </row>
    <row r="640" spans="5:102" ht="15.75" customHeight="1" x14ac:dyDescent="0.3">
      <c r="E640" s="23" t="str">
        <f t="shared" si="4"/>
        <v>Rosana Gaibina</v>
      </c>
      <c r="O640" s="20" t="e">
        <f>VLOOKUP(O295,[1]Plan1!$B$2:$D$490,2,FALSE)</f>
        <v>#N/A</v>
      </c>
      <c r="P640" s="20" t="str">
        <f>VLOOKUP(P295,[1]ajustes!$N$4:$O$344,2,FALSE)</f>
        <v>(11) 98104-9088</v>
      </c>
      <c r="AN640" s="20">
        <f>VLOOKUP(AN295,[1]Plan1!$F$3:$G$429,2,FALSE)</f>
        <v>100</v>
      </c>
      <c r="AO640" s="20">
        <f>VLOOKUP(AO295,[1]Plan1!$F$3:$G$429,2,FALSE)</f>
        <v>80</v>
      </c>
      <c r="AP640" s="20">
        <f>VLOOKUP(AP295,[1]Plan1!$F$3:$G$429,2,FALSE)</f>
        <v>17</v>
      </c>
      <c r="AQ640" s="20">
        <f>VLOOKUP(AQ295,[1]Plan1!$F$3:$G$429,2,FALSE)</f>
        <v>15</v>
      </c>
      <c r="AR640" s="20">
        <f>VLOOKUP(AR295,[1]Plan1!$F$3:$G$429,2,FALSE)</f>
        <v>0</v>
      </c>
      <c r="AS640" s="20">
        <f>VLOOKUP(AS295,[1]Plan1!$F$3:$G$429,2,FALSE)</f>
        <v>0</v>
      </c>
      <c r="AT640" s="20" t="e">
        <f>VLOOKUP(AT295,[1]Plan1!$F$3:$G$429,2,FALSE)</f>
        <v>#N/A</v>
      </c>
      <c r="AU640" s="20" t="e">
        <f>VLOOKUP(AU295,[1]ajustes!$L$4:$N$134,3,FALSE)</f>
        <v>#N/A</v>
      </c>
      <c r="AV640" s="20">
        <f>VLOOKUP(AV295,[1]Plan1!$F$3:$G$429,2,FALSE)</f>
        <v>20</v>
      </c>
      <c r="AW640" s="20">
        <f>VLOOKUP(AW295,[1]Plan1!$F$3:$G$429,2,FALSE)</f>
        <v>6</v>
      </c>
      <c r="AX640" s="20">
        <f>VLOOKUP(AX295,[1]Plan1!$F$3:$G$429,2,FALSE)</f>
        <v>4</v>
      </c>
      <c r="AY640" s="20">
        <f>VLOOKUP(AY295,[1]Plan1!$F$3:$G$429,2,FALSE)</f>
        <v>2</v>
      </c>
      <c r="AZ640" s="20" t="e">
        <f>VLOOKUP(AZ295,[1]Plan1!$F$3:$G$429,2,FALSE)</f>
        <v>#N/A</v>
      </c>
      <c r="BA640" s="20">
        <f>VLOOKUP(BA295,[1]Plan1!$F$3:$G$429,2,FALSE)</f>
        <v>30</v>
      </c>
      <c r="BB640" s="20">
        <f>VLOOKUP(BB295,[1]Plan1!$F$3:$G$429,2,FALSE)</f>
        <v>6</v>
      </c>
      <c r="BC640" s="20">
        <f>VLOOKUP(BC295,[1]Plan1!$F$3:$G$429,2,FALSE)</f>
        <v>3</v>
      </c>
      <c r="BD640" s="20">
        <f>VLOOKUP(BD295,[1]Plan1!$F$3:$G$429,2,FALSE)</f>
        <v>3</v>
      </c>
      <c r="BE640" s="20">
        <f>VLOOKUP(BE295,[1]Plan1!$F$3:$G$429,2,FALSE)</f>
        <v>0</v>
      </c>
      <c r="BF640" s="20">
        <f>VLOOKUP(BF295,[1]Plan1!$F$3:$G$429,2,FALSE)</f>
        <v>0</v>
      </c>
      <c r="BG640" s="20">
        <f>VLOOKUP(BG295,[1]Plan1!$F$3:$G$429,2,FALSE)</f>
        <v>0</v>
      </c>
      <c r="BH640" s="20">
        <f>VLOOKUP(BH295,[1]Plan1!$F$3:$G$429,2,FALSE)</f>
        <v>2</v>
      </c>
      <c r="BI640" s="20">
        <f>VLOOKUP(BI295,[1]Plan1!$F$3:$G$429,2,FALSE)</f>
        <v>0</v>
      </c>
      <c r="BJ640" s="20">
        <f>VLOOKUP(BJ295,[1]Plan1!$F$3:$G$429,2,FALSE)</f>
        <v>0</v>
      </c>
      <c r="BK640" s="20">
        <f>VLOOKUP(BK295,[1]Plan1!$F$3:$G$429,2,FALSE)</f>
        <v>0</v>
      </c>
      <c r="BL640" s="20">
        <f>VLOOKUP(BL295,[1]Plan1!$F$3:$G$429,2,FALSE)</f>
        <v>0</v>
      </c>
      <c r="BM640" s="20">
        <f>VLOOKUP(BM295,[1]Plan1!$F$3:$G$429,2,FALSE)</f>
        <v>0</v>
      </c>
      <c r="BN640" s="20">
        <f>VLOOKUP(BN295,[1]Plan1!$F$3:$G$429,2,FALSE)</f>
        <v>0</v>
      </c>
      <c r="BO640" s="20">
        <f>VLOOKUP(BO295,[1]Plan1!$F$3:$G$429,2,FALSE)</f>
        <v>0</v>
      </c>
      <c r="BP640" s="20">
        <f>VLOOKUP(BP295,[1]Plan1!$F$3:$G$429,2,FALSE)</f>
        <v>0</v>
      </c>
      <c r="BQ640" s="20" t="e">
        <f>VLOOKUP(BQ295,[1]ajustes!$L$3:$M$11,2,FALSE)</f>
        <v>#N/A</v>
      </c>
      <c r="BR640" s="20">
        <f>VLOOKUP(BR295,[1]Plan1!$F$3:$G$429,2,FALSE)</f>
        <v>0</v>
      </c>
      <c r="BS640" s="20">
        <f>VLOOKUP(BS295,[1]Plan1!$F$3:$G$429,2,FALSE)</f>
        <v>0</v>
      </c>
      <c r="BT640" s="20">
        <f>VLOOKUP(BT295,[1]Plan1!$F$3:$G$429,2,FALSE)</f>
        <v>0</v>
      </c>
      <c r="BU640" s="20">
        <f>VLOOKUP(BU295,[1]Plan1!$F$3:$G$429,2,FALSE)</f>
        <v>0</v>
      </c>
      <c r="BV640" s="20" t="e">
        <f>VLOOKUP(BV295,[1]ajustes!$L$3:$M$328,2,FALSE)</f>
        <v>#N/A</v>
      </c>
      <c r="BW640" s="20">
        <f>VLOOKUP(BW295,[1]Plan1!$F$3:$G$429,2,FALSE)</f>
        <v>0</v>
      </c>
      <c r="BX640" s="20">
        <f>VLOOKUP(BX295,[1]Plan1!$F$3:$G$429,2,FALSE)</f>
        <v>0</v>
      </c>
      <c r="BY640" s="20">
        <f>VLOOKUP(BY295,[1]Plan1!$F$3:$G$429,2,FALSE)</f>
        <v>0</v>
      </c>
      <c r="BZ640" s="20">
        <f>VLOOKUP(BZ295,[1]Plan1!$F$3:$G$429,2,FALSE)</f>
        <v>0</v>
      </c>
      <c r="CA640" s="20">
        <f>VLOOKUP(CA295,[1]Plan1!$F$3:$G$429,2,FALSE)</f>
        <v>0</v>
      </c>
      <c r="CB640" s="20">
        <f>VLOOKUP(CB295,[1]Plan1!$F$3:$G$429,2,FALSE)</f>
        <v>0</v>
      </c>
      <c r="CC640" s="20">
        <f>VLOOKUP(CC295,[1]Plan1!$F$3:$G$429,2,FALSE)</f>
        <v>55</v>
      </c>
      <c r="CD640" s="20">
        <f>VLOOKUP(CD295,[1]Plan1!$F$3:$G$429,2,FALSE)</f>
        <v>0</v>
      </c>
      <c r="CE640" s="20">
        <f>VLOOKUP(CE295,[1]Plan1!$F$3:$G$429,2,FALSE)</f>
        <v>0</v>
      </c>
      <c r="CF640" s="20">
        <f>VLOOKUP(CF295,[1]Plan1!$F$3:$G$429,2,FALSE)</f>
        <v>0</v>
      </c>
      <c r="CG640" s="20" t="e">
        <f>VLOOKUP(CG295,[1]Plan1!$F$3:$G$429,2,FALSE)</f>
        <v>#N/A</v>
      </c>
      <c r="CH640" s="20" t="e">
        <f>VLOOKUP(CH295,[1]Plan1!$F$3:$G$429,2,FALSE)</f>
        <v>#N/A</v>
      </c>
      <c r="CI640" s="20">
        <f>VLOOKUP(CI295,[1]Plan1!$F$3:$G$429,2,FALSE)</f>
        <v>2</v>
      </c>
      <c r="CJ640" s="20">
        <f>VLOOKUP(CJ295,[1]Plan1!$F$3:$G$429,2,FALSE)</f>
        <v>0</v>
      </c>
      <c r="CK640" s="20" t="e">
        <f>VLOOKUP(CK295,[1]Plan1!$F$3:$G$429,2,FALSE)</f>
        <v>#N/A</v>
      </c>
      <c r="CL640" s="20" t="e">
        <f>VLOOKUP(CL295,[1]Plan1!$F$3:$G$429,2,FALSE)</f>
        <v>#N/A</v>
      </c>
      <c r="CM640" s="20">
        <f>VLOOKUP(CM295,[1]Plan1!$F$3:$G$429,2,FALSE)</f>
        <v>0</v>
      </c>
      <c r="CN640" s="20">
        <f>VLOOKUP(CN295,[1]Plan1!$F$3:$G$429,2,FALSE)</f>
        <v>0</v>
      </c>
      <c r="CU640" s="20" t="str">
        <f>IF(ISERROR(VLOOKUP(CU295,[1]Plan1!$B$2:$D$490,2,FALSE)),"(sem email)",VLOOKUP(CU295,[1]Plan1!$B$2:$D$490,2,FALSE))</f>
        <v>(sem email)</v>
      </c>
      <c r="CX640" s="20" t="str">
        <f>IF(ISERROR(VLOOKUP(CX295,[1]ajustes!$L$4:$M$309,2,FALSE)),"(sem email)",VLOOKUP(CX295,[1]ajustes!$L$4:$M$309,2,FALSE))</f>
        <v>(sem email)</v>
      </c>
    </row>
    <row r="641" spans="5:102" ht="15.75" customHeight="1" x14ac:dyDescent="0.3">
      <c r="E641" s="23" t="str">
        <f t="shared" si="4"/>
        <v>Páris Piedade Jr</v>
      </c>
      <c r="O641" s="20" t="e">
        <f>VLOOKUP(O296,[1]Plan1!$B$2:$D$490,2,FALSE)</f>
        <v>#N/A</v>
      </c>
      <c r="P641" s="20" t="e">
        <f>VLOOKUP(P296,[1]ajustes!$N$4:$O$344,2,FALSE)</f>
        <v>#N/A</v>
      </c>
      <c r="AN641" s="20">
        <f>VLOOKUP(AN296,[1]Plan1!$F$3:$G$429,2,FALSE)</f>
        <v>0</v>
      </c>
      <c r="AO641" s="20">
        <f>VLOOKUP(AO296,[1]Plan1!$F$3:$G$429,2,FALSE)</f>
        <v>0</v>
      </c>
      <c r="AP641" s="20">
        <f>VLOOKUP(AP296,[1]Plan1!$F$3:$G$429,2,FALSE)</f>
        <v>0</v>
      </c>
      <c r="AQ641" s="20">
        <f>VLOOKUP(AQ296,[1]Plan1!$F$3:$G$429,2,FALSE)</f>
        <v>0</v>
      </c>
      <c r="AR641" s="20">
        <f>VLOOKUP(AR296,[1]Plan1!$F$3:$G$429,2,FALSE)</f>
        <v>0</v>
      </c>
      <c r="AS641" s="20">
        <f>VLOOKUP(AS296,[1]Plan1!$F$3:$G$429,2,FALSE)</f>
        <v>0</v>
      </c>
      <c r="AT641" s="20" t="e">
        <f>VLOOKUP(AT296,[1]Plan1!$F$3:$G$429,2,FALSE)</f>
        <v>#N/A</v>
      </c>
      <c r="AU641" s="20" t="e">
        <f>VLOOKUP(AU296,[1]ajustes!$L$4:$N$134,3,FALSE)</f>
        <v>#N/A</v>
      </c>
      <c r="AV641" s="20">
        <f>VLOOKUP(AV296,[1]Plan1!$F$3:$G$429,2,FALSE)</f>
        <v>11</v>
      </c>
      <c r="AW641" s="20">
        <f>VLOOKUP(AW296,[1]Plan1!$F$3:$G$429,2,FALSE)</f>
        <v>8</v>
      </c>
      <c r="AX641" s="20">
        <f>VLOOKUP(AX296,[1]Plan1!$F$3:$G$429,2,FALSE)</f>
        <v>5</v>
      </c>
      <c r="AY641" s="20">
        <f>VLOOKUP(AY296,[1]Plan1!$F$3:$G$429,2,FALSE)</f>
        <v>3</v>
      </c>
      <c r="AZ641" s="20" t="e">
        <f>VLOOKUP(AZ296,[1]Plan1!$F$3:$G$429,2,FALSE)</f>
        <v>#N/A</v>
      </c>
      <c r="BA641" s="20">
        <f>VLOOKUP(BA296,[1]Plan1!$F$3:$G$429,2,FALSE)</f>
        <v>18</v>
      </c>
      <c r="BB641" s="20">
        <f>VLOOKUP(BB296,[1]Plan1!$F$3:$G$429,2,FALSE)</f>
        <v>5</v>
      </c>
      <c r="BC641" s="20">
        <f>VLOOKUP(BC296,[1]Plan1!$F$3:$G$429,2,FALSE)</f>
        <v>3</v>
      </c>
      <c r="BD641" s="20">
        <f>VLOOKUP(BD296,[1]Plan1!$F$3:$G$429,2,FALSE)</f>
        <v>2</v>
      </c>
      <c r="BE641" s="20" t="e">
        <f>VLOOKUP(BE296,[1]Plan1!$F$3:$G$429,2,FALSE)</f>
        <v>#N/A</v>
      </c>
      <c r="BF641" s="20">
        <f>VLOOKUP(BF296,[1]Plan1!$F$3:$G$429,2,FALSE)</f>
        <v>5</v>
      </c>
      <c r="BG641" s="20">
        <f>VLOOKUP(BG296,[1]Plan1!$F$3:$G$429,2,FALSE)</f>
        <v>4</v>
      </c>
      <c r="BH641" s="20">
        <f>VLOOKUP(BH296,[1]Plan1!$F$3:$G$429,2,FALSE)</f>
        <v>5</v>
      </c>
      <c r="BI641" s="20">
        <f>VLOOKUP(BI296,[1]Plan1!$F$3:$G$429,2,FALSE)</f>
        <v>5</v>
      </c>
      <c r="BJ641" s="20">
        <f>VLOOKUP(BJ296,[1]Plan1!$F$3:$G$429,2,FALSE)</f>
        <v>5</v>
      </c>
      <c r="BK641" s="20">
        <f>VLOOKUP(BK296,[1]Plan1!$F$3:$G$429,2,FALSE)</f>
        <v>5</v>
      </c>
      <c r="BL641" s="20">
        <f>VLOOKUP(BL296,[1]Plan1!$F$3:$G$429,2,FALSE)</f>
        <v>5</v>
      </c>
      <c r="BM641" s="20">
        <f>VLOOKUP(BM296,[1]Plan1!$F$3:$G$429,2,FALSE)</f>
        <v>3</v>
      </c>
      <c r="BN641" s="20">
        <f>VLOOKUP(BN296,[1]Plan1!$F$3:$G$429,2,FALSE)</f>
        <v>0</v>
      </c>
      <c r="BO641" s="20">
        <f>VLOOKUP(BO296,[1]Plan1!$F$3:$G$429,2,FALSE)</f>
        <v>2</v>
      </c>
      <c r="BP641" s="20">
        <f>VLOOKUP(BP296,[1]Plan1!$F$3:$G$429,2,FALSE)</f>
        <v>4</v>
      </c>
      <c r="BQ641" s="20" t="e">
        <f>VLOOKUP(BQ296,[1]ajustes!$L$3:$M$11,2,FALSE)</f>
        <v>#N/A</v>
      </c>
      <c r="BR641" s="20">
        <f>VLOOKUP(BR296,[1]Plan1!$F$3:$G$429,2,FALSE)</f>
        <v>0</v>
      </c>
      <c r="BS641" s="20">
        <f>VLOOKUP(BS296,[1]Plan1!$F$3:$G$429,2,FALSE)</f>
        <v>0</v>
      </c>
      <c r="BT641" s="20">
        <f>VLOOKUP(BT296,[1]Plan1!$F$3:$G$429,2,FALSE)</f>
        <v>0</v>
      </c>
      <c r="BU641" s="20">
        <f>VLOOKUP(BU296,[1]Plan1!$F$3:$G$429,2,FALSE)</f>
        <v>0</v>
      </c>
      <c r="BV641" s="20" t="e">
        <f>VLOOKUP(BV296,[1]ajustes!$L$3:$M$328,2,FALSE)</f>
        <v>#N/A</v>
      </c>
      <c r="BW641" s="20">
        <f>VLOOKUP(BW296,[1]Plan1!$F$3:$G$429,2,FALSE)</f>
        <v>0</v>
      </c>
      <c r="BX641" s="20">
        <f>VLOOKUP(BX296,[1]Plan1!$F$3:$G$429,2,FALSE)</f>
        <v>0</v>
      </c>
      <c r="BY641" s="20">
        <f>VLOOKUP(BY296,[1]Plan1!$F$3:$G$429,2,FALSE)</f>
        <v>0</v>
      </c>
      <c r="BZ641" s="20">
        <f>VLOOKUP(BZ296,[1]Plan1!$F$3:$G$429,2,FALSE)</f>
        <v>0</v>
      </c>
      <c r="CA641" s="20">
        <f>VLOOKUP(CA296,[1]Plan1!$F$3:$G$429,2,FALSE)</f>
        <v>0</v>
      </c>
      <c r="CB641" s="20">
        <f>VLOOKUP(CB296,[1]Plan1!$F$3:$G$429,2,FALSE)</f>
        <v>0</v>
      </c>
      <c r="CC641" s="20">
        <f>VLOOKUP(CC296,[1]Plan1!$F$3:$G$429,2,FALSE)</f>
        <v>17</v>
      </c>
      <c r="CD641" s="20">
        <f>VLOOKUP(CD296,[1]Plan1!$F$3:$G$429,2,FALSE)</f>
        <v>0</v>
      </c>
      <c r="CE641" s="20" t="e">
        <f>VLOOKUP(CE296,[1]Plan1!$F$3:$G$429,2,FALSE)</f>
        <v>#N/A</v>
      </c>
      <c r="CF641" s="20" t="e">
        <f>VLOOKUP(CF296,[1]Plan1!$F$3:$G$429,2,FALSE)</f>
        <v>#N/A</v>
      </c>
      <c r="CG641" s="20" t="e">
        <f>VLOOKUP(CG296,[1]Plan1!$F$3:$G$429,2,FALSE)</f>
        <v>#N/A</v>
      </c>
      <c r="CH641" s="20" t="e">
        <f>VLOOKUP(CH296,[1]Plan1!$F$3:$G$429,2,FALSE)</f>
        <v>#N/A</v>
      </c>
      <c r="CI641" s="20">
        <f>VLOOKUP(CI296,[1]Plan1!$F$3:$G$429,2,FALSE)</f>
        <v>0</v>
      </c>
      <c r="CJ641" s="20">
        <f>VLOOKUP(CJ296,[1]Plan1!$F$3:$G$429,2,FALSE)</f>
        <v>0</v>
      </c>
      <c r="CK641" s="20" t="e">
        <f>VLOOKUP(CK296,[1]Plan1!$F$3:$G$429,2,FALSE)</f>
        <v>#N/A</v>
      </c>
      <c r="CL641" s="20" t="e">
        <f>VLOOKUP(CL296,[1]Plan1!$F$3:$G$429,2,FALSE)</f>
        <v>#N/A</v>
      </c>
      <c r="CM641" s="20">
        <f>VLOOKUP(CM296,[1]Plan1!$F$3:$G$429,2,FALSE)</f>
        <v>0</v>
      </c>
      <c r="CN641" s="20">
        <f>VLOOKUP(CN296,[1]Plan1!$F$3:$G$429,2,FALSE)</f>
        <v>0</v>
      </c>
      <c r="CU641" s="20" t="str">
        <f>IF(ISERROR(VLOOKUP(CU296,[1]Plan1!$B$2:$D$490,2,FALSE)),"(sem email)",VLOOKUP(CU296,[1]Plan1!$B$2:$D$490,2,FALSE))</f>
        <v>(sem email)</v>
      </c>
      <c r="CX641" s="20" t="str">
        <f>IF(ISERROR(VLOOKUP(CX296,[1]ajustes!$L$4:$M$309,2,FALSE)),"(sem email)",VLOOKUP(CX296,[1]ajustes!$L$4:$M$309,2,FALSE))</f>
        <v>(sem email)</v>
      </c>
    </row>
    <row r="642" spans="5:102" ht="15.75" customHeight="1" x14ac:dyDescent="0.3">
      <c r="E642" s="23" t="str">
        <f t="shared" si="4"/>
        <v>Jorge Augusto Scarpi</v>
      </c>
      <c r="O642" s="20" t="e">
        <f>VLOOKUP(O297,[1]Plan1!$B$2:$D$490,2,FALSE)</f>
        <v>#N/A</v>
      </c>
      <c r="P642" s="20" t="str">
        <f>VLOOKUP(P297,[1]ajustes!$N$4:$O$344,2,FALSE)</f>
        <v>(11) 99179-9887</v>
      </c>
      <c r="AN642" s="20">
        <f>VLOOKUP(AN297,[1]Plan1!$F$3:$G$429,2,FALSE)</f>
        <v>70</v>
      </c>
      <c r="AO642" s="20">
        <f>VLOOKUP(AO297,[1]Plan1!$F$3:$G$429,2,FALSE)</f>
        <v>70</v>
      </c>
      <c r="AP642" s="20">
        <f>VLOOKUP(AP297,[1]Plan1!$F$3:$G$429,2,FALSE)</f>
        <v>44</v>
      </c>
      <c r="AQ642" s="20">
        <f>VLOOKUP(AQ297,[1]Plan1!$F$3:$G$429,2,FALSE)</f>
        <v>50</v>
      </c>
      <c r="AR642" s="20">
        <f>VLOOKUP(AR297,[1]Plan1!$F$3:$G$429,2,FALSE)</f>
        <v>0</v>
      </c>
      <c r="AS642" s="20">
        <f>VLOOKUP(AS297,[1]Plan1!$F$3:$G$429,2,FALSE)</f>
        <v>0</v>
      </c>
      <c r="AT642" s="20" t="e">
        <f>VLOOKUP(AT297,[1]Plan1!$F$3:$G$429,2,FALSE)</f>
        <v>#N/A</v>
      </c>
      <c r="AU642" s="20" t="e">
        <f>VLOOKUP(AU297,[1]ajustes!$L$4:$N$134,3,FALSE)</f>
        <v>#N/A</v>
      </c>
      <c r="AV642" s="20">
        <f>VLOOKUP(AV297,[1]Plan1!$F$3:$G$429,2,FALSE)</f>
        <v>130</v>
      </c>
      <c r="AW642" s="20">
        <f>VLOOKUP(AW297,[1]Plan1!$F$3:$G$429,2,FALSE)</f>
        <v>38</v>
      </c>
      <c r="AX642" s="20">
        <f>VLOOKUP(AX297,[1]Plan1!$F$3:$G$429,2,FALSE)</f>
        <v>17</v>
      </c>
      <c r="AY642" s="20">
        <f>VLOOKUP(AY297,[1]Plan1!$F$3:$G$429,2,FALSE)</f>
        <v>7</v>
      </c>
      <c r="AZ642" s="20" t="e">
        <f>VLOOKUP(AZ297,[1]Plan1!$F$3:$G$429,2,FALSE)</f>
        <v>#N/A</v>
      </c>
      <c r="BA642" s="20">
        <f>VLOOKUP(BA297,[1]Plan1!$F$3:$G$429,2,FALSE)</f>
        <v>50</v>
      </c>
      <c r="BB642" s="20">
        <f>VLOOKUP(BB297,[1]Plan1!$F$3:$G$429,2,FALSE)</f>
        <v>18</v>
      </c>
      <c r="BC642" s="20">
        <f>VLOOKUP(BC297,[1]Plan1!$F$3:$G$429,2,FALSE)</f>
        <v>4</v>
      </c>
      <c r="BD642" s="20">
        <f>VLOOKUP(BD297,[1]Plan1!$F$3:$G$429,2,FALSE)</f>
        <v>4</v>
      </c>
      <c r="BE642" s="20" t="e">
        <f>VLOOKUP(BE297,[1]Plan1!$F$3:$G$429,2,FALSE)</f>
        <v>#N/A</v>
      </c>
      <c r="BF642" s="20">
        <f>VLOOKUP(BF297,[1]Plan1!$F$3:$G$429,2,FALSE)</f>
        <v>20</v>
      </c>
      <c r="BG642" s="20">
        <f>VLOOKUP(BG297,[1]Plan1!$F$3:$G$429,2,FALSE)</f>
        <v>13</v>
      </c>
      <c r="BH642" s="20">
        <f>VLOOKUP(BH297,[1]Plan1!$F$3:$G$429,2,FALSE)</f>
        <v>14</v>
      </c>
      <c r="BI642" s="20">
        <f>VLOOKUP(BI297,[1]Plan1!$F$3:$G$429,2,FALSE)</f>
        <v>2</v>
      </c>
      <c r="BJ642" s="20">
        <f>VLOOKUP(BJ297,[1]Plan1!$F$3:$G$429,2,FALSE)</f>
        <v>2</v>
      </c>
      <c r="BK642" s="20">
        <f>VLOOKUP(BK297,[1]Plan1!$F$3:$G$429,2,FALSE)</f>
        <v>4</v>
      </c>
      <c r="BL642" s="20">
        <f>VLOOKUP(BL297,[1]Plan1!$F$3:$G$429,2,FALSE)</f>
        <v>6</v>
      </c>
      <c r="BM642" s="20">
        <f>VLOOKUP(BM297,[1]Plan1!$F$3:$G$429,2,FALSE)</f>
        <v>4</v>
      </c>
      <c r="BN642" s="20">
        <f>VLOOKUP(BN297,[1]Plan1!$F$3:$G$429,2,FALSE)</f>
        <v>0</v>
      </c>
      <c r="BO642" s="20">
        <f>VLOOKUP(BO297,[1]Plan1!$F$3:$G$429,2,FALSE)</f>
        <v>5</v>
      </c>
      <c r="BP642" s="20">
        <f>VLOOKUP(BP297,[1]Plan1!$F$3:$G$429,2,FALSE)</f>
        <v>12</v>
      </c>
      <c r="BQ642" s="20" t="e">
        <f>VLOOKUP(BQ297,[1]ajustes!$L$3:$M$11,2,FALSE)</f>
        <v>#N/A</v>
      </c>
      <c r="BR642" s="20" t="e">
        <f>VLOOKUP(BR297,[1]Plan1!$F$3:$G$429,2,FALSE)</f>
        <v>#N/A</v>
      </c>
      <c r="BS642" s="20">
        <f>VLOOKUP(BS297,[1]Plan1!$F$3:$G$429,2,FALSE)</f>
        <v>4</v>
      </c>
      <c r="BT642" s="20">
        <f>VLOOKUP(BT297,[1]Plan1!$F$3:$G$429,2,FALSE)</f>
        <v>3</v>
      </c>
      <c r="BU642" s="20">
        <f>VLOOKUP(BU297,[1]Plan1!$F$3:$G$429,2,FALSE)</f>
        <v>3</v>
      </c>
      <c r="BV642" s="20" t="e">
        <f>VLOOKUP(BV297,[1]ajustes!$L$3:$M$328,2,FALSE)</f>
        <v>#N/A</v>
      </c>
      <c r="BW642" s="20" t="e">
        <f>VLOOKUP(BW297,[1]Plan1!$F$3:$G$429,2,FALSE)</f>
        <v>#N/A</v>
      </c>
      <c r="BX642" s="20">
        <f>VLOOKUP(BX297,[1]Plan1!$F$3:$G$429,2,FALSE)</f>
        <v>10</v>
      </c>
      <c r="BY642" s="20">
        <f>VLOOKUP(BY297,[1]Plan1!$F$3:$G$429,2,FALSE)</f>
        <v>8</v>
      </c>
      <c r="BZ642" s="20">
        <f>VLOOKUP(BZ297,[1]Plan1!$F$3:$G$429,2,FALSE)</f>
        <v>6</v>
      </c>
      <c r="CA642" s="20">
        <f>VLOOKUP(CA297,[1]Plan1!$F$3:$G$429,2,FALSE)</f>
        <v>4</v>
      </c>
      <c r="CB642" s="20">
        <f>VLOOKUP(CB297,[1]Plan1!$F$3:$G$429,2,FALSE)</f>
        <v>0</v>
      </c>
      <c r="CC642" s="20">
        <f>VLOOKUP(CC297,[1]Plan1!$F$3:$G$429,2,FALSE)</f>
        <v>700</v>
      </c>
      <c r="CD642" s="20">
        <f>VLOOKUP(CD297,[1]Plan1!$F$3:$G$429,2,FALSE)</f>
        <v>0</v>
      </c>
      <c r="CE642" s="20">
        <f>VLOOKUP(CE297,[1]Plan1!$F$3:$G$429,2,FALSE)</f>
        <v>0</v>
      </c>
      <c r="CF642" s="20">
        <f>VLOOKUP(CF297,[1]Plan1!$F$3:$G$429,2,FALSE)</f>
        <v>0</v>
      </c>
      <c r="CG642" s="20" t="e">
        <f>VLOOKUP(CG297,[1]Plan1!$F$3:$G$429,2,FALSE)</f>
        <v>#N/A</v>
      </c>
      <c r="CH642" s="20" t="e">
        <f>VLOOKUP(CH297,[1]Plan1!$F$3:$G$429,2,FALSE)</f>
        <v>#N/A</v>
      </c>
      <c r="CI642" s="20">
        <f>VLOOKUP(CI297,[1]Plan1!$F$3:$G$429,2,FALSE)</f>
        <v>0</v>
      </c>
      <c r="CJ642" s="20">
        <f>VLOOKUP(CJ297,[1]Plan1!$F$3:$G$429,2,FALSE)</f>
        <v>0</v>
      </c>
      <c r="CK642" s="20" t="e">
        <f>VLOOKUP(CK297,[1]Plan1!$F$3:$G$429,2,FALSE)</f>
        <v>#N/A</v>
      </c>
      <c r="CL642" s="20">
        <f>VLOOKUP(CL297,[1]Plan1!$F$3:$G$429,2,FALSE)</f>
        <v>0</v>
      </c>
      <c r="CM642" s="20">
        <f>VLOOKUP(CM297,[1]Plan1!$F$3:$G$429,2,FALSE)</f>
        <v>0</v>
      </c>
      <c r="CN642" s="20">
        <f>VLOOKUP(CN297,[1]Plan1!$F$3:$G$429,2,FALSE)</f>
        <v>0</v>
      </c>
      <c r="CU642" s="20" t="str">
        <f>IF(ISERROR(VLOOKUP(CU297,[1]Plan1!$B$2:$D$490,2,FALSE)),"(sem email)",VLOOKUP(CU297,[1]Plan1!$B$2:$D$490,2,FALSE))</f>
        <v>(sem email)</v>
      </c>
      <c r="CX642" s="20" t="str">
        <f>IF(ISERROR(VLOOKUP(CX297,[1]ajustes!$L$4:$M$309,2,FALSE)),"(sem email)",VLOOKUP(CX297,[1]ajustes!$L$4:$M$309,2,FALSE))</f>
        <v>(sem email)</v>
      </c>
    </row>
    <row r="643" spans="5:102" ht="15.75" customHeight="1" x14ac:dyDescent="0.3">
      <c r="E643" s="23" t="str">
        <f t="shared" si="4"/>
        <v>Alessandra Longhi</v>
      </c>
      <c r="O643" s="20" t="e">
        <f>VLOOKUP(O298,[1]Plan1!$B$2:$D$490,2,FALSE)</f>
        <v>#N/A</v>
      </c>
      <c r="P643" s="20" t="str">
        <f>VLOOKUP(P298,[1]ajustes!$N$4:$O$344,2,FALSE)</f>
        <v>(11) 98283-4349</v>
      </c>
      <c r="AN643" s="20">
        <f>VLOOKUP(AN298,[1]Plan1!$F$3:$G$429,2,FALSE)</f>
        <v>50</v>
      </c>
      <c r="AO643" s="20">
        <f>VLOOKUP(AO298,[1]Plan1!$F$3:$G$429,2,FALSE)</f>
        <v>45</v>
      </c>
      <c r="AP643" s="20">
        <f>VLOOKUP(AP298,[1]Plan1!$F$3:$G$429,2,FALSE)</f>
        <v>15</v>
      </c>
      <c r="AQ643" s="20">
        <f>VLOOKUP(AQ298,[1]Plan1!$F$3:$G$429,2,FALSE)</f>
        <v>25</v>
      </c>
      <c r="AR643" s="20">
        <f>VLOOKUP(AR298,[1]Plan1!$F$3:$G$429,2,FALSE)</f>
        <v>0</v>
      </c>
      <c r="AS643" s="20">
        <f>VLOOKUP(AS298,[1]Plan1!$F$3:$G$429,2,FALSE)</f>
        <v>0</v>
      </c>
      <c r="AT643" s="20" t="e">
        <f>VLOOKUP(AT298,[1]Plan1!$F$3:$G$429,2,FALSE)</f>
        <v>#N/A</v>
      </c>
      <c r="AU643" s="20" t="e">
        <f>VLOOKUP(AU298,[1]ajustes!$L$4:$N$134,3,FALSE)</f>
        <v>#N/A</v>
      </c>
      <c r="AV643" s="20">
        <f>VLOOKUP(AV298,[1]Plan1!$F$3:$G$429,2,FALSE)</f>
        <v>20</v>
      </c>
      <c r="AW643" s="20">
        <f>VLOOKUP(AW298,[1]Plan1!$F$3:$G$429,2,FALSE)</f>
        <v>5</v>
      </c>
      <c r="AX643" s="20">
        <f>VLOOKUP(AX298,[1]Plan1!$F$3:$G$429,2,FALSE)</f>
        <v>5</v>
      </c>
      <c r="AY643" s="20">
        <f>VLOOKUP(AY298,[1]Plan1!$F$3:$G$429,2,FALSE)</f>
        <v>2</v>
      </c>
      <c r="AZ643" s="20" t="e">
        <f>VLOOKUP(AZ298,[1]Plan1!$F$3:$G$429,2,FALSE)</f>
        <v>#N/A</v>
      </c>
      <c r="BA643" s="20">
        <f>VLOOKUP(BA298,[1]Plan1!$F$3:$G$429,2,FALSE)</f>
        <v>20</v>
      </c>
      <c r="BB643" s="20">
        <f>VLOOKUP(BB298,[1]Plan1!$F$3:$G$429,2,FALSE)</f>
        <v>2</v>
      </c>
      <c r="BC643" s="20">
        <f>VLOOKUP(BC298,[1]Plan1!$F$3:$G$429,2,FALSE)</f>
        <v>2</v>
      </c>
      <c r="BD643" s="20">
        <f>VLOOKUP(BD298,[1]Plan1!$F$3:$G$429,2,FALSE)</f>
        <v>1</v>
      </c>
      <c r="BE643" s="20" t="e">
        <f>VLOOKUP(BE298,[1]Plan1!$F$3:$G$429,2,FALSE)</f>
        <v>#N/A</v>
      </c>
      <c r="BF643" s="20">
        <f>VLOOKUP(BF298,[1]Plan1!$F$3:$G$429,2,FALSE)</f>
        <v>25</v>
      </c>
      <c r="BG643" s="20">
        <f>VLOOKUP(BG298,[1]Plan1!$F$3:$G$429,2,FALSE)</f>
        <v>10</v>
      </c>
      <c r="BH643" s="20">
        <f>VLOOKUP(BH298,[1]Plan1!$F$3:$G$429,2,FALSE)</f>
        <v>10</v>
      </c>
      <c r="BI643" s="20">
        <f>VLOOKUP(BI298,[1]Plan1!$F$3:$G$429,2,FALSE)</f>
        <v>2</v>
      </c>
      <c r="BJ643" s="20">
        <f>VLOOKUP(BJ298,[1]Plan1!$F$3:$G$429,2,FALSE)</f>
        <v>2</v>
      </c>
      <c r="BK643" s="20">
        <f>VLOOKUP(BK298,[1]Plan1!$F$3:$G$429,2,FALSE)</f>
        <v>2</v>
      </c>
      <c r="BL643" s="20">
        <f>VLOOKUP(BL298,[1]Plan1!$F$3:$G$429,2,FALSE)</f>
        <v>2</v>
      </c>
      <c r="BM643" s="20">
        <f>VLOOKUP(BM298,[1]Plan1!$F$3:$G$429,2,FALSE)</f>
        <v>2</v>
      </c>
      <c r="BN643" s="20">
        <f>VLOOKUP(BN298,[1]Plan1!$F$3:$G$429,2,FALSE)</f>
        <v>0</v>
      </c>
      <c r="BO643" s="20">
        <f>VLOOKUP(BO298,[1]Plan1!$F$3:$G$429,2,FALSE)</f>
        <v>2</v>
      </c>
      <c r="BP643" s="20">
        <f>VLOOKUP(BP298,[1]Plan1!$F$3:$G$429,2,FALSE)</f>
        <v>8</v>
      </c>
      <c r="BQ643" s="20" t="e">
        <f>VLOOKUP(BQ298,[1]ajustes!$L$3:$M$11,2,FALSE)</f>
        <v>#N/A</v>
      </c>
      <c r="BR643" s="20" t="e">
        <f>VLOOKUP(BR298,[1]Plan1!$F$3:$G$429,2,FALSE)</f>
        <v>#N/A</v>
      </c>
      <c r="BS643" s="20">
        <f>VLOOKUP(BS298,[1]Plan1!$F$3:$G$429,2,FALSE)</f>
        <v>5</v>
      </c>
      <c r="BT643" s="20">
        <f>VLOOKUP(BT298,[1]Plan1!$F$3:$G$429,2,FALSE)</f>
        <v>2</v>
      </c>
      <c r="BU643" s="20">
        <f>VLOOKUP(BU298,[1]Plan1!$F$3:$G$429,2,FALSE)</f>
        <v>1</v>
      </c>
      <c r="BV643" s="20" t="e">
        <f>VLOOKUP(BV298,[1]ajustes!$L$3:$M$328,2,FALSE)</f>
        <v>#N/A</v>
      </c>
      <c r="BW643" s="20" t="e">
        <f>VLOOKUP(BW298,[1]Plan1!$F$3:$G$429,2,FALSE)</f>
        <v>#N/A</v>
      </c>
      <c r="BX643" s="20">
        <f>VLOOKUP(BX298,[1]Plan1!$F$3:$G$429,2,FALSE)</f>
        <v>4</v>
      </c>
      <c r="BY643" s="20">
        <f>VLOOKUP(BY298,[1]Plan1!$F$3:$G$429,2,FALSE)</f>
        <v>2</v>
      </c>
      <c r="BZ643" s="20">
        <f>VLOOKUP(BZ298,[1]Plan1!$F$3:$G$429,2,FALSE)</f>
        <v>1</v>
      </c>
      <c r="CA643" s="20">
        <f>VLOOKUP(CA298,[1]Plan1!$F$3:$G$429,2,FALSE)</f>
        <v>1</v>
      </c>
      <c r="CB643" s="20">
        <f>VLOOKUP(CB298,[1]Plan1!$F$3:$G$429,2,FALSE)</f>
        <v>0</v>
      </c>
      <c r="CC643" s="20">
        <f>VLOOKUP(CC298,[1]Plan1!$F$3:$G$429,2,FALSE)</f>
        <v>60</v>
      </c>
      <c r="CD643" s="20" t="e">
        <f>VLOOKUP(CD298,[1]Plan1!$F$3:$G$429,2,FALSE)</f>
        <v>#N/A</v>
      </c>
      <c r="CE643" s="20">
        <f>VLOOKUP(CE298,[1]Plan1!$F$3:$G$429,2,FALSE)</f>
        <v>0</v>
      </c>
      <c r="CF643" s="20">
        <f>VLOOKUP(CF298,[1]Plan1!$F$3:$G$429,2,FALSE)</f>
        <v>0</v>
      </c>
      <c r="CG643" s="20" t="e">
        <f>VLOOKUP(CG298,[1]Plan1!$F$3:$G$429,2,FALSE)</f>
        <v>#N/A</v>
      </c>
      <c r="CH643" s="20" t="e">
        <f>VLOOKUP(CH298,[1]Plan1!$F$3:$G$429,2,FALSE)</f>
        <v>#N/A</v>
      </c>
      <c r="CI643" s="20">
        <f>VLOOKUP(CI298,[1]Plan1!$F$3:$G$429,2,FALSE)</f>
        <v>0</v>
      </c>
      <c r="CJ643" s="20">
        <f>VLOOKUP(CJ298,[1]Plan1!$F$3:$G$429,2,FALSE)</f>
        <v>0</v>
      </c>
      <c r="CK643" s="20" t="e">
        <f>VLOOKUP(CK298,[1]Plan1!$F$3:$G$429,2,FALSE)</f>
        <v>#N/A</v>
      </c>
      <c r="CL643" s="20" t="e">
        <f>VLOOKUP(CL298,[1]Plan1!$F$3:$G$429,2,FALSE)</f>
        <v>#N/A</v>
      </c>
      <c r="CM643" s="20">
        <f>VLOOKUP(CM298,[1]Plan1!$F$3:$G$429,2,FALSE)</f>
        <v>0</v>
      </c>
      <c r="CN643" s="20">
        <f>VLOOKUP(CN298,[1]Plan1!$F$3:$G$429,2,FALSE)</f>
        <v>0</v>
      </c>
      <c r="CU643" s="20" t="str">
        <f>IF(ISERROR(VLOOKUP(CU298,[1]Plan1!$B$2:$D$490,2,FALSE)),"(sem email)",VLOOKUP(CU298,[1]Plan1!$B$2:$D$490,2,FALSE))</f>
        <v>(sem email)</v>
      </c>
      <c r="CX643" s="20" t="str">
        <f>IF(ISERROR(VLOOKUP(CX298,[1]ajustes!$L$4:$M$309,2,FALSE)),"(sem email)",VLOOKUP(CX298,[1]ajustes!$L$4:$M$309,2,FALSE))</f>
        <v>(sem email)</v>
      </c>
    </row>
    <row r="644" spans="5:102" ht="15.75" customHeight="1" x14ac:dyDescent="0.3">
      <c r="E644" s="23" t="str">
        <f t="shared" si="4"/>
        <v>Rogério Alves Da Motta</v>
      </c>
      <c r="O644" s="20" t="e">
        <f>VLOOKUP(O299,[1]Plan1!$B$2:$D$490,2,FALSE)</f>
        <v>#N/A</v>
      </c>
      <c r="P644" s="20" t="str">
        <f>VLOOKUP(P299,[1]ajustes!$N$4:$O$344,2,FALSE)</f>
        <v>(11) 99451-4091</v>
      </c>
      <c r="AN644" s="20">
        <f>VLOOKUP(AN299,[1]Plan1!$F$3:$G$429,2,FALSE)</f>
        <v>80</v>
      </c>
      <c r="AO644" s="20">
        <f>VLOOKUP(AO299,[1]Plan1!$F$3:$G$429,2,FALSE)</f>
        <v>50</v>
      </c>
      <c r="AP644" s="20">
        <f>VLOOKUP(AP299,[1]Plan1!$F$3:$G$429,2,FALSE)</f>
        <v>8</v>
      </c>
      <c r="AQ644" s="20">
        <f>VLOOKUP(AQ299,[1]Plan1!$F$3:$G$429,2,FALSE)</f>
        <v>7</v>
      </c>
      <c r="AR644" s="20" t="e">
        <f>VLOOKUP(AR299,[1]Plan1!$F$3:$G$429,2,FALSE)</f>
        <v>#N/A</v>
      </c>
      <c r="AS644" s="20">
        <f>VLOOKUP(AS299,[1]Plan1!$F$3:$G$429,2,FALSE)</f>
        <v>0</v>
      </c>
      <c r="AT644" s="20" t="e">
        <f>VLOOKUP(AT299,[1]Plan1!$F$3:$G$429,2,FALSE)</f>
        <v>#N/A</v>
      </c>
      <c r="AU644" s="20" t="e">
        <f>VLOOKUP(AU299,[1]ajustes!$L$4:$N$134,3,FALSE)</f>
        <v>#N/A</v>
      </c>
      <c r="AV644" s="20">
        <f>VLOOKUP(AV299,[1]Plan1!$F$3:$G$429,2,FALSE)</f>
        <v>65</v>
      </c>
      <c r="AW644" s="20">
        <f>VLOOKUP(AW299,[1]Plan1!$F$3:$G$429,2,FALSE)</f>
        <v>10</v>
      </c>
      <c r="AX644" s="20">
        <f>VLOOKUP(AX299,[1]Plan1!$F$3:$G$429,2,FALSE)</f>
        <v>5</v>
      </c>
      <c r="AY644" s="20">
        <f>VLOOKUP(AY299,[1]Plan1!$F$3:$G$429,2,FALSE)</f>
        <v>4</v>
      </c>
      <c r="AZ644" s="20" t="e">
        <f>VLOOKUP(AZ299,[1]Plan1!$F$3:$G$429,2,FALSE)</f>
        <v>#N/A</v>
      </c>
      <c r="BA644" s="20">
        <f>VLOOKUP(BA299,[1]Plan1!$F$3:$G$429,2,FALSE)</f>
        <v>28</v>
      </c>
      <c r="BB644" s="20">
        <f>VLOOKUP(BB299,[1]Plan1!$F$3:$G$429,2,FALSE)</f>
        <v>5</v>
      </c>
      <c r="BC644" s="20">
        <f>VLOOKUP(BC299,[1]Plan1!$F$3:$G$429,2,FALSE)</f>
        <v>2</v>
      </c>
      <c r="BD644" s="20">
        <f>VLOOKUP(BD299,[1]Plan1!$F$3:$G$429,2,FALSE)</f>
        <v>2</v>
      </c>
      <c r="BE644" s="20" t="e">
        <f>VLOOKUP(BE299,[1]Plan1!$F$3:$G$429,2,FALSE)</f>
        <v>#N/A</v>
      </c>
      <c r="BF644" s="20">
        <f>VLOOKUP(BF299,[1]Plan1!$F$3:$G$429,2,FALSE)</f>
        <v>12</v>
      </c>
      <c r="BG644" s="20">
        <f>VLOOKUP(BG299,[1]Plan1!$F$3:$G$429,2,FALSE)</f>
        <v>8</v>
      </c>
      <c r="BH644" s="20">
        <f>VLOOKUP(BH299,[1]Plan1!$F$3:$G$429,2,FALSE)</f>
        <v>10</v>
      </c>
      <c r="BI644" s="20">
        <f>VLOOKUP(BI299,[1]Plan1!$F$3:$G$429,2,FALSE)</f>
        <v>1</v>
      </c>
      <c r="BJ644" s="20">
        <f>VLOOKUP(BJ299,[1]Plan1!$F$3:$G$429,2,FALSE)</f>
        <v>2</v>
      </c>
      <c r="BK644" s="20">
        <f>VLOOKUP(BK299,[1]Plan1!$F$3:$G$429,2,FALSE)</f>
        <v>2</v>
      </c>
      <c r="BL644" s="20">
        <f>VLOOKUP(BL299,[1]Plan1!$F$3:$G$429,2,FALSE)</f>
        <v>3</v>
      </c>
      <c r="BM644" s="20">
        <f>VLOOKUP(BM299,[1]Plan1!$F$3:$G$429,2,FALSE)</f>
        <v>2</v>
      </c>
      <c r="BN644" s="20">
        <f>VLOOKUP(BN299,[1]Plan1!$F$3:$G$429,2,FALSE)</f>
        <v>3</v>
      </c>
      <c r="BO644" s="20">
        <f>VLOOKUP(BO299,[1]Plan1!$F$3:$G$429,2,FALSE)</f>
        <v>3</v>
      </c>
      <c r="BP644" s="20">
        <f>VLOOKUP(BP299,[1]Plan1!$F$3:$G$429,2,FALSE)</f>
        <v>6</v>
      </c>
      <c r="BQ644" s="20" t="e">
        <f>VLOOKUP(BQ299,[1]ajustes!$L$3:$M$11,2,FALSE)</f>
        <v>#N/A</v>
      </c>
      <c r="BR644" s="20" t="e">
        <f>VLOOKUP(BR299,[1]Plan1!$F$3:$G$429,2,FALSE)</f>
        <v>#N/A</v>
      </c>
      <c r="BS644" s="20">
        <f>VLOOKUP(BS299,[1]Plan1!$F$3:$G$429,2,FALSE)</f>
        <v>5</v>
      </c>
      <c r="BT644" s="20">
        <f>VLOOKUP(BT299,[1]Plan1!$F$3:$G$429,2,FALSE)</f>
        <v>2</v>
      </c>
      <c r="BU644" s="20">
        <f>VLOOKUP(BU299,[1]Plan1!$F$3:$G$429,2,FALSE)</f>
        <v>0</v>
      </c>
      <c r="BV644" s="20" t="e">
        <f>VLOOKUP(BV299,[1]ajustes!$L$3:$M$328,2,FALSE)</f>
        <v>#N/A</v>
      </c>
      <c r="BW644" s="20" t="e">
        <f>VLOOKUP(BW299,[1]Plan1!$F$3:$G$429,2,FALSE)</f>
        <v>#N/A</v>
      </c>
      <c r="BX644" s="20">
        <f>VLOOKUP(BX299,[1]Plan1!$F$3:$G$429,2,FALSE)</f>
        <v>10</v>
      </c>
      <c r="BY644" s="20">
        <f>VLOOKUP(BY299,[1]Plan1!$F$3:$G$429,2,FALSE)</f>
        <v>3</v>
      </c>
      <c r="BZ644" s="20">
        <f>VLOOKUP(BZ299,[1]Plan1!$F$3:$G$429,2,FALSE)</f>
        <v>3</v>
      </c>
      <c r="CA644" s="20">
        <f>VLOOKUP(CA299,[1]Plan1!$F$3:$G$429,2,FALSE)</f>
        <v>3</v>
      </c>
      <c r="CB644" s="20">
        <f>VLOOKUP(CB299,[1]Plan1!$F$3:$G$429,2,FALSE)</f>
        <v>11</v>
      </c>
      <c r="CC644" s="20">
        <f>VLOOKUP(CC299,[1]Plan1!$F$3:$G$429,2,FALSE)</f>
        <v>0</v>
      </c>
      <c r="CD644" s="20" t="e">
        <f>VLOOKUP(CD299,[1]Plan1!$F$3:$G$429,2,FALSE)</f>
        <v>#N/A</v>
      </c>
      <c r="CE644" s="20" t="e">
        <f>VLOOKUP(CE299,[1]Plan1!$F$3:$G$429,2,FALSE)</f>
        <v>#N/A</v>
      </c>
      <c r="CF644" s="20">
        <f>VLOOKUP(CF299,[1]Plan1!$F$3:$G$429,2,FALSE)</f>
        <v>0</v>
      </c>
      <c r="CG644" s="20" t="e">
        <f>VLOOKUP(CG299,[1]Plan1!$F$3:$G$429,2,FALSE)</f>
        <v>#N/A</v>
      </c>
      <c r="CH644" s="20">
        <f>VLOOKUP(CH299,[1]Plan1!$F$3:$G$429,2,FALSE)</f>
        <v>0</v>
      </c>
      <c r="CI644" s="20">
        <f>VLOOKUP(CI299,[1]Plan1!$F$3:$G$429,2,FALSE)</f>
        <v>0</v>
      </c>
      <c r="CJ644" s="20">
        <f>VLOOKUP(CJ299,[1]Plan1!$F$3:$G$429,2,FALSE)</f>
        <v>0</v>
      </c>
      <c r="CK644" s="20">
        <f>VLOOKUP(CK299,[1]Plan1!$F$3:$G$429,2,FALSE)</f>
        <v>0</v>
      </c>
      <c r="CL644" s="20">
        <f>VLOOKUP(CL299,[1]Plan1!$F$3:$G$429,2,FALSE)</f>
        <v>0</v>
      </c>
      <c r="CM644" s="20">
        <f>VLOOKUP(CM299,[1]Plan1!$F$3:$G$429,2,FALSE)</f>
        <v>0</v>
      </c>
      <c r="CN644" s="20">
        <f>VLOOKUP(CN299,[1]Plan1!$F$3:$G$429,2,FALSE)</f>
        <v>0</v>
      </c>
      <c r="CU644" s="20" t="str">
        <f>IF(ISERROR(VLOOKUP(CU299,[1]Plan1!$B$2:$D$490,2,FALSE)),"(sem email)",VLOOKUP(CU299,[1]Plan1!$B$2:$D$490,2,FALSE))</f>
        <v>(sem email)</v>
      </c>
      <c r="CX644" s="20" t="str">
        <f>IF(ISERROR(VLOOKUP(CX299,[1]ajustes!$L$4:$M$309,2,FALSE)),"(sem email)",VLOOKUP(CX299,[1]ajustes!$L$4:$M$309,2,FALSE))</f>
        <v>(sem email)</v>
      </c>
    </row>
    <row r="645" spans="5:102" ht="15.75" customHeight="1" x14ac:dyDescent="0.3">
      <c r="E645" s="23" t="str">
        <f t="shared" si="4"/>
        <v>Marlene Aparecida Vieira</v>
      </c>
      <c r="O645" s="20" t="e">
        <f>VLOOKUP(O300,[1]Plan1!$B$2:$D$490,2,FALSE)</f>
        <v>#N/A</v>
      </c>
      <c r="P645" s="20" t="str">
        <f>VLOOKUP(P300,[1]ajustes!$N$4:$O$344,2,FALSE)</f>
        <v>(11) 99655-8537</v>
      </c>
      <c r="AN645" s="20">
        <f>VLOOKUP(AN300,[1]Plan1!$F$3:$G$429,2,FALSE)</f>
        <v>3</v>
      </c>
      <c r="AO645" s="20">
        <f>VLOOKUP(AO300,[1]Plan1!$F$3:$G$429,2,FALSE)</f>
        <v>2</v>
      </c>
      <c r="AP645" s="20">
        <f>VLOOKUP(AP300,[1]Plan1!$F$3:$G$429,2,FALSE)</f>
        <v>2</v>
      </c>
      <c r="AQ645" s="20">
        <f>VLOOKUP(AQ300,[1]Plan1!$F$3:$G$429,2,FALSE)</f>
        <v>1</v>
      </c>
      <c r="AR645" s="20">
        <f>VLOOKUP(AR300,[1]Plan1!$F$3:$G$429,2,FALSE)</f>
        <v>0</v>
      </c>
      <c r="AS645" s="20">
        <f>VLOOKUP(AS300,[1]Plan1!$F$3:$G$429,2,FALSE)</f>
        <v>0</v>
      </c>
      <c r="AT645" s="20">
        <f>VLOOKUP(AT300,[1]Plan1!$F$3:$G$429,2,FALSE)</f>
        <v>0</v>
      </c>
      <c r="AU645" s="20" t="e">
        <f>VLOOKUP(AU300,[1]ajustes!$L$4:$N$134,3,FALSE)</f>
        <v>#N/A</v>
      </c>
      <c r="AV645" s="20">
        <f>VLOOKUP(AV300,[1]Plan1!$F$3:$G$429,2,FALSE)</f>
        <v>0</v>
      </c>
      <c r="AW645" s="20">
        <f>VLOOKUP(AW300,[1]Plan1!$F$3:$G$429,2,FALSE)</f>
        <v>2</v>
      </c>
      <c r="AX645" s="20">
        <f>VLOOKUP(AX300,[1]Plan1!$F$3:$G$429,2,FALSE)</f>
        <v>2</v>
      </c>
      <c r="AY645" s="20">
        <f>VLOOKUP(AY300,[1]Plan1!$F$3:$G$429,2,FALSE)</f>
        <v>0</v>
      </c>
      <c r="AZ645" s="20">
        <f>VLOOKUP(AZ300,[1]Plan1!$F$3:$G$429,2,FALSE)</f>
        <v>0</v>
      </c>
      <c r="BA645" s="20">
        <f>VLOOKUP(BA300,[1]Plan1!$F$3:$G$429,2,FALSE)</f>
        <v>0</v>
      </c>
      <c r="BB645" s="20">
        <f>VLOOKUP(BB300,[1]Plan1!$F$3:$G$429,2,FALSE)</f>
        <v>1</v>
      </c>
      <c r="BC645" s="20">
        <f>VLOOKUP(BC300,[1]Plan1!$F$3:$G$429,2,FALSE)</f>
        <v>1</v>
      </c>
      <c r="BD645" s="20">
        <f>VLOOKUP(BD300,[1]Plan1!$F$3:$G$429,2,FALSE)</f>
        <v>0</v>
      </c>
      <c r="BE645" s="20" t="e">
        <f>VLOOKUP(BE300,[1]Plan1!$F$3:$G$429,2,FALSE)</f>
        <v>#N/A</v>
      </c>
      <c r="BF645" s="20">
        <f>VLOOKUP(BF300,[1]Plan1!$F$3:$G$429,2,FALSE)</f>
        <v>4</v>
      </c>
      <c r="BG645" s="20">
        <f>VLOOKUP(BG300,[1]Plan1!$F$3:$G$429,2,FALSE)</f>
        <v>0</v>
      </c>
      <c r="BH645" s="20">
        <f>VLOOKUP(BH300,[1]Plan1!$F$3:$G$429,2,FALSE)</f>
        <v>1</v>
      </c>
      <c r="BI645" s="20">
        <f>VLOOKUP(BI300,[1]Plan1!$F$3:$G$429,2,FALSE)</f>
        <v>1</v>
      </c>
      <c r="BJ645" s="20">
        <f>VLOOKUP(BJ300,[1]Plan1!$F$3:$G$429,2,FALSE)</f>
        <v>1</v>
      </c>
      <c r="BK645" s="20">
        <f>VLOOKUP(BK300,[1]Plan1!$F$3:$G$429,2,FALSE)</f>
        <v>1</v>
      </c>
      <c r="BL645" s="20">
        <f>VLOOKUP(BL300,[1]Plan1!$F$3:$G$429,2,FALSE)</f>
        <v>1</v>
      </c>
      <c r="BM645" s="20">
        <f>VLOOKUP(BM300,[1]Plan1!$F$3:$G$429,2,FALSE)</f>
        <v>0</v>
      </c>
      <c r="BN645" s="20">
        <f>VLOOKUP(BN300,[1]Plan1!$F$3:$G$429,2,FALSE)</f>
        <v>0</v>
      </c>
      <c r="BO645" s="20">
        <f>VLOOKUP(BO300,[1]Plan1!$F$3:$G$429,2,FALSE)</f>
        <v>4</v>
      </c>
      <c r="BP645" s="20">
        <f>VLOOKUP(BP300,[1]Plan1!$F$3:$G$429,2,FALSE)</f>
        <v>2</v>
      </c>
      <c r="BQ645" s="20" t="e">
        <f>VLOOKUP(BQ300,[1]ajustes!$L$3:$M$11,2,FALSE)</f>
        <v>#N/A</v>
      </c>
      <c r="BR645" s="20" t="e">
        <f>VLOOKUP(BR300,[1]Plan1!$F$3:$G$429,2,FALSE)</f>
        <v>#N/A</v>
      </c>
      <c r="BS645" s="20">
        <f>VLOOKUP(BS300,[1]Plan1!$F$3:$G$429,2,FALSE)</f>
        <v>1</v>
      </c>
      <c r="BT645" s="20">
        <f>VLOOKUP(BT300,[1]Plan1!$F$3:$G$429,2,FALSE)</f>
        <v>1</v>
      </c>
      <c r="BU645" s="20">
        <f>VLOOKUP(BU300,[1]Plan1!$F$3:$G$429,2,FALSE)</f>
        <v>1</v>
      </c>
      <c r="BV645" s="20" t="e">
        <f>VLOOKUP(BV300,[1]ajustes!$L$3:$M$328,2,FALSE)</f>
        <v>#N/A</v>
      </c>
      <c r="BW645" s="20" t="e">
        <f>VLOOKUP(BW300,[1]Plan1!$F$3:$G$429,2,FALSE)</f>
        <v>#N/A</v>
      </c>
      <c r="BX645" s="20">
        <f>VLOOKUP(BX300,[1]Plan1!$F$3:$G$429,2,FALSE)</f>
        <v>2</v>
      </c>
      <c r="BY645" s="20">
        <f>VLOOKUP(BY300,[1]Plan1!$F$3:$G$429,2,FALSE)</f>
        <v>1</v>
      </c>
      <c r="BZ645" s="20">
        <f>VLOOKUP(BZ300,[1]Plan1!$F$3:$G$429,2,FALSE)</f>
        <v>1</v>
      </c>
      <c r="CA645" s="20">
        <f>VLOOKUP(CA300,[1]Plan1!$F$3:$G$429,2,FALSE)</f>
        <v>1</v>
      </c>
      <c r="CB645" s="20">
        <f>VLOOKUP(CB300,[1]Plan1!$F$3:$G$429,2,FALSE)</f>
        <v>0</v>
      </c>
      <c r="CC645" s="20">
        <f>VLOOKUP(CC300,[1]Plan1!$F$3:$G$429,2,FALSE)</f>
        <v>4</v>
      </c>
      <c r="CD645" s="20">
        <f>VLOOKUP(CD300,[1]Plan1!$F$3:$G$429,2,FALSE)</f>
        <v>0</v>
      </c>
      <c r="CE645" s="20">
        <f>VLOOKUP(CE300,[1]Plan1!$F$3:$G$429,2,FALSE)</f>
        <v>0</v>
      </c>
      <c r="CF645" s="20">
        <f>VLOOKUP(CF300,[1]Plan1!$F$3:$G$429,2,FALSE)</f>
        <v>0</v>
      </c>
      <c r="CG645" s="20">
        <f>VLOOKUP(CG300,[1]Plan1!$F$3:$G$429,2,FALSE)</f>
        <v>0</v>
      </c>
      <c r="CH645" s="20">
        <f>VLOOKUP(CH300,[1]Plan1!$F$3:$G$429,2,FALSE)</f>
        <v>0</v>
      </c>
      <c r="CI645" s="20">
        <f>VLOOKUP(CI300,[1]Plan1!$F$3:$G$429,2,FALSE)</f>
        <v>0</v>
      </c>
      <c r="CJ645" s="20">
        <f>VLOOKUP(CJ300,[1]Plan1!$F$3:$G$429,2,FALSE)</f>
        <v>0</v>
      </c>
      <c r="CK645" s="20">
        <f>VLOOKUP(CK300,[1]Plan1!$F$3:$G$429,2,FALSE)</f>
        <v>0</v>
      </c>
      <c r="CL645" s="20">
        <f>VLOOKUP(CL300,[1]Plan1!$F$3:$G$429,2,FALSE)</f>
        <v>0</v>
      </c>
      <c r="CM645" s="20">
        <f>VLOOKUP(CM300,[1]Plan1!$F$3:$G$429,2,FALSE)</f>
        <v>0</v>
      </c>
      <c r="CN645" s="20">
        <f>VLOOKUP(CN300,[1]Plan1!$F$3:$G$429,2,FALSE)</f>
        <v>0</v>
      </c>
      <c r="CU645" s="20" t="str">
        <f>IF(ISERROR(VLOOKUP(CU300,[1]Plan1!$B$2:$D$490,2,FALSE)),"(sem email)",VLOOKUP(CU300,[1]Plan1!$B$2:$D$490,2,FALSE))</f>
        <v>(sem email)</v>
      </c>
      <c r="CX645" s="20" t="str">
        <f>IF(ISERROR(VLOOKUP(CX300,[1]ajustes!$L$4:$M$309,2,FALSE)),"(sem email)",VLOOKUP(CX300,[1]ajustes!$L$4:$M$309,2,FALSE))</f>
        <v>(sem email)</v>
      </c>
    </row>
    <row r="646" spans="5:102" ht="15.75" customHeight="1" x14ac:dyDescent="0.3">
      <c r="E646" s="23" t="str">
        <f t="shared" si="4"/>
        <v>Solange Palombo Antunes Da Cruz</v>
      </c>
      <c r="O646" s="20" t="e">
        <f>VLOOKUP(O301,[1]Plan1!$B$2:$D$490,2,FALSE)</f>
        <v>#N/A</v>
      </c>
      <c r="P646" s="20" t="str">
        <f>VLOOKUP(P301,[1]ajustes!$N$4:$O$344,2,FALSE)</f>
        <v>(11) 5051-3662</v>
      </c>
      <c r="AN646" s="20">
        <f>VLOOKUP(AN301,[1]Plan1!$F$3:$G$429,2,FALSE)</f>
        <v>35</v>
      </c>
      <c r="AO646" s="20">
        <f>VLOOKUP(AO301,[1]Plan1!$F$3:$G$429,2,FALSE)</f>
        <v>25</v>
      </c>
      <c r="AP646" s="20">
        <f>VLOOKUP(AP301,[1]Plan1!$F$3:$G$429,2,FALSE)</f>
        <v>10</v>
      </c>
      <c r="AQ646" s="20">
        <f>VLOOKUP(AQ301,[1]Plan1!$F$3:$G$429,2,FALSE)</f>
        <v>9</v>
      </c>
      <c r="AR646" s="20">
        <f>VLOOKUP(AR301,[1]Plan1!$F$3:$G$429,2,FALSE)</f>
        <v>0</v>
      </c>
      <c r="AS646" s="20">
        <f>VLOOKUP(AS301,[1]Plan1!$F$3:$G$429,2,FALSE)</f>
        <v>0</v>
      </c>
      <c r="AT646" s="20" t="e">
        <f>VLOOKUP(AT301,[1]Plan1!$F$3:$G$429,2,FALSE)</f>
        <v>#N/A</v>
      </c>
      <c r="AU646" s="20" t="e">
        <f>VLOOKUP(AU301,[1]ajustes!$L$4:$N$134,3,FALSE)</f>
        <v>#N/A</v>
      </c>
      <c r="AV646" s="20">
        <f>VLOOKUP(AV301,[1]Plan1!$F$3:$G$429,2,FALSE)</f>
        <v>10</v>
      </c>
      <c r="AW646" s="20">
        <f>VLOOKUP(AW301,[1]Plan1!$F$3:$G$429,2,FALSE)</f>
        <v>9</v>
      </c>
      <c r="AX646" s="20">
        <f>VLOOKUP(AX301,[1]Plan1!$F$3:$G$429,2,FALSE)</f>
        <v>3</v>
      </c>
      <c r="AY646" s="20">
        <f>VLOOKUP(AY301,[1]Plan1!$F$3:$G$429,2,FALSE)</f>
        <v>1</v>
      </c>
      <c r="AZ646" s="20">
        <f>VLOOKUP(AZ301,[1]Plan1!$F$3:$G$429,2,FALSE)</f>
        <v>0</v>
      </c>
      <c r="BA646" s="20">
        <f>VLOOKUP(BA301,[1]Plan1!$F$3:$G$429,2,FALSE)</f>
        <v>0</v>
      </c>
      <c r="BB646" s="20">
        <f>VLOOKUP(BB301,[1]Plan1!$F$3:$G$429,2,FALSE)</f>
        <v>3</v>
      </c>
      <c r="BC646" s="20">
        <f>VLOOKUP(BC301,[1]Plan1!$F$3:$G$429,2,FALSE)</f>
        <v>2</v>
      </c>
      <c r="BD646" s="20">
        <f>VLOOKUP(BD301,[1]Plan1!$F$3:$G$429,2,FALSE)</f>
        <v>0</v>
      </c>
      <c r="BE646" s="20">
        <f>VLOOKUP(BE301,[1]Plan1!$F$3:$G$429,2,FALSE)</f>
        <v>0</v>
      </c>
      <c r="BF646" s="20">
        <f>VLOOKUP(BF301,[1]Plan1!$F$3:$G$429,2,FALSE)</f>
        <v>0</v>
      </c>
      <c r="BG646" s="20">
        <f>VLOOKUP(BG301,[1]Plan1!$F$3:$G$429,2,FALSE)</f>
        <v>0</v>
      </c>
      <c r="BH646" s="20">
        <f>VLOOKUP(BH301,[1]Plan1!$F$3:$G$429,2,FALSE)</f>
        <v>0</v>
      </c>
      <c r="BI646" s="20">
        <f>VLOOKUP(BI301,[1]Plan1!$F$3:$G$429,2,FALSE)</f>
        <v>0</v>
      </c>
      <c r="BJ646" s="20">
        <f>VLOOKUP(BJ301,[1]Plan1!$F$3:$G$429,2,FALSE)</f>
        <v>0</v>
      </c>
      <c r="BK646" s="20">
        <f>VLOOKUP(BK301,[1]Plan1!$F$3:$G$429,2,FALSE)</f>
        <v>0</v>
      </c>
      <c r="BL646" s="20">
        <f>VLOOKUP(BL301,[1]Plan1!$F$3:$G$429,2,FALSE)</f>
        <v>0</v>
      </c>
      <c r="BM646" s="20">
        <f>VLOOKUP(BM301,[1]Plan1!$F$3:$G$429,2,FALSE)</f>
        <v>0</v>
      </c>
      <c r="BN646" s="20">
        <f>VLOOKUP(BN301,[1]Plan1!$F$3:$G$429,2,FALSE)</f>
        <v>0</v>
      </c>
      <c r="BO646" s="20">
        <f>VLOOKUP(BO301,[1]Plan1!$F$3:$G$429,2,FALSE)</f>
        <v>0</v>
      </c>
      <c r="BP646" s="20">
        <f>VLOOKUP(BP301,[1]Plan1!$F$3:$G$429,2,FALSE)</f>
        <v>0</v>
      </c>
      <c r="BQ646" s="20" t="e">
        <f>VLOOKUP(BQ301,[1]ajustes!$L$3:$M$11,2,FALSE)</f>
        <v>#N/A</v>
      </c>
      <c r="BR646" s="20">
        <f>VLOOKUP(BR301,[1]Plan1!$F$3:$G$429,2,FALSE)</f>
        <v>0</v>
      </c>
      <c r="BS646" s="20">
        <f>VLOOKUP(BS301,[1]Plan1!$F$3:$G$429,2,FALSE)</f>
        <v>0</v>
      </c>
      <c r="BT646" s="20">
        <f>VLOOKUP(BT301,[1]Plan1!$F$3:$G$429,2,FALSE)</f>
        <v>0</v>
      </c>
      <c r="BU646" s="20">
        <f>VLOOKUP(BU301,[1]Plan1!$F$3:$G$429,2,FALSE)</f>
        <v>0</v>
      </c>
      <c r="BV646" s="20" t="e">
        <f>VLOOKUP(BV301,[1]ajustes!$L$3:$M$328,2,FALSE)</f>
        <v>#N/A</v>
      </c>
      <c r="BW646" s="20">
        <f>VLOOKUP(BW301,[1]Plan1!$F$3:$G$429,2,FALSE)</f>
        <v>0</v>
      </c>
      <c r="BX646" s="20">
        <f>VLOOKUP(BX301,[1]Plan1!$F$3:$G$429,2,FALSE)</f>
        <v>0</v>
      </c>
      <c r="BY646" s="20">
        <f>VLOOKUP(BY301,[1]Plan1!$F$3:$G$429,2,FALSE)</f>
        <v>0</v>
      </c>
      <c r="BZ646" s="20">
        <f>VLOOKUP(BZ301,[1]Plan1!$F$3:$G$429,2,FALSE)</f>
        <v>0</v>
      </c>
      <c r="CA646" s="20">
        <f>VLOOKUP(CA301,[1]Plan1!$F$3:$G$429,2,FALSE)</f>
        <v>0</v>
      </c>
      <c r="CB646" s="20">
        <f>VLOOKUP(CB301,[1]Plan1!$F$3:$G$429,2,FALSE)</f>
        <v>0</v>
      </c>
      <c r="CC646" s="20">
        <f>VLOOKUP(CC301,[1]Plan1!$F$3:$G$429,2,FALSE)</f>
        <v>10</v>
      </c>
      <c r="CD646" s="20">
        <f>VLOOKUP(CD301,[1]Plan1!$F$3:$G$429,2,FALSE)</f>
        <v>0</v>
      </c>
      <c r="CE646" s="20" t="e">
        <f>VLOOKUP(CE301,[1]Plan1!$F$3:$G$429,2,FALSE)</f>
        <v>#N/A</v>
      </c>
      <c r="CF646" s="20">
        <f>VLOOKUP(CF301,[1]Plan1!$F$3:$G$429,2,FALSE)</f>
        <v>0</v>
      </c>
      <c r="CG646" s="20" t="e">
        <f>VLOOKUP(CG301,[1]Plan1!$F$3:$G$429,2,FALSE)</f>
        <v>#N/A</v>
      </c>
      <c r="CH646" s="20">
        <f>VLOOKUP(CH301,[1]Plan1!$F$3:$G$429,2,FALSE)</f>
        <v>0</v>
      </c>
      <c r="CI646" s="20">
        <f>VLOOKUP(CI301,[1]Plan1!$F$3:$G$429,2,FALSE)</f>
        <v>0</v>
      </c>
      <c r="CJ646" s="20">
        <f>VLOOKUP(CJ301,[1]Plan1!$F$3:$G$429,2,FALSE)</f>
        <v>0</v>
      </c>
      <c r="CK646" s="20">
        <f>VLOOKUP(CK301,[1]Plan1!$F$3:$G$429,2,FALSE)</f>
        <v>0</v>
      </c>
      <c r="CL646" s="20" t="e">
        <f>VLOOKUP(CL301,[1]Plan1!$F$3:$G$429,2,FALSE)</f>
        <v>#N/A</v>
      </c>
      <c r="CM646" s="20">
        <f>VLOOKUP(CM301,[1]Plan1!$F$3:$G$429,2,FALSE)</f>
        <v>0</v>
      </c>
      <c r="CN646" s="20">
        <f>VLOOKUP(CN301,[1]Plan1!$F$3:$G$429,2,FALSE)</f>
        <v>0</v>
      </c>
      <c r="CU646" s="20" t="str">
        <f>IF(ISERROR(VLOOKUP(CU301,[1]Plan1!$B$2:$D$490,2,FALSE)),"(sem email)",VLOOKUP(CU301,[1]Plan1!$B$2:$D$490,2,FALSE))</f>
        <v>(sem email)</v>
      </c>
      <c r="CX646" s="20" t="str">
        <f>IF(ISERROR(VLOOKUP(CX301,[1]ajustes!$L$4:$M$309,2,FALSE)),"(sem email)",VLOOKUP(CX301,[1]ajustes!$L$4:$M$309,2,FALSE))</f>
        <v>(sem email)</v>
      </c>
    </row>
    <row r="647" spans="5:102" ht="15.75" customHeight="1" x14ac:dyDescent="0.3">
      <c r="E647" s="23" t="str">
        <f t="shared" si="4"/>
        <v>Luiz Octavio Vella</v>
      </c>
      <c r="O647" s="20" t="e">
        <f>VLOOKUP(O302,[1]Plan1!$B$2:$D$490,2,FALSE)</f>
        <v>#N/A</v>
      </c>
      <c r="P647" s="20" t="str">
        <f>VLOOKUP(P302,[1]ajustes!$N$4:$O$344,2,FALSE)</f>
        <v>(11) 99102-6606</v>
      </c>
      <c r="AN647" s="20">
        <f>VLOOKUP(AN302,[1]Plan1!$F$3:$G$429,2,FALSE)</f>
        <v>90</v>
      </c>
      <c r="AO647" s="20">
        <f>VLOOKUP(AO302,[1]Plan1!$F$3:$G$429,2,FALSE)</f>
        <v>20</v>
      </c>
      <c r="AP647" s="20">
        <f>VLOOKUP(AP302,[1]Plan1!$F$3:$G$429,2,FALSE)</f>
        <v>2</v>
      </c>
      <c r="AQ647" s="20">
        <f>VLOOKUP(AQ302,[1]Plan1!$F$3:$G$429,2,FALSE)</f>
        <v>4</v>
      </c>
      <c r="AR647" s="20" t="e">
        <f>VLOOKUP(AR302,[1]Plan1!$F$3:$G$429,2,FALSE)</f>
        <v>#N/A</v>
      </c>
      <c r="AS647" s="20">
        <f>VLOOKUP(AS302,[1]Plan1!$F$3:$G$429,2,FALSE)</f>
        <v>9</v>
      </c>
      <c r="AT647" s="20" t="e">
        <f>VLOOKUP(AT302,[1]Plan1!$F$3:$G$429,2,FALSE)</f>
        <v>#N/A</v>
      </c>
      <c r="AU647" s="20" t="e">
        <f>VLOOKUP(AU302,[1]ajustes!$L$4:$N$134,3,FALSE)</f>
        <v>#N/A</v>
      </c>
      <c r="AV647" s="20">
        <f>VLOOKUP(AV302,[1]Plan1!$F$3:$G$429,2,FALSE)</f>
        <v>9</v>
      </c>
      <c r="AW647" s="20">
        <f>VLOOKUP(AW302,[1]Plan1!$F$3:$G$429,2,FALSE)</f>
        <v>3</v>
      </c>
      <c r="AX647" s="20">
        <f>VLOOKUP(AX302,[1]Plan1!$F$3:$G$429,2,FALSE)</f>
        <v>3</v>
      </c>
      <c r="AY647" s="20">
        <f>VLOOKUP(AY302,[1]Plan1!$F$3:$G$429,2,FALSE)</f>
        <v>1</v>
      </c>
      <c r="AZ647" s="20" t="e">
        <f>VLOOKUP(AZ302,[1]Plan1!$F$3:$G$429,2,FALSE)</f>
        <v>#N/A</v>
      </c>
      <c r="BA647" s="20">
        <f>VLOOKUP(BA302,[1]Plan1!$F$3:$G$429,2,FALSE)</f>
        <v>0</v>
      </c>
      <c r="BB647" s="20">
        <f>VLOOKUP(BB302,[1]Plan1!$F$3:$G$429,2,FALSE)</f>
        <v>3</v>
      </c>
      <c r="BC647" s="20">
        <f>VLOOKUP(BC302,[1]Plan1!$F$3:$G$429,2,FALSE)</f>
        <v>3</v>
      </c>
      <c r="BD647" s="20">
        <f>VLOOKUP(BD302,[1]Plan1!$F$3:$G$429,2,FALSE)</f>
        <v>1</v>
      </c>
      <c r="BE647" s="20" t="e">
        <f>VLOOKUP(BE302,[1]Plan1!$F$3:$G$429,2,FALSE)</f>
        <v>#N/A</v>
      </c>
      <c r="BF647" s="20">
        <f>VLOOKUP(BF302,[1]Plan1!$F$3:$G$429,2,FALSE)</f>
        <v>8</v>
      </c>
      <c r="BG647" s="20">
        <f>VLOOKUP(BG302,[1]Plan1!$F$3:$G$429,2,FALSE)</f>
        <v>6</v>
      </c>
      <c r="BH647" s="20">
        <f>VLOOKUP(BH302,[1]Plan1!$F$3:$G$429,2,FALSE)</f>
        <v>3</v>
      </c>
      <c r="BI647" s="20">
        <f>VLOOKUP(BI302,[1]Plan1!$F$3:$G$429,2,FALSE)</f>
        <v>0</v>
      </c>
      <c r="BJ647" s="20">
        <f>VLOOKUP(BJ302,[1]Plan1!$F$3:$G$429,2,FALSE)</f>
        <v>0</v>
      </c>
      <c r="BK647" s="20">
        <f>VLOOKUP(BK302,[1]Plan1!$F$3:$G$429,2,FALSE)</f>
        <v>1</v>
      </c>
      <c r="BL647" s="20">
        <f>VLOOKUP(BL302,[1]Plan1!$F$3:$G$429,2,FALSE)</f>
        <v>1</v>
      </c>
      <c r="BM647" s="20">
        <f>VLOOKUP(BM302,[1]Plan1!$F$3:$G$429,2,FALSE)</f>
        <v>1</v>
      </c>
      <c r="BN647" s="20">
        <f>VLOOKUP(BN302,[1]Plan1!$F$3:$G$429,2,FALSE)</f>
        <v>1</v>
      </c>
      <c r="BO647" s="20">
        <f>VLOOKUP(BO302,[1]Plan1!$F$3:$G$429,2,FALSE)</f>
        <v>0</v>
      </c>
      <c r="BP647" s="20">
        <f>VLOOKUP(BP302,[1]Plan1!$F$3:$G$429,2,FALSE)</f>
        <v>0</v>
      </c>
      <c r="BQ647" s="20" t="e">
        <f>VLOOKUP(BQ302,[1]ajustes!$L$3:$M$11,2,FALSE)</f>
        <v>#N/A</v>
      </c>
      <c r="BR647" s="20" t="e">
        <f>VLOOKUP(BR302,[1]Plan1!$F$3:$G$429,2,FALSE)</f>
        <v>#N/A</v>
      </c>
      <c r="BS647" s="20">
        <f>VLOOKUP(BS302,[1]Plan1!$F$3:$G$429,2,FALSE)</f>
        <v>5</v>
      </c>
      <c r="BT647" s="20">
        <f>VLOOKUP(BT302,[1]Plan1!$F$3:$G$429,2,FALSE)</f>
        <v>1</v>
      </c>
      <c r="BU647" s="20">
        <f>VLOOKUP(BU302,[1]Plan1!$F$3:$G$429,2,FALSE)</f>
        <v>1</v>
      </c>
      <c r="BV647" s="20" t="e">
        <f>VLOOKUP(BV302,[1]ajustes!$L$3:$M$328,2,FALSE)</f>
        <v>#N/A</v>
      </c>
      <c r="BW647" s="20" t="e">
        <f>VLOOKUP(BW302,[1]Plan1!$F$3:$G$429,2,FALSE)</f>
        <v>#N/A</v>
      </c>
      <c r="BX647" s="20">
        <f>VLOOKUP(BX302,[1]Plan1!$F$3:$G$429,2,FALSE)</f>
        <v>4</v>
      </c>
      <c r="BY647" s="20">
        <f>VLOOKUP(BY302,[1]Plan1!$F$3:$G$429,2,FALSE)</f>
        <v>1</v>
      </c>
      <c r="BZ647" s="20">
        <f>VLOOKUP(BZ302,[1]Plan1!$F$3:$G$429,2,FALSE)</f>
        <v>1</v>
      </c>
      <c r="CA647" s="20">
        <f>VLOOKUP(CA302,[1]Plan1!$F$3:$G$429,2,FALSE)</f>
        <v>1</v>
      </c>
      <c r="CB647" s="20">
        <f>VLOOKUP(CB302,[1]Plan1!$F$3:$G$429,2,FALSE)</f>
        <v>9</v>
      </c>
      <c r="CC647" s="20">
        <f>VLOOKUP(CC302,[1]Plan1!$F$3:$G$429,2,FALSE)</f>
        <v>30</v>
      </c>
      <c r="CD647" s="20">
        <f>VLOOKUP(CD302,[1]Plan1!$F$3:$G$429,2,FALSE)</f>
        <v>0</v>
      </c>
      <c r="CE647" s="20" t="e">
        <f>VLOOKUP(CE302,[1]Plan1!$F$3:$G$429,2,FALSE)</f>
        <v>#N/A</v>
      </c>
      <c r="CF647" s="20">
        <f>VLOOKUP(CF302,[1]Plan1!$F$3:$G$429,2,FALSE)</f>
        <v>0</v>
      </c>
      <c r="CG647" s="20" t="e">
        <f>VLOOKUP(CG302,[1]Plan1!$F$3:$G$429,2,FALSE)</f>
        <v>#N/A</v>
      </c>
      <c r="CH647" s="20" t="e">
        <f>VLOOKUP(CH302,[1]Plan1!$F$3:$G$429,2,FALSE)</f>
        <v>#N/A</v>
      </c>
      <c r="CI647" s="20">
        <f>VLOOKUP(CI302,[1]Plan1!$F$3:$G$429,2,FALSE)</f>
        <v>0</v>
      </c>
      <c r="CJ647" s="20">
        <f>VLOOKUP(CJ302,[1]Plan1!$F$3:$G$429,2,FALSE)</f>
        <v>0</v>
      </c>
      <c r="CK647" s="20" t="e">
        <f>VLOOKUP(CK302,[1]Plan1!$F$3:$G$429,2,FALSE)</f>
        <v>#N/A</v>
      </c>
      <c r="CL647" s="20" t="e">
        <f>VLOOKUP(CL302,[1]Plan1!$F$3:$G$429,2,FALSE)</f>
        <v>#N/A</v>
      </c>
      <c r="CM647" s="20">
        <f>VLOOKUP(CM302,[1]Plan1!$F$3:$G$429,2,FALSE)</f>
        <v>0</v>
      </c>
      <c r="CN647" s="20">
        <f>VLOOKUP(CN302,[1]Plan1!$F$3:$G$429,2,FALSE)</f>
        <v>0</v>
      </c>
      <c r="CU647" s="20" t="str">
        <f>IF(ISERROR(VLOOKUP(CU302,[1]Plan1!$B$2:$D$490,2,FALSE)),"(sem email)",VLOOKUP(CU302,[1]Plan1!$B$2:$D$490,2,FALSE))</f>
        <v>(sem email)</v>
      </c>
      <c r="CX647" s="20" t="str">
        <f>IF(ISERROR(VLOOKUP(CX302,[1]ajustes!$L$4:$M$309,2,FALSE)),"(sem email)",VLOOKUP(CX302,[1]ajustes!$L$4:$M$309,2,FALSE))</f>
        <v>(sem email)</v>
      </c>
    </row>
    <row r="648" spans="5:102" ht="15.75" customHeight="1" x14ac:dyDescent="0.3">
      <c r="E648" s="23" t="str">
        <f t="shared" si="4"/>
        <v>Márcia Solange Bortoleto Santos</v>
      </c>
      <c r="O648" s="20" t="e">
        <f>VLOOKUP(O303,[1]Plan1!$B$2:$D$490,2,FALSE)</f>
        <v>#N/A</v>
      </c>
      <c r="P648" s="20" t="str">
        <f>VLOOKUP(P303,[1]ajustes!$N$4:$O$344,2,FALSE)</f>
        <v>(11) 99260-4670</v>
      </c>
      <c r="AN648" s="20">
        <f>VLOOKUP(AN303,[1]Plan1!$F$3:$G$429,2,FALSE)</f>
        <v>370</v>
      </c>
      <c r="AO648" s="20">
        <f>VLOOKUP(AO303,[1]Plan1!$F$3:$G$429,2,FALSE)</f>
        <v>150</v>
      </c>
      <c r="AP648" s="20">
        <f>VLOOKUP(AP303,[1]Plan1!$F$3:$G$429,2,FALSE)</f>
        <v>40</v>
      </c>
      <c r="AQ648" s="20">
        <f>VLOOKUP(AQ303,[1]Plan1!$F$3:$G$429,2,FALSE)</f>
        <v>28</v>
      </c>
      <c r="AR648" s="20">
        <f>VLOOKUP(AR303,[1]Plan1!$F$3:$G$429,2,FALSE)</f>
        <v>0</v>
      </c>
      <c r="AS648" s="20">
        <f>VLOOKUP(AS303,[1]Plan1!$F$3:$G$429,2,FALSE)</f>
        <v>0</v>
      </c>
      <c r="AT648" s="20" t="e">
        <f>VLOOKUP(AT303,[1]Plan1!$F$3:$G$429,2,FALSE)</f>
        <v>#N/A</v>
      </c>
      <c r="AU648" s="20" t="e">
        <f>VLOOKUP(AU303,[1]ajustes!$L$4:$N$134,3,FALSE)</f>
        <v>#N/A</v>
      </c>
      <c r="AV648" s="20">
        <f>VLOOKUP(AV303,[1]Plan1!$F$3:$G$429,2,FALSE)</f>
        <v>85</v>
      </c>
      <c r="AW648" s="20">
        <f>VLOOKUP(AW303,[1]Plan1!$F$3:$G$429,2,FALSE)</f>
        <v>30</v>
      </c>
      <c r="AX648" s="20">
        <f>VLOOKUP(AX303,[1]Plan1!$F$3:$G$429,2,FALSE)</f>
        <v>20</v>
      </c>
      <c r="AY648" s="20">
        <f>VLOOKUP(AY303,[1]Plan1!$F$3:$G$429,2,FALSE)</f>
        <v>5</v>
      </c>
      <c r="AZ648" s="20" t="e">
        <f>VLOOKUP(AZ303,[1]Plan1!$F$3:$G$429,2,FALSE)</f>
        <v>#N/A</v>
      </c>
      <c r="BA648" s="20">
        <f>VLOOKUP(BA303,[1]Plan1!$F$3:$G$429,2,FALSE)</f>
        <v>45</v>
      </c>
      <c r="BB648" s="20">
        <f>VLOOKUP(BB303,[1]Plan1!$F$3:$G$429,2,FALSE)</f>
        <v>15</v>
      </c>
      <c r="BC648" s="20">
        <f>VLOOKUP(BC303,[1]Plan1!$F$3:$G$429,2,FALSE)</f>
        <v>13</v>
      </c>
      <c r="BD648" s="20">
        <f>VLOOKUP(BD303,[1]Plan1!$F$3:$G$429,2,FALSE)</f>
        <v>3</v>
      </c>
      <c r="BE648" s="20" t="e">
        <f>VLOOKUP(BE303,[1]Plan1!$F$3:$G$429,2,FALSE)</f>
        <v>#N/A</v>
      </c>
      <c r="BF648" s="20">
        <f>VLOOKUP(BF303,[1]Plan1!$F$3:$G$429,2,FALSE)</f>
        <v>25</v>
      </c>
      <c r="BG648" s="20">
        <f>VLOOKUP(BG303,[1]Plan1!$F$3:$G$429,2,FALSE)</f>
        <v>14</v>
      </c>
      <c r="BH648" s="20">
        <f>VLOOKUP(BH303,[1]Plan1!$F$3:$G$429,2,FALSE)</f>
        <v>7</v>
      </c>
      <c r="BI648" s="20">
        <f>VLOOKUP(BI303,[1]Plan1!$F$3:$G$429,2,FALSE)</f>
        <v>2</v>
      </c>
      <c r="BJ648" s="20">
        <f>VLOOKUP(BJ303,[1]Plan1!$F$3:$G$429,2,FALSE)</f>
        <v>2</v>
      </c>
      <c r="BK648" s="20">
        <f>VLOOKUP(BK303,[1]Plan1!$F$3:$G$429,2,FALSE)</f>
        <v>1</v>
      </c>
      <c r="BL648" s="20">
        <f>VLOOKUP(BL303,[1]Plan1!$F$3:$G$429,2,FALSE)</f>
        <v>1</v>
      </c>
      <c r="BM648" s="20">
        <f>VLOOKUP(BM303,[1]Plan1!$F$3:$G$429,2,FALSE)</f>
        <v>1</v>
      </c>
      <c r="BN648" s="20">
        <f>VLOOKUP(BN303,[1]Plan1!$F$3:$G$429,2,FALSE)</f>
        <v>3</v>
      </c>
      <c r="BO648" s="20">
        <f>VLOOKUP(BO303,[1]Plan1!$F$3:$G$429,2,FALSE)</f>
        <v>4</v>
      </c>
      <c r="BP648" s="20">
        <f>VLOOKUP(BP303,[1]Plan1!$F$3:$G$429,2,FALSE)</f>
        <v>7</v>
      </c>
      <c r="BQ648" s="20" t="e">
        <f>VLOOKUP(BQ303,[1]ajustes!$L$3:$M$11,2,FALSE)</f>
        <v>#N/A</v>
      </c>
      <c r="BR648" s="20" t="e">
        <f>VLOOKUP(BR303,[1]Plan1!$F$3:$G$429,2,FALSE)</f>
        <v>#N/A</v>
      </c>
      <c r="BS648" s="20">
        <f>VLOOKUP(BS303,[1]Plan1!$F$3:$G$429,2,FALSE)</f>
        <v>3</v>
      </c>
      <c r="BT648" s="20">
        <f>VLOOKUP(BT303,[1]Plan1!$F$3:$G$429,2,FALSE)</f>
        <v>1</v>
      </c>
      <c r="BU648" s="20">
        <f>VLOOKUP(BU303,[1]Plan1!$F$3:$G$429,2,FALSE)</f>
        <v>1</v>
      </c>
      <c r="BV648" s="20" t="e">
        <f>VLOOKUP(BV303,[1]ajustes!$L$3:$M$328,2,FALSE)</f>
        <v>#N/A</v>
      </c>
      <c r="BW648" s="20" t="e">
        <f>VLOOKUP(BW303,[1]Plan1!$F$3:$G$429,2,FALSE)</f>
        <v>#N/A</v>
      </c>
      <c r="BX648" s="20">
        <f>VLOOKUP(BX303,[1]Plan1!$F$3:$G$429,2,FALSE)</f>
        <v>15</v>
      </c>
      <c r="BY648" s="20">
        <f>VLOOKUP(BY303,[1]Plan1!$F$3:$G$429,2,FALSE)</f>
        <v>8</v>
      </c>
      <c r="BZ648" s="20">
        <f>VLOOKUP(BZ303,[1]Plan1!$F$3:$G$429,2,FALSE)</f>
        <v>2</v>
      </c>
      <c r="CA648" s="20">
        <f>VLOOKUP(CA303,[1]Plan1!$F$3:$G$429,2,FALSE)</f>
        <v>2</v>
      </c>
      <c r="CB648" s="20">
        <f>VLOOKUP(CB303,[1]Plan1!$F$3:$G$429,2,FALSE)</f>
        <v>0</v>
      </c>
      <c r="CC648" s="20">
        <f>VLOOKUP(CC303,[1]Plan1!$F$3:$G$429,2,FALSE)</f>
        <v>190</v>
      </c>
      <c r="CD648" s="20" t="e">
        <f>VLOOKUP(CD303,[1]Plan1!$F$3:$G$429,2,FALSE)</f>
        <v>#N/A</v>
      </c>
      <c r="CE648" s="20" t="e">
        <f>VLOOKUP(CE303,[1]Plan1!$F$3:$G$429,2,FALSE)</f>
        <v>#N/A</v>
      </c>
      <c r="CF648" s="20">
        <f>VLOOKUP(CF303,[1]Plan1!$F$3:$G$429,2,FALSE)</f>
        <v>0</v>
      </c>
      <c r="CG648" s="20" t="e">
        <f>VLOOKUP(CG303,[1]Plan1!$F$3:$G$429,2,FALSE)</f>
        <v>#N/A</v>
      </c>
      <c r="CH648" s="20">
        <f>VLOOKUP(CH303,[1]Plan1!$F$3:$G$429,2,FALSE)</f>
        <v>0</v>
      </c>
      <c r="CI648" s="20">
        <f>VLOOKUP(CI303,[1]Plan1!$F$3:$G$429,2,FALSE)</f>
        <v>5</v>
      </c>
      <c r="CJ648" s="20">
        <f>VLOOKUP(CJ303,[1]Plan1!$F$3:$G$429,2,FALSE)</f>
        <v>1</v>
      </c>
      <c r="CK648" s="20" t="e">
        <f>VLOOKUP(CK303,[1]Plan1!$F$3:$G$429,2,FALSE)</f>
        <v>#N/A</v>
      </c>
      <c r="CL648" s="20">
        <f>VLOOKUP(CL303,[1]Plan1!$F$3:$G$429,2,FALSE)</f>
        <v>0</v>
      </c>
      <c r="CM648" s="20">
        <f>VLOOKUP(CM303,[1]Plan1!$F$3:$G$429,2,FALSE)</f>
        <v>0</v>
      </c>
      <c r="CN648" s="20">
        <f>VLOOKUP(CN303,[1]Plan1!$F$3:$G$429,2,FALSE)</f>
        <v>0</v>
      </c>
      <c r="CU648" s="20" t="str">
        <f>IF(ISERROR(VLOOKUP(CU303,[1]Plan1!$B$2:$D$490,2,FALSE)),"(sem email)",VLOOKUP(CU303,[1]Plan1!$B$2:$D$490,2,FALSE))</f>
        <v>(sem email)</v>
      </c>
      <c r="CX648" s="20" t="str">
        <f>IF(ISERROR(VLOOKUP(CX303,[1]ajustes!$L$4:$M$309,2,FALSE)),"(sem email)",VLOOKUP(CX303,[1]ajustes!$L$4:$M$309,2,FALSE))</f>
        <v>(sem email)</v>
      </c>
    </row>
    <row r="649" spans="5:102" ht="15.75" customHeight="1" x14ac:dyDescent="0.3">
      <c r="E649" s="23" t="str">
        <f t="shared" si="4"/>
        <v>Luiz Antônio Pereira Soares</v>
      </c>
      <c r="O649" s="20" t="e">
        <f>VLOOKUP(O304,[1]Plan1!$B$2:$D$490,2,FALSE)</f>
        <v>#N/A</v>
      </c>
      <c r="P649" s="20" t="str">
        <f>VLOOKUP(P304,[1]ajustes!$N$4:$O$344,2,FALSE)</f>
        <v>(12) 99703-6273</v>
      </c>
      <c r="AN649" s="20">
        <f>VLOOKUP(AN304,[1]Plan1!$F$3:$G$429,2,FALSE)</f>
        <v>16</v>
      </c>
      <c r="AO649" s="20">
        <f>VLOOKUP(AO304,[1]Plan1!$F$3:$G$429,2,FALSE)</f>
        <v>20</v>
      </c>
      <c r="AP649" s="20">
        <f>VLOOKUP(AP304,[1]Plan1!$F$3:$G$429,2,FALSE)</f>
        <v>12</v>
      </c>
      <c r="AQ649" s="20">
        <f>VLOOKUP(AQ304,[1]Plan1!$F$3:$G$429,2,FALSE)</f>
        <v>4</v>
      </c>
      <c r="AR649" s="20">
        <f>VLOOKUP(AR304,[1]Plan1!$F$3:$G$429,2,FALSE)</f>
        <v>0</v>
      </c>
      <c r="AS649" s="20">
        <f>VLOOKUP(AS304,[1]Plan1!$F$3:$G$429,2,FALSE)</f>
        <v>0</v>
      </c>
      <c r="AT649" s="20" t="e">
        <f>VLOOKUP(AT304,[1]Plan1!$F$3:$G$429,2,FALSE)</f>
        <v>#N/A</v>
      </c>
      <c r="AU649" s="20" t="e">
        <f>VLOOKUP(AU304,[1]ajustes!$L$4:$N$134,3,FALSE)</f>
        <v>#N/A</v>
      </c>
      <c r="AV649" s="20">
        <f>VLOOKUP(AV304,[1]Plan1!$F$3:$G$429,2,FALSE)</f>
        <v>21</v>
      </c>
      <c r="AW649" s="20">
        <f>VLOOKUP(AW304,[1]Plan1!$F$3:$G$429,2,FALSE)</f>
        <v>10</v>
      </c>
      <c r="AX649" s="20">
        <f>VLOOKUP(AX304,[1]Plan1!$F$3:$G$429,2,FALSE)</f>
        <v>7</v>
      </c>
      <c r="AY649" s="20">
        <f>VLOOKUP(AY304,[1]Plan1!$F$3:$G$429,2,FALSE)</f>
        <v>4</v>
      </c>
      <c r="AZ649" s="20">
        <f>VLOOKUP(AZ304,[1]Plan1!$F$3:$G$429,2,FALSE)</f>
        <v>0</v>
      </c>
      <c r="BA649" s="20">
        <f>VLOOKUP(BA304,[1]Plan1!$F$3:$G$429,2,FALSE)</f>
        <v>0</v>
      </c>
      <c r="BB649" s="20">
        <f>VLOOKUP(BB304,[1]Plan1!$F$3:$G$429,2,FALSE)</f>
        <v>0</v>
      </c>
      <c r="BC649" s="20">
        <f>VLOOKUP(BC304,[1]Plan1!$F$3:$G$429,2,FALSE)</f>
        <v>0</v>
      </c>
      <c r="BD649" s="20">
        <f>VLOOKUP(BD304,[1]Plan1!$F$3:$G$429,2,FALSE)</f>
        <v>0</v>
      </c>
      <c r="BE649" s="20" t="e">
        <f>VLOOKUP(BE304,[1]Plan1!$F$3:$G$429,2,FALSE)</f>
        <v>#N/A</v>
      </c>
      <c r="BF649" s="20">
        <f>VLOOKUP(BF304,[1]Plan1!$F$3:$G$429,2,FALSE)</f>
        <v>23</v>
      </c>
      <c r="BG649" s="20">
        <f>VLOOKUP(BG304,[1]Plan1!$F$3:$G$429,2,FALSE)</f>
        <v>8</v>
      </c>
      <c r="BH649" s="20">
        <f>VLOOKUP(BH304,[1]Plan1!$F$3:$G$429,2,FALSE)</f>
        <v>2</v>
      </c>
      <c r="BI649" s="20">
        <f>VLOOKUP(BI304,[1]Plan1!$F$3:$G$429,2,FALSE)</f>
        <v>0</v>
      </c>
      <c r="BJ649" s="20">
        <f>VLOOKUP(BJ304,[1]Plan1!$F$3:$G$429,2,FALSE)</f>
        <v>0</v>
      </c>
      <c r="BK649" s="20">
        <f>VLOOKUP(BK304,[1]Plan1!$F$3:$G$429,2,FALSE)</f>
        <v>0</v>
      </c>
      <c r="BL649" s="20">
        <f>VLOOKUP(BL304,[1]Plan1!$F$3:$G$429,2,FALSE)</f>
        <v>0</v>
      </c>
      <c r="BM649" s="20">
        <f>VLOOKUP(BM304,[1]Plan1!$F$3:$G$429,2,FALSE)</f>
        <v>0</v>
      </c>
      <c r="BN649" s="20">
        <f>VLOOKUP(BN304,[1]Plan1!$F$3:$G$429,2,FALSE)</f>
        <v>0</v>
      </c>
      <c r="BO649" s="20">
        <f>VLOOKUP(BO304,[1]Plan1!$F$3:$G$429,2,FALSE)</f>
        <v>0</v>
      </c>
      <c r="BP649" s="20">
        <f>VLOOKUP(BP304,[1]Plan1!$F$3:$G$429,2,FALSE)</f>
        <v>0</v>
      </c>
      <c r="BQ649" s="20" t="e">
        <f>VLOOKUP(BQ304,[1]ajustes!$L$3:$M$11,2,FALSE)</f>
        <v>#N/A</v>
      </c>
      <c r="BR649" s="20" t="e">
        <f>VLOOKUP(BR304,[1]Plan1!$F$3:$G$429,2,FALSE)</f>
        <v>#N/A</v>
      </c>
      <c r="BS649" s="20">
        <f>VLOOKUP(BS304,[1]Plan1!$F$3:$G$429,2,FALSE)</f>
        <v>0</v>
      </c>
      <c r="BT649" s="20">
        <f>VLOOKUP(BT304,[1]Plan1!$F$3:$G$429,2,FALSE)</f>
        <v>0</v>
      </c>
      <c r="BU649" s="20">
        <f>VLOOKUP(BU304,[1]Plan1!$F$3:$G$429,2,FALSE)</f>
        <v>0</v>
      </c>
      <c r="BV649" s="20" t="e">
        <f>VLOOKUP(BV304,[1]ajustes!$L$3:$M$328,2,FALSE)</f>
        <v>#N/A</v>
      </c>
      <c r="BW649" s="20" t="e">
        <f>VLOOKUP(BW304,[1]Plan1!$F$3:$G$429,2,FALSE)</f>
        <v>#N/A</v>
      </c>
      <c r="BX649" s="20">
        <f>VLOOKUP(BX304,[1]Plan1!$F$3:$G$429,2,FALSE)</f>
        <v>15</v>
      </c>
      <c r="BY649" s="20">
        <f>VLOOKUP(BY304,[1]Plan1!$F$3:$G$429,2,FALSE)</f>
        <v>3</v>
      </c>
      <c r="BZ649" s="20">
        <f>VLOOKUP(BZ304,[1]Plan1!$F$3:$G$429,2,FALSE)</f>
        <v>0</v>
      </c>
      <c r="CA649" s="20">
        <f>VLOOKUP(CA304,[1]Plan1!$F$3:$G$429,2,FALSE)</f>
        <v>0</v>
      </c>
      <c r="CB649" s="20">
        <f>VLOOKUP(CB304,[1]Plan1!$F$3:$G$429,2,FALSE)</f>
        <v>0</v>
      </c>
      <c r="CC649" s="20">
        <f>VLOOKUP(CC304,[1]Plan1!$F$3:$G$429,2,FALSE)</f>
        <v>0</v>
      </c>
      <c r="CD649" s="20">
        <f>VLOOKUP(CD304,[1]Plan1!$F$3:$G$429,2,FALSE)</f>
        <v>0</v>
      </c>
      <c r="CE649" s="20">
        <f>VLOOKUP(CE304,[1]Plan1!$F$3:$G$429,2,FALSE)</f>
        <v>0</v>
      </c>
      <c r="CF649" s="20">
        <f>VLOOKUP(CF304,[1]Plan1!$F$3:$G$429,2,FALSE)</f>
        <v>0</v>
      </c>
      <c r="CG649" s="20" t="e">
        <f>VLOOKUP(CG304,[1]Plan1!$F$3:$G$429,2,FALSE)</f>
        <v>#N/A</v>
      </c>
      <c r="CH649" s="20" t="e">
        <f>VLOOKUP(CH304,[1]Plan1!$F$3:$G$429,2,FALSE)</f>
        <v>#N/A</v>
      </c>
      <c r="CI649" s="20">
        <f>VLOOKUP(CI304,[1]Plan1!$F$3:$G$429,2,FALSE)</f>
        <v>21</v>
      </c>
      <c r="CJ649" s="20">
        <f>VLOOKUP(CJ304,[1]Plan1!$F$3:$G$429,2,FALSE)</f>
        <v>4</v>
      </c>
      <c r="CK649" s="20">
        <f>VLOOKUP(CK304,[1]Plan1!$F$3:$G$429,2,FALSE)</f>
        <v>0</v>
      </c>
      <c r="CL649" s="20">
        <f>VLOOKUP(CL304,[1]Plan1!$F$3:$G$429,2,FALSE)</f>
        <v>0</v>
      </c>
      <c r="CM649" s="20">
        <f>VLOOKUP(CM304,[1]Plan1!$F$3:$G$429,2,FALSE)</f>
        <v>0</v>
      </c>
      <c r="CN649" s="20">
        <f>VLOOKUP(CN304,[1]Plan1!$F$3:$G$429,2,FALSE)</f>
        <v>0</v>
      </c>
      <c r="CU649" s="20" t="str">
        <f>IF(ISERROR(VLOOKUP(CU304,[1]Plan1!$B$2:$D$490,2,FALSE)),"(sem email)",VLOOKUP(CU304,[1]Plan1!$B$2:$D$490,2,FALSE))</f>
        <v>(sem email)</v>
      </c>
      <c r="CX649" s="20" t="str">
        <f>IF(ISERROR(VLOOKUP(CX304,[1]ajustes!$L$4:$M$309,2,FALSE)),"(sem email)",VLOOKUP(CX304,[1]ajustes!$L$4:$M$309,2,FALSE))</f>
        <v>(sem email)</v>
      </c>
    </row>
    <row r="650" spans="5:102" ht="15.75" customHeight="1" x14ac:dyDescent="0.3">
      <c r="E650" s="23" t="str">
        <f t="shared" si="4"/>
        <v>Silvia Sartorio</v>
      </c>
      <c r="O650" s="20" t="e">
        <f>VLOOKUP(O305,[1]Plan1!$B$2:$D$490,2,FALSE)</f>
        <v>#N/A</v>
      </c>
      <c r="P650" s="20" t="e">
        <f>VLOOKUP(P305,[1]ajustes!$N$4:$O$344,2,FALSE)</f>
        <v>#N/A</v>
      </c>
      <c r="AN650" s="20">
        <f>VLOOKUP(AN305,[1]Plan1!$F$3:$G$429,2,FALSE)</f>
        <v>53</v>
      </c>
      <c r="AO650" s="20">
        <f>VLOOKUP(AO305,[1]Plan1!$F$3:$G$429,2,FALSE)</f>
        <v>33</v>
      </c>
      <c r="AP650" s="20">
        <f>VLOOKUP(AP305,[1]Plan1!$F$3:$G$429,2,FALSE)</f>
        <v>20</v>
      </c>
      <c r="AQ650" s="20">
        <f>VLOOKUP(AQ305,[1]Plan1!$F$3:$G$429,2,FALSE)</f>
        <v>20</v>
      </c>
      <c r="AR650" s="20" t="e">
        <f>VLOOKUP(AR305,[1]Plan1!$F$3:$G$429,2,FALSE)</f>
        <v>#N/A</v>
      </c>
      <c r="AS650" s="20">
        <f>VLOOKUP(AS305,[1]Plan1!$F$3:$G$429,2,FALSE)</f>
        <v>40</v>
      </c>
      <c r="AT650" s="20" t="e">
        <f>VLOOKUP(AT305,[1]Plan1!$F$3:$G$429,2,FALSE)</f>
        <v>#N/A</v>
      </c>
      <c r="AU650" s="20" t="e">
        <f>VLOOKUP(AU305,[1]ajustes!$L$4:$N$134,3,FALSE)</f>
        <v>#N/A</v>
      </c>
      <c r="AV650" s="20">
        <f>VLOOKUP(AV305,[1]Plan1!$F$3:$G$429,2,FALSE)</f>
        <v>40</v>
      </c>
      <c r="AW650" s="20">
        <f>VLOOKUP(AW305,[1]Plan1!$F$3:$G$429,2,FALSE)</f>
        <v>15</v>
      </c>
      <c r="AX650" s="20">
        <f>VLOOKUP(AX305,[1]Plan1!$F$3:$G$429,2,FALSE)</f>
        <v>8</v>
      </c>
      <c r="AY650" s="20">
        <f>VLOOKUP(AY305,[1]Plan1!$F$3:$G$429,2,FALSE)</f>
        <v>5</v>
      </c>
      <c r="AZ650" s="20" t="e">
        <f>VLOOKUP(AZ305,[1]Plan1!$F$3:$G$429,2,FALSE)</f>
        <v>#N/A</v>
      </c>
      <c r="BA650" s="20">
        <f>VLOOKUP(BA305,[1]Plan1!$F$3:$G$429,2,FALSE)</f>
        <v>25</v>
      </c>
      <c r="BB650" s="20">
        <f>VLOOKUP(BB305,[1]Plan1!$F$3:$G$429,2,FALSE)</f>
        <v>12</v>
      </c>
      <c r="BC650" s="20">
        <f>VLOOKUP(BC305,[1]Plan1!$F$3:$G$429,2,FALSE)</f>
        <v>3</v>
      </c>
      <c r="BD650" s="20">
        <f>VLOOKUP(BD305,[1]Plan1!$F$3:$G$429,2,FALSE)</f>
        <v>1</v>
      </c>
      <c r="BE650" s="20" t="e">
        <f>VLOOKUP(BE305,[1]Plan1!$F$3:$G$429,2,FALSE)</f>
        <v>#N/A</v>
      </c>
      <c r="BF650" s="20">
        <f>VLOOKUP(BF305,[1]Plan1!$F$3:$G$429,2,FALSE)</f>
        <v>30</v>
      </c>
      <c r="BG650" s="20">
        <f>VLOOKUP(BG305,[1]Plan1!$F$3:$G$429,2,FALSE)</f>
        <v>20</v>
      </c>
      <c r="BH650" s="20">
        <f>VLOOKUP(BH305,[1]Plan1!$F$3:$G$429,2,FALSE)</f>
        <v>7</v>
      </c>
      <c r="BI650" s="20">
        <f>VLOOKUP(BI305,[1]Plan1!$F$3:$G$429,2,FALSE)</f>
        <v>3</v>
      </c>
      <c r="BJ650" s="20">
        <f>VLOOKUP(BJ305,[1]Plan1!$F$3:$G$429,2,FALSE)</f>
        <v>2</v>
      </c>
      <c r="BK650" s="20">
        <f>VLOOKUP(BK305,[1]Plan1!$F$3:$G$429,2,FALSE)</f>
        <v>1</v>
      </c>
      <c r="BL650" s="20">
        <f>VLOOKUP(BL305,[1]Plan1!$F$3:$G$429,2,FALSE)</f>
        <v>1</v>
      </c>
      <c r="BM650" s="20">
        <f>VLOOKUP(BM305,[1]Plan1!$F$3:$G$429,2,FALSE)</f>
        <v>1</v>
      </c>
      <c r="BN650" s="20">
        <f>VLOOKUP(BN305,[1]Plan1!$F$3:$G$429,2,FALSE)</f>
        <v>0</v>
      </c>
      <c r="BO650" s="20">
        <f>VLOOKUP(BO305,[1]Plan1!$F$3:$G$429,2,FALSE)</f>
        <v>6</v>
      </c>
      <c r="BP650" s="20">
        <f>VLOOKUP(BP305,[1]Plan1!$F$3:$G$429,2,FALSE)</f>
        <v>3</v>
      </c>
      <c r="BQ650" s="20" t="e">
        <f>VLOOKUP(BQ305,[1]ajustes!$L$3:$M$11,2,FALSE)</f>
        <v>#N/A</v>
      </c>
      <c r="BR650" s="20" t="e">
        <f>VLOOKUP(BR305,[1]Plan1!$F$3:$G$429,2,FALSE)</f>
        <v>#N/A</v>
      </c>
      <c r="BS650" s="20">
        <f>VLOOKUP(BS305,[1]Plan1!$F$3:$G$429,2,FALSE)</f>
        <v>5</v>
      </c>
      <c r="BT650" s="20">
        <f>VLOOKUP(BT305,[1]Plan1!$F$3:$G$429,2,FALSE)</f>
        <v>1</v>
      </c>
      <c r="BU650" s="20">
        <f>VLOOKUP(BU305,[1]Plan1!$F$3:$G$429,2,FALSE)</f>
        <v>1</v>
      </c>
      <c r="BV650" s="20" t="e">
        <f>VLOOKUP(BV305,[1]ajustes!$L$3:$M$328,2,FALSE)</f>
        <v>#N/A</v>
      </c>
      <c r="BW650" s="20" t="e">
        <f>VLOOKUP(BW305,[1]Plan1!$F$3:$G$429,2,FALSE)</f>
        <v>#N/A</v>
      </c>
      <c r="BX650" s="20">
        <f>VLOOKUP(BX305,[1]Plan1!$F$3:$G$429,2,FALSE)</f>
        <v>6</v>
      </c>
      <c r="BY650" s="20">
        <f>VLOOKUP(BY305,[1]Plan1!$F$3:$G$429,2,FALSE)</f>
        <v>1</v>
      </c>
      <c r="BZ650" s="20">
        <f>VLOOKUP(BZ305,[1]Plan1!$F$3:$G$429,2,FALSE)</f>
        <v>1</v>
      </c>
      <c r="CA650" s="20">
        <f>VLOOKUP(CA305,[1]Plan1!$F$3:$G$429,2,FALSE)</f>
        <v>1</v>
      </c>
      <c r="CB650" s="20">
        <f>VLOOKUP(CB305,[1]Plan1!$F$3:$G$429,2,FALSE)</f>
        <v>0</v>
      </c>
      <c r="CC650" s="20">
        <f>VLOOKUP(CC305,[1]Plan1!$F$3:$G$429,2,FALSE)</f>
        <v>60</v>
      </c>
      <c r="CD650" s="20">
        <f>VLOOKUP(CD305,[1]Plan1!$F$3:$G$429,2,FALSE)</f>
        <v>0</v>
      </c>
      <c r="CE650" s="20" t="e">
        <f>VLOOKUP(CE305,[1]Plan1!$F$3:$G$429,2,FALSE)</f>
        <v>#N/A</v>
      </c>
      <c r="CF650" s="20">
        <f>VLOOKUP(CF305,[1]Plan1!$F$3:$G$429,2,FALSE)</f>
        <v>0</v>
      </c>
      <c r="CG650" s="20" t="e">
        <f>VLOOKUP(CG305,[1]Plan1!$F$3:$G$429,2,FALSE)</f>
        <v>#N/A</v>
      </c>
      <c r="CH650" s="20">
        <f>VLOOKUP(CH305,[1]Plan1!$F$3:$G$429,2,FALSE)</f>
        <v>0</v>
      </c>
      <c r="CI650" s="20">
        <f>VLOOKUP(CI305,[1]Plan1!$F$3:$G$429,2,FALSE)</f>
        <v>0</v>
      </c>
      <c r="CJ650" s="20">
        <f>VLOOKUP(CJ305,[1]Plan1!$F$3:$G$429,2,FALSE)</f>
        <v>0</v>
      </c>
      <c r="CK650" s="20" t="e">
        <f>VLOOKUP(CK305,[1]Plan1!$F$3:$G$429,2,FALSE)</f>
        <v>#N/A</v>
      </c>
      <c r="CL650" s="20">
        <f>VLOOKUP(CL305,[1]Plan1!$F$3:$G$429,2,FALSE)</f>
        <v>0</v>
      </c>
      <c r="CM650" s="20">
        <f>VLOOKUP(CM305,[1]Plan1!$F$3:$G$429,2,FALSE)</f>
        <v>0</v>
      </c>
      <c r="CN650" s="20">
        <f>VLOOKUP(CN305,[1]Plan1!$F$3:$G$429,2,FALSE)</f>
        <v>0</v>
      </c>
      <c r="CU650" s="20" t="str">
        <f>IF(ISERROR(VLOOKUP(CU305,[1]Plan1!$B$2:$D$490,2,FALSE)),"(sem email)",VLOOKUP(CU305,[1]Plan1!$B$2:$D$490,2,FALSE))</f>
        <v>(sem email)</v>
      </c>
      <c r="CX650" s="20" t="str">
        <f>IF(ISERROR(VLOOKUP(CX305,[1]ajustes!$L$4:$M$309,2,FALSE)),"(sem email)",VLOOKUP(CX305,[1]ajustes!$L$4:$M$309,2,FALSE))</f>
        <v>(sem email)</v>
      </c>
    </row>
    <row r="651" spans="5:102" ht="15.75" customHeight="1" x14ac:dyDescent="0.3">
      <c r="E651" s="23" t="str">
        <f t="shared" si="4"/>
        <v>Jeni Abreu De Morais</v>
      </c>
      <c r="O651" s="20" t="e">
        <f>VLOOKUP(O306,[1]Plan1!$B$2:$D$490,2,FALSE)</f>
        <v>#N/A</v>
      </c>
      <c r="P651" s="20" t="str">
        <f>VLOOKUP(P306,[1]ajustes!$N$4:$O$344,2,FALSE)</f>
        <v>(12) 99723-5196</v>
      </c>
      <c r="AN651" s="20">
        <f>VLOOKUP(AN306,[1]Plan1!$F$3:$G$429,2,FALSE)</f>
        <v>20</v>
      </c>
      <c r="AO651" s="20">
        <f>VLOOKUP(AO306,[1]Plan1!$F$3:$G$429,2,FALSE)</f>
        <v>14</v>
      </c>
      <c r="AP651" s="20">
        <f>VLOOKUP(AP306,[1]Plan1!$F$3:$G$429,2,FALSE)</f>
        <v>4</v>
      </c>
      <c r="AQ651" s="20">
        <f>VLOOKUP(AQ306,[1]Plan1!$F$3:$G$429,2,FALSE)</f>
        <v>7</v>
      </c>
      <c r="AR651" s="20">
        <f>VLOOKUP(AR306,[1]Plan1!$F$3:$G$429,2,FALSE)</f>
        <v>0</v>
      </c>
      <c r="AS651" s="20">
        <f>VLOOKUP(AS306,[1]Plan1!$F$3:$G$429,2,FALSE)</f>
        <v>0</v>
      </c>
      <c r="AT651" s="20">
        <f>VLOOKUP(AT306,[1]Plan1!$F$3:$G$429,2,FALSE)</f>
        <v>0</v>
      </c>
      <c r="AU651" s="20" t="e">
        <f>VLOOKUP(AU306,[1]ajustes!$L$4:$N$134,3,FALSE)</f>
        <v>#N/A</v>
      </c>
      <c r="AV651" s="20">
        <f>VLOOKUP(AV306,[1]Plan1!$F$3:$G$429,2,FALSE)</f>
        <v>0</v>
      </c>
      <c r="AW651" s="20">
        <f>VLOOKUP(AW306,[1]Plan1!$F$3:$G$429,2,FALSE)</f>
        <v>3</v>
      </c>
      <c r="AX651" s="20">
        <f>VLOOKUP(AX306,[1]Plan1!$F$3:$G$429,2,FALSE)</f>
        <v>0</v>
      </c>
      <c r="AY651" s="20">
        <f>VLOOKUP(AY306,[1]Plan1!$F$3:$G$429,2,FALSE)</f>
        <v>0</v>
      </c>
      <c r="AZ651" s="20">
        <f>VLOOKUP(AZ306,[1]Plan1!$F$3:$G$429,2,FALSE)</f>
        <v>0</v>
      </c>
      <c r="BA651" s="20">
        <f>VLOOKUP(BA306,[1]Plan1!$F$3:$G$429,2,FALSE)</f>
        <v>8</v>
      </c>
      <c r="BB651" s="20">
        <f>VLOOKUP(BB306,[1]Plan1!$F$3:$G$429,2,FALSE)</f>
        <v>4</v>
      </c>
      <c r="BC651" s="20">
        <f>VLOOKUP(BC306,[1]Plan1!$F$3:$G$429,2,FALSE)</f>
        <v>1</v>
      </c>
      <c r="BD651" s="20">
        <f>VLOOKUP(BD306,[1]Plan1!$F$3:$G$429,2,FALSE)</f>
        <v>1</v>
      </c>
      <c r="BE651" s="20" t="e">
        <f>VLOOKUP(BE306,[1]Plan1!$F$3:$G$429,2,FALSE)</f>
        <v>#N/A</v>
      </c>
      <c r="BF651" s="20">
        <f>VLOOKUP(BF306,[1]Plan1!$F$3:$G$429,2,FALSE)</f>
        <v>7</v>
      </c>
      <c r="BG651" s="20">
        <f>VLOOKUP(BG306,[1]Plan1!$F$3:$G$429,2,FALSE)</f>
        <v>0</v>
      </c>
      <c r="BH651" s="20">
        <f>VLOOKUP(BH306,[1]Plan1!$F$3:$G$429,2,FALSE)</f>
        <v>1</v>
      </c>
      <c r="BI651" s="20">
        <f>VLOOKUP(BI306,[1]Plan1!$F$3:$G$429,2,FALSE)</f>
        <v>0</v>
      </c>
      <c r="BJ651" s="20">
        <f>VLOOKUP(BJ306,[1]Plan1!$F$3:$G$429,2,FALSE)</f>
        <v>0</v>
      </c>
      <c r="BK651" s="20">
        <f>VLOOKUP(BK306,[1]Plan1!$F$3:$G$429,2,FALSE)</f>
        <v>0</v>
      </c>
      <c r="BL651" s="20">
        <f>VLOOKUP(BL306,[1]Plan1!$F$3:$G$429,2,FALSE)</f>
        <v>0</v>
      </c>
      <c r="BM651" s="20">
        <f>VLOOKUP(BM306,[1]Plan1!$F$3:$G$429,2,FALSE)</f>
        <v>0</v>
      </c>
      <c r="BN651" s="20">
        <f>VLOOKUP(BN306,[1]Plan1!$F$3:$G$429,2,FALSE)</f>
        <v>0</v>
      </c>
      <c r="BO651" s="20">
        <f>VLOOKUP(BO306,[1]Plan1!$F$3:$G$429,2,FALSE)</f>
        <v>0</v>
      </c>
      <c r="BP651" s="20">
        <f>VLOOKUP(BP306,[1]Plan1!$F$3:$G$429,2,FALSE)</f>
        <v>0</v>
      </c>
      <c r="BQ651" s="20" t="e">
        <f>VLOOKUP(BQ306,[1]ajustes!$L$3:$M$11,2,FALSE)</f>
        <v>#N/A</v>
      </c>
      <c r="BR651" s="20">
        <f>VLOOKUP(BR306,[1]Plan1!$F$3:$G$429,2,FALSE)</f>
        <v>0</v>
      </c>
      <c r="BS651" s="20">
        <f>VLOOKUP(BS306,[1]Plan1!$F$3:$G$429,2,FALSE)</f>
        <v>0</v>
      </c>
      <c r="BT651" s="20">
        <f>VLOOKUP(BT306,[1]Plan1!$F$3:$G$429,2,FALSE)</f>
        <v>0</v>
      </c>
      <c r="BU651" s="20">
        <f>VLOOKUP(BU306,[1]Plan1!$F$3:$G$429,2,FALSE)</f>
        <v>0</v>
      </c>
      <c r="BV651" s="20" t="e">
        <f>VLOOKUP(BV306,[1]ajustes!$L$3:$M$328,2,FALSE)</f>
        <v>#N/A</v>
      </c>
      <c r="BW651" s="20">
        <f>VLOOKUP(BW306,[1]Plan1!$F$3:$G$429,2,FALSE)</f>
        <v>0</v>
      </c>
      <c r="BX651" s="20">
        <f>VLOOKUP(BX306,[1]Plan1!$F$3:$G$429,2,FALSE)</f>
        <v>0</v>
      </c>
      <c r="BY651" s="20">
        <f>VLOOKUP(BY306,[1]Plan1!$F$3:$G$429,2,FALSE)</f>
        <v>2</v>
      </c>
      <c r="BZ651" s="20">
        <f>VLOOKUP(BZ306,[1]Plan1!$F$3:$G$429,2,FALSE)</f>
        <v>0</v>
      </c>
      <c r="CA651" s="20">
        <f>VLOOKUP(CA306,[1]Plan1!$F$3:$G$429,2,FALSE)</f>
        <v>0</v>
      </c>
      <c r="CB651" s="20">
        <f>VLOOKUP(CB306,[1]Plan1!$F$3:$G$429,2,FALSE)</f>
        <v>0</v>
      </c>
      <c r="CC651" s="20">
        <f>VLOOKUP(CC306,[1]Plan1!$F$3:$G$429,2,FALSE)</f>
        <v>0</v>
      </c>
      <c r="CD651" s="20">
        <f>VLOOKUP(CD306,[1]Plan1!$F$3:$G$429,2,FALSE)</f>
        <v>0</v>
      </c>
      <c r="CE651" s="20">
        <f>VLOOKUP(CE306,[1]Plan1!$F$3:$G$429,2,FALSE)</f>
        <v>0</v>
      </c>
      <c r="CF651" s="20">
        <f>VLOOKUP(CF306,[1]Plan1!$F$3:$G$429,2,FALSE)</f>
        <v>0</v>
      </c>
      <c r="CG651" s="20" t="e">
        <f>VLOOKUP(CG306,[1]Plan1!$F$3:$G$429,2,FALSE)</f>
        <v>#N/A</v>
      </c>
      <c r="CH651" s="20">
        <f>VLOOKUP(CH306,[1]Plan1!$F$3:$G$429,2,FALSE)</f>
        <v>0</v>
      </c>
      <c r="CI651" s="20">
        <f>VLOOKUP(CI306,[1]Plan1!$F$3:$G$429,2,FALSE)</f>
        <v>0</v>
      </c>
      <c r="CJ651" s="20">
        <f>VLOOKUP(CJ306,[1]Plan1!$F$3:$G$429,2,FALSE)</f>
        <v>0</v>
      </c>
      <c r="CK651" s="20" t="e">
        <f>VLOOKUP(CK306,[1]Plan1!$F$3:$G$429,2,FALSE)</f>
        <v>#N/A</v>
      </c>
      <c r="CL651" s="20">
        <f>VLOOKUP(CL306,[1]Plan1!$F$3:$G$429,2,FALSE)</f>
        <v>0</v>
      </c>
      <c r="CM651" s="20">
        <f>VLOOKUP(CM306,[1]Plan1!$F$3:$G$429,2,FALSE)</f>
        <v>0</v>
      </c>
      <c r="CN651" s="20">
        <f>VLOOKUP(CN306,[1]Plan1!$F$3:$G$429,2,FALSE)</f>
        <v>0</v>
      </c>
      <c r="CU651" s="20" t="str">
        <f>IF(ISERROR(VLOOKUP(CU306,[1]Plan1!$B$2:$D$490,2,FALSE)),"(sem email)",VLOOKUP(CU306,[1]Plan1!$B$2:$D$490,2,FALSE))</f>
        <v>(sem email)</v>
      </c>
      <c r="CX651" s="20" t="str">
        <f>IF(ISERROR(VLOOKUP(CX306,[1]ajustes!$L$4:$M$309,2,FALSE)),"(sem email)",VLOOKUP(CX306,[1]ajustes!$L$4:$M$309,2,FALSE))</f>
        <v>(sem email)</v>
      </c>
    </row>
    <row r="652" spans="5:102" ht="15.75" customHeight="1" x14ac:dyDescent="0.3">
      <c r="E652" s="23" t="str">
        <f t="shared" si="4"/>
        <v>Fernanda Scacchetti Godoi Peagno</v>
      </c>
      <c r="O652" s="20" t="e">
        <f>VLOOKUP(O307,[1]Plan1!$B$2:$D$490,2,FALSE)</f>
        <v>#N/A</v>
      </c>
      <c r="P652" s="20" t="str">
        <f>VLOOKUP(P307,[1]ajustes!$N$4:$O$344,2,FALSE)</f>
        <v>(12) 98141-7976</v>
      </c>
      <c r="AN652" s="20">
        <f>VLOOKUP(AN307,[1]Plan1!$F$3:$G$429,2,FALSE)</f>
        <v>126</v>
      </c>
      <c r="AO652" s="20">
        <f>VLOOKUP(AO307,[1]Plan1!$F$3:$G$429,2,FALSE)</f>
        <v>85</v>
      </c>
      <c r="AP652" s="20">
        <f>VLOOKUP(AP307,[1]Plan1!$F$3:$G$429,2,FALSE)</f>
        <v>17</v>
      </c>
      <c r="AQ652" s="20">
        <f>VLOOKUP(AQ307,[1]Plan1!$F$3:$G$429,2,FALSE)</f>
        <v>17</v>
      </c>
      <c r="AR652" s="20">
        <f>VLOOKUP(AR307,[1]Plan1!$F$3:$G$429,2,FALSE)</f>
        <v>0</v>
      </c>
      <c r="AS652" s="20">
        <f>VLOOKUP(AS307,[1]Plan1!$F$3:$G$429,2,FALSE)</f>
        <v>0</v>
      </c>
      <c r="AT652" s="20" t="e">
        <f>VLOOKUP(AT307,[1]Plan1!$F$3:$G$429,2,FALSE)</f>
        <v>#N/A</v>
      </c>
      <c r="AU652" s="20" t="e">
        <f>VLOOKUP(AU307,[1]ajustes!$L$4:$N$134,3,FALSE)</f>
        <v>#N/A</v>
      </c>
      <c r="AV652" s="20">
        <f>VLOOKUP(AV307,[1]Plan1!$F$3:$G$429,2,FALSE)</f>
        <v>46</v>
      </c>
      <c r="AW652" s="20">
        <f>VLOOKUP(AW307,[1]Plan1!$F$3:$G$429,2,FALSE)</f>
        <v>14</v>
      </c>
      <c r="AX652" s="20">
        <f>VLOOKUP(AX307,[1]Plan1!$F$3:$G$429,2,FALSE)</f>
        <v>11</v>
      </c>
      <c r="AY652" s="20">
        <f>VLOOKUP(AY307,[1]Plan1!$F$3:$G$429,2,FALSE)</f>
        <v>6</v>
      </c>
      <c r="AZ652" s="20">
        <f>VLOOKUP(AZ307,[1]Plan1!$F$3:$G$429,2,FALSE)</f>
        <v>0</v>
      </c>
      <c r="BA652" s="20">
        <f>VLOOKUP(BA307,[1]Plan1!$F$3:$G$429,2,FALSE)</f>
        <v>0</v>
      </c>
      <c r="BB652" s="20">
        <f>VLOOKUP(BB307,[1]Plan1!$F$3:$G$429,2,FALSE)</f>
        <v>6</v>
      </c>
      <c r="BC652" s="20">
        <f>VLOOKUP(BC307,[1]Plan1!$F$3:$G$429,2,FALSE)</f>
        <v>6</v>
      </c>
      <c r="BD652" s="20">
        <f>VLOOKUP(BD307,[1]Plan1!$F$3:$G$429,2,FALSE)</f>
        <v>1</v>
      </c>
      <c r="BE652" s="20" t="e">
        <f>VLOOKUP(BE307,[1]Plan1!$F$3:$G$429,2,FALSE)</f>
        <v>#N/A</v>
      </c>
      <c r="BF652" s="20">
        <f>VLOOKUP(BF307,[1]Plan1!$F$3:$G$429,2,FALSE)</f>
        <v>16</v>
      </c>
      <c r="BG652" s="20">
        <f>VLOOKUP(BG307,[1]Plan1!$F$3:$G$429,2,FALSE)</f>
        <v>5</v>
      </c>
      <c r="BH652" s="20">
        <f>VLOOKUP(BH307,[1]Plan1!$F$3:$G$429,2,FALSE)</f>
        <v>5</v>
      </c>
      <c r="BI652" s="20">
        <f>VLOOKUP(BI307,[1]Plan1!$F$3:$G$429,2,FALSE)</f>
        <v>1</v>
      </c>
      <c r="BJ652" s="20">
        <f>VLOOKUP(BJ307,[1]Plan1!$F$3:$G$429,2,FALSE)</f>
        <v>1</v>
      </c>
      <c r="BK652" s="20">
        <f>VLOOKUP(BK307,[1]Plan1!$F$3:$G$429,2,FALSE)</f>
        <v>2</v>
      </c>
      <c r="BL652" s="20">
        <f>VLOOKUP(BL307,[1]Plan1!$F$3:$G$429,2,FALSE)</f>
        <v>1</v>
      </c>
      <c r="BM652" s="20">
        <f>VLOOKUP(BM307,[1]Plan1!$F$3:$G$429,2,FALSE)</f>
        <v>1</v>
      </c>
      <c r="BN652" s="20">
        <f>VLOOKUP(BN307,[1]Plan1!$F$3:$G$429,2,FALSE)</f>
        <v>1</v>
      </c>
      <c r="BO652" s="20">
        <f>VLOOKUP(BO307,[1]Plan1!$F$3:$G$429,2,FALSE)</f>
        <v>0</v>
      </c>
      <c r="BP652" s="20">
        <f>VLOOKUP(BP307,[1]Plan1!$F$3:$G$429,2,FALSE)</f>
        <v>1</v>
      </c>
      <c r="BQ652" s="20" t="e">
        <f>VLOOKUP(BQ307,[1]ajustes!$L$3:$M$11,2,FALSE)</f>
        <v>#N/A</v>
      </c>
      <c r="BR652" s="20" t="e">
        <f>VLOOKUP(BR307,[1]Plan1!$F$3:$G$429,2,FALSE)</f>
        <v>#N/A</v>
      </c>
      <c r="BS652" s="20">
        <f>VLOOKUP(BS307,[1]Plan1!$F$3:$G$429,2,FALSE)</f>
        <v>0</v>
      </c>
      <c r="BT652" s="20">
        <f>VLOOKUP(BT307,[1]Plan1!$F$3:$G$429,2,FALSE)</f>
        <v>0</v>
      </c>
      <c r="BU652" s="20">
        <f>VLOOKUP(BU307,[1]Plan1!$F$3:$G$429,2,FALSE)</f>
        <v>0</v>
      </c>
      <c r="BV652" s="20" t="e">
        <f>VLOOKUP(BV307,[1]ajustes!$L$3:$M$328,2,FALSE)</f>
        <v>#N/A</v>
      </c>
      <c r="BW652" s="20" t="e">
        <f>VLOOKUP(BW307,[1]Plan1!$F$3:$G$429,2,FALSE)</f>
        <v>#N/A</v>
      </c>
      <c r="BX652" s="20">
        <f>VLOOKUP(BX307,[1]Plan1!$F$3:$G$429,2,FALSE)</f>
        <v>5</v>
      </c>
      <c r="BY652" s="20">
        <f>VLOOKUP(BY307,[1]Plan1!$F$3:$G$429,2,FALSE)</f>
        <v>3</v>
      </c>
      <c r="BZ652" s="20">
        <f>VLOOKUP(BZ307,[1]Plan1!$F$3:$G$429,2,FALSE)</f>
        <v>2</v>
      </c>
      <c r="CA652" s="20">
        <f>VLOOKUP(CA307,[1]Plan1!$F$3:$G$429,2,FALSE)</f>
        <v>2</v>
      </c>
      <c r="CB652" s="20">
        <f>VLOOKUP(CB307,[1]Plan1!$F$3:$G$429,2,FALSE)</f>
        <v>0</v>
      </c>
      <c r="CC652" s="20">
        <f>VLOOKUP(CC307,[1]Plan1!$F$3:$G$429,2,FALSE)</f>
        <v>57</v>
      </c>
      <c r="CD652" s="20" t="e">
        <f>VLOOKUP(CD307,[1]Plan1!$F$3:$G$429,2,FALSE)</f>
        <v>#N/A</v>
      </c>
      <c r="CE652" s="20">
        <f>VLOOKUP(CE307,[1]Plan1!$F$3:$G$429,2,FALSE)</f>
        <v>0</v>
      </c>
      <c r="CF652" s="20">
        <f>VLOOKUP(CF307,[1]Plan1!$F$3:$G$429,2,FALSE)</f>
        <v>0</v>
      </c>
      <c r="CG652" s="20">
        <f>VLOOKUP(CG307,[1]Plan1!$F$3:$G$429,2,FALSE)</f>
        <v>0</v>
      </c>
      <c r="CH652" s="20" t="e">
        <f>VLOOKUP(CH307,[1]Plan1!$F$3:$G$429,2,FALSE)</f>
        <v>#N/A</v>
      </c>
      <c r="CI652" s="20">
        <f>VLOOKUP(CI307,[1]Plan1!$F$3:$G$429,2,FALSE)</f>
        <v>0</v>
      </c>
      <c r="CJ652" s="20">
        <f>VLOOKUP(CJ307,[1]Plan1!$F$3:$G$429,2,FALSE)</f>
        <v>0</v>
      </c>
      <c r="CK652" s="20">
        <f>VLOOKUP(CK307,[1]Plan1!$F$3:$G$429,2,FALSE)</f>
        <v>0</v>
      </c>
      <c r="CL652" s="20" t="e">
        <f>VLOOKUP(CL307,[1]Plan1!$F$3:$G$429,2,FALSE)</f>
        <v>#N/A</v>
      </c>
      <c r="CM652" s="20">
        <f>VLOOKUP(CM307,[1]Plan1!$F$3:$G$429,2,FALSE)</f>
        <v>0</v>
      </c>
      <c r="CN652" s="20">
        <f>VLOOKUP(CN307,[1]Plan1!$F$3:$G$429,2,FALSE)</f>
        <v>0</v>
      </c>
      <c r="CU652" s="20" t="str">
        <f>IF(ISERROR(VLOOKUP(CU307,[1]Plan1!$B$2:$D$490,2,FALSE)),"(sem email)",VLOOKUP(CU307,[1]Plan1!$B$2:$D$490,2,FALSE))</f>
        <v>(sem email)</v>
      </c>
      <c r="CX652" s="20" t="str">
        <f>IF(ISERROR(VLOOKUP(CX307,[1]ajustes!$L$4:$M$309,2,FALSE)),"(sem email)",VLOOKUP(CX307,[1]ajustes!$L$4:$M$309,2,FALSE))</f>
        <v>(sem email)</v>
      </c>
    </row>
    <row r="653" spans="5:102" ht="15.75" customHeight="1" x14ac:dyDescent="0.3">
      <c r="E653" s="23" t="str">
        <f t="shared" si="4"/>
        <v xml:space="preserve">Marcia Candido De Moraes Poliandri </v>
      </c>
      <c r="O653" s="20" t="e">
        <f>VLOOKUP(O308,[1]Plan1!$B$2:$D$490,2,FALSE)</f>
        <v>#N/A</v>
      </c>
      <c r="P653" s="20" t="e">
        <f>VLOOKUP(P308,[1]ajustes!$N$4:$O$344,2,FALSE)</f>
        <v>#N/A</v>
      </c>
      <c r="AN653" s="20">
        <f>VLOOKUP(AN308,[1]Plan1!$F$3:$G$429,2,FALSE)</f>
        <v>35</v>
      </c>
      <c r="AO653" s="20">
        <f>VLOOKUP(AO308,[1]Plan1!$F$3:$G$429,2,FALSE)</f>
        <v>7</v>
      </c>
      <c r="AP653" s="20">
        <f>VLOOKUP(AP308,[1]Plan1!$F$3:$G$429,2,FALSE)</f>
        <v>4</v>
      </c>
      <c r="AQ653" s="20">
        <f>VLOOKUP(AQ308,[1]Plan1!$F$3:$G$429,2,FALSE)</f>
        <v>3</v>
      </c>
      <c r="AR653" s="20" t="e">
        <f>VLOOKUP(AR308,[1]Plan1!$F$3:$G$429,2,FALSE)</f>
        <v>#N/A</v>
      </c>
      <c r="AS653" s="20">
        <f>VLOOKUP(AS308,[1]Plan1!$F$3:$G$429,2,FALSE)</f>
        <v>3</v>
      </c>
      <c r="AT653" s="20" t="e">
        <f>VLOOKUP(AT308,[1]Plan1!$F$3:$G$429,2,FALSE)</f>
        <v>#N/A</v>
      </c>
      <c r="AU653" s="20" t="e">
        <f>VLOOKUP(AU308,[1]ajustes!$L$4:$N$134,3,FALSE)</f>
        <v>#N/A</v>
      </c>
      <c r="AV653" s="20">
        <f>VLOOKUP(AV308,[1]Plan1!$F$3:$G$429,2,FALSE)</f>
        <v>3</v>
      </c>
      <c r="AW653" s="20">
        <f>VLOOKUP(AW308,[1]Plan1!$F$3:$G$429,2,FALSE)</f>
        <v>1</v>
      </c>
      <c r="AX653" s="20">
        <f>VLOOKUP(AX308,[1]Plan1!$F$3:$G$429,2,FALSE)</f>
        <v>1</v>
      </c>
      <c r="AY653" s="20">
        <f>VLOOKUP(AY308,[1]Plan1!$F$3:$G$429,2,FALSE)</f>
        <v>1</v>
      </c>
      <c r="AZ653" s="20">
        <f>VLOOKUP(AZ308,[1]Plan1!$F$3:$G$429,2,FALSE)</f>
        <v>0</v>
      </c>
      <c r="BA653" s="20">
        <f>VLOOKUP(BA308,[1]Plan1!$F$3:$G$429,2,FALSE)</f>
        <v>0</v>
      </c>
      <c r="BB653" s="20">
        <f>VLOOKUP(BB308,[1]Plan1!$F$3:$G$429,2,FALSE)</f>
        <v>1</v>
      </c>
      <c r="BC653" s="20">
        <f>VLOOKUP(BC308,[1]Plan1!$F$3:$G$429,2,FALSE)</f>
        <v>0</v>
      </c>
      <c r="BD653" s="20">
        <f>VLOOKUP(BD308,[1]Plan1!$F$3:$G$429,2,FALSE)</f>
        <v>1</v>
      </c>
      <c r="BE653" s="20" t="e">
        <f>VLOOKUP(BE308,[1]Plan1!$F$3:$G$429,2,FALSE)</f>
        <v>#N/A</v>
      </c>
      <c r="BF653" s="20">
        <f>VLOOKUP(BF308,[1]Plan1!$F$3:$G$429,2,FALSE)</f>
        <v>5</v>
      </c>
      <c r="BG653" s="20">
        <f>VLOOKUP(BG308,[1]Plan1!$F$3:$G$429,2,FALSE)</f>
        <v>2</v>
      </c>
      <c r="BH653" s="20">
        <f>VLOOKUP(BH308,[1]Plan1!$F$3:$G$429,2,FALSE)</f>
        <v>2</v>
      </c>
      <c r="BI653" s="20">
        <f>VLOOKUP(BI308,[1]Plan1!$F$3:$G$429,2,FALSE)</f>
        <v>1</v>
      </c>
      <c r="BJ653" s="20">
        <f>VLOOKUP(BJ308,[1]Plan1!$F$3:$G$429,2,FALSE)</f>
        <v>1</v>
      </c>
      <c r="BK653" s="20">
        <f>VLOOKUP(BK308,[1]Plan1!$F$3:$G$429,2,FALSE)</f>
        <v>1</v>
      </c>
      <c r="BL653" s="20">
        <f>VLOOKUP(BL308,[1]Plan1!$F$3:$G$429,2,FALSE)</f>
        <v>1</v>
      </c>
      <c r="BM653" s="20">
        <f>VLOOKUP(BM308,[1]Plan1!$F$3:$G$429,2,FALSE)</f>
        <v>0</v>
      </c>
      <c r="BN653" s="20">
        <f>VLOOKUP(BN308,[1]Plan1!$F$3:$G$429,2,FALSE)</f>
        <v>1</v>
      </c>
      <c r="BO653" s="20">
        <f>VLOOKUP(BO308,[1]Plan1!$F$3:$G$429,2,FALSE)</f>
        <v>1</v>
      </c>
      <c r="BP653" s="20">
        <f>VLOOKUP(BP308,[1]Plan1!$F$3:$G$429,2,FALSE)</f>
        <v>11</v>
      </c>
      <c r="BQ653" s="20" t="e">
        <f>VLOOKUP(BQ308,[1]ajustes!$L$3:$M$11,2,FALSE)</f>
        <v>#N/A</v>
      </c>
      <c r="BR653" s="20" t="e">
        <f>VLOOKUP(BR308,[1]Plan1!$F$3:$G$429,2,FALSE)</f>
        <v>#N/A</v>
      </c>
      <c r="BS653" s="20">
        <f>VLOOKUP(BS308,[1]Plan1!$F$3:$G$429,2,FALSE)</f>
        <v>3</v>
      </c>
      <c r="BT653" s="20">
        <f>VLOOKUP(BT308,[1]Plan1!$F$3:$G$429,2,FALSE)</f>
        <v>1</v>
      </c>
      <c r="BU653" s="20">
        <f>VLOOKUP(BU308,[1]Plan1!$F$3:$G$429,2,FALSE)</f>
        <v>1</v>
      </c>
      <c r="BV653" s="20" t="e">
        <f>VLOOKUP(BV308,[1]ajustes!$L$3:$M$328,2,FALSE)</f>
        <v>#N/A</v>
      </c>
      <c r="BW653" s="20" t="e">
        <f>VLOOKUP(BW308,[1]Plan1!$F$3:$G$429,2,FALSE)</f>
        <v>#N/A</v>
      </c>
      <c r="BX653" s="20">
        <f>VLOOKUP(BX308,[1]Plan1!$F$3:$G$429,2,FALSE)</f>
        <v>4</v>
      </c>
      <c r="BY653" s="20">
        <f>VLOOKUP(BY308,[1]Plan1!$F$3:$G$429,2,FALSE)</f>
        <v>1</v>
      </c>
      <c r="BZ653" s="20">
        <f>VLOOKUP(BZ308,[1]Plan1!$F$3:$G$429,2,FALSE)</f>
        <v>1</v>
      </c>
      <c r="CA653" s="20">
        <f>VLOOKUP(CA308,[1]Plan1!$F$3:$G$429,2,FALSE)</f>
        <v>1</v>
      </c>
      <c r="CB653" s="20">
        <f>VLOOKUP(CB308,[1]Plan1!$F$3:$G$429,2,FALSE)</f>
        <v>0</v>
      </c>
      <c r="CC653" s="20">
        <f>VLOOKUP(CC308,[1]Plan1!$F$3:$G$429,2,FALSE)</f>
        <v>0</v>
      </c>
      <c r="CD653" s="20">
        <f>VLOOKUP(CD308,[1]Plan1!$F$3:$G$429,2,FALSE)</f>
        <v>0</v>
      </c>
      <c r="CE653" s="20" t="e">
        <f>VLOOKUP(CE308,[1]Plan1!$F$3:$G$429,2,FALSE)</f>
        <v>#N/A</v>
      </c>
      <c r="CF653" s="20">
        <f>VLOOKUP(CF308,[1]Plan1!$F$3:$G$429,2,FALSE)</f>
        <v>0</v>
      </c>
      <c r="CG653" s="20" t="e">
        <f>VLOOKUP(CG308,[1]Plan1!$F$3:$G$429,2,FALSE)</f>
        <v>#N/A</v>
      </c>
      <c r="CH653" s="20" t="e">
        <f>VLOOKUP(CH308,[1]Plan1!$F$3:$G$429,2,FALSE)</f>
        <v>#N/A</v>
      </c>
      <c r="CI653" s="20">
        <f>VLOOKUP(CI308,[1]Plan1!$F$3:$G$429,2,FALSE)</f>
        <v>1</v>
      </c>
      <c r="CJ653" s="20">
        <f>VLOOKUP(CJ308,[1]Plan1!$F$3:$G$429,2,FALSE)</f>
        <v>0</v>
      </c>
      <c r="CK653" s="20">
        <f>VLOOKUP(CK308,[1]Plan1!$F$3:$G$429,2,FALSE)</f>
        <v>0</v>
      </c>
      <c r="CL653" s="20" t="e">
        <f>VLOOKUP(CL308,[1]Plan1!$F$3:$G$429,2,FALSE)</f>
        <v>#N/A</v>
      </c>
      <c r="CM653" s="20">
        <f>VLOOKUP(CM308,[1]Plan1!$F$3:$G$429,2,FALSE)</f>
        <v>0</v>
      </c>
      <c r="CN653" s="20">
        <f>VLOOKUP(CN308,[1]Plan1!$F$3:$G$429,2,FALSE)</f>
        <v>0</v>
      </c>
      <c r="CU653" s="20" t="str">
        <f>IF(ISERROR(VLOOKUP(CU308,[1]Plan1!$B$2:$D$490,2,FALSE)),"(sem email)",VLOOKUP(CU308,[1]Plan1!$B$2:$D$490,2,FALSE))</f>
        <v>(sem email)</v>
      </c>
      <c r="CX653" s="20" t="str">
        <f>IF(ISERROR(VLOOKUP(CX308,[1]ajustes!$L$4:$M$309,2,FALSE)),"(sem email)",VLOOKUP(CX308,[1]ajustes!$L$4:$M$309,2,FALSE))</f>
        <v>(sem email)</v>
      </c>
    </row>
    <row r="654" spans="5:102" ht="15.75" customHeight="1" x14ac:dyDescent="0.3">
      <c r="E654" s="23" t="str">
        <f t="shared" si="4"/>
        <v>Carlos Augusto Silveira Lima</v>
      </c>
      <c r="O654" s="20" t="e">
        <f>VLOOKUP(O309,[1]Plan1!$B$2:$D$490,2,FALSE)</f>
        <v>#N/A</v>
      </c>
      <c r="P654" s="20" t="str">
        <f>VLOOKUP(P309,[1]ajustes!$N$4:$O$344,2,FALSE)</f>
        <v>(12) 99740-0259</v>
      </c>
      <c r="AN654" s="20">
        <f>VLOOKUP(AN309,[1]Plan1!$F$3:$G$429,2,FALSE)</f>
        <v>8</v>
      </c>
      <c r="AO654" s="20">
        <f>VLOOKUP(AO309,[1]Plan1!$F$3:$G$429,2,FALSE)</f>
        <v>8</v>
      </c>
      <c r="AP654" s="20">
        <f>VLOOKUP(AP309,[1]Plan1!$F$3:$G$429,2,FALSE)</f>
        <v>6</v>
      </c>
      <c r="AQ654" s="20">
        <f>VLOOKUP(AQ309,[1]Plan1!$F$3:$G$429,2,FALSE)</f>
        <v>6</v>
      </c>
      <c r="AR654" s="20">
        <f>VLOOKUP(AR309,[1]Plan1!$F$3:$G$429,2,FALSE)</f>
        <v>0</v>
      </c>
      <c r="AS654" s="20">
        <f>VLOOKUP(AS309,[1]Plan1!$F$3:$G$429,2,FALSE)</f>
        <v>0</v>
      </c>
      <c r="AT654" s="20" t="e">
        <f>VLOOKUP(AT309,[1]Plan1!$F$3:$G$429,2,FALSE)</f>
        <v>#N/A</v>
      </c>
      <c r="AU654" s="20" t="e">
        <f>VLOOKUP(AU309,[1]ajustes!$L$4:$N$134,3,FALSE)</f>
        <v>#N/A</v>
      </c>
      <c r="AV654" s="20">
        <f>VLOOKUP(AV309,[1]Plan1!$F$3:$G$429,2,FALSE)</f>
        <v>21</v>
      </c>
      <c r="AW654" s="20">
        <f>VLOOKUP(AW309,[1]Plan1!$F$3:$G$429,2,FALSE)</f>
        <v>8</v>
      </c>
      <c r="AX654" s="20">
        <f>VLOOKUP(AX309,[1]Plan1!$F$3:$G$429,2,FALSE)</f>
        <v>6</v>
      </c>
      <c r="AY654" s="20">
        <f>VLOOKUP(AY309,[1]Plan1!$F$3:$G$429,2,FALSE)</f>
        <v>4</v>
      </c>
      <c r="AZ654" s="20" t="e">
        <f>VLOOKUP(AZ309,[1]Plan1!$F$3:$G$429,2,FALSE)</f>
        <v>#N/A</v>
      </c>
      <c r="BA654" s="20">
        <f>VLOOKUP(BA309,[1]Plan1!$F$3:$G$429,2,FALSE)</f>
        <v>10</v>
      </c>
      <c r="BB654" s="20">
        <f>VLOOKUP(BB309,[1]Plan1!$F$3:$G$429,2,FALSE)</f>
        <v>7</v>
      </c>
      <c r="BC654" s="20">
        <f>VLOOKUP(BC309,[1]Plan1!$F$3:$G$429,2,FALSE)</f>
        <v>4</v>
      </c>
      <c r="BD654" s="20">
        <f>VLOOKUP(BD309,[1]Plan1!$F$3:$G$429,2,FALSE)</f>
        <v>3</v>
      </c>
      <c r="BE654" s="20" t="e">
        <f>VLOOKUP(BE309,[1]Plan1!$F$3:$G$429,2,FALSE)</f>
        <v>#N/A</v>
      </c>
      <c r="BF654" s="20">
        <f>VLOOKUP(BF309,[1]Plan1!$F$3:$G$429,2,FALSE)</f>
        <v>27</v>
      </c>
      <c r="BG654" s="20">
        <f>VLOOKUP(BG309,[1]Plan1!$F$3:$G$429,2,FALSE)</f>
        <v>5</v>
      </c>
      <c r="BH654" s="20">
        <f>VLOOKUP(BH309,[1]Plan1!$F$3:$G$429,2,FALSE)</f>
        <v>12</v>
      </c>
      <c r="BI654" s="20">
        <f>VLOOKUP(BI309,[1]Plan1!$F$3:$G$429,2,FALSE)</f>
        <v>2</v>
      </c>
      <c r="BJ654" s="20">
        <f>VLOOKUP(BJ309,[1]Plan1!$F$3:$G$429,2,FALSE)</f>
        <v>2</v>
      </c>
      <c r="BK654" s="20">
        <f>VLOOKUP(BK309,[1]Plan1!$F$3:$G$429,2,FALSE)</f>
        <v>4</v>
      </c>
      <c r="BL654" s="20">
        <f>VLOOKUP(BL309,[1]Plan1!$F$3:$G$429,2,FALSE)</f>
        <v>2</v>
      </c>
      <c r="BM654" s="20">
        <f>VLOOKUP(BM309,[1]Plan1!$F$3:$G$429,2,FALSE)</f>
        <v>2</v>
      </c>
      <c r="BN654" s="20">
        <f>VLOOKUP(BN309,[1]Plan1!$F$3:$G$429,2,FALSE)</f>
        <v>0</v>
      </c>
      <c r="BO654" s="20">
        <f>VLOOKUP(BO309,[1]Plan1!$F$3:$G$429,2,FALSE)</f>
        <v>12</v>
      </c>
      <c r="BP654" s="20">
        <f>VLOOKUP(BP309,[1]Plan1!$F$3:$G$429,2,FALSE)</f>
        <v>6</v>
      </c>
      <c r="BQ654" s="20" t="e">
        <f>VLOOKUP(BQ309,[1]ajustes!$L$3:$M$11,2,FALSE)</f>
        <v>#N/A</v>
      </c>
      <c r="BR654" s="20" t="e">
        <f>VLOOKUP(BR309,[1]Plan1!$F$3:$G$429,2,FALSE)</f>
        <v>#N/A</v>
      </c>
      <c r="BS654" s="20">
        <f>VLOOKUP(BS309,[1]Plan1!$F$3:$G$429,2,FALSE)</f>
        <v>10</v>
      </c>
      <c r="BT654" s="20">
        <f>VLOOKUP(BT309,[1]Plan1!$F$3:$G$429,2,FALSE)</f>
        <v>2</v>
      </c>
      <c r="BU654" s="20">
        <f>VLOOKUP(BU309,[1]Plan1!$F$3:$G$429,2,FALSE)</f>
        <v>2</v>
      </c>
      <c r="BV654" s="20" t="e">
        <f>VLOOKUP(BV309,[1]ajustes!$L$3:$M$328,2,FALSE)</f>
        <v>#N/A</v>
      </c>
      <c r="BW654" s="20" t="e">
        <f>VLOOKUP(BW309,[1]Plan1!$F$3:$G$429,2,FALSE)</f>
        <v>#N/A</v>
      </c>
      <c r="BX654" s="20">
        <f>VLOOKUP(BX309,[1]Plan1!$F$3:$G$429,2,FALSE)</f>
        <v>8</v>
      </c>
      <c r="BY654" s="20">
        <f>VLOOKUP(BY309,[1]Plan1!$F$3:$G$429,2,FALSE)</f>
        <v>2</v>
      </c>
      <c r="BZ654" s="20">
        <f>VLOOKUP(BZ309,[1]Plan1!$F$3:$G$429,2,FALSE)</f>
        <v>2</v>
      </c>
      <c r="CA654" s="20">
        <f>VLOOKUP(CA309,[1]Plan1!$F$3:$G$429,2,FALSE)</f>
        <v>2</v>
      </c>
      <c r="CB654" s="20">
        <f>VLOOKUP(CB309,[1]Plan1!$F$3:$G$429,2,FALSE)</f>
        <v>0</v>
      </c>
      <c r="CC654" s="20">
        <f>VLOOKUP(CC309,[1]Plan1!$F$3:$G$429,2,FALSE)</f>
        <v>33</v>
      </c>
      <c r="CD654" s="20">
        <f>VLOOKUP(CD309,[1]Plan1!$F$3:$G$429,2,FALSE)</f>
        <v>0</v>
      </c>
      <c r="CE654" s="20">
        <f>VLOOKUP(CE309,[1]Plan1!$F$3:$G$429,2,FALSE)</f>
        <v>0</v>
      </c>
      <c r="CF654" s="20">
        <f>VLOOKUP(CF309,[1]Plan1!$F$3:$G$429,2,FALSE)</f>
        <v>0</v>
      </c>
      <c r="CG654" s="20" t="e">
        <f>VLOOKUP(CG309,[1]Plan1!$F$3:$G$429,2,FALSE)</f>
        <v>#N/A</v>
      </c>
      <c r="CH654" s="20">
        <f>VLOOKUP(CH309,[1]Plan1!$F$3:$G$429,2,FALSE)</f>
        <v>0</v>
      </c>
      <c r="CI654" s="20">
        <f>VLOOKUP(CI309,[1]Plan1!$F$3:$G$429,2,FALSE)</f>
        <v>0</v>
      </c>
      <c r="CJ654" s="20">
        <f>VLOOKUP(CJ309,[1]Plan1!$F$3:$G$429,2,FALSE)</f>
        <v>0</v>
      </c>
      <c r="CK654" s="20">
        <f>VLOOKUP(CK309,[1]Plan1!$F$3:$G$429,2,FALSE)</f>
        <v>0</v>
      </c>
      <c r="CL654" s="20">
        <f>VLOOKUP(CL309,[1]Plan1!$F$3:$G$429,2,FALSE)</f>
        <v>0</v>
      </c>
      <c r="CM654" s="20">
        <f>VLOOKUP(CM309,[1]Plan1!$F$3:$G$429,2,FALSE)</f>
        <v>0</v>
      </c>
      <c r="CN654" s="20">
        <f>VLOOKUP(CN309,[1]Plan1!$F$3:$G$429,2,FALSE)</f>
        <v>0</v>
      </c>
      <c r="CU654" s="20" t="str">
        <f>IF(ISERROR(VLOOKUP(CU309,[1]Plan1!$B$2:$D$490,2,FALSE)),"(sem email)",VLOOKUP(CU309,[1]Plan1!$B$2:$D$490,2,FALSE))</f>
        <v>(sem email)</v>
      </c>
      <c r="CX654" s="20" t="str">
        <f>IF(ISERROR(VLOOKUP(CX309,[1]ajustes!$L$4:$M$309,2,FALSE)),"(sem email)",VLOOKUP(CX309,[1]ajustes!$L$4:$M$309,2,FALSE))</f>
        <v>(sem email)</v>
      </c>
    </row>
    <row r="655" spans="5:102" ht="15.75" customHeight="1" x14ac:dyDescent="0.3">
      <c r="E655" s="23" t="str">
        <f t="shared" si="4"/>
        <v>Benedita Aparecida De Souza Ribeiro</v>
      </c>
      <c r="O655" s="20" t="e">
        <f>VLOOKUP(O310,[1]Plan1!$B$2:$D$490,2,FALSE)</f>
        <v>#N/A</v>
      </c>
      <c r="P655" s="20" t="str">
        <f>VLOOKUP(P310,[1]ajustes!$N$4:$O$344,2,FALSE)</f>
        <v>(12) 99602-5865</v>
      </c>
      <c r="AN655" s="20">
        <f>VLOOKUP(AN310,[1]Plan1!$F$3:$G$429,2,FALSE)</f>
        <v>100</v>
      </c>
      <c r="AO655" s="20">
        <f>VLOOKUP(AO310,[1]Plan1!$F$3:$G$429,2,FALSE)</f>
        <v>40</v>
      </c>
      <c r="AP655" s="20">
        <f>VLOOKUP(AP310,[1]Plan1!$F$3:$G$429,2,FALSE)</f>
        <v>8</v>
      </c>
      <c r="AQ655" s="20">
        <f>VLOOKUP(AQ310,[1]Plan1!$F$3:$G$429,2,FALSE)</f>
        <v>3</v>
      </c>
      <c r="AR655" s="20">
        <f>VLOOKUP(AR310,[1]Plan1!$F$3:$G$429,2,FALSE)</f>
        <v>0</v>
      </c>
      <c r="AS655" s="20">
        <f>VLOOKUP(AS310,[1]Plan1!$F$3:$G$429,2,FALSE)</f>
        <v>30</v>
      </c>
      <c r="AT655" s="20">
        <f>VLOOKUP(AT310,[1]Plan1!$F$3:$G$429,2,FALSE)</f>
        <v>0</v>
      </c>
      <c r="AU655" s="20" t="e">
        <f>VLOOKUP(AU310,[1]ajustes!$L$4:$N$134,3,FALSE)</f>
        <v>#N/A</v>
      </c>
      <c r="AV655" s="20">
        <f>VLOOKUP(AV310,[1]Plan1!$F$3:$G$429,2,FALSE)</f>
        <v>40</v>
      </c>
      <c r="AW655" s="20">
        <f>VLOOKUP(AW310,[1]Plan1!$F$3:$G$429,2,FALSE)</f>
        <v>10</v>
      </c>
      <c r="AX655" s="20">
        <f>VLOOKUP(AX310,[1]Plan1!$F$3:$G$429,2,FALSE)</f>
        <v>3</v>
      </c>
      <c r="AY655" s="20">
        <f>VLOOKUP(AY310,[1]Plan1!$F$3:$G$429,2,FALSE)</f>
        <v>2</v>
      </c>
      <c r="AZ655" s="20" t="e">
        <f>VLOOKUP(AZ310,[1]Plan1!$F$3:$G$429,2,FALSE)</f>
        <v>#N/A</v>
      </c>
      <c r="BA655" s="20">
        <f>VLOOKUP(BA310,[1]Plan1!$F$3:$G$429,2,FALSE)</f>
        <v>15</v>
      </c>
      <c r="BB655" s="20">
        <f>VLOOKUP(BB310,[1]Plan1!$F$3:$G$429,2,FALSE)</f>
        <v>8</v>
      </c>
      <c r="BC655" s="20">
        <f>VLOOKUP(BC310,[1]Plan1!$F$3:$G$429,2,FALSE)</f>
        <v>2</v>
      </c>
      <c r="BD655" s="20">
        <f>VLOOKUP(BD310,[1]Plan1!$F$3:$G$429,2,FALSE)</f>
        <v>2</v>
      </c>
      <c r="BE655" s="20" t="e">
        <f>VLOOKUP(BE310,[1]Plan1!$F$3:$G$429,2,FALSE)</f>
        <v>#N/A</v>
      </c>
      <c r="BF655" s="20">
        <f>VLOOKUP(BF310,[1]Plan1!$F$3:$G$429,2,FALSE)</f>
        <v>10</v>
      </c>
      <c r="BG655" s="20">
        <f>VLOOKUP(BG310,[1]Plan1!$F$3:$G$429,2,FALSE)</f>
        <v>6</v>
      </c>
      <c r="BH655" s="20">
        <f>VLOOKUP(BH310,[1]Plan1!$F$3:$G$429,2,FALSE)</f>
        <v>12</v>
      </c>
      <c r="BI655" s="20">
        <f>VLOOKUP(BI310,[1]Plan1!$F$3:$G$429,2,FALSE)</f>
        <v>0</v>
      </c>
      <c r="BJ655" s="20">
        <f>VLOOKUP(BJ310,[1]Plan1!$F$3:$G$429,2,FALSE)</f>
        <v>0</v>
      </c>
      <c r="BK655" s="20">
        <f>VLOOKUP(BK310,[1]Plan1!$F$3:$G$429,2,FALSE)</f>
        <v>0</v>
      </c>
      <c r="BL655" s="20">
        <f>VLOOKUP(BL310,[1]Plan1!$F$3:$G$429,2,FALSE)</f>
        <v>0</v>
      </c>
      <c r="BM655" s="20">
        <f>VLOOKUP(BM310,[1]Plan1!$F$3:$G$429,2,FALSE)</f>
        <v>0</v>
      </c>
      <c r="BN655" s="20">
        <f>VLOOKUP(BN310,[1]Plan1!$F$3:$G$429,2,FALSE)</f>
        <v>0</v>
      </c>
      <c r="BO655" s="20">
        <f>VLOOKUP(BO310,[1]Plan1!$F$3:$G$429,2,FALSE)</f>
        <v>0</v>
      </c>
      <c r="BP655" s="20">
        <f>VLOOKUP(BP310,[1]Plan1!$F$3:$G$429,2,FALSE)</f>
        <v>0</v>
      </c>
      <c r="BQ655" s="20" t="e">
        <f>VLOOKUP(BQ310,[1]ajustes!$L$3:$M$11,2,FALSE)</f>
        <v>#N/A</v>
      </c>
      <c r="BR655" s="20" t="e">
        <f>VLOOKUP(BR310,[1]Plan1!$F$3:$G$429,2,FALSE)</f>
        <v>#N/A</v>
      </c>
      <c r="BS655" s="20">
        <f>VLOOKUP(BS310,[1]Plan1!$F$3:$G$429,2,FALSE)</f>
        <v>5</v>
      </c>
      <c r="BT655" s="20">
        <f>VLOOKUP(BT310,[1]Plan1!$F$3:$G$429,2,FALSE)</f>
        <v>2</v>
      </c>
      <c r="BU655" s="20">
        <f>VLOOKUP(BU310,[1]Plan1!$F$3:$G$429,2,FALSE)</f>
        <v>2</v>
      </c>
      <c r="BV655" s="20" t="e">
        <f>VLOOKUP(BV310,[1]ajustes!$L$3:$M$328,2,FALSE)</f>
        <v>#N/A</v>
      </c>
      <c r="BW655" s="20" t="e">
        <f>VLOOKUP(BW310,[1]Plan1!$F$3:$G$429,2,FALSE)</f>
        <v>#N/A</v>
      </c>
      <c r="BX655" s="20">
        <f>VLOOKUP(BX310,[1]Plan1!$F$3:$G$429,2,FALSE)</f>
        <v>7</v>
      </c>
      <c r="BY655" s="20">
        <f>VLOOKUP(BY310,[1]Plan1!$F$3:$G$429,2,FALSE)</f>
        <v>3</v>
      </c>
      <c r="BZ655" s="20">
        <f>VLOOKUP(BZ310,[1]Plan1!$F$3:$G$429,2,FALSE)</f>
        <v>3</v>
      </c>
      <c r="CA655" s="20">
        <f>VLOOKUP(CA310,[1]Plan1!$F$3:$G$429,2,FALSE)</f>
        <v>3</v>
      </c>
      <c r="CB655" s="20">
        <f>VLOOKUP(CB310,[1]Plan1!$F$3:$G$429,2,FALSE)</f>
        <v>0</v>
      </c>
      <c r="CC655" s="20">
        <f>VLOOKUP(CC310,[1]Plan1!$F$3:$G$429,2,FALSE)</f>
        <v>0</v>
      </c>
      <c r="CD655" s="20" t="e">
        <f>VLOOKUP(CD310,[1]Plan1!$F$3:$G$429,2,FALSE)</f>
        <v>#N/A</v>
      </c>
      <c r="CE655" s="20">
        <f>VLOOKUP(CE310,[1]Plan1!$F$3:$G$429,2,FALSE)</f>
        <v>0</v>
      </c>
      <c r="CF655" s="20">
        <f>VLOOKUP(CF310,[1]Plan1!$F$3:$G$429,2,FALSE)</f>
        <v>0</v>
      </c>
      <c r="CG655" s="20" t="e">
        <f>VLOOKUP(CG310,[1]Plan1!$F$3:$G$429,2,FALSE)</f>
        <v>#N/A</v>
      </c>
      <c r="CH655" s="20" t="e">
        <f>VLOOKUP(CH310,[1]Plan1!$F$3:$G$429,2,FALSE)</f>
        <v>#N/A</v>
      </c>
      <c r="CI655" s="20">
        <f>VLOOKUP(CI310,[1]Plan1!$F$3:$G$429,2,FALSE)</f>
        <v>0</v>
      </c>
      <c r="CJ655" s="20">
        <f>VLOOKUP(CJ310,[1]Plan1!$F$3:$G$429,2,FALSE)</f>
        <v>0</v>
      </c>
      <c r="CK655" s="20" t="e">
        <f>VLOOKUP(CK310,[1]Plan1!$F$3:$G$429,2,FALSE)</f>
        <v>#N/A</v>
      </c>
      <c r="CL655" s="20" t="e">
        <f>VLOOKUP(CL310,[1]Plan1!$F$3:$G$429,2,FALSE)</f>
        <v>#N/A</v>
      </c>
      <c r="CM655" s="20">
        <f>VLOOKUP(CM310,[1]Plan1!$F$3:$G$429,2,FALSE)</f>
        <v>15</v>
      </c>
      <c r="CN655" s="20">
        <f>VLOOKUP(CN310,[1]Plan1!$F$3:$G$429,2,FALSE)</f>
        <v>3</v>
      </c>
      <c r="CU655" s="20" t="str">
        <f>IF(ISERROR(VLOOKUP(CU310,[1]Plan1!$B$2:$D$490,2,FALSE)),"(sem email)",VLOOKUP(CU310,[1]Plan1!$B$2:$D$490,2,FALSE))</f>
        <v>(sem email)</v>
      </c>
      <c r="CX655" s="20" t="str">
        <f>IF(ISERROR(VLOOKUP(CX310,[1]ajustes!$L$4:$M$309,2,FALSE)),"(sem email)",VLOOKUP(CX310,[1]ajustes!$L$4:$M$309,2,FALSE))</f>
        <v>(sem email)</v>
      </c>
    </row>
    <row r="656" spans="5:102" ht="15.75" customHeight="1" x14ac:dyDescent="0.3">
      <c r="E656" s="23" t="str">
        <f t="shared" si="4"/>
        <v>Isabela Karps Teixeira</v>
      </c>
      <c r="O656" s="20" t="e">
        <f>VLOOKUP(O311,[1]Plan1!$B$2:$D$490,2,FALSE)</f>
        <v>#N/A</v>
      </c>
      <c r="P656" s="20" t="str">
        <f>VLOOKUP(P311,[1]ajustes!$N$4:$O$344,2,FALSE)</f>
        <v>(12) 98136-8303</v>
      </c>
      <c r="AN656" s="20">
        <f>VLOOKUP(AN311,[1]Plan1!$F$3:$G$429,2,FALSE)</f>
        <v>103</v>
      </c>
      <c r="AO656" s="20">
        <f>VLOOKUP(AO311,[1]Plan1!$F$3:$G$429,2,FALSE)</f>
        <v>83</v>
      </c>
      <c r="AP656" s="20">
        <f>VLOOKUP(AP311,[1]Plan1!$F$3:$G$429,2,FALSE)</f>
        <v>11</v>
      </c>
      <c r="AQ656" s="20">
        <f>VLOOKUP(AQ311,[1]Plan1!$F$3:$G$429,2,FALSE)</f>
        <v>18</v>
      </c>
      <c r="AR656" s="20" t="e">
        <f>VLOOKUP(AR311,[1]Plan1!$F$3:$G$429,2,FALSE)</f>
        <v>#N/A</v>
      </c>
      <c r="AS656" s="20">
        <f>VLOOKUP(AS311,[1]Plan1!$F$3:$G$429,2,FALSE)</f>
        <v>34</v>
      </c>
      <c r="AT656" s="20" t="e">
        <f>VLOOKUP(AT311,[1]Plan1!$F$3:$G$429,2,FALSE)</f>
        <v>#N/A</v>
      </c>
      <c r="AU656" s="20" t="e">
        <f>VLOOKUP(AU311,[1]ajustes!$L$4:$N$134,3,FALSE)</f>
        <v>#N/A</v>
      </c>
      <c r="AV656" s="20">
        <f>VLOOKUP(AV311,[1]Plan1!$F$3:$G$429,2,FALSE)</f>
        <v>53</v>
      </c>
      <c r="AW656" s="20">
        <f>VLOOKUP(AW311,[1]Plan1!$F$3:$G$429,2,FALSE)</f>
        <v>8</v>
      </c>
      <c r="AX656" s="20">
        <f>VLOOKUP(AX311,[1]Plan1!$F$3:$G$429,2,FALSE)</f>
        <v>9</v>
      </c>
      <c r="AY656" s="20">
        <f>VLOOKUP(AY311,[1]Plan1!$F$3:$G$429,2,FALSE)</f>
        <v>3</v>
      </c>
      <c r="AZ656" s="20">
        <f>VLOOKUP(AZ311,[1]Plan1!$F$3:$G$429,2,FALSE)</f>
        <v>0</v>
      </c>
      <c r="BA656" s="20">
        <f>VLOOKUP(BA311,[1]Plan1!$F$3:$G$429,2,FALSE)</f>
        <v>0</v>
      </c>
      <c r="BB656" s="20">
        <f>VLOOKUP(BB311,[1]Plan1!$F$3:$G$429,2,FALSE)</f>
        <v>0</v>
      </c>
      <c r="BC656" s="20">
        <f>VLOOKUP(BC311,[1]Plan1!$F$3:$G$429,2,FALSE)</f>
        <v>0</v>
      </c>
      <c r="BD656" s="20">
        <f>VLOOKUP(BD311,[1]Plan1!$F$3:$G$429,2,FALSE)</f>
        <v>4</v>
      </c>
      <c r="BE656" s="20" t="e">
        <f>VLOOKUP(BE311,[1]Plan1!$F$3:$G$429,2,FALSE)</f>
        <v>#N/A</v>
      </c>
      <c r="BF656" s="20">
        <f>VLOOKUP(BF311,[1]Plan1!$F$3:$G$429,2,FALSE)</f>
        <v>25</v>
      </c>
      <c r="BG656" s="20">
        <f>VLOOKUP(BG311,[1]Plan1!$F$3:$G$429,2,FALSE)</f>
        <v>15</v>
      </c>
      <c r="BH656" s="20">
        <f>VLOOKUP(BH311,[1]Plan1!$F$3:$G$429,2,FALSE)</f>
        <v>4</v>
      </c>
      <c r="BI656" s="20">
        <f>VLOOKUP(BI311,[1]Plan1!$F$3:$G$429,2,FALSE)</f>
        <v>1</v>
      </c>
      <c r="BJ656" s="20">
        <f>VLOOKUP(BJ311,[1]Plan1!$F$3:$G$429,2,FALSE)</f>
        <v>1</v>
      </c>
      <c r="BK656" s="20">
        <f>VLOOKUP(BK311,[1]Plan1!$F$3:$G$429,2,FALSE)</f>
        <v>1</v>
      </c>
      <c r="BL656" s="20">
        <f>VLOOKUP(BL311,[1]Plan1!$F$3:$G$429,2,FALSE)</f>
        <v>1</v>
      </c>
      <c r="BM656" s="20">
        <f>VLOOKUP(BM311,[1]Plan1!$F$3:$G$429,2,FALSE)</f>
        <v>1</v>
      </c>
      <c r="BN656" s="20">
        <f>VLOOKUP(BN311,[1]Plan1!$F$3:$G$429,2,FALSE)</f>
        <v>0</v>
      </c>
      <c r="BO656" s="20">
        <f>VLOOKUP(BO311,[1]Plan1!$F$3:$G$429,2,FALSE)</f>
        <v>3</v>
      </c>
      <c r="BP656" s="20">
        <f>VLOOKUP(BP311,[1]Plan1!$F$3:$G$429,2,FALSE)</f>
        <v>3</v>
      </c>
      <c r="BQ656" s="20" t="e">
        <f>VLOOKUP(BQ311,[1]ajustes!$L$3:$M$11,2,FALSE)</f>
        <v>#N/A</v>
      </c>
      <c r="BR656" s="20" t="e">
        <f>VLOOKUP(BR311,[1]Plan1!$F$3:$G$429,2,FALSE)</f>
        <v>#N/A</v>
      </c>
      <c r="BS656" s="20">
        <f>VLOOKUP(BS311,[1]Plan1!$F$3:$G$429,2,FALSE)</f>
        <v>11</v>
      </c>
      <c r="BT656" s="20">
        <f>VLOOKUP(BT311,[1]Plan1!$F$3:$G$429,2,FALSE)</f>
        <v>2</v>
      </c>
      <c r="BU656" s="20">
        <f>VLOOKUP(BU311,[1]Plan1!$F$3:$G$429,2,FALSE)</f>
        <v>2</v>
      </c>
      <c r="BV656" s="20" t="e">
        <f>VLOOKUP(BV311,[1]ajustes!$L$3:$M$328,2,FALSE)</f>
        <v>#N/A</v>
      </c>
      <c r="BW656" s="20" t="e">
        <f>VLOOKUP(BW311,[1]Plan1!$F$3:$G$429,2,FALSE)</f>
        <v>#N/A</v>
      </c>
      <c r="BX656" s="20">
        <f>VLOOKUP(BX311,[1]Plan1!$F$3:$G$429,2,FALSE)</f>
        <v>21</v>
      </c>
      <c r="BY656" s="20">
        <f>VLOOKUP(BY311,[1]Plan1!$F$3:$G$429,2,FALSE)</f>
        <v>5</v>
      </c>
      <c r="BZ656" s="20">
        <f>VLOOKUP(BZ311,[1]Plan1!$F$3:$G$429,2,FALSE)</f>
        <v>2</v>
      </c>
      <c r="CA656" s="20">
        <f>VLOOKUP(CA311,[1]Plan1!$F$3:$G$429,2,FALSE)</f>
        <v>2</v>
      </c>
      <c r="CB656" s="20">
        <f>VLOOKUP(CB311,[1]Plan1!$F$3:$G$429,2,FALSE)</f>
        <v>15</v>
      </c>
      <c r="CC656" s="20">
        <f>VLOOKUP(CC311,[1]Plan1!$F$3:$G$429,2,FALSE)</f>
        <v>55</v>
      </c>
      <c r="CD656" s="20">
        <f>VLOOKUP(CD311,[1]Plan1!$F$3:$G$429,2,FALSE)</f>
        <v>0</v>
      </c>
      <c r="CE656" s="20">
        <f>VLOOKUP(CE311,[1]Plan1!$F$3:$G$429,2,FALSE)</f>
        <v>0</v>
      </c>
      <c r="CF656" s="20">
        <f>VLOOKUP(CF311,[1]Plan1!$F$3:$G$429,2,FALSE)</f>
        <v>0</v>
      </c>
      <c r="CG656" s="20">
        <f>VLOOKUP(CG311,[1]Plan1!$F$3:$G$429,2,FALSE)</f>
        <v>0</v>
      </c>
      <c r="CH656" s="20" t="e">
        <f>VLOOKUP(CH311,[1]Plan1!$F$3:$G$429,2,FALSE)</f>
        <v>#N/A</v>
      </c>
      <c r="CI656" s="20">
        <f>VLOOKUP(CI311,[1]Plan1!$F$3:$G$429,2,FALSE)</f>
        <v>0</v>
      </c>
      <c r="CJ656" s="20">
        <f>VLOOKUP(CJ311,[1]Plan1!$F$3:$G$429,2,FALSE)</f>
        <v>0</v>
      </c>
      <c r="CK656" s="20">
        <f>VLOOKUP(CK311,[1]Plan1!$F$3:$G$429,2,FALSE)</f>
        <v>0</v>
      </c>
      <c r="CL656" s="20" t="e">
        <f>VLOOKUP(CL311,[1]Plan1!$F$3:$G$429,2,FALSE)</f>
        <v>#N/A</v>
      </c>
      <c r="CM656" s="20">
        <f>VLOOKUP(CM311,[1]Plan1!$F$3:$G$429,2,FALSE)</f>
        <v>0</v>
      </c>
      <c r="CN656" s="20">
        <f>VLOOKUP(CN311,[1]Plan1!$F$3:$G$429,2,FALSE)</f>
        <v>0</v>
      </c>
      <c r="CU656" s="20" t="str">
        <f>IF(ISERROR(VLOOKUP(CU311,[1]Plan1!$B$2:$D$490,2,FALSE)),"(sem email)",VLOOKUP(CU311,[1]Plan1!$B$2:$D$490,2,FALSE))</f>
        <v>(sem email)</v>
      </c>
      <c r="CX656" s="20" t="str">
        <f>IF(ISERROR(VLOOKUP(CX311,[1]ajustes!$L$4:$M$309,2,FALSE)),"(sem email)",VLOOKUP(CX311,[1]ajustes!$L$4:$M$309,2,FALSE))</f>
        <v>(sem email)</v>
      </c>
    </row>
    <row r="657" spans="5:102" ht="15.75" customHeight="1" x14ac:dyDescent="0.3">
      <c r="E657" s="23" t="str">
        <f t="shared" si="4"/>
        <v>Osvaldo Barbosa Junior</v>
      </c>
      <c r="O657" s="20" t="e">
        <f>VLOOKUP(O312,[1]Plan1!$B$2:$D$490,2,FALSE)</f>
        <v>#N/A</v>
      </c>
      <c r="P657" s="20" t="str">
        <f>VLOOKUP(P312,[1]ajustes!$N$4:$O$344,2,FALSE)</f>
        <v>(12) 99127-3549</v>
      </c>
      <c r="AN657" s="20">
        <f>VLOOKUP(AN312,[1]Plan1!$F$3:$G$429,2,FALSE)</f>
        <v>78</v>
      </c>
      <c r="AO657" s="20">
        <f>VLOOKUP(AO312,[1]Plan1!$F$3:$G$429,2,FALSE)</f>
        <v>8</v>
      </c>
      <c r="AP657" s="20">
        <f>VLOOKUP(AP312,[1]Plan1!$F$3:$G$429,2,FALSE)</f>
        <v>12</v>
      </c>
      <c r="AQ657" s="20">
        <f>VLOOKUP(AQ312,[1]Plan1!$F$3:$G$429,2,FALSE)</f>
        <v>16</v>
      </c>
      <c r="AR657" s="20">
        <f>VLOOKUP(AR312,[1]Plan1!$F$3:$G$429,2,FALSE)</f>
        <v>0</v>
      </c>
      <c r="AS657" s="20">
        <f>VLOOKUP(AS312,[1]Plan1!$F$3:$G$429,2,FALSE)</f>
        <v>0</v>
      </c>
      <c r="AT657" s="20">
        <f>VLOOKUP(AT312,[1]Plan1!$F$3:$G$429,2,FALSE)</f>
        <v>0</v>
      </c>
      <c r="AU657" s="20" t="e">
        <f>VLOOKUP(AU312,[1]ajustes!$L$4:$N$134,3,FALSE)</f>
        <v>#N/A</v>
      </c>
      <c r="AV657" s="20">
        <f>VLOOKUP(AV312,[1]Plan1!$F$3:$G$429,2,FALSE)</f>
        <v>0</v>
      </c>
      <c r="AW657" s="20">
        <f>VLOOKUP(AW312,[1]Plan1!$F$3:$G$429,2,FALSE)</f>
        <v>4</v>
      </c>
      <c r="AX657" s="20">
        <f>VLOOKUP(AX312,[1]Plan1!$F$3:$G$429,2,FALSE)</f>
        <v>2</v>
      </c>
      <c r="AY657" s="20">
        <f>VLOOKUP(AY312,[1]Plan1!$F$3:$G$429,2,FALSE)</f>
        <v>0</v>
      </c>
      <c r="AZ657" s="20">
        <f>VLOOKUP(AZ312,[1]Plan1!$F$3:$G$429,2,FALSE)</f>
        <v>0</v>
      </c>
      <c r="BA657" s="20">
        <f>VLOOKUP(BA312,[1]Plan1!$F$3:$G$429,2,FALSE)</f>
        <v>0</v>
      </c>
      <c r="BB657" s="20">
        <f>VLOOKUP(BB312,[1]Plan1!$F$3:$G$429,2,FALSE)</f>
        <v>2</v>
      </c>
      <c r="BC657" s="20">
        <f>VLOOKUP(BC312,[1]Plan1!$F$3:$G$429,2,FALSE)</f>
        <v>1</v>
      </c>
      <c r="BD657" s="20">
        <f>VLOOKUP(BD312,[1]Plan1!$F$3:$G$429,2,FALSE)</f>
        <v>0</v>
      </c>
      <c r="BE657" s="20">
        <f>VLOOKUP(BE312,[1]Plan1!$F$3:$G$429,2,FALSE)</f>
        <v>0</v>
      </c>
      <c r="BF657" s="20">
        <f>VLOOKUP(BF312,[1]Plan1!$F$3:$G$429,2,FALSE)</f>
        <v>0</v>
      </c>
      <c r="BG657" s="20">
        <f>VLOOKUP(BG312,[1]Plan1!$F$3:$G$429,2,FALSE)</f>
        <v>0</v>
      </c>
      <c r="BH657" s="20">
        <f>VLOOKUP(BH312,[1]Plan1!$F$3:$G$429,2,FALSE)</f>
        <v>0</v>
      </c>
      <c r="BI657" s="20">
        <f>VLOOKUP(BI312,[1]Plan1!$F$3:$G$429,2,FALSE)</f>
        <v>0</v>
      </c>
      <c r="BJ657" s="20">
        <f>VLOOKUP(BJ312,[1]Plan1!$F$3:$G$429,2,FALSE)</f>
        <v>0</v>
      </c>
      <c r="BK657" s="20">
        <f>VLOOKUP(BK312,[1]Plan1!$F$3:$G$429,2,FALSE)</f>
        <v>0</v>
      </c>
      <c r="BL657" s="20">
        <f>VLOOKUP(BL312,[1]Plan1!$F$3:$G$429,2,FALSE)</f>
        <v>0</v>
      </c>
      <c r="BM657" s="20">
        <f>VLOOKUP(BM312,[1]Plan1!$F$3:$G$429,2,FALSE)</f>
        <v>0</v>
      </c>
      <c r="BN657" s="20">
        <f>VLOOKUP(BN312,[1]Plan1!$F$3:$G$429,2,FALSE)</f>
        <v>0</v>
      </c>
      <c r="BO657" s="20">
        <f>VLOOKUP(BO312,[1]Plan1!$F$3:$G$429,2,FALSE)</f>
        <v>0</v>
      </c>
      <c r="BP657" s="20">
        <f>VLOOKUP(BP312,[1]Plan1!$F$3:$G$429,2,FALSE)</f>
        <v>0</v>
      </c>
      <c r="BQ657" s="20" t="e">
        <f>VLOOKUP(BQ312,[1]ajustes!$L$3:$M$11,2,FALSE)</f>
        <v>#N/A</v>
      </c>
      <c r="BR657" s="20">
        <f>VLOOKUP(BR312,[1]Plan1!$F$3:$G$429,2,FALSE)</f>
        <v>0</v>
      </c>
      <c r="BS657" s="20">
        <f>VLOOKUP(BS312,[1]Plan1!$F$3:$G$429,2,FALSE)</f>
        <v>0</v>
      </c>
      <c r="BT657" s="20">
        <f>VLOOKUP(BT312,[1]Plan1!$F$3:$G$429,2,FALSE)</f>
        <v>0</v>
      </c>
      <c r="BU657" s="20">
        <f>VLOOKUP(BU312,[1]Plan1!$F$3:$G$429,2,FALSE)</f>
        <v>0</v>
      </c>
      <c r="BV657" s="20" t="e">
        <f>VLOOKUP(BV312,[1]ajustes!$L$3:$M$328,2,FALSE)</f>
        <v>#N/A</v>
      </c>
      <c r="BW657" s="20">
        <f>VLOOKUP(BW312,[1]Plan1!$F$3:$G$429,2,FALSE)</f>
        <v>0</v>
      </c>
      <c r="BX657" s="20">
        <f>VLOOKUP(BX312,[1]Plan1!$F$3:$G$429,2,FALSE)</f>
        <v>0</v>
      </c>
      <c r="BY657" s="20">
        <f>VLOOKUP(BY312,[1]Plan1!$F$3:$G$429,2,FALSE)</f>
        <v>0</v>
      </c>
      <c r="BZ657" s="20">
        <f>VLOOKUP(BZ312,[1]Plan1!$F$3:$G$429,2,FALSE)</f>
        <v>0</v>
      </c>
      <c r="CA657" s="20">
        <f>VLOOKUP(CA312,[1]Plan1!$F$3:$G$429,2,FALSE)</f>
        <v>0</v>
      </c>
      <c r="CB657" s="20">
        <f>VLOOKUP(CB312,[1]Plan1!$F$3:$G$429,2,FALSE)</f>
        <v>0</v>
      </c>
      <c r="CC657" s="20">
        <f>VLOOKUP(CC312,[1]Plan1!$F$3:$G$429,2,FALSE)</f>
        <v>32</v>
      </c>
      <c r="CD657" s="20">
        <f>VLOOKUP(CD312,[1]Plan1!$F$3:$G$429,2,FALSE)</f>
        <v>0</v>
      </c>
      <c r="CE657" s="20">
        <f>VLOOKUP(CE312,[1]Plan1!$F$3:$G$429,2,FALSE)</f>
        <v>0</v>
      </c>
      <c r="CF657" s="20">
        <f>VLOOKUP(CF312,[1]Plan1!$F$3:$G$429,2,FALSE)</f>
        <v>0</v>
      </c>
      <c r="CG657" s="20" t="e">
        <f>VLOOKUP(CG312,[1]Plan1!$F$3:$G$429,2,FALSE)</f>
        <v>#N/A</v>
      </c>
      <c r="CH657" s="20" t="e">
        <f>VLOOKUP(CH312,[1]Plan1!$F$3:$G$429,2,FALSE)</f>
        <v>#N/A</v>
      </c>
      <c r="CI657" s="20">
        <f>VLOOKUP(CI312,[1]Plan1!$F$3:$G$429,2,FALSE)</f>
        <v>0</v>
      </c>
      <c r="CJ657" s="20">
        <f>VLOOKUP(CJ312,[1]Plan1!$F$3:$G$429,2,FALSE)</f>
        <v>0</v>
      </c>
      <c r="CK657" s="20">
        <f>VLOOKUP(CK312,[1]Plan1!$F$3:$G$429,2,FALSE)</f>
        <v>0</v>
      </c>
      <c r="CL657" s="20" t="e">
        <f>VLOOKUP(CL312,[1]Plan1!$F$3:$G$429,2,FALSE)</f>
        <v>#N/A</v>
      </c>
      <c r="CM657" s="20">
        <f>VLOOKUP(CM312,[1]Plan1!$F$3:$G$429,2,FALSE)</f>
        <v>0</v>
      </c>
      <c r="CN657" s="20">
        <f>VLOOKUP(CN312,[1]Plan1!$F$3:$G$429,2,FALSE)</f>
        <v>0</v>
      </c>
      <c r="CU657" s="20" t="str">
        <f>IF(ISERROR(VLOOKUP(CU312,[1]Plan1!$B$2:$D$490,2,FALSE)),"(sem email)",VLOOKUP(CU312,[1]Plan1!$B$2:$D$490,2,FALSE))</f>
        <v>(sem email)</v>
      </c>
      <c r="CX657" s="20" t="str">
        <f>IF(ISERROR(VLOOKUP(CX312,[1]ajustes!$L$4:$M$309,2,FALSE)),"(sem email)",VLOOKUP(CX312,[1]ajustes!$L$4:$M$309,2,FALSE))</f>
        <v>(sem email)</v>
      </c>
    </row>
    <row r="658" spans="5:102" ht="15.75" customHeight="1" x14ac:dyDescent="0.3">
      <c r="E658" s="23" t="str">
        <f t="shared" si="4"/>
        <v>Grupo Espírita Francisco De Assis</v>
      </c>
      <c r="O658" s="20" t="e">
        <f>VLOOKUP(O313,[1]Plan1!$B$2:$D$490,2,FALSE)</f>
        <v>#N/A</v>
      </c>
      <c r="P658" s="20" t="str">
        <f>VLOOKUP(P313,[1]ajustes!$N$4:$O$344,2,FALSE)</f>
        <v>(12) 98867-4842</v>
      </c>
      <c r="AN658" s="20">
        <f>VLOOKUP(AN313,[1]Plan1!$F$3:$G$429,2,FALSE)</f>
        <v>145</v>
      </c>
      <c r="AO658" s="20">
        <f>VLOOKUP(AO313,[1]Plan1!$F$3:$G$429,2,FALSE)</f>
        <v>145</v>
      </c>
      <c r="AP658" s="20">
        <f>VLOOKUP(AP313,[1]Plan1!$F$3:$G$429,2,FALSE)</f>
        <v>38</v>
      </c>
      <c r="AQ658" s="20">
        <f>VLOOKUP(AQ313,[1]Plan1!$F$3:$G$429,2,FALSE)</f>
        <v>25</v>
      </c>
      <c r="AR658" s="20">
        <f>VLOOKUP(AR313,[1]Plan1!$F$3:$G$429,2,FALSE)</f>
        <v>0</v>
      </c>
      <c r="AS658" s="20">
        <f>VLOOKUP(AS313,[1]Plan1!$F$3:$G$429,2,FALSE)</f>
        <v>0</v>
      </c>
      <c r="AT658" s="20" t="e">
        <f>VLOOKUP(AT313,[1]Plan1!$F$3:$G$429,2,FALSE)</f>
        <v>#N/A</v>
      </c>
      <c r="AU658" s="20" t="e">
        <f>VLOOKUP(AU313,[1]ajustes!$L$4:$N$134,3,FALSE)</f>
        <v>#N/A</v>
      </c>
      <c r="AV658" s="20">
        <f>VLOOKUP(AV313,[1]Plan1!$F$3:$G$429,2,FALSE)</f>
        <v>19</v>
      </c>
      <c r="AW658" s="20">
        <f>VLOOKUP(AW313,[1]Plan1!$F$3:$G$429,2,FALSE)</f>
        <v>27</v>
      </c>
      <c r="AX658" s="20">
        <f>VLOOKUP(AX313,[1]Plan1!$F$3:$G$429,2,FALSE)</f>
        <v>17</v>
      </c>
      <c r="AY658" s="20">
        <f>VLOOKUP(AY313,[1]Plan1!$F$3:$G$429,2,FALSE)</f>
        <v>5</v>
      </c>
      <c r="AZ658" s="20" t="e">
        <f>VLOOKUP(AZ313,[1]Plan1!$F$3:$G$429,2,FALSE)</f>
        <v>#N/A</v>
      </c>
      <c r="BA658" s="20">
        <f>VLOOKUP(BA313,[1]Plan1!$F$3:$G$429,2,FALSE)</f>
        <v>32</v>
      </c>
      <c r="BB658" s="20">
        <f>VLOOKUP(BB313,[1]Plan1!$F$3:$G$429,2,FALSE)</f>
        <v>13</v>
      </c>
      <c r="BC658" s="20">
        <f>VLOOKUP(BC313,[1]Plan1!$F$3:$G$429,2,FALSE)</f>
        <v>10</v>
      </c>
      <c r="BD658" s="20">
        <f>VLOOKUP(BD313,[1]Plan1!$F$3:$G$429,2,FALSE)</f>
        <v>3</v>
      </c>
      <c r="BE658" s="20" t="e">
        <f>VLOOKUP(BE313,[1]Plan1!$F$3:$G$429,2,FALSE)</f>
        <v>#N/A</v>
      </c>
      <c r="BF658" s="20">
        <f>VLOOKUP(BF313,[1]Plan1!$F$3:$G$429,2,FALSE)</f>
        <v>31</v>
      </c>
      <c r="BG658" s="20">
        <f>VLOOKUP(BG313,[1]Plan1!$F$3:$G$429,2,FALSE)</f>
        <v>10</v>
      </c>
      <c r="BH658" s="20">
        <f>VLOOKUP(BH313,[1]Plan1!$F$3:$G$429,2,FALSE)</f>
        <v>10</v>
      </c>
      <c r="BI658" s="20">
        <f>VLOOKUP(BI313,[1]Plan1!$F$3:$G$429,2,FALSE)</f>
        <v>2</v>
      </c>
      <c r="BJ658" s="20">
        <f>VLOOKUP(BJ313,[1]Plan1!$F$3:$G$429,2,FALSE)</f>
        <v>2</v>
      </c>
      <c r="BK658" s="20">
        <f>VLOOKUP(BK313,[1]Plan1!$F$3:$G$429,2,FALSE)</f>
        <v>3</v>
      </c>
      <c r="BL658" s="20">
        <f>VLOOKUP(BL313,[1]Plan1!$F$3:$G$429,2,FALSE)</f>
        <v>2</v>
      </c>
      <c r="BM658" s="20">
        <f>VLOOKUP(BM313,[1]Plan1!$F$3:$G$429,2,FALSE)</f>
        <v>1</v>
      </c>
      <c r="BN658" s="20">
        <f>VLOOKUP(BN313,[1]Plan1!$F$3:$G$429,2,FALSE)</f>
        <v>1</v>
      </c>
      <c r="BO658" s="20">
        <f>VLOOKUP(BO313,[1]Plan1!$F$3:$G$429,2,FALSE)</f>
        <v>5</v>
      </c>
      <c r="BP658" s="20">
        <f>VLOOKUP(BP313,[1]Plan1!$F$3:$G$429,2,FALSE)</f>
        <v>7</v>
      </c>
      <c r="BQ658" s="20" t="e">
        <f>VLOOKUP(BQ313,[1]ajustes!$L$3:$M$11,2,FALSE)</f>
        <v>#N/A</v>
      </c>
      <c r="BR658" s="20" t="e">
        <f>VLOOKUP(BR313,[1]Plan1!$F$3:$G$429,2,FALSE)</f>
        <v>#N/A</v>
      </c>
      <c r="BS658" s="20">
        <f>VLOOKUP(BS313,[1]Plan1!$F$3:$G$429,2,FALSE)</f>
        <v>5</v>
      </c>
      <c r="BT658" s="20">
        <f>VLOOKUP(BT313,[1]Plan1!$F$3:$G$429,2,FALSE)</f>
        <v>2</v>
      </c>
      <c r="BU658" s="20">
        <f>VLOOKUP(BU313,[1]Plan1!$F$3:$G$429,2,FALSE)</f>
        <v>2</v>
      </c>
      <c r="BV658" s="20" t="e">
        <f>VLOOKUP(BV313,[1]ajustes!$L$3:$M$328,2,FALSE)</f>
        <v>#N/A</v>
      </c>
      <c r="BW658" s="20" t="e">
        <f>VLOOKUP(BW313,[1]Plan1!$F$3:$G$429,2,FALSE)</f>
        <v>#N/A</v>
      </c>
      <c r="BX658" s="20">
        <f>VLOOKUP(BX313,[1]Plan1!$F$3:$G$429,2,FALSE)</f>
        <v>5</v>
      </c>
      <c r="BY658" s="20">
        <f>VLOOKUP(BY313,[1]Plan1!$F$3:$G$429,2,FALSE)</f>
        <v>11</v>
      </c>
      <c r="BZ658" s="20">
        <f>VLOOKUP(BZ313,[1]Plan1!$F$3:$G$429,2,FALSE)</f>
        <v>2</v>
      </c>
      <c r="CA658" s="20">
        <f>VLOOKUP(CA313,[1]Plan1!$F$3:$G$429,2,FALSE)</f>
        <v>2</v>
      </c>
      <c r="CB658" s="20">
        <f>VLOOKUP(CB313,[1]Plan1!$F$3:$G$429,2,FALSE)</f>
        <v>0</v>
      </c>
      <c r="CC658" s="20">
        <f>VLOOKUP(CC313,[1]Plan1!$F$3:$G$429,2,FALSE)</f>
        <v>0</v>
      </c>
      <c r="CD658" s="20">
        <f>VLOOKUP(CD313,[1]Plan1!$F$3:$G$429,2,FALSE)</f>
        <v>0</v>
      </c>
      <c r="CE658" s="20" t="e">
        <f>VLOOKUP(CE313,[1]Plan1!$F$3:$G$429,2,FALSE)</f>
        <v>#N/A</v>
      </c>
      <c r="CF658" s="20">
        <f>VLOOKUP(CF313,[1]Plan1!$F$3:$G$429,2,FALSE)</f>
        <v>0</v>
      </c>
      <c r="CG658" s="20" t="e">
        <f>VLOOKUP(CG313,[1]Plan1!$F$3:$G$429,2,FALSE)</f>
        <v>#N/A</v>
      </c>
      <c r="CH658" s="20" t="e">
        <f>VLOOKUP(CH313,[1]Plan1!$F$3:$G$429,2,FALSE)</f>
        <v>#N/A</v>
      </c>
      <c r="CI658" s="20">
        <f>VLOOKUP(CI313,[1]Plan1!$F$3:$G$429,2,FALSE)</f>
        <v>15</v>
      </c>
      <c r="CJ658" s="20">
        <f>VLOOKUP(CJ313,[1]Plan1!$F$3:$G$429,2,FALSE)</f>
        <v>5</v>
      </c>
      <c r="CK658" s="20">
        <f>VLOOKUP(CK313,[1]Plan1!$F$3:$G$429,2,FALSE)</f>
        <v>0</v>
      </c>
      <c r="CL658" s="20" t="e">
        <f>VLOOKUP(CL313,[1]Plan1!$F$3:$G$429,2,FALSE)</f>
        <v>#N/A</v>
      </c>
      <c r="CM658" s="20">
        <f>VLOOKUP(CM313,[1]Plan1!$F$3:$G$429,2,FALSE)</f>
        <v>0</v>
      </c>
      <c r="CN658" s="20">
        <f>VLOOKUP(CN313,[1]Plan1!$F$3:$G$429,2,FALSE)</f>
        <v>0</v>
      </c>
      <c r="CU658" s="20" t="str">
        <f>IF(ISERROR(VLOOKUP(CU313,[1]Plan1!$B$2:$D$490,2,FALSE)),"(sem email)",VLOOKUP(CU313,[1]Plan1!$B$2:$D$490,2,FALSE))</f>
        <v>(sem email)</v>
      </c>
      <c r="CX658" s="20" t="str">
        <f>IF(ISERROR(VLOOKUP(CX313,[1]ajustes!$L$4:$M$309,2,FALSE)),"(sem email)",VLOOKUP(CX313,[1]ajustes!$L$4:$M$309,2,FALSE))</f>
        <v>(sem email)</v>
      </c>
    </row>
    <row r="659" spans="5:102" ht="15.75" customHeight="1" x14ac:dyDescent="0.3">
      <c r="E659" s="23" t="str">
        <f t="shared" si="4"/>
        <v>Ademir Presente</v>
      </c>
      <c r="O659" s="20" t="e">
        <f>VLOOKUP(O314,[1]Plan1!$B$2:$D$490,2,FALSE)</f>
        <v>#N/A</v>
      </c>
      <c r="P659" s="20" t="str">
        <f>VLOOKUP(P314,[1]ajustes!$N$4:$O$344,2,FALSE)</f>
        <v>(12) 99729-0993</v>
      </c>
      <c r="AN659" s="20">
        <f>VLOOKUP(AN314,[1]Plan1!$F$3:$G$429,2,FALSE)</f>
        <v>80</v>
      </c>
      <c r="AO659" s="20">
        <f>VLOOKUP(AO314,[1]Plan1!$F$3:$G$429,2,FALSE)</f>
        <v>25</v>
      </c>
      <c r="AP659" s="20">
        <f>VLOOKUP(AP314,[1]Plan1!$F$3:$G$429,2,FALSE)</f>
        <v>4</v>
      </c>
      <c r="AQ659" s="20">
        <f>VLOOKUP(AQ314,[1]Plan1!$F$3:$G$429,2,FALSE)</f>
        <v>6</v>
      </c>
      <c r="AR659" s="20">
        <f>VLOOKUP(AR314,[1]Plan1!$F$3:$G$429,2,FALSE)</f>
        <v>0</v>
      </c>
      <c r="AS659" s="20">
        <f>VLOOKUP(AS314,[1]Plan1!$F$3:$G$429,2,FALSE)</f>
        <v>0</v>
      </c>
      <c r="AT659" s="20" t="e">
        <f>VLOOKUP(AT314,[1]Plan1!$F$3:$G$429,2,FALSE)</f>
        <v>#N/A</v>
      </c>
      <c r="AU659" s="20" t="e">
        <f>VLOOKUP(AU314,[1]ajustes!$L$4:$N$134,3,FALSE)</f>
        <v>#N/A</v>
      </c>
      <c r="AV659" s="20">
        <f>VLOOKUP(AV314,[1]Plan1!$F$3:$G$429,2,FALSE)</f>
        <v>25</v>
      </c>
      <c r="AW659" s="20">
        <f>VLOOKUP(AW314,[1]Plan1!$F$3:$G$429,2,FALSE)</f>
        <v>5</v>
      </c>
      <c r="AX659" s="20">
        <f>VLOOKUP(AX314,[1]Plan1!$F$3:$G$429,2,FALSE)</f>
        <v>3</v>
      </c>
      <c r="AY659" s="20">
        <f>VLOOKUP(AY314,[1]Plan1!$F$3:$G$429,2,FALSE)</f>
        <v>4</v>
      </c>
      <c r="AZ659" s="20" t="e">
        <f>VLOOKUP(AZ314,[1]Plan1!$F$3:$G$429,2,FALSE)</f>
        <v>#N/A</v>
      </c>
      <c r="BA659" s="20">
        <f>VLOOKUP(BA314,[1]Plan1!$F$3:$G$429,2,FALSE)</f>
        <v>25</v>
      </c>
      <c r="BB659" s="20">
        <f>VLOOKUP(BB314,[1]Plan1!$F$3:$G$429,2,FALSE)</f>
        <v>3</v>
      </c>
      <c r="BC659" s="20">
        <f>VLOOKUP(BC314,[1]Plan1!$F$3:$G$429,2,FALSE)</f>
        <v>3</v>
      </c>
      <c r="BD659" s="20">
        <f>VLOOKUP(BD314,[1]Plan1!$F$3:$G$429,2,FALSE)</f>
        <v>1</v>
      </c>
      <c r="BE659" s="20" t="e">
        <f>VLOOKUP(BE314,[1]Plan1!$F$3:$G$429,2,FALSE)</f>
        <v>#N/A</v>
      </c>
      <c r="BF659" s="20">
        <f>VLOOKUP(BF314,[1]Plan1!$F$3:$G$429,2,FALSE)</f>
        <v>20</v>
      </c>
      <c r="BG659" s="20">
        <f>VLOOKUP(BG314,[1]Plan1!$F$3:$G$429,2,FALSE)</f>
        <v>20</v>
      </c>
      <c r="BH659" s="20">
        <f>VLOOKUP(BH314,[1]Plan1!$F$3:$G$429,2,FALSE)</f>
        <v>2</v>
      </c>
      <c r="BI659" s="20">
        <f>VLOOKUP(BI314,[1]Plan1!$F$3:$G$429,2,FALSE)</f>
        <v>2</v>
      </c>
      <c r="BJ659" s="20">
        <f>VLOOKUP(BJ314,[1]Plan1!$F$3:$G$429,2,FALSE)</f>
        <v>2</v>
      </c>
      <c r="BK659" s="20">
        <f>VLOOKUP(BK314,[1]Plan1!$F$3:$G$429,2,FALSE)</f>
        <v>2</v>
      </c>
      <c r="BL659" s="20">
        <f>VLOOKUP(BL314,[1]Plan1!$F$3:$G$429,2,FALSE)</f>
        <v>2</v>
      </c>
      <c r="BM659" s="20">
        <f>VLOOKUP(BM314,[1]Plan1!$F$3:$G$429,2,FALSE)</f>
        <v>2</v>
      </c>
      <c r="BN659" s="20">
        <f>VLOOKUP(BN314,[1]Plan1!$F$3:$G$429,2,FALSE)</f>
        <v>0</v>
      </c>
      <c r="BO659" s="20">
        <f>VLOOKUP(BO314,[1]Plan1!$F$3:$G$429,2,FALSE)</f>
        <v>4</v>
      </c>
      <c r="BP659" s="20">
        <f>VLOOKUP(BP314,[1]Plan1!$F$3:$G$429,2,FALSE)</f>
        <v>2</v>
      </c>
      <c r="BQ659" s="20" t="e">
        <f>VLOOKUP(BQ314,[1]ajustes!$L$3:$M$11,2,FALSE)</f>
        <v>#N/A</v>
      </c>
      <c r="BR659" s="20" t="e">
        <f>VLOOKUP(BR314,[1]Plan1!$F$3:$G$429,2,FALSE)</f>
        <v>#N/A</v>
      </c>
      <c r="BS659" s="20">
        <f>VLOOKUP(BS314,[1]Plan1!$F$3:$G$429,2,FALSE)</f>
        <v>12</v>
      </c>
      <c r="BT659" s="20">
        <f>VLOOKUP(BT314,[1]Plan1!$F$3:$G$429,2,FALSE)</f>
        <v>2</v>
      </c>
      <c r="BU659" s="20">
        <f>VLOOKUP(BU314,[1]Plan1!$F$3:$G$429,2,FALSE)</f>
        <v>1</v>
      </c>
      <c r="BV659" s="20" t="e">
        <f>VLOOKUP(BV314,[1]ajustes!$L$3:$M$328,2,FALSE)</f>
        <v>#N/A</v>
      </c>
      <c r="BW659" s="20" t="e">
        <f>VLOOKUP(BW314,[1]Plan1!$F$3:$G$429,2,FALSE)</f>
        <v>#N/A</v>
      </c>
      <c r="BX659" s="20">
        <f>VLOOKUP(BX314,[1]Plan1!$F$3:$G$429,2,FALSE)</f>
        <v>5</v>
      </c>
      <c r="BY659" s="20">
        <f>VLOOKUP(BY314,[1]Plan1!$F$3:$G$429,2,FALSE)</f>
        <v>1</v>
      </c>
      <c r="BZ659" s="20">
        <f>VLOOKUP(BZ314,[1]Plan1!$F$3:$G$429,2,FALSE)</f>
        <v>1</v>
      </c>
      <c r="CA659" s="20">
        <f>VLOOKUP(CA314,[1]Plan1!$F$3:$G$429,2,FALSE)</f>
        <v>1</v>
      </c>
      <c r="CB659" s="20">
        <f>VLOOKUP(CB314,[1]Plan1!$F$3:$G$429,2,FALSE)</f>
        <v>0</v>
      </c>
      <c r="CC659" s="20">
        <f>VLOOKUP(CC314,[1]Plan1!$F$3:$G$429,2,FALSE)</f>
        <v>0</v>
      </c>
      <c r="CD659" s="20" t="e">
        <f>VLOOKUP(CD314,[1]Plan1!$F$3:$G$429,2,FALSE)</f>
        <v>#N/A</v>
      </c>
      <c r="CE659" s="20" t="e">
        <f>VLOOKUP(CE314,[1]Plan1!$F$3:$G$429,2,FALSE)</f>
        <v>#N/A</v>
      </c>
      <c r="CF659" s="20">
        <f>VLOOKUP(CF314,[1]Plan1!$F$3:$G$429,2,FALSE)</f>
        <v>0</v>
      </c>
      <c r="CG659" s="20">
        <f>VLOOKUP(CG314,[1]Plan1!$F$3:$G$429,2,FALSE)</f>
        <v>0</v>
      </c>
      <c r="CH659" s="20" t="e">
        <f>VLOOKUP(CH314,[1]Plan1!$F$3:$G$429,2,FALSE)</f>
        <v>#N/A</v>
      </c>
      <c r="CI659" s="20">
        <f>VLOOKUP(CI314,[1]Plan1!$F$3:$G$429,2,FALSE)</f>
        <v>0</v>
      </c>
      <c r="CJ659" s="20">
        <f>VLOOKUP(CJ314,[1]Plan1!$F$3:$G$429,2,FALSE)</f>
        <v>0</v>
      </c>
      <c r="CK659" s="20">
        <f>VLOOKUP(CK314,[1]Plan1!$F$3:$G$429,2,FALSE)</f>
        <v>0</v>
      </c>
      <c r="CL659" s="20" t="e">
        <f>VLOOKUP(CL314,[1]Plan1!$F$3:$G$429,2,FALSE)</f>
        <v>#N/A</v>
      </c>
      <c r="CM659" s="20">
        <f>VLOOKUP(CM314,[1]Plan1!$F$3:$G$429,2,FALSE)</f>
        <v>0</v>
      </c>
      <c r="CN659" s="20">
        <f>VLOOKUP(CN314,[1]Plan1!$F$3:$G$429,2,FALSE)</f>
        <v>0</v>
      </c>
      <c r="CU659" s="20" t="str">
        <f>IF(ISERROR(VLOOKUP(CU314,[1]Plan1!$B$2:$D$490,2,FALSE)),"(sem email)",VLOOKUP(CU314,[1]Plan1!$B$2:$D$490,2,FALSE))</f>
        <v>(sem email)</v>
      </c>
      <c r="CX659" s="20" t="str">
        <f>IF(ISERROR(VLOOKUP(CX314,[1]ajustes!$L$4:$M$309,2,FALSE)),"(sem email)",VLOOKUP(CX314,[1]ajustes!$L$4:$M$309,2,FALSE))</f>
        <v>(sem email)</v>
      </c>
    </row>
    <row r="660" spans="5:102" ht="15.75" customHeight="1" x14ac:dyDescent="0.3">
      <c r="E660" s="23" t="str">
        <f t="shared" si="4"/>
        <v>Silvana Regis Dos Santos E Maria José Turibio</v>
      </c>
      <c r="O660" s="20" t="e">
        <f>VLOOKUP(O315,[1]Plan1!$B$2:$D$490,2,FALSE)</f>
        <v>#N/A</v>
      </c>
      <c r="P660" s="20" t="str">
        <f>VLOOKUP(P315,[1]ajustes!$N$4:$O$344,2,FALSE)</f>
        <v>(12) 99121-2357</v>
      </c>
      <c r="AN660" s="20">
        <f>VLOOKUP(AN315,[1]Plan1!$F$3:$G$429,2,FALSE)</f>
        <v>20</v>
      </c>
      <c r="AO660" s="20">
        <f>VLOOKUP(AO315,[1]Plan1!$F$3:$G$429,2,FALSE)</f>
        <v>30</v>
      </c>
      <c r="AP660" s="20">
        <f>VLOOKUP(AP315,[1]Plan1!$F$3:$G$429,2,FALSE)</f>
        <v>3</v>
      </c>
      <c r="AQ660" s="20">
        <f>VLOOKUP(AQ315,[1]Plan1!$F$3:$G$429,2,FALSE)</f>
        <v>3</v>
      </c>
      <c r="AR660" s="20">
        <f>VLOOKUP(AR315,[1]Plan1!$F$3:$G$429,2,FALSE)</f>
        <v>0</v>
      </c>
      <c r="AS660" s="20">
        <f>VLOOKUP(AS315,[1]Plan1!$F$3:$G$429,2,FALSE)</f>
        <v>0</v>
      </c>
      <c r="AT660" s="20" t="e">
        <f>VLOOKUP(AT315,[1]Plan1!$F$3:$G$429,2,FALSE)</f>
        <v>#N/A</v>
      </c>
      <c r="AU660" s="20" t="e">
        <f>VLOOKUP(AU315,[1]ajustes!$L$4:$N$134,3,FALSE)</f>
        <v>#N/A</v>
      </c>
      <c r="AV660" s="20">
        <f>VLOOKUP(AV315,[1]Plan1!$F$3:$G$429,2,FALSE)</f>
        <v>6</v>
      </c>
      <c r="AW660" s="20">
        <f>VLOOKUP(AW315,[1]Plan1!$F$3:$G$429,2,FALSE)</f>
        <v>3</v>
      </c>
      <c r="AX660" s="20">
        <f>VLOOKUP(AX315,[1]Plan1!$F$3:$G$429,2,FALSE)</f>
        <v>2</v>
      </c>
      <c r="AY660" s="20">
        <f>VLOOKUP(AY315,[1]Plan1!$F$3:$G$429,2,FALSE)</f>
        <v>2</v>
      </c>
      <c r="AZ660" s="20">
        <f>VLOOKUP(AZ315,[1]Plan1!$F$3:$G$429,2,FALSE)</f>
        <v>0</v>
      </c>
      <c r="BA660" s="20">
        <f>VLOOKUP(BA315,[1]Plan1!$F$3:$G$429,2,FALSE)</f>
        <v>0</v>
      </c>
      <c r="BB660" s="20">
        <f>VLOOKUP(BB315,[1]Plan1!$F$3:$G$429,2,FALSE)</f>
        <v>1</v>
      </c>
      <c r="BC660" s="20">
        <f>VLOOKUP(BC315,[1]Plan1!$F$3:$G$429,2,FALSE)</f>
        <v>1</v>
      </c>
      <c r="BD660" s="20">
        <f>VLOOKUP(BD315,[1]Plan1!$F$3:$G$429,2,FALSE)</f>
        <v>1</v>
      </c>
      <c r="BE660" s="20" t="e">
        <f>VLOOKUP(BE315,[1]Plan1!$F$3:$G$429,2,FALSE)</f>
        <v>#N/A</v>
      </c>
      <c r="BF660" s="20">
        <f>VLOOKUP(BF315,[1]Plan1!$F$3:$G$429,2,FALSE)</f>
        <v>4</v>
      </c>
      <c r="BG660" s="20">
        <f>VLOOKUP(BG315,[1]Plan1!$F$3:$G$429,2,FALSE)</f>
        <v>0</v>
      </c>
      <c r="BH660" s="20">
        <f>VLOOKUP(BH315,[1]Plan1!$F$3:$G$429,2,FALSE)</f>
        <v>2</v>
      </c>
      <c r="BI660" s="20">
        <f>VLOOKUP(BI315,[1]Plan1!$F$3:$G$429,2,FALSE)</f>
        <v>0</v>
      </c>
      <c r="BJ660" s="20">
        <f>VLOOKUP(BJ315,[1]Plan1!$F$3:$G$429,2,FALSE)</f>
        <v>0</v>
      </c>
      <c r="BK660" s="20">
        <f>VLOOKUP(BK315,[1]Plan1!$F$3:$G$429,2,FALSE)</f>
        <v>2</v>
      </c>
      <c r="BL660" s="20">
        <f>VLOOKUP(BL315,[1]Plan1!$F$3:$G$429,2,FALSE)</f>
        <v>0</v>
      </c>
      <c r="BM660" s="20">
        <f>VLOOKUP(BM315,[1]Plan1!$F$3:$G$429,2,FALSE)</f>
        <v>0</v>
      </c>
      <c r="BN660" s="20">
        <f>VLOOKUP(BN315,[1]Plan1!$F$3:$G$429,2,FALSE)</f>
        <v>0</v>
      </c>
      <c r="BO660" s="20">
        <f>VLOOKUP(BO315,[1]Plan1!$F$3:$G$429,2,FALSE)</f>
        <v>2</v>
      </c>
      <c r="BP660" s="20">
        <f>VLOOKUP(BP315,[1]Plan1!$F$3:$G$429,2,FALSE)</f>
        <v>2</v>
      </c>
      <c r="BQ660" s="20" t="e">
        <f>VLOOKUP(BQ315,[1]ajustes!$L$3:$M$11,2,FALSE)</f>
        <v>#N/A</v>
      </c>
      <c r="BR660" s="20">
        <f>VLOOKUP(BR315,[1]Plan1!$F$3:$G$429,2,FALSE)</f>
        <v>0</v>
      </c>
      <c r="BS660" s="20">
        <f>VLOOKUP(BS315,[1]Plan1!$F$3:$G$429,2,FALSE)</f>
        <v>0</v>
      </c>
      <c r="BT660" s="20">
        <f>VLOOKUP(BT315,[1]Plan1!$F$3:$G$429,2,FALSE)</f>
        <v>0</v>
      </c>
      <c r="BU660" s="20">
        <f>VLOOKUP(BU315,[1]Plan1!$F$3:$G$429,2,FALSE)</f>
        <v>0</v>
      </c>
      <c r="BV660" s="20" t="e">
        <f>VLOOKUP(BV315,[1]ajustes!$L$3:$M$328,2,FALSE)</f>
        <v>#N/A</v>
      </c>
      <c r="BW660" s="20">
        <f>VLOOKUP(BW315,[1]Plan1!$F$3:$G$429,2,FALSE)</f>
        <v>0</v>
      </c>
      <c r="BX660" s="20">
        <f>VLOOKUP(BX315,[1]Plan1!$F$3:$G$429,2,FALSE)</f>
        <v>0</v>
      </c>
      <c r="BY660" s="20">
        <f>VLOOKUP(BY315,[1]Plan1!$F$3:$G$429,2,FALSE)</f>
        <v>0</v>
      </c>
      <c r="BZ660" s="20">
        <f>VLOOKUP(BZ315,[1]Plan1!$F$3:$G$429,2,FALSE)</f>
        <v>0</v>
      </c>
      <c r="CA660" s="20">
        <f>VLOOKUP(CA315,[1]Plan1!$F$3:$G$429,2,FALSE)</f>
        <v>0</v>
      </c>
      <c r="CB660" s="20">
        <f>VLOOKUP(CB315,[1]Plan1!$F$3:$G$429,2,FALSE)</f>
        <v>6</v>
      </c>
      <c r="CC660" s="20">
        <f>VLOOKUP(CC315,[1]Plan1!$F$3:$G$429,2,FALSE)</f>
        <v>6</v>
      </c>
      <c r="CD660" s="20">
        <f>VLOOKUP(CD315,[1]Plan1!$F$3:$G$429,2,FALSE)</f>
        <v>0</v>
      </c>
      <c r="CE660" s="20">
        <f>VLOOKUP(CE315,[1]Plan1!$F$3:$G$429,2,FALSE)</f>
        <v>0</v>
      </c>
      <c r="CF660" s="20">
        <f>VLOOKUP(CF315,[1]Plan1!$F$3:$G$429,2,FALSE)</f>
        <v>0</v>
      </c>
      <c r="CG660" s="20" t="e">
        <f>VLOOKUP(CG315,[1]Plan1!$F$3:$G$429,2,FALSE)</f>
        <v>#N/A</v>
      </c>
      <c r="CH660" s="20">
        <f>VLOOKUP(CH315,[1]Plan1!$F$3:$G$429,2,FALSE)</f>
        <v>0</v>
      </c>
      <c r="CI660" s="20">
        <f>VLOOKUP(CI315,[1]Plan1!$F$3:$G$429,2,FALSE)</f>
        <v>0</v>
      </c>
      <c r="CJ660" s="20">
        <f>VLOOKUP(CJ315,[1]Plan1!$F$3:$G$429,2,FALSE)</f>
        <v>0</v>
      </c>
      <c r="CK660" s="20" t="e">
        <f>VLOOKUP(CK315,[1]Plan1!$F$3:$G$429,2,FALSE)</f>
        <v>#N/A</v>
      </c>
      <c r="CL660" s="20">
        <f>VLOOKUP(CL315,[1]Plan1!$F$3:$G$429,2,FALSE)</f>
        <v>0</v>
      </c>
      <c r="CM660" s="20">
        <f>VLOOKUP(CM315,[1]Plan1!$F$3:$G$429,2,FALSE)</f>
        <v>0</v>
      </c>
      <c r="CN660" s="20">
        <f>VLOOKUP(CN315,[1]Plan1!$F$3:$G$429,2,FALSE)</f>
        <v>0</v>
      </c>
      <c r="CU660" s="20" t="str">
        <f>IF(ISERROR(VLOOKUP(CU315,[1]Plan1!$B$2:$D$490,2,FALSE)),"(sem email)",VLOOKUP(CU315,[1]Plan1!$B$2:$D$490,2,FALSE))</f>
        <v>(sem email)</v>
      </c>
      <c r="CX660" s="20" t="str">
        <f>IF(ISERROR(VLOOKUP(CX315,[1]ajustes!$L$4:$M$309,2,FALSE)),"(sem email)",VLOOKUP(CX315,[1]ajustes!$L$4:$M$309,2,FALSE))</f>
        <v>(sem email)</v>
      </c>
    </row>
    <row r="661" spans="5:102" ht="15.75" customHeight="1" x14ac:dyDescent="0.3">
      <c r="E661" s="23" t="str">
        <f t="shared" si="4"/>
        <v>Patricia Campos</v>
      </c>
      <c r="O661" s="20" t="e">
        <f>VLOOKUP(O316,[1]Plan1!$B$2:$D$490,2,FALSE)</f>
        <v>#N/A</v>
      </c>
      <c r="P661" s="20" t="e">
        <f>VLOOKUP(P316,[1]ajustes!$N$4:$O$344,2,FALSE)</f>
        <v>#N/A</v>
      </c>
      <c r="AN661" s="20">
        <f>VLOOKUP(AN316,[1]Plan1!$F$3:$G$429,2,FALSE)</f>
        <v>16</v>
      </c>
      <c r="AO661" s="20">
        <f>VLOOKUP(AO316,[1]Plan1!$F$3:$G$429,2,FALSE)</f>
        <v>9</v>
      </c>
      <c r="AP661" s="20">
        <f>VLOOKUP(AP316,[1]Plan1!$F$3:$G$429,2,FALSE)</f>
        <v>4</v>
      </c>
      <c r="AQ661" s="20">
        <f>VLOOKUP(AQ316,[1]Plan1!$F$3:$G$429,2,FALSE)</f>
        <v>3</v>
      </c>
      <c r="AR661" s="20">
        <f>VLOOKUP(AR316,[1]Plan1!$F$3:$G$429,2,FALSE)</f>
        <v>0</v>
      </c>
      <c r="AS661" s="20">
        <f>VLOOKUP(AS316,[1]Plan1!$F$3:$G$429,2,FALSE)</f>
        <v>0</v>
      </c>
      <c r="AT661" s="20">
        <f>VLOOKUP(AT316,[1]Plan1!$F$3:$G$429,2,FALSE)</f>
        <v>0</v>
      </c>
      <c r="AU661" s="20" t="e">
        <f>VLOOKUP(AU316,[1]ajustes!$L$4:$N$134,3,FALSE)</f>
        <v>#N/A</v>
      </c>
      <c r="AV661" s="20">
        <f>VLOOKUP(AV316,[1]Plan1!$F$3:$G$429,2,FALSE)</f>
        <v>0</v>
      </c>
      <c r="AW661" s="20">
        <f>VLOOKUP(AW316,[1]Plan1!$F$3:$G$429,2,FALSE)</f>
        <v>0</v>
      </c>
      <c r="AX661" s="20">
        <f>VLOOKUP(AX316,[1]Plan1!$F$3:$G$429,2,FALSE)</f>
        <v>0</v>
      </c>
      <c r="AY661" s="20">
        <f>VLOOKUP(AY316,[1]Plan1!$F$3:$G$429,2,FALSE)</f>
        <v>0</v>
      </c>
      <c r="AZ661" s="20" t="e">
        <f>VLOOKUP(AZ316,[1]Plan1!$F$3:$G$429,2,FALSE)</f>
        <v>#N/A</v>
      </c>
      <c r="BA661" s="20">
        <f>VLOOKUP(BA316,[1]Plan1!$F$3:$G$429,2,FALSE)</f>
        <v>8</v>
      </c>
      <c r="BB661" s="20">
        <f>VLOOKUP(BB316,[1]Plan1!$F$3:$G$429,2,FALSE)</f>
        <v>1</v>
      </c>
      <c r="BC661" s="20">
        <f>VLOOKUP(BC316,[1]Plan1!$F$3:$G$429,2,FALSE)</f>
        <v>1</v>
      </c>
      <c r="BD661" s="20">
        <f>VLOOKUP(BD316,[1]Plan1!$F$3:$G$429,2,FALSE)</f>
        <v>1</v>
      </c>
      <c r="BE661" s="20">
        <f>VLOOKUP(BE316,[1]Plan1!$F$3:$G$429,2,FALSE)</f>
        <v>0</v>
      </c>
      <c r="BF661" s="20">
        <f>VLOOKUP(BF316,[1]Plan1!$F$3:$G$429,2,FALSE)</f>
        <v>0</v>
      </c>
      <c r="BG661" s="20">
        <f>VLOOKUP(BG316,[1]Plan1!$F$3:$G$429,2,FALSE)</f>
        <v>0</v>
      </c>
      <c r="BH661" s="20">
        <f>VLOOKUP(BH316,[1]Plan1!$F$3:$G$429,2,FALSE)</f>
        <v>0</v>
      </c>
      <c r="BI661" s="20">
        <f>VLOOKUP(BI316,[1]Plan1!$F$3:$G$429,2,FALSE)</f>
        <v>0</v>
      </c>
      <c r="BJ661" s="20">
        <f>VLOOKUP(BJ316,[1]Plan1!$F$3:$G$429,2,FALSE)</f>
        <v>0</v>
      </c>
      <c r="BK661" s="20">
        <f>VLOOKUP(BK316,[1]Plan1!$F$3:$G$429,2,FALSE)</f>
        <v>0</v>
      </c>
      <c r="BL661" s="20">
        <f>VLOOKUP(BL316,[1]Plan1!$F$3:$G$429,2,FALSE)</f>
        <v>0</v>
      </c>
      <c r="BM661" s="20">
        <f>VLOOKUP(BM316,[1]Plan1!$F$3:$G$429,2,FALSE)</f>
        <v>0</v>
      </c>
      <c r="BN661" s="20">
        <f>VLOOKUP(BN316,[1]Plan1!$F$3:$G$429,2,FALSE)</f>
        <v>0</v>
      </c>
      <c r="BO661" s="20">
        <f>VLOOKUP(BO316,[1]Plan1!$F$3:$G$429,2,FALSE)</f>
        <v>0</v>
      </c>
      <c r="BP661" s="20">
        <f>VLOOKUP(BP316,[1]Plan1!$F$3:$G$429,2,FALSE)</f>
        <v>0</v>
      </c>
      <c r="BQ661" s="20" t="e">
        <f>VLOOKUP(BQ316,[1]ajustes!$L$3:$M$11,2,FALSE)</f>
        <v>#N/A</v>
      </c>
      <c r="BR661" s="20">
        <f>VLOOKUP(BR316,[1]Plan1!$F$3:$G$429,2,FALSE)</f>
        <v>0</v>
      </c>
      <c r="BS661" s="20">
        <f>VLOOKUP(BS316,[1]Plan1!$F$3:$G$429,2,FALSE)</f>
        <v>0</v>
      </c>
      <c r="BT661" s="20">
        <f>VLOOKUP(BT316,[1]Plan1!$F$3:$G$429,2,FALSE)</f>
        <v>0</v>
      </c>
      <c r="BU661" s="20">
        <f>VLOOKUP(BU316,[1]Plan1!$F$3:$G$429,2,FALSE)</f>
        <v>0</v>
      </c>
      <c r="BV661" s="20" t="e">
        <f>VLOOKUP(BV316,[1]ajustes!$L$3:$M$328,2,FALSE)</f>
        <v>#N/A</v>
      </c>
      <c r="BW661" s="20">
        <f>VLOOKUP(BW316,[1]Plan1!$F$3:$G$429,2,FALSE)</f>
        <v>0</v>
      </c>
      <c r="BX661" s="20">
        <f>VLOOKUP(BX316,[1]Plan1!$F$3:$G$429,2,FALSE)</f>
        <v>0</v>
      </c>
      <c r="BY661" s="20">
        <f>VLOOKUP(BY316,[1]Plan1!$F$3:$G$429,2,FALSE)</f>
        <v>0</v>
      </c>
      <c r="BZ661" s="20">
        <f>VLOOKUP(BZ316,[1]Plan1!$F$3:$G$429,2,FALSE)</f>
        <v>0</v>
      </c>
      <c r="CA661" s="20">
        <f>VLOOKUP(CA316,[1]Plan1!$F$3:$G$429,2,FALSE)</f>
        <v>0</v>
      </c>
      <c r="CB661" s="20">
        <f>VLOOKUP(CB316,[1]Plan1!$F$3:$G$429,2,FALSE)</f>
        <v>0</v>
      </c>
      <c r="CC661" s="20">
        <f>VLOOKUP(CC316,[1]Plan1!$F$3:$G$429,2,FALSE)</f>
        <v>4</v>
      </c>
      <c r="CD661" s="20">
        <f>VLOOKUP(CD316,[1]Plan1!$F$3:$G$429,2,FALSE)</f>
        <v>0</v>
      </c>
      <c r="CE661" s="20">
        <f>VLOOKUP(CE316,[1]Plan1!$F$3:$G$429,2,FALSE)</f>
        <v>0</v>
      </c>
      <c r="CF661" s="20">
        <f>VLOOKUP(CF316,[1]Plan1!$F$3:$G$429,2,FALSE)</f>
        <v>0</v>
      </c>
      <c r="CG661" s="20">
        <f>VLOOKUP(CG316,[1]Plan1!$F$3:$G$429,2,FALSE)</f>
        <v>0</v>
      </c>
      <c r="CH661" s="20" t="e">
        <f>VLOOKUP(CH316,[1]Plan1!$F$3:$G$429,2,FALSE)</f>
        <v>#N/A</v>
      </c>
      <c r="CI661" s="20">
        <f>VLOOKUP(CI316,[1]Plan1!$F$3:$G$429,2,FALSE)</f>
        <v>0</v>
      </c>
      <c r="CJ661" s="20">
        <f>VLOOKUP(CJ316,[1]Plan1!$F$3:$G$429,2,FALSE)</f>
        <v>0</v>
      </c>
      <c r="CK661" s="20">
        <f>VLOOKUP(CK316,[1]Plan1!$F$3:$G$429,2,FALSE)</f>
        <v>0</v>
      </c>
      <c r="CL661" s="20" t="e">
        <f>VLOOKUP(CL316,[1]Plan1!$F$3:$G$429,2,FALSE)</f>
        <v>#N/A</v>
      </c>
      <c r="CM661" s="20">
        <f>VLOOKUP(CM316,[1]Plan1!$F$3:$G$429,2,FALSE)</f>
        <v>0</v>
      </c>
      <c r="CN661" s="20">
        <f>VLOOKUP(CN316,[1]Plan1!$F$3:$G$429,2,FALSE)</f>
        <v>0</v>
      </c>
      <c r="CU661" s="20" t="str">
        <f>IF(ISERROR(VLOOKUP(CU316,[1]Plan1!$B$2:$D$490,2,FALSE)),"(sem email)",VLOOKUP(CU316,[1]Plan1!$B$2:$D$490,2,FALSE))</f>
        <v>(sem email)</v>
      </c>
      <c r="CX661" s="20" t="str">
        <f>IF(ISERROR(VLOOKUP(CX316,[1]ajustes!$L$4:$M$309,2,FALSE)),"(sem email)",VLOOKUP(CX316,[1]ajustes!$L$4:$M$309,2,FALSE))</f>
        <v>(sem email)</v>
      </c>
    </row>
    <row r="662" spans="5:102" ht="15.75" customHeight="1" x14ac:dyDescent="0.3">
      <c r="E662" s="23" t="str">
        <f t="shared" si="4"/>
        <v>Jacyra Banheza Correia</v>
      </c>
      <c r="O662" s="20" t="e">
        <f>VLOOKUP(O317,[1]Plan1!$B$2:$D$490,2,FALSE)</f>
        <v>#N/A</v>
      </c>
      <c r="P662" s="20" t="str">
        <f>VLOOKUP(P317,[1]ajustes!$N$4:$O$344,2,FALSE)</f>
        <v>(12) 3905-2874</v>
      </c>
      <c r="AN662" s="20">
        <f>VLOOKUP(AN317,[1]Plan1!$F$3:$G$429,2,FALSE)</f>
        <v>20</v>
      </c>
      <c r="AO662" s="20">
        <f>VLOOKUP(AO317,[1]Plan1!$F$3:$G$429,2,FALSE)</f>
        <v>5</v>
      </c>
      <c r="AP662" s="20">
        <f>VLOOKUP(AP317,[1]Plan1!$F$3:$G$429,2,FALSE)</f>
        <v>4</v>
      </c>
      <c r="AQ662" s="20">
        <f>VLOOKUP(AQ317,[1]Plan1!$F$3:$G$429,2,FALSE)</f>
        <v>2</v>
      </c>
      <c r="AR662" s="20">
        <f>VLOOKUP(AR317,[1]Plan1!$F$3:$G$429,2,FALSE)</f>
        <v>0</v>
      </c>
      <c r="AS662" s="20">
        <f>VLOOKUP(AS317,[1]Plan1!$F$3:$G$429,2,FALSE)</f>
        <v>0</v>
      </c>
      <c r="AT662" s="20">
        <f>VLOOKUP(AT317,[1]Plan1!$F$3:$G$429,2,FALSE)</f>
        <v>0</v>
      </c>
      <c r="AU662" s="20" t="e">
        <f>VLOOKUP(AU317,[1]ajustes!$L$4:$N$134,3,FALSE)</f>
        <v>#N/A</v>
      </c>
      <c r="AV662" s="20">
        <f>VLOOKUP(AV317,[1]Plan1!$F$3:$G$429,2,FALSE)</f>
        <v>0</v>
      </c>
      <c r="AW662" s="20">
        <f>VLOOKUP(AW317,[1]Plan1!$F$3:$G$429,2,FALSE)</f>
        <v>0</v>
      </c>
      <c r="AX662" s="20">
        <f>VLOOKUP(AX317,[1]Plan1!$F$3:$G$429,2,FALSE)</f>
        <v>0</v>
      </c>
      <c r="AY662" s="20">
        <f>VLOOKUP(AY317,[1]Plan1!$F$3:$G$429,2,FALSE)</f>
        <v>0</v>
      </c>
      <c r="AZ662" s="20">
        <f>VLOOKUP(AZ317,[1]Plan1!$F$3:$G$429,2,FALSE)</f>
        <v>0</v>
      </c>
      <c r="BA662" s="20">
        <f>VLOOKUP(BA317,[1]Plan1!$F$3:$G$429,2,FALSE)</f>
        <v>0</v>
      </c>
      <c r="BB662" s="20">
        <f>VLOOKUP(BB317,[1]Plan1!$F$3:$G$429,2,FALSE)</f>
        <v>2</v>
      </c>
      <c r="BC662" s="20">
        <f>VLOOKUP(BC317,[1]Plan1!$F$3:$G$429,2,FALSE)</f>
        <v>0</v>
      </c>
      <c r="BD662" s="20">
        <f>VLOOKUP(BD317,[1]Plan1!$F$3:$G$429,2,FALSE)</f>
        <v>0</v>
      </c>
      <c r="BE662" s="20" t="e">
        <f>VLOOKUP(BE317,[1]Plan1!$F$3:$G$429,2,FALSE)</f>
        <v>#N/A</v>
      </c>
      <c r="BF662" s="20">
        <f>VLOOKUP(BF317,[1]Plan1!$F$3:$G$429,2,FALSE)</f>
        <v>4</v>
      </c>
      <c r="BG662" s="20">
        <f>VLOOKUP(BG317,[1]Plan1!$F$3:$G$429,2,FALSE)</f>
        <v>0</v>
      </c>
      <c r="BH662" s="20">
        <f>VLOOKUP(BH317,[1]Plan1!$F$3:$G$429,2,FALSE)</f>
        <v>2</v>
      </c>
      <c r="BI662" s="20">
        <f>VLOOKUP(BI317,[1]Plan1!$F$3:$G$429,2,FALSE)</f>
        <v>0</v>
      </c>
      <c r="BJ662" s="20">
        <f>VLOOKUP(BJ317,[1]Plan1!$F$3:$G$429,2,FALSE)</f>
        <v>0</v>
      </c>
      <c r="BK662" s="20">
        <f>VLOOKUP(BK317,[1]Plan1!$F$3:$G$429,2,FALSE)</f>
        <v>0</v>
      </c>
      <c r="BL662" s="20">
        <f>VLOOKUP(BL317,[1]Plan1!$F$3:$G$429,2,FALSE)</f>
        <v>0</v>
      </c>
      <c r="BM662" s="20">
        <f>VLOOKUP(BM317,[1]Plan1!$F$3:$G$429,2,FALSE)</f>
        <v>0</v>
      </c>
      <c r="BN662" s="20">
        <f>VLOOKUP(BN317,[1]Plan1!$F$3:$G$429,2,FALSE)</f>
        <v>0</v>
      </c>
      <c r="BO662" s="20">
        <f>VLOOKUP(BO317,[1]Plan1!$F$3:$G$429,2,FALSE)</f>
        <v>2</v>
      </c>
      <c r="BP662" s="20">
        <f>VLOOKUP(BP317,[1]Plan1!$F$3:$G$429,2,FALSE)</f>
        <v>0</v>
      </c>
      <c r="BQ662" s="20" t="e">
        <f>VLOOKUP(BQ317,[1]ajustes!$L$3:$M$11,2,FALSE)</f>
        <v>#N/A</v>
      </c>
      <c r="BR662" s="20">
        <f>VLOOKUP(BR317,[1]Plan1!$F$3:$G$429,2,FALSE)</f>
        <v>0</v>
      </c>
      <c r="BS662" s="20">
        <f>VLOOKUP(BS317,[1]Plan1!$F$3:$G$429,2,FALSE)</f>
        <v>0</v>
      </c>
      <c r="BT662" s="20">
        <f>VLOOKUP(BT317,[1]Plan1!$F$3:$G$429,2,FALSE)</f>
        <v>0</v>
      </c>
      <c r="BU662" s="20">
        <f>VLOOKUP(BU317,[1]Plan1!$F$3:$G$429,2,FALSE)</f>
        <v>0</v>
      </c>
      <c r="BV662" s="20" t="e">
        <f>VLOOKUP(BV317,[1]ajustes!$L$3:$M$328,2,FALSE)</f>
        <v>#N/A</v>
      </c>
      <c r="BW662" s="20">
        <f>VLOOKUP(BW317,[1]Plan1!$F$3:$G$429,2,FALSE)</f>
        <v>0</v>
      </c>
      <c r="BX662" s="20">
        <f>VLOOKUP(BX317,[1]Plan1!$F$3:$G$429,2,FALSE)</f>
        <v>0</v>
      </c>
      <c r="BY662" s="20">
        <f>VLOOKUP(BY317,[1]Plan1!$F$3:$G$429,2,FALSE)</f>
        <v>0</v>
      </c>
      <c r="BZ662" s="20">
        <f>VLOOKUP(BZ317,[1]Plan1!$F$3:$G$429,2,FALSE)</f>
        <v>0</v>
      </c>
      <c r="CA662" s="20">
        <f>VLOOKUP(CA317,[1]Plan1!$F$3:$G$429,2,FALSE)</f>
        <v>0</v>
      </c>
      <c r="CB662" s="20">
        <f>VLOOKUP(CB317,[1]Plan1!$F$3:$G$429,2,FALSE)</f>
        <v>0</v>
      </c>
      <c r="CC662" s="20">
        <f>VLOOKUP(CC317,[1]Plan1!$F$3:$G$429,2,FALSE)</f>
        <v>3</v>
      </c>
      <c r="CD662" s="20">
        <f>VLOOKUP(CD317,[1]Plan1!$F$3:$G$429,2,FALSE)</f>
        <v>0</v>
      </c>
      <c r="CE662" s="20">
        <f>VLOOKUP(CE317,[1]Plan1!$F$3:$G$429,2,FALSE)</f>
        <v>0</v>
      </c>
      <c r="CF662" s="20">
        <f>VLOOKUP(CF317,[1]Plan1!$F$3:$G$429,2,FALSE)</f>
        <v>0</v>
      </c>
      <c r="CG662" s="20">
        <f>VLOOKUP(CG317,[1]Plan1!$F$3:$G$429,2,FALSE)</f>
        <v>0</v>
      </c>
      <c r="CH662" s="20" t="e">
        <f>VLOOKUP(CH317,[1]Plan1!$F$3:$G$429,2,FALSE)</f>
        <v>#N/A</v>
      </c>
      <c r="CI662" s="20">
        <f>VLOOKUP(CI317,[1]Plan1!$F$3:$G$429,2,FALSE)</f>
        <v>0</v>
      </c>
      <c r="CJ662" s="20">
        <f>VLOOKUP(CJ317,[1]Plan1!$F$3:$G$429,2,FALSE)</f>
        <v>0</v>
      </c>
      <c r="CK662" s="20">
        <f>VLOOKUP(CK317,[1]Plan1!$F$3:$G$429,2,FALSE)</f>
        <v>0</v>
      </c>
      <c r="CL662" s="20" t="e">
        <f>VLOOKUP(CL317,[1]Plan1!$F$3:$G$429,2,FALSE)</f>
        <v>#N/A</v>
      </c>
      <c r="CM662" s="20">
        <f>VLOOKUP(CM317,[1]Plan1!$F$3:$G$429,2,FALSE)</f>
        <v>0</v>
      </c>
      <c r="CN662" s="20">
        <f>VLOOKUP(CN317,[1]Plan1!$F$3:$G$429,2,FALSE)</f>
        <v>0</v>
      </c>
      <c r="CU662" s="20" t="str">
        <f>IF(ISERROR(VLOOKUP(CU317,[1]Plan1!$B$2:$D$490,2,FALSE)),"(sem email)",VLOOKUP(CU317,[1]Plan1!$B$2:$D$490,2,FALSE))</f>
        <v>(sem email)</v>
      </c>
      <c r="CX662" s="20" t="str">
        <f>IF(ISERROR(VLOOKUP(CX317,[1]ajustes!$L$4:$M$309,2,FALSE)),"(sem email)",VLOOKUP(CX317,[1]ajustes!$L$4:$M$309,2,FALSE))</f>
        <v>(sem email)</v>
      </c>
    </row>
    <row r="663" spans="5:102" ht="15.75" customHeight="1" x14ac:dyDescent="0.3">
      <c r="E663" s="23" t="str">
        <f t="shared" si="4"/>
        <v>Laura Maria Vani Valiante Lúcio E Monteiro</v>
      </c>
      <c r="O663" s="20" t="e">
        <f>VLOOKUP(O318,[1]Plan1!$B$2:$D$490,2,FALSE)</f>
        <v>#N/A</v>
      </c>
      <c r="P663" s="20" t="str">
        <f>VLOOKUP(P318,[1]ajustes!$N$4:$O$344,2,FALSE)</f>
        <v>(12) 3116-1813</v>
      </c>
      <c r="AN663" s="20">
        <f>VLOOKUP(AN318,[1]Plan1!$F$3:$G$429,2,FALSE)</f>
        <v>8</v>
      </c>
      <c r="AO663" s="20">
        <f>VLOOKUP(AO318,[1]Plan1!$F$3:$G$429,2,FALSE)</f>
        <v>7</v>
      </c>
      <c r="AP663" s="20">
        <f>VLOOKUP(AP318,[1]Plan1!$F$3:$G$429,2,FALSE)</f>
        <v>3</v>
      </c>
      <c r="AQ663" s="20">
        <f>VLOOKUP(AQ318,[1]Plan1!$F$3:$G$429,2,FALSE)</f>
        <v>2</v>
      </c>
      <c r="AR663" s="20">
        <f>VLOOKUP(AR318,[1]Plan1!$F$3:$G$429,2,FALSE)</f>
        <v>0</v>
      </c>
      <c r="AS663" s="20">
        <f>VLOOKUP(AS318,[1]Plan1!$F$3:$G$429,2,FALSE)</f>
        <v>0</v>
      </c>
      <c r="AT663" s="20">
        <f>VLOOKUP(AT318,[1]Plan1!$F$3:$G$429,2,FALSE)</f>
        <v>0</v>
      </c>
      <c r="AU663" s="20" t="e">
        <f>VLOOKUP(AU318,[1]ajustes!$L$4:$N$134,3,FALSE)</f>
        <v>#N/A</v>
      </c>
      <c r="AV663" s="20">
        <f>VLOOKUP(AV318,[1]Plan1!$F$3:$G$429,2,FALSE)</f>
        <v>0</v>
      </c>
      <c r="AW663" s="20">
        <f>VLOOKUP(AW318,[1]Plan1!$F$3:$G$429,2,FALSE)</f>
        <v>0</v>
      </c>
      <c r="AX663" s="20">
        <f>VLOOKUP(AX318,[1]Plan1!$F$3:$G$429,2,FALSE)</f>
        <v>0</v>
      </c>
      <c r="AY663" s="20">
        <f>VLOOKUP(AY318,[1]Plan1!$F$3:$G$429,2,FALSE)</f>
        <v>0</v>
      </c>
      <c r="AZ663" s="20">
        <f>VLOOKUP(AZ318,[1]Plan1!$F$3:$G$429,2,FALSE)</f>
        <v>0</v>
      </c>
      <c r="BA663" s="20">
        <f>VLOOKUP(BA318,[1]Plan1!$F$3:$G$429,2,FALSE)</f>
        <v>0</v>
      </c>
      <c r="BB663" s="20">
        <f>VLOOKUP(BB318,[1]Plan1!$F$3:$G$429,2,FALSE)</f>
        <v>0</v>
      </c>
      <c r="BC663" s="20">
        <f>VLOOKUP(BC318,[1]Plan1!$F$3:$G$429,2,FALSE)</f>
        <v>0</v>
      </c>
      <c r="BD663" s="20">
        <f>VLOOKUP(BD318,[1]Plan1!$F$3:$G$429,2,FALSE)</f>
        <v>0</v>
      </c>
      <c r="BE663" s="20">
        <f>VLOOKUP(BE318,[1]Plan1!$F$3:$G$429,2,FALSE)</f>
        <v>0</v>
      </c>
      <c r="BF663" s="20">
        <f>VLOOKUP(BF318,[1]Plan1!$F$3:$G$429,2,FALSE)</f>
        <v>0</v>
      </c>
      <c r="BG663" s="20">
        <f>VLOOKUP(BG318,[1]Plan1!$F$3:$G$429,2,FALSE)</f>
        <v>0</v>
      </c>
      <c r="BH663" s="20">
        <f>VLOOKUP(BH318,[1]Plan1!$F$3:$G$429,2,FALSE)</f>
        <v>0</v>
      </c>
      <c r="BI663" s="20">
        <f>VLOOKUP(BI318,[1]Plan1!$F$3:$G$429,2,FALSE)</f>
        <v>0</v>
      </c>
      <c r="BJ663" s="20">
        <f>VLOOKUP(BJ318,[1]Plan1!$F$3:$G$429,2,FALSE)</f>
        <v>0</v>
      </c>
      <c r="BK663" s="20">
        <f>VLOOKUP(BK318,[1]Plan1!$F$3:$G$429,2,FALSE)</f>
        <v>0</v>
      </c>
      <c r="BL663" s="20">
        <f>VLOOKUP(BL318,[1]Plan1!$F$3:$G$429,2,FALSE)</f>
        <v>0</v>
      </c>
      <c r="BM663" s="20">
        <f>VLOOKUP(BM318,[1]Plan1!$F$3:$G$429,2,FALSE)</f>
        <v>0</v>
      </c>
      <c r="BN663" s="20">
        <f>VLOOKUP(BN318,[1]Plan1!$F$3:$G$429,2,FALSE)</f>
        <v>0</v>
      </c>
      <c r="BO663" s="20">
        <f>VLOOKUP(BO318,[1]Plan1!$F$3:$G$429,2,FALSE)</f>
        <v>0</v>
      </c>
      <c r="BP663" s="20">
        <f>VLOOKUP(BP318,[1]Plan1!$F$3:$G$429,2,FALSE)</f>
        <v>0</v>
      </c>
      <c r="BQ663" s="20" t="e">
        <f>VLOOKUP(BQ318,[1]ajustes!$L$3:$M$11,2,FALSE)</f>
        <v>#N/A</v>
      </c>
      <c r="BR663" s="20">
        <f>VLOOKUP(BR318,[1]Plan1!$F$3:$G$429,2,FALSE)</f>
        <v>0</v>
      </c>
      <c r="BS663" s="20">
        <f>VLOOKUP(BS318,[1]Plan1!$F$3:$G$429,2,FALSE)</f>
        <v>0</v>
      </c>
      <c r="BT663" s="20">
        <f>VLOOKUP(BT318,[1]Plan1!$F$3:$G$429,2,FALSE)</f>
        <v>0</v>
      </c>
      <c r="BU663" s="20">
        <f>VLOOKUP(BU318,[1]Plan1!$F$3:$G$429,2,FALSE)</f>
        <v>0</v>
      </c>
      <c r="BV663" s="20" t="e">
        <f>VLOOKUP(BV318,[1]ajustes!$L$3:$M$328,2,FALSE)</f>
        <v>#N/A</v>
      </c>
      <c r="BW663" s="20">
        <f>VLOOKUP(BW318,[1]Plan1!$F$3:$G$429,2,FALSE)</f>
        <v>0</v>
      </c>
      <c r="BX663" s="20">
        <f>VLOOKUP(BX318,[1]Plan1!$F$3:$G$429,2,FALSE)</f>
        <v>0</v>
      </c>
      <c r="BY663" s="20">
        <f>VLOOKUP(BY318,[1]Plan1!$F$3:$G$429,2,FALSE)</f>
        <v>0</v>
      </c>
      <c r="BZ663" s="20">
        <f>VLOOKUP(BZ318,[1]Plan1!$F$3:$G$429,2,FALSE)</f>
        <v>0</v>
      </c>
      <c r="CA663" s="20">
        <f>VLOOKUP(CA318,[1]Plan1!$F$3:$G$429,2,FALSE)</f>
        <v>0</v>
      </c>
      <c r="CB663" s="20">
        <f>VLOOKUP(CB318,[1]Plan1!$F$3:$G$429,2,FALSE)</f>
        <v>0</v>
      </c>
      <c r="CC663" s="20">
        <f>VLOOKUP(CC318,[1]Plan1!$F$3:$G$429,2,FALSE)</f>
        <v>20</v>
      </c>
      <c r="CD663" s="20">
        <f>VLOOKUP(CD318,[1]Plan1!$F$3:$G$429,2,FALSE)</f>
        <v>0</v>
      </c>
      <c r="CE663" s="20">
        <f>VLOOKUP(CE318,[1]Plan1!$F$3:$G$429,2,FALSE)</f>
        <v>0</v>
      </c>
      <c r="CF663" s="20">
        <f>VLOOKUP(CF318,[1]Plan1!$F$3:$G$429,2,FALSE)</f>
        <v>0</v>
      </c>
      <c r="CG663" s="20">
        <f>VLOOKUP(CG318,[1]Plan1!$F$3:$G$429,2,FALSE)</f>
        <v>0</v>
      </c>
      <c r="CH663" s="20">
        <f>VLOOKUP(CH318,[1]Plan1!$F$3:$G$429,2,FALSE)</f>
        <v>0</v>
      </c>
      <c r="CI663" s="20">
        <f>VLOOKUP(CI318,[1]Plan1!$F$3:$G$429,2,FALSE)</f>
        <v>0</v>
      </c>
      <c r="CJ663" s="20">
        <f>VLOOKUP(CJ318,[1]Plan1!$F$3:$G$429,2,FALSE)</f>
        <v>0</v>
      </c>
      <c r="CK663" s="20">
        <f>VLOOKUP(CK318,[1]Plan1!$F$3:$G$429,2,FALSE)</f>
        <v>0</v>
      </c>
      <c r="CL663" s="20">
        <f>VLOOKUP(CL318,[1]Plan1!$F$3:$G$429,2,FALSE)</f>
        <v>0</v>
      </c>
      <c r="CM663" s="20">
        <f>VLOOKUP(CM318,[1]Plan1!$F$3:$G$429,2,FALSE)</f>
        <v>0</v>
      </c>
      <c r="CN663" s="20">
        <f>VLOOKUP(CN318,[1]Plan1!$F$3:$G$429,2,FALSE)</f>
        <v>0</v>
      </c>
      <c r="CU663" s="20" t="str">
        <f>IF(ISERROR(VLOOKUP(CU318,[1]Plan1!$B$2:$D$490,2,FALSE)),"(sem email)",VLOOKUP(CU318,[1]Plan1!$B$2:$D$490,2,FALSE))</f>
        <v>(sem email)</v>
      </c>
      <c r="CX663" s="20" t="str">
        <f>IF(ISERROR(VLOOKUP(CX318,[1]ajustes!$L$4:$M$309,2,FALSE)),"(sem email)",VLOOKUP(CX318,[1]ajustes!$L$4:$M$309,2,FALSE))</f>
        <v>(sem email)</v>
      </c>
    </row>
    <row r="664" spans="5:102" ht="15.75" customHeight="1" x14ac:dyDescent="0.3">
      <c r="E664" s="23" t="str">
        <f t="shared" si="4"/>
        <v>Marta Mara Da Silva Pinto</v>
      </c>
      <c r="O664" s="20" t="e">
        <f>VLOOKUP(O319,[1]Plan1!$B$2:$D$490,2,FALSE)</f>
        <v>#N/A</v>
      </c>
      <c r="P664" s="20" t="e">
        <f>VLOOKUP(P319,[1]ajustes!$N$4:$O$344,2,FALSE)</f>
        <v>#N/A</v>
      </c>
      <c r="AN664" s="20">
        <f>VLOOKUP(AN319,[1]Plan1!$F$3:$G$429,2,FALSE)</f>
        <v>150</v>
      </c>
      <c r="AO664" s="20">
        <f>VLOOKUP(AO319,[1]Plan1!$F$3:$G$429,2,FALSE)</f>
        <v>60</v>
      </c>
      <c r="AP664" s="20">
        <f>VLOOKUP(AP319,[1]Plan1!$F$3:$G$429,2,FALSE)</f>
        <v>35</v>
      </c>
      <c r="AQ664" s="20">
        <f>VLOOKUP(AQ319,[1]Plan1!$F$3:$G$429,2,FALSE)</f>
        <v>33</v>
      </c>
      <c r="AR664" s="20">
        <f>VLOOKUP(AR319,[1]Plan1!$F$3:$G$429,2,FALSE)</f>
        <v>0</v>
      </c>
      <c r="AS664" s="20">
        <f>VLOOKUP(AS319,[1]Plan1!$F$3:$G$429,2,FALSE)</f>
        <v>0</v>
      </c>
      <c r="AT664" s="20" t="e">
        <f>VLOOKUP(AT319,[1]Plan1!$F$3:$G$429,2,FALSE)</f>
        <v>#N/A</v>
      </c>
      <c r="AU664" s="20" t="e">
        <f>VLOOKUP(AU319,[1]ajustes!$L$4:$N$134,3,FALSE)</f>
        <v>#N/A</v>
      </c>
      <c r="AV664" s="20">
        <f>VLOOKUP(AV319,[1]Plan1!$F$3:$G$429,2,FALSE)</f>
        <v>120</v>
      </c>
      <c r="AW664" s="20">
        <f>VLOOKUP(AW319,[1]Plan1!$F$3:$G$429,2,FALSE)</f>
        <v>26</v>
      </c>
      <c r="AX664" s="20">
        <f>VLOOKUP(AX319,[1]Plan1!$F$3:$G$429,2,FALSE)</f>
        <v>9</v>
      </c>
      <c r="AY664" s="20">
        <f>VLOOKUP(AY319,[1]Plan1!$F$3:$G$429,2,FALSE)</f>
        <v>3</v>
      </c>
      <c r="AZ664" s="20" t="e">
        <f>VLOOKUP(AZ319,[1]Plan1!$F$3:$G$429,2,FALSE)</f>
        <v>#N/A</v>
      </c>
      <c r="BA664" s="20">
        <f>VLOOKUP(BA319,[1]Plan1!$F$3:$G$429,2,FALSE)</f>
        <v>25</v>
      </c>
      <c r="BB664" s="20">
        <f>VLOOKUP(BB319,[1]Plan1!$F$3:$G$429,2,FALSE)</f>
        <v>15</v>
      </c>
      <c r="BC664" s="20">
        <f>VLOOKUP(BC319,[1]Plan1!$F$3:$G$429,2,FALSE)</f>
        <v>3</v>
      </c>
      <c r="BD664" s="20">
        <f>VLOOKUP(BD319,[1]Plan1!$F$3:$G$429,2,FALSE)</f>
        <v>2</v>
      </c>
      <c r="BE664" s="20" t="e">
        <f>VLOOKUP(BE319,[1]Plan1!$F$3:$G$429,2,FALSE)</f>
        <v>#N/A</v>
      </c>
      <c r="BF664" s="20">
        <f>VLOOKUP(BF319,[1]Plan1!$F$3:$G$429,2,FALSE)</f>
        <v>70</v>
      </c>
      <c r="BG664" s="20">
        <f>VLOOKUP(BG319,[1]Plan1!$F$3:$G$429,2,FALSE)</f>
        <v>40</v>
      </c>
      <c r="BH664" s="20">
        <f>VLOOKUP(BH319,[1]Plan1!$F$3:$G$429,2,FALSE)</f>
        <v>23</v>
      </c>
      <c r="BI664" s="20">
        <f>VLOOKUP(BI319,[1]Plan1!$F$3:$G$429,2,FALSE)</f>
        <v>6</v>
      </c>
      <c r="BJ664" s="20">
        <f>VLOOKUP(BJ319,[1]Plan1!$F$3:$G$429,2,FALSE)</f>
        <v>3</v>
      </c>
      <c r="BK664" s="20">
        <f>VLOOKUP(BK319,[1]Plan1!$F$3:$G$429,2,FALSE)</f>
        <v>7</v>
      </c>
      <c r="BL664" s="20">
        <f>VLOOKUP(BL319,[1]Plan1!$F$3:$G$429,2,FALSE)</f>
        <v>7</v>
      </c>
      <c r="BM664" s="20">
        <f>VLOOKUP(BM319,[1]Plan1!$F$3:$G$429,2,FALSE)</f>
        <v>3</v>
      </c>
      <c r="BN664" s="20">
        <f>VLOOKUP(BN319,[1]Plan1!$F$3:$G$429,2,FALSE)</f>
        <v>4</v>
      </c>
      <c r="BO664" s="20">
        <f>VLOOKUP(BO319,[1]Plan1!$F$3:$G$429,2,FALSE)</f>
        <v>14</v>
      </c>
      <c r="BP664" s="20">
        <f>VLOOKUP(BP319,[1]Plan1!$F$3:$G$429,2,FALSE)</f>
        <v>5</v>
      </c>
      <c r="BQ664" s="20" t="e">
        <f>VLOOKUP(BQ319,[1]ajustes!$L$3:$M$11,2,FALSE)</f>
        <v>#N/A</v>
      </c>
      <c r="BR664" s="20" t="e">
        <f>VLOOKUP(BR319,[1]Plan1!$F$3:$G$429,2,FALSE)</f>
        <v>#N/A</v>
      </c>
      <c r="BS664" s="20">
        <f>VLOOKUP(BS319,[1]Plan1!$F$3:$G$429,2,FALSE)</f>
        <v>30</v>
      </c>
      <c r="BT664" s="20">
        <f>VLOOKUP(BT319,[1]Plan1!$F$3:$G$429,2,FALSE)</f>
        <v>3</v>
      </c>
      <c r="BU664" s="20">
        <f>VLOOKUP(BU319,[1]Plan1!$F$3:$G$429,2,FALSE)</f>
        <v>3</v>
      </c>
      <c r="BV664" s="20" t="e">
        <f>VLOOKUP(BV319,[1]ajustes!$L$3:$M$328,2,FALSE)</f>
        <v>#N/A</v>
      </c>
      <c r="BW664" s="20" t="e">
        <f>VLOOKUP(BW319,[1]Plan1!$F$3:$G$429,2,FALSE)</f>
        <v>#N/A</v>
      </c>
      <c r="BX664" s="20">
        <f>VLOOKUP(BX319,[1]Plan1!$F$3:$G$429,2,FALSE)</f>
        <v>20</v>
      </c>
      <c r="BY664" s="20">
        <f>VLOOKUP(BY319,[1]Plan1!$F$3:$G$429,2,FALSE)</f>
        <v>9</v>
      </c>
      <c r="BZ664" s="20">
        <f>VLOOKUP(BZ319,[1]Plan1!$F$3:$G$429,2,FALSE)</f>
        <v>9</v>
      </c>
      <c r="CA664" s="20">
        <f>VLOOKUP(CA319,[1]Plan1!$F$3:$G$429,2,FALSE)</f>
        <v>8</v>
      </c>
      <c r="CB664" s="20">
        <f>VLOOKUP(CB319,[1]Plan1!$F$3:$G$429,2,FALSE)</f>
        <v>0</v>
      </c>
      <c r="CC664" s="20">
        <f>VLOOKUP(CC319,[1]Plan1!$F$3:$G$429,2,FALSE)</f>
        <v>80</v>
      </c>
      <c r="CD664" s="20" t="e">
        <f>VLOOKUP(CD319,[1]Plan1!$F$3:$G$429,2,FALSE)</f>
        <v>#N/A</v>
      </c>
      <c r="CE664" s="20" t="e">
        <f>VLOOKUP(CE319,[1]Plan1!$F$3:$G$429,2,FALSE)</f>
        <v>#N/A</v>
      </c>
      <c r="CF664" s="20">
        <f>VLOOKUP(CF319,[1]Plan1!$F$3:$G$429,2,FALSE)</f>
        <v>0</v>
      </c>
      <c r="CG664" s="20" t="e">
        <f>VLOOKUP(CG319,[1]Plan1!$F$3:$G$429,2,FALSE)</f>
        <v>#N/A</v>
      </c>
      <c r="CH664" s="20" t="e">
        <f>VLOOKUP(CH319,[1]Plan1!$F$3:$G$429,2,FALSE)</f>
        <v>#N/A</v>
      </c>
      <c r="CI664" s="20">
        <f>VLOOKUP(CI319,[1]Plan1!$F$3:$G$429,2,FALSE)</f>
        <v>6</v>
      </c>
      <c r="CJ664" s="20">
        <f>VLOOKUP(CJ319,[1]Plan1!$F$3:$G$429,2,FALSE)</f>
        <v>2</v>
      </c>
      <c r="CK664" s="20" t="e">
        <f>VLOOKUP(CK319,[1]Plan1!$F$3:$G$429,2,FALSE)</f>
        <v>#N/A</v>
      </c>
      <c r="CL664" s="20" t="e">
        <f>VLOOKUP(CL319,[1]Plan1!$F$3:$G$429,2,FALSE)</f>
        <v>#N/A</v>
      </c>
      <c r="CM664" s="20">
        <f>VLOOKUP(CM319,[1]Plan1!$F$3:$G$429,2,FALSE)</f>
        <v>0</v>
      </c>
      <c r="CN664" s="20">
        <f>VLOOKUP(CN319,[1]Plan1!$F$3:$G$429,2,FALSE)</f>
        <v>0</v>
      </c>
      <c r="CU664" s="20" t="str">
        <f>IF(ISERROR(VLOOKUP(CU319,[1]Plan1!$B$2:$D$490,2,FALSE)),"(sem email)",VLOOKUP(CU319,[1]Plan1!$B$2:$D$490,2,FALSE))</f>
        <v>(sem email)</v>
      </c>
      <c r="CX664" s="20" t="str">
        <f>IF(ISERROR(VLOOKUP(CX319,[1]ajustes!$L$4:$M$309,2,FALSE)),"(sem email)",VLOOKUP(CX319,[1]ajustes!$L$4:$M$309,2,FALSE))</f>
        <v>(sem email)</v>
      </c>
    </row>
    <row r="665" spans="5:102" ht="15.75" customHeight="1" x14ac:dyDescent="0.3">
      <c r="E665" s="23" t="str">
        <f t="shared" si="4"/>
        <v>Silvana Brasil Do Prado</v>
      </c>
      <c r="O665" s="20" t="e">
        <f>VLOOKUP(O320,[1]Plan1!$B$2:$D$490,2,FALSE)</f>
        <v>#N/A</v>
      </c>
      <c r="P665" s="20" t="str">
        <f>VLOOKUP(P320,[1]ajustes!$N$4:$O$344,2,FALSE)</f>
        <v>(12) 99765-0254</v>
      </c>
      <c r="AN665" s="20">
        <f>VLOOKUP(AN320,[1]Plan1!$F$3:$G$429,2,FALSE)</f>
        <v>30</v>
      </c>
      <c r="AO665" s="20">
        <f>VLOOKUP(AO320,[1]Plan1!$F$3:$G$429,2,FALSE)</f>
        <v>20</v>
      </c>
      <c r="AP665" s="20">
        <f>VLOOKUP(AP320,[1]Plan1!$F$3:$G$429,2,FALSE)</f>
        <v>4</v>
      </c>
      <c r="AQ665" s="20">
        <f>VLOOKUP(AQ320,[1]Plan1!$F$3:$G$429,2,FALSE)</f>
        <v>4</v>
      </c>
      <c r="AR665" s="20">
        <f>VLOOKUP(AR320,[1]Plan1!$F$3:$G$429,2,FALSE)</f>
        <v>0</v>
      </c>
      <c r="AS665" s="20">
        <f>VLOOKUP(AS320,[1]Plan1!$F$3:$G$429,2,FALSE)</f>
        <v>0</v>
      </c>
      <c r="AT665" s="20" t="e">
        <f>VLOOKUP(AT320,[1]Plan1!$F$3:$G$429,2,FALSE)</f>
        <v>#N/A</v>
      </c>
      <c r="AU665" s="20" t="e">
        <f>VLOOKUP(AU320,[1]ajustes!$L$4:$N$134,3,FALSE)</f>
        <v>#N/A</v>
      </c>
      <c r="AV665" s="20">
        <f>VLOOKUP(AV320,[1]Plan1!$F$3:$G$429,2,FALSE)</f>
        <v>10</v>
      </c>
      <c r="AW665" s="20">
        <f>VLOOKUP(AW320,[1]Plan1!$F$3:$G$429,2,FALSE)</f>
        <v>3</v>
      </c>
      <c r="AX665" s="20">
        <f>VLOOKUP(AX320,[1]Plan1!$F$3:$G$429,2,FALSE)</f>
        <v>3</v>
      </c>
      <c r="AY665" s="20">
        <f>VLOOKUP(AY320,[1]Plan1!$F$3:$G$429,2,FALSE)</f>
        <v>2</v>
      </c>
      <c r="AZ665" s="20">
        <f>VLOOKUP(AZ320,[1]Plan1!$F$3:$G$429,2,FALSE)</f>
        <v>0</v>
      </c>
      <c r="BA665" s="20">
        <f>VLOOKUP(BA320,[1]Plan1!$F$3:$G$429,2,FALSE)</f>
        <v>0</v>
      </c>
      <c r="BB665" s="20">
        <f>VLOOKUP(BB320,[1]Plan1!$F$3:$G$429,2,FALSE)</f>
        <v>2</v>
      </c>
      <c r="BC665" s="20">
        <f>VLOOKUP(BC320,[1]Plan1!$F$3:$G$429,2,FALSE)</f>
        <v>1</v>
      </c>
      <c r="BD665" s="20">
        <f>VLOOKUP(BD320,[1]Plan1!$F$3:$G$429,2,FALSE)</f>
        <v>1</v>
      </c>
      <c r="BE665" s="20" t="e">
        <f>VLOOKUP(BE320,[1]Plan1!$F$3:$G$429,2,FALSE)</f>
        <v>#N/A</v>
      </c>
      <c r="BF665" s="20">
        <f>VLOOKUP(BF320,[1]Plan1!$F$3:$G$429,2,FALSE)</f>
        <v>6</v>
      </c>
      <c r="BG665" s="20">
        <f>VLOOKUP(BG320,[1]Plan1!$F$3:$G$429,2,FALSE)</f>
        <v>0</v>
      </c>
      <c r="BH665" s="20">
        <f>VLOOKUP(BH320,[1]Plan1!$F$3:$G$429,2,FALSE)</f>
        <v>3</v>
      </c>
      <c r="BI665" s="20">
        <f>VLOOKUP(BI320,[1]Plan1!$F$3:$G$429,2,FALSE)</f>
        <v>0</v>
      </c>
      <c r="BJ665" s="20">
        <f>VLOOKUP(BJ320,[1]Plan1!$F$3:$G$429,2,FALSE)</f>
        <v>1</v>
      </c>
      <c r="BK665" s="20">
        <f>VLOOKUP(BK320,[1]Plan1!$F$3:$G$429,2,FALSE)</f>
        <v>1</v>
      </c>
      <c r="BL665" s="20">
        <f>VLOOKUP(BL320,[1]Plan1!$F$3:$G$429,2,FALSE)</f>
        <v>1</v>
      </c>
      <c r="BM665" s="20">
        <f>VLOOKUP(BM320,[1]Plan1!$F$3:$G$429,2,FALSE)</f>
        <v>0</v>
      </c>
      <c r="BN665" s="20">
        <f>VLOOKUP(BN320,[1]Plan1!$F$3:$G$429,2,FALSE)</f>
        <v>2</v>
      </c>
      <c r="BO665" s="20">
        <f>VLOOKUP(BO320,[1]Plan1!$F$3:$G$429,2,FALSE)</f>
        <v>3</v>
      </c>
      <c r="BP665" s="20">
        <f>VLOOKUP(BP320,[1]Plan1!$F$3:$G$429,2,FALSE)</f>
        <v>1</v>
      </c>
      <c r="BQ665" s="20" t="e">
        <f>VLOOKUP(BQ320,[1]ajustes!$L$3:$M$11,2,FALSE)</f>
        <v>#N/A</v>
      </c>
      <c r="BR665" s="20">
        <f>VLOOKUP(BR320,[1]Plan1!$F$3:$G$429,2,FALSE)</f>
        <v>0</v>
      </c>
      <c r="BS665" s="20">
        <f>VLOOKUP(BS320,[1]Plan1!$F$3:$G$429,2,FALSE)</f>
        <v>0</v>
      </c>
      <c r="BT665" s="20">
        <f>VLOOKUP(BT320,[1]Plan1!$F$3:$G$429,2,FALSE)</f>
        <v>0</v>
      </c>
      <c r="BU665" s="20">
        <f>VLOOKUP(BU320,[1]Plan1!$F$3:$G$429,2,FALSE)</f>
        <v>0</v>
      </c>
      <c r="BV665" s="20" t="e">
        <f>VLOOKUP(BV320,[1]ajustes!$L$3:$M$328,2,FALSE)</f>
        <v>#N/A</v>
      </c>
      <c r="BW665" s="20" t="e">
        <f>VLOOKUP(BW320,[1]Plan1!$F$3:$G$429,2,FALSE)</f>
        <v>#N/A</v>
      </c>
      <c r="BX665" s="20">
        <f>VLOOKUP(BX320,[1]Plan1!$F$3:$G$429,2,FALSE)</f>
        <v>6</v>
      </c>
      <c r="BY665" s="20">
        <f>VLOOKUP(BY320,[1]Plan1!$F$3:$G$429,2,FALSE)</f>
        <v>1</v>
      </c>
      <c r="BZ665" s="20">
        <f>VLOOKUP(BZ320,[1]Plan1!$F$3:$G$429,2,FALSE)</f>
        <v>1</v>
      </c>
      <c r="CA665" s="20">
        <f>VLOOKUP(CA320,[1]Plan1!$F$3:$G$429,2,FALSE)</f>
        <v>1</v>
      </c>
      <c r="CB665" s="20">
        <f>VLOOKUP(CB320,[1]Plan1!$F$3:$G$429,2,FALSE)</f>
        <v>0</v>
      </c>
      <c r="CC665" s="20">
        <f>VLOOKUP(CC320,[1]Plan1!$F$3:$G$429,2,FALSE)</f>
        <v>9</v>
      </c>
      <c r="CD665" s="20" t="e">
        <f>VLOOKUP(CD320,[1]Plan1!$F$3:$G$429,2,FALSE)</f>
        <v>#N/A</v>
      </c>
      <c r="CE665" s="20">
        <f>VLOOKUP(CE320,[1]Plan1!$F$3:$G$429,2,FALSE)</f>
        <v>0</v>
      </c>
      <c r="CF665" s="20">
        <f>VLOOKUP(CF320,[1]Plan1!$F$3:$G$429,2,FALSE)</f>
        <v>0</v>
      </c>
      <c r="CG665" s="20" t="e">
        <f>VLOOKUP(CG320,[1]Plan1!$F$3:$G$429,2,FALSE)</f>
        <v>#N/A</v>
      </c>
      <c r="CH665" s="20" t="e">
        <f>VLOOKUP(CH320,[1]Plan1!$F$3:$G$429,2,FALSE)</f>
        <v>#N/A</v>
      </c>
      <c r="CI665" s="20">
        <f>VLOOKUP(CI320,[1]Plan1!$F$3:$G$429,2,FALSE)</f>
        <v>0</v>
      </c>
      <c r="CJ665" s="20">
        <f>VLOOKUP(CJ320,[1]Plan1!$F$3:$G$429,2,FALSE)</f>
        <v>0</v>
      </c>
      <c r="CK665" s="20" t="e">
        <f>VLOOKUP(CK320,[1]Plan1!$F$3:$G$429,2,FALSE)</f>
        <v>#N/A</v>
      </c>
      <c r="CL665" s="20" t="e">
        <f>VLOOKUP(CL320,[1]Plan1!$F$3:$G$429,2,FALSE)</f>
        <v>#N/A</v>
      </c>
      <c r="CM665" s="20">
        <f>VLOOKUP(CM320,[1]Plan1!$F$3:$G$429,2,FALSE)</f>
        <v>0</v>
      </c>
      <c r="CN665" s="20">
        <f>VLOOKUP(CN320,[1]Plan1!$F$3:$G$429,2,FALSE)</f>
        <v>0</v>
      </c>
      <c r="CU665" s="20" t="str">
        <f>IF(ISERROR(VLOOKUP(CU320,[1]Plan1!$B$2:$D$490,2,FALSE)),"(sem email)",VLOOKUP(CU320,[1]Plan1!$B$2:$D$490,2,FALSE))</f>
        <v>(sem email)</v>
      </c>
      <c r="CX665" s="20" t="str">
        <f>IF(ISERROR(VLOOKUP(CX320,[1]ajustes!$L$4:$M$309,2,FALSE)),"(sem email)",VLOOKUP(CX320,[1]ajustes!$L$4:$M$309,2,FALSE))</f>
        <v>(sem email)</v>
      </c>
    </row>
    <row r="666" spans="5:102" ht="15.75" customHeight="1" x14ac:dyDescent="0.3">
      <c r="E666" s="23" t="str">
        <f t="shared" si="4"/>
        <v>Wilson Barreto</v>
      </c>
      <c r="O666" s="20" t="e">
        <f>VLOOKUP(O321,[1]Plan1!$B$2:$D$490,2,FALSE)</f>
        <v>#N/A</v>
      </c>
      <c r="P666" s="20" t="str">
        <f>VLOOKUP(P321,[1]ajustes!$N$4:$O$344,2,FALSE)</f>
        <v>(12) 99797-9732</v>
      </c>
      <c r="AN666" s="20">
        <f>VLOOKUP(AN321,[1]Plan1!$F$3:$G$429,2,FALSE)</f>
        <v>0</v>
      </c>
      <c r="AO666" s="20">
        <f>VLOOKUP(AO321,[1]Plan1!$F$3:$G$429,2,FALSE)</f>
        <v>0</v>
      </c>
      <c r="AP666" s="20">
        <f>VLOOKUP(AP321,[1]Plan1!$F$3:$G$429,2,FALSE)</f>
        <v>4</v>
      </c>
      <c r="AQ666" s="20">
        <f>VLOOKUP(AQ321,[1]Plan1!$F$3:$G$429,2,FALSE)</f>
        <v>4</v>
      </c>
      <c r="AR666" s="20">
        <f>VLOOKUP(AR321,[1]Plan1!$F$3:$G$429,2,FALSE)</f>
        <v>0</v>
      </c>
      <c r="AS666" s="20">
        <f>VLOOKUP(AS321,[1]Plan1!$F$3:$G$429,2,FALSE)</f>
        <v>0</v>
      </c>
      <c r="AT666" s="20" t="e">
        <f>VLOOKUP(AT321,[1]Plan1!$F$3:$G$429,2,FALSE)</f>
        <v>#N/A</v>
      </c>
      <c r="AU666" s="20" t="e">
        <f>VLOOKUP(AU321,[1]ajustes!$L$4:$N$134,3,FALSE)</f>
        <v>#N/A</v>
      </c>
      <c r="AV666" s="20">
        <f>VLOOKUP(AV321,[1]Plan1!$F$3:$G$429,2,FALSE)</f>
        <v>10</v>
      </c>
      <c r="AW666" s="20">
        <f>VLOOKUP(AW321,[1]Plan1!$F$3:$G$429,2,FALSE)</f>
        <v>3</v>
      </c>
      <c r="AX666" s="20">
        <f>VLOOKUP(AX321,[1]Plan1!$F$3:$G$429,2,FALSE)</f>
        <v>3</v>
      </c>
      <c r="AY666" s="20">
        <f>VLOOKUP(AY321,[1]Plan1!$F$3:$G$429,2,FALSE)</f>
        <v>2</v>
      </c>
      <c r="AZ666" s="20">
        <f>VLOOKUP(AZ321,[1]Plan1!$F$3:$G$429,2,FALSE)</f>
        <v>0</v>
      </c>
      <c r="BA666" s="20">
        <f>VLOOKUP(BA321,[1]Plan1!$F$3:$G$429,2,FALSE)</f>
        <v>0</v>
      </c>
      <c r="BB666" s="20">
        <f>VLOOKUP(BB321,[1]Plan1!$F$3:$G$429,2,FALSE)</f>
        <v>2</v>
      </c>
      <c r="BC666" s="20">
        <f>VLOOKUP(BC321,[1]Plan1!$F$3:$G$429,2,FALSE)</f>
        <v>1</v>
      </c>
      <c r="BD666" s="20">
        <f>VLOOKUP(BD321,[1]Plan1!$F$3:$G$429,2,FALSE)</f>
        <v>0</v>
      </c>
      <c r="BE666" s="20" t="e">
        <f>VLOOKUP(BE321,[1]Plan1!$F$3:$G$429,2,FALSE)</f>
        <v>#N/A</v>
      </c>
      <c r="BF666" s="20">
        <f>VLOOKUP(BF321,[1]Plan1!$F$3:$G$429,2,FALSE)</f>
        <v>0</v>
      </c>
      <c r="BG666" s="20">
        <f>VLOOKUP(BG321,[1]Plan1!$F$3:$G$429,2,FALSE)</f>
        <v>0</v>
      </c>
      <c r="BH666" s="20">
        <f>VLOOKUP(BH321,[1]Plan1!$F$3:$G$429,2,FALSE)</f>
        <v>2</v>
      </c>
      <c r="BI666" s="20">
        <f>VLOOKUP(BI321,[1]Plan1!$F$3:$G$429,2,FALSE)</f>
        <v>0</v>
      </c>
      <c r="BJ666" s="20">
        <f>VLOOKUP(BJ321,[1]Plan1!$F$3:$G$429,2,FALSE)</f>
        <v>1</v>
      </c>
      <c r="BK666" s="20">
        <f>VLOOKUP(BK321,[1]Plan1!$F$3:$G$429,2,FALSE)</f>
        <v>1</v>
      </c>
      <c r="BL666" s="20">
        <f>VLOOKUP(BL321,[1]Plan1!$F$3:$G$429,2,FALSE)</f>
        <v>0</v>
      </c>
      <c r="BM666" s="20">
        <f>VLOOKUP(BM321,[1]Plan1!$F$3:$G$429,2,FALSE)</f>
        <v>0</v>
      </c>
      <c r="BN666" s="20">
        <f>VLOOKUP(BN321,[1]Plan1!$F$3:$G$429,2,FALSE)</f>
        <v>0</v>
      </c>
      <c r="BO666" s="20">
        <f>VLOOKUP(BO321,[1]Plan1!$F$3:$G$429,2,FALSE)</f>
        <v>1</v>
      </c>
      <c r="BP666" s="20">
        <f>VLOOKUP(BP321,[1]Plan1!$F$3:$G$429,2,FALSE)</f>
        <v>0</v>
      </c>
      <c r="BQ666" s="20" t="e">
        <f>VLOOKUP(BQ321,[1]ajustes!$L$3:$M$11,2,FALSE)</f>
        <v>#N/A</v>
      </c>
      <c r="BR666" s="20" t="e">
        <f>VLOOKUP(BR321,[1]Plan1!$F$3:$G$429,2,FALSE)</f>
        <v>#N/A</v>
      </c>
      <c r="BS666" s="20">
        <f>VLOOKUP(BS321,[1]Plan1!$F$3:$G$429,2,FALSE)</f>
        <v>0</v>
      </c>
      <c r="BT666" s="20">
        <f>VLOOKUP(BT321,[1]Plan1!$F$3:$G$429,2,FALSE)</f>
        <v>1</v>
      </c>
      <c r="BU666" s="20">
        <f>VLOOKUP(BU321,[1]Plan1!$F$3:$G$429,2,FALSE)</f>
        <v>0</v>
      </c>
      <c r="BV666" s="20" t="e">
        <f>VLOOKUP(BV321,[1]ajustes!$L$3:$M$328,2,FALSE)</f>
        <v>#N/A</v>
      </c>
      <c r="BW666" s="20">
        <f>VLOOKUP(BW321,[1]Plan1!$F$3:$G$429,2,FALSE)</f>
        <v>0</v>
      </c>
      <c r="BX666" s="20">
        <f>VLOOKUP(BX321,[1]Plan1!$F$3:$G$429,2,FALSE)</f>
        <v>0</v>
      </c>
      <c r="BY666" s="20">
        <f>VLOOKUP(BY321,[1]Plan1!$F$3:$G$429,2,FALSE)</f>
        <v>0</v>
      </c>
      <c r="BZ666" s="20">
        <f>VLOOKUP(BZ321,[1]Plan1!$F$3:$G$429,2,FALSE)</f>
        <v>1</v>
      </c>
      <c r="CA666" s="20">
        <f>VLOOKUP(CA321,[1]Plan1!$F$3:$G$429,2,FALSE)</f>
        <v>0</v>
      </c>
      <c r="CB666" s="20">
        <f>VLOOKUP(CB321,[1]Plan1!$F$3:$G$429,2,FALSE)</f>
        <v>1</v>
      </c>
      <c r="CC666" s="20">
        <f>VLOOKUP(CC321,[1]Plan1!$F$3:$G$429,2,FALSE)</f>
        <v>1</v>
      </c>
      <c r="CD666" s="20">
        <f>VLOOKUP(CD321,[1]Plan1!$F$3:$G$429,2,FALSE)</f>
        <v>0</v>
      </c>
      <c r="CE666" s="20" t="e">
        <f>VLOOKUP(CE321,[1]Plan1!$F$3:$G$429,2,FALSE)</f>
        <v>#N/A</v>
      </c>
      <c r="CF666" s="20">
        <f>VLOOKUP(CF321,[1]Plan1!$F$3:$G$429,2,FALSE)</f>
        <v>0</v>
      </c>
      <c r="CG666" s="20" t="e">
        <f>VLOOKUP(CG321,[1]Plan1!$F$3:$G$429,2,FALSE)</f>
        <v>#N/A</v>
      </c>
      <c r="CH666" s="20">
        <f>VLOOKUP(CH321,[1]Plan1!$F$3:$G$429,2,FALSE)</f>
        <v>0</v>
      </c>
      <c r="CI666" s="20">
        <f>VLOOKUP(CI321,[1]Plan1!$F$3:$G$429,2,FALSE)</f>
        <v>0</v>
      </c>
      <c r="CJ666" s="20">
        <f>VLOOKUP(CJ321,[1]Plan1!$F$3:$G$429,2,FALSE)</f>
        <v>0</v>
      </c>
      <c r="CK666" s="20">
        <f>VLOOKUP(CK321,[1]Plan1!$F$3:$G$429,2,FALSE)</f>
        <v>0</v>
      </c>
      <c r="CL666" s="20" t="e">
        <f>VLOOKUP(CL321,[1]Plan1!$F$3:$G$429,2,FALSE)</f>
        <v>#N/A</v>
      </c>
      <c r="CM666" s="20">
        <f>VLOOKUP(CM321,[1]Plan1!$F$3:$G$429,2,FALSE)</f>
        <v>0</v>
      </c>
      <c r="CN666" s="20">
        <f>VLOOKUP(CN321,[1]Plan1!$F$3:$G$429,2,FALSE)</f>
        <v>0</v>
      </c>
      <c r="CU666" s="20" t="str">
        <f>IF(ISERROR(VLOOKUP(CU321,[1]Plan1!$B$2:$D$490,2,FALSE)),"(sem email)",VLOOKUP(CU321,[1]Plan1!$B$2:$D$490,2,FALSE))</f>
        <v>(sem email)</v>
      </c>
      <c r="CX666" s="20" t="str">
        <f>IF(ISERROR(VLOOKUP(CX321,[1]ajustes!$L$4:$M$309,2,FALSE)),"(sem email)",VLOOKUP(CX321,[1]ajustes!$L$4:$M$309,2,FALSE))</f>
        <v>(sem email)</v>
      </c>
    </row>
    <row r="667" spans="5:102" ht="15.75" customHeight="1" x14ac:dyDescent="0.3">
      <c r="E667" s="23" t="str">
        <f t="shared" si="4"/>
        <v>José Roberto Da Silva</v>
      </c>
      <c r="O667" s="20" t="e">
        <f>VLOOKUP(O322,[1]Plan1!$B$2:$D$490,2,FALSE)</f>
        <v>#N/A</v>
      </c>
      <c r="P667" s="20" t="str">
        <f>VLOOKUP(P322,[1]ajustes!$N$4:$O$344,2,FALSE)</f>
        <v>(12) 98156-9154</v>
      </c>
      <c r="AN667" s="20">
        <f>VLOOKUP(AN322,[1]Plan1!$F$3:$G$429,2,FALSE)</f>
        <v>25</v>
      </c>
      <c r="AO667" s="20">
        <f>VLOOKUP(AO322,[1]Plan1!$F$3:$G$429,2,FALSE)</f>
        <v>20</v>
      </c>
      <c r="AP667" s="20">
        <f>VLOOKUP(AP322,[1]Plan1!$F$3:$G$429,2,FALSE)</f>
        <v>8</v>
      </c>
      <c r="AQ667" s="20">
        <f>VLOOKUP(AQ322,[1]Plan1!$F$3:$G$429,2,FALSE)</f>
        <v>3</v>
      </c>
      <c r="AR667" s="20">
        <f>VLOOKUP(AR322,[1]Plan1!$F$3:$G$429,2,FALSE)</f>
        <v>0</v>
      </c>
      <c r="AS667" s="20">
        <f>VLOOKUP(AS322,[1]Plan1!$F$3:$G$429,2,FALSE)</f>
        <v>0</v>
      </c>
      <c r="AT667" s="20" t="e">
        <f>VLOOKUP(AT322,[1]Plan1!$F$3:$G$429,2,FALSE)</f>
        <v>#N/A</v>
      </c>
      <c r="AU667" s="20" t="e">
        <f>VLOOKUP(AU322,[1]ajustes!$L$4:$N$134,3,FALSE)</f>
        <v>#N/A</v>
      </c>
      <c r="AV667" s="20">
        <f>VLOOKUP(AV322,[1]Plan1!$F$3:$G$429,2,FALSE)</f>
        <v>8</v>
      </c>
      <c r="AW667" s="20">
        <f>VLOOKUP(AW322,[1]Plan1!$F$3:$G$429,2,FALSE)</f>
        <v>0</v>
      </c>
      <c r="AX667" s="20">
        <f>VLOOKUP(AX322,[1]Plan1!$F$3:$G$429,2,FALSE)</f>
        <v>2</v>
      </c>
      <c r="AY667" s="20">
        <f>VLOOKUP(AY322,[1]Plan1!$F$3:$G$429,2,FALSE)</f>
        <v>1</v>
      </c>
      <c r="AZ667" s="20">
        <f>VLOOKUP(AZ322,[1]Plan1!$F$3:$G$429,2,FALSE)</f>
        <v>0</v>
      </c>
      <c r="BA667" s="20">
        <f>VLOOKUP(BA322,[1]Plan1!$F$3:$G$429,2,FALSE)</f>
        <v>0</v>
      </c>
      <c r="BB667" s="20">
        <f>VLOOKUP(BB322,[1]Plan1!$F$3:$G$429,2,FALSE)</f>
        <v>0</v>
      </c>
      <c r="BC667" s="20">
        <f>VLOOKUP(BC322,[1]Plan1!$F$3:$G$429,2,FALSE)</f>
        <v>0</v>
      </c>
      <c r="BD667" s="20">
        <f>VLOOKUP(BD322,[1]Plan1!$F$3:$G$429,2,FALSE)</f>
        <v>0</v>
      </c>
      <c r="BE667" s="20" t="e">
        <f>VLOOKUP(BE322,[1]Plan1!$F$3:$G$429,2,FALSE)</f>
        <v>#N/A</v>
      </c>
      <c r="BF667" s="20">
        <f>VLOOKUP(BF322,[1]Plan1!$F$3:$G$429,2,FALSE)</f>
        <v>15</v>
      </c>
      <c r="BG667" s="20">
        <f>VLOOKUP(BG322,[1]Plan1!$F$3:$G$429,2,FALSE)</f>
        <v>4</v>
      </c>
      <c r="BH667" s="20">
        <f>VLOOKUP(BH322,[1]Plan1!$F$3:$G$429,2,FALSE)</f>
        <v>2</v>
      </c>
      <c r="BI667" s="20">
        <f>VLOOKUP(BI322,[1]Plan1!$F$3:$G$429,2,FALSE)</f>
        <v>0</v>
      </c>
      <c r="BJ667" s="20">
        <f>VLOOKUP(BJ322,[1]Plan1!$F$3:$G$429,2,FALSE)</f>
        <v>0</v>
      </c>
      <c r="BK667" s="20">
        <f>VLOOKUP(BK322,[1]Plan1!$F$3:$G$429,2,FALSE)</f>
        <v>0</v>
      </c>
      <c r="BL667" s="20">
        <f>VLOOKUP(BL322,[1]Plan1!$F$3:$G$429,2,FALSE)</f>
        <v>0</v>
      </c>
      <c r="BM667" s="20">
        <f>VLOOKUP(BM322,[1]Plan1!$F$3:$G$429,2,FALSE)</f>
        <v>1</v>
      </c>
      <c r="BN667" s="20">
        <f>VLOOKUP(BN322,[1]Plan1!$F$3:$G$429,2,FALSE)</f>
        <v>0</v>
      </c>
      <c r="BO667" s="20">
        <f>VLOOKUP(BO322,[1]Plan1!$F$3:$G$429,2,FALSE)</f>
        <v>0</v>
      </c>
      <c r="BP667" s="20">
        <f>VLOOKUP(BP322,[1]Plan1!$F$3:$G$429,2,FALSE)</f>
        <v>0</v>
      </c>
      <c r="BQ667" s="20" t="e">
        <f>VLOOKUP(BQ322,[1]ajustes!$L$3:$M$11,2,FALSE)</f>
        <v>#N/A</v>
      </c>
      <c r="BR667" s="20">
        <f>VLOOKUP(BR322,[1]Plan1!$F$3:$G$429,2,FALSE)</f>
        <v>0</v>
      </c>
      <c r="BS667" s="20">
        <f>VLOOKUP(BS322,[1]Plan1!$F$3:$G$429,2,FALSE)</f>
        <v>0</v>
      </c>
      <c r="BT667" s="20">
        <f>VLOOKUP(BT322,[1]Plan1!$F$3:$G$429,2,FALSE)</f>
        <v>0</v>
      </c>
      <c r="BU667" s="20">
        <f>VLOOKUP(BU322,[1]Plan1!$F$3:$G$429,2,FALSE)</f>
        <v>0</v>
      </c>
      <c r="BV667" s="20" t="e">
        <f>VLOOKUP(BV322,[1]ajustes!$L$3:$M$328,2,FALSE)</f>
        <v>#N/A</v>
      </c>
      <c r="BW667" s="20">
        <f>VLOOKUP(BW322,[1]Plan1!$F$3:$G$429,2,FALSE)</f>
        <v>0</v>
      </c>
      <c r="BX667" s="20">
        <f>VLOOKUP(BX322,[1]Plan1!$F$3:$G$429,2,FALSE)</f>
        <v>0</v>
      </c>
      <c r="BY667" s="20">
        <f>VLOOKUP(BY322,[1]Plan1!$F$3:$G$429,2,FALSE)</f>
        <v>0</v>
      </c>
      <c r="BZ667" s="20">
        <f>VLOOKUP(BZ322,[1]Plan1!$F$3:$G$429,2,FALSE)</f>
        <v>0</v>
      </c>
      <c r="CA667" s="20">
        <f>VLOOKUP(CA322,[1]Plan1!$F$3:$G$429,2,FALSE)</f>
        <v>0</v>
      </c>
      <c r="CB667" s="20">
        <f>VLOOKUP(CB322,[1]Plan1!$F$3:$G$429,2,FALSE)</f>
        <v>0</v>
      </c>
      <c r="CC667" s="20">
        <f>VLOOKUP(CC322,[1]Plan1!$F$3:$G$429,2,FALSE)</f>
        <v>4</v>
      </c>
      <c r="CD667" s="20">
        <f>VLOOKUP(CD322,[1]Plan1!$F$3:$G$429,2,FALSE)</f>
        <v>0</v>
      </c>
      <c r="CE667" s="20">
        <f>VLOOKUP(CE322,[1]Plan1!$F$3:$G$429,2,FALSE)</f>
        <v>0</v>
      </c>
      <c r="CF667" s="20">
        <f>VLOOKUP(CF322,[1]Plan1!$F$3:$G$429,2,FALSE)</f>
        <v>0</v>
      </c>
      <c r="CG667" s="20" t="e">
        <f>VLOOKUP(CG322,[1]Plan1!$F$3:$G$429,2,FALSE)</f>
        <v>#N/A</v>
      </c>
      <c r="CH667" s="20" t="e">
        <f>VLOOKUP(CH322,[1]Plan1!$F$3:$G$429,2,FALSE)</f>
        <v>#N/A</v>
      </c>
      <c r="CI667" s="20">
        <f>VLOOKUP(CI322,[1]Plan1!$F$3:$G$429,2,FALSE)</f>
        <v>0</v>
      </c>
      <c r="CJ667" s="20">
        <f>VLOOKUP(CJ322,[1]Plan1!$F$3:$G$429,2,FALSE)</f>
        <v>0</v>
      </c>
      <c r="CK667" s="20">
        <f>VLOOKUP(CK322,[1]Plan1!$F$3:$G$429,2,FALSE)</f>
        <v>0</v>
      </c>
      <c r="CL667" s="20" t="e">
        <f>VLOOKUP(CL322,[1]Plan1!$F$3:$G$429,2,FALSE)</f>
        <v>#N/A</v>
      </c>
      <c r="CM667" s="20">
        <f>VLOOKUP(CM322,[1]Plan1!$F$3:$G$429,2,FALSE)</f>
        <v>0</v>
      </c>
      <c r="CN667" s="20">
        <f>VLOOKUP(CN322,[1]Plan1!$F$3:$G$429,2,FALSE)</f>
        <v>0</v>
      </c>
      <c r="CU667" s="20" t="str">
        <f>IF(ISERROR(VLOOKUP(CU322,[1]Plan1!$B$2:$D$490,2,FALSE)),"(sem email)",VLOOKUP(CU322,[1]Plan1!$B$2:$D$490,2,FALSE))</f>
        <v>(sem email)</v>
      </c>
      <c r="CX667" s="20" t="str">
        <f>IF(ISERROR(VLOOKUP(CX322,[1]ajustes!$L$4:$M$309,2,FALSE)),"(sem email)",VLOOKUP(CX322,[1]ajustes!$L$4:$M$309,2,FALSE))</f>
        <v>(sem email)</v>
      </c>
    </row>
    <row r="668" spans="5:102" ht="15.75" customHeight="1" x14ac:dyDescent="0.3">
      <c r="E668" s="23" t="str">
        <f t="shared" ref="E668:E690" si="5">PROPER(E323)</f>
        <v>Elder Junqueira Santos</v>
      </c>
      <c r="O668" s="20" t="e">
        <f>VLOOKUP(O323,[1]Plan1!$B$2:$D$490,2,FALSE)</f>
        <v>#N/A</v>
      </c>
      <c r="P668" s="20" t="str">
        <f>VLOOKUP(P323,[1]ajustes!$N$4:$O$344,2,FALSE)</f>
        <v>(12) 98102-0669</v>
      </c>
      <c r="AN668" s="20">
        <f>VLOOKUP(AN323,[1]Plan1!$F$3:$G$429,2,FALSE)</f>
        <v>0</v>
      </c>
      <c r="AO668" s="20">
        <f>VLOOKUP(AO323,[1]Plan1!$F$3:$G$429,2,FALSE)</f>
        <v>3</v>
      </c>
      <c r="AP668" s="20">
        <f>VLOOKUP(AP323,[1]Plan1!$F$3:$G$429,2,FALSE)</f>
        <v>1</v>
      </c>
      <c r="AQ668" s="20">
        <f>VLOOKUP(AQ323,[1]Plan1!$F$3:$G$429,2,FALSE)</f>
        <v>1</v>
      </c>
      <c r="AR668" s="20">
        <f>VLOOKUP(AR323,[1]Plan1!$F$3:$G$429,2,FALSE)</f>
        <v>0</v>
      </c>
      <c r="AS668" s="20">
        <f>VLOOKUP(AS323,[1]Plan1!$F$3:$G$429,2,FALSE)</f>
        <v>0</v>
      </c>
      <c r="AT668" s="20">
        <f>VLOOKUP(AT323,[1]Plan1!$F$3:$G$429,2,FALSE)</f>
        <v>0</v>
      </c>
      <c r="AU668" s="20" t="e">
        <f>VLOOKUP(AU323,[1]ajustes!$L$4:$N$134,3,FALSE)</f>
        <v>#N/A</v>
      </c>
      <c r="AV668" s="20">
        <f>VLOOKUP(AV323,[1]Plan1!$F$3:$G$429,2,FALSE)</f>
        <v>0</v>
      </c>
      <c r="AW668" s="20">
        <f>VLOOKUP(AW323,[1]Plan1!$F$3:$G$429,2,FALSE)</f>
        <v>0</v>
      </c>
      <c r="AX668" s="20">
        <f>VLOOKUP(AX323,[1]Plan1!$F$3:$G$429,2,FALSE)</f>
        <v>0</v>
      </c>
      <c r="AY668" s="20">
        <f>VLOOKUP(AY323,[1]Plan1!$F$3:$G$429,2,FALSE)</f>
        <v>0</v>
      </c>
      <c r="AZ668" s="20">
        <f>VLOOKUP(AZ323,[1]Plan1!$F$3:$G$429,2,FALSE)</f>
        <v>0</v>
      </c>
      <c r="BA668" s="20">
        <f>VLOOKUP(BA323,[1]Plan1!$F$3:$G$429,2,FALSE)</f>
        <v>0</v>
      </c>
      <c r="BB668" s="20">
        <f>VLOOKUP(BB323,[1]Plan1!$F$3:$G$429,2,FALSE)</f>
        <v>0</v>
      </c>
      <c r="BC668" s="20">
        <f>VLOOKUP(BC323,[1]Plan1!$F$3:$G$429,2,FALSE)</f>
        <v>0</v>
      </c>
      <c r="BD668" s="20">
        <f>VLOOKUP(BD323,[1]Plan1!$F$3:$G$429,2,FALSE)</f>
        <v>0</v>
      </c>
      <c r="BE668" s="20" t="e">
        <f>VLOOKUP(BE323,[1]Plan1!$F$3:$G$429,2,FALSE)</f>
        <v>#N/A</v>
      </c>
      <c r="BF668" s="20">
        <f>VLOOKUP(BF323,[1]Plan1!$F$3:$G$429,2,FALSE)</f>
        <v>26</v>
      </c>
      <c r="BG668" s="20">
        <f>VLOOKUP(BG323,[1]Plan1!$F$3:$G$429,2,FALSE)</f>
        <v>9</v>
      </c>
      <c r="BH668" s="20">
        <f>VLOOKUP(BH323,[1]Plan1!$F$3:$G$429,2,FALSE)</f>
        <v>5</v>
      </c>
      <c r="BI668" s="20">
        <f>VLOOKUP(BI323,[1]Plan1!$F$3:$G$429,2,FALSE)</f>
        <v>0</v>
      </c>
      <c r="BJ668" s="20">
        <f>VLOOKUP(BJ323,[1]Plan1!$F$3:$G$429,2,FALSE)</f>
        <v>1</v>
      </c>
      <c r="BK668" s="20">
        <f>VLOOKUP(BK323,[1]Plan1!$F$3:$G$429,2,FALSE)</f>
        <v>1</v>
      </c>
      <c r="BL668" s="20">
        <f>VLOOKUP(BL323,[1]Plan1!$F$3:$G$429,2,FALSE)</f>
        <v>1</v>
      </c>
      <c r="BM668" s="20">
        <f>VLOOKUP(BM323,[1]Plan1!$F$3:$G$429,2,FALSE)</f>
        <v>2</v>
      </c>
      <c r="BN668" s="20">
        <f>VLOOKUP(BN323,[1]Plan1!$F$3:$G$429,2,FALSE)</f>
        <v>0</v>
      </c>
      <c r="BO668" s="20">
        <f>VLOOKUP(BO323,[1]Plan1!$F$3:$G$429,2,FALSE)</f>
        <v>2</v>
      </c>
      <c r="BP668" s="20">
        <f>VLOOKUP(BP323,[1]Plan1!$F$3:$G$429,2,FALSE)</f>
        <v>1</v>
      </c>
      <c r="BQ668" s="20" t="e">
        <f>VLOOKUP(BQ323,[1]ajustes!$L$3:$M$11,2,FALSE)</f>
        <v>#N/A</v>
      </c>
      <c r="BR668" s="20" t="e">
        <f>VLOOKUP(BR323,[1]Plan1!$F$3:$G$429,2,FALSE)</f>
        <v>#N/A</v>
      </c>
      <c r="BS668" s="20">
        <f>VLOOKUP(BS323,[1]Plan1!$F$3:$G$429,2,FALSE)</f>
        <v>3</v>
      </c>
      <c r="BT668" s="20">
        <f>VLOOKUP(BT323,[1]Plan1!$F$3:$G$429,2,FALSE)</f>
        <v>1</v>
      </c>
      <c r="BU668" s="20">
        <f>VLOOKUP(BU323,[1]Plan1!$F$3:$G$429,2,FALSE)</f>
        <v>1</v>
      </c>
      <c r="BV668" s="20" t="e">
        <f>VLOOKUP(BV323,[1]ajustes!$L$3:$M$328,2,FALSE)</f>
        <v>#N/A</v>
      </c>
      <c r="BW668" s="20">
        <f>VLOOKUP(BW323,[1]Plan1!$F$3:$G$429,2,FALSE)</f>
        <v>0</v>
      </c>
      <c r="BX668" s="20">
        <f>VLOOKUP(BX323,[1]Plan1!$F$3:$G$429,2,FALSE)</f>
        <v>0</v>
      </c>
      <c r="BY668" s="20">
        <f>VLOOKUP(BY323,[1]Plan1!$F$3:$G$429,2,FALSE)</f>
        <v>0</v>
      </c>
      <c r="BZ668" s="20">
        <f>VLOOKUP(BZ323,[1]Plan1!$F$3:$G$429,2,FALSE)</f>
        <v>0</v>
      </c>
      <c r="CA668" s="20">
        <f>VLOOKUP(CA323,[1]Plan1!$F$3:$G$429,2,FALSE)</f>
        <v>0</v>
      </c>
      <c r="CB668" s="20">
        <f>VLOOKUP(CB323,[1]Plan1!$F$3:$G$429,2,FALSE)</f>
        <v>0</v>
      </c>
      <c r="CC668" s="20">
        <f>VLOOKUP(CC323,[1]Plan1!$F$3:$G$429,2,FALSE)</f>
        <v>2</v>
      </c>
      <c r="CD668" s="20">
        <f>VLOOKUP(CD323,[1]Plan1!$F$3:$G$429,2,FALSE)</f>
        <v>0</v>
      </c>
      <c r="CE668" s="20">
        <f>VLOOKUP(CE323,[1]Plan1!$F$3:$G$429,2,FALSE)</f>
        <v>0</v>
      </c>
      <c r="CF668" s="20">
        <f>VLOOKUP(CF323,[1]Plan1!$F$3:$G$429,2,FALSE)</f>
        <v>0</v>
      </c>
      <c r="CG668" s="20" t="e">
        <f>VLOOKUP(CG323,[1]Plan1!$F$3:$G$429,2,FALSE)</f>
        <v>#N/A</v>
      </c>
      <c r="CH668" s="20">
        <f>VLOOKUP(CH323,[1]Plan1!$F$3:$G$429,2,FALSE)</f>
        <v>0</v>
      </c>
      <c r="CI668" s="20">
        <f>VLOOKUP(CI323,[1]Plan1!$F$3:$G$429,2,FALSE)</f>
        <v>0</v>
      </c>
      <c r="CJ668" s="20">
        <f>VLOOKUP(CJ323,[1]Plan1!$F$3:$G$429,2,FALSE)</f>
        <v>0</v>
      </c>
      <c r="CK668" s="20">
        <f>VLOOKUP(CK323,[1]Plan1!$F$3:$G$429,2,FALSE)</f>
        <v>0</v>
      </c>
      <c r="CL668" s="20">
        <f>VLOOKUP(CL323,[1]Plan1!$F$3:$G$429,2,FALSE)</f>
        <v>0</v>
      </c>
      <c r="CM668" s="20">
        <f>VLOOKUP(CM323,[1]Plan1!$F$3:$G$429,2,FALSE)</f>
        <v>0</v>
      </c>
      <c r="CN668" s="20">
        <f>VLOOKUP(CN323,[1]Plan1!$F$3:$G$429,2,FALSE)</f>
        <v>0</v>
      </c>
      <c r="CU668" s="20" t="str">
        <f>IF(ISERROR(VLOOKUP(CU323,[1]Plan1!$B$2:$D$490,2,FALSE)),"(sem email)",VLOOKUP(CU323,[1]Plan1!$B$2:$D$490,2,FALSE))</f>
        <v>(sem email)</v>
      </c>
      <c r="CX668" s="20" t="str">
        <f>IF(ISERROR(VLOOKUP(CX323,[1]ajustes!$L$4:$M$309,2,FALSE)),"(sem email)",VLOOKUP(CX323,[1]ajustes!$L$4:$M$309,2,FALSE))</f>
        <v>(sem email)</v>
      </c>
    </row>
    <row r="669" spans="5:102" ht="15.75" customHeight="1" x14ac:dyDescent="0.3">
      <c r="E669" s="23" t="str">
        <f t="shared" si="5"/>
        <v>Neusa Maria Magalhães Lima</v>
      </c>
      <c r="O669" s="20" t="e">
        <f>VLOOKUP(O324,[1]Plan1!$B$2:$D$490,2,FALSE)</f>
        <v>#N/A</v>
      </c>
      <c r="P669" s="20" t="str">
        <f>VLOOKUP(P324,[1]ajustes!$N$4:$O$344,2,FALSE)</f>
        <v>(12) 98803-9089</v>
      </c>
      <c r="AN669" s="20">
        <f>VLOOKUP(AN324,[1]Plan1!$F$3:$G$429,2,FALSE)</f>
        <v>15</v>
      </c>
      <c r="AO669" s="20">
        <f>VLOOKUP(AO324,[1]Plan1!$F$3:$G$429,2,FALSE)</f>
        <v>6</v>
      </c>
      <c r="AP669" s="20">
        <f>VLOOKUP(AP324,[1]Plan1!$F$3:$G$429,2,FALSE)</f>
        <v>3</v>
      </c>
      <c r="AQ669" s="20">
        <f>VLOOKUP(AQ324,[1]Plan1!$F$3:$G$429,2,FALSE)</f>
        <v>5</v>
      </c>
      <c r="AR669" s="20">
        <f>VLOOKUP(AR324,[1]Plan1!$F$3:$G$429,2,FALSE)</f>
        <v>0</v>
      </c>
      <c r="AS669" s="20">
        <f>VLOOKUP(AS324,[1]Plan1!$F$3:$G$429,2,FALSE)</f>
        <v>0</v>
      </c>
      <c r="AT669" s="20" t="e">
        <f>VLOOKUP(AT324,[1]Plan1!$F$3:$G$429,2,FALSE)</f>
        <v>#N/A</v>
      </c>
      <c r="AU669" s="20" t="e">
        <f>VLOOKUP(AU324,[1]ajustes!$L$4:$N$134,3,FALSE)</f>
        <v>#N/A</v>
      </c>
      <c r="AV669" s="20">
        <f>VLOOKUP(AV324,[1]Plan1!$F$3:$G$429,2,FALSE)</f>
        <v>14</v>
      </c>
      <c r="AW669" s="20">
        <f>VLOOKUP(AW324,[1]Plan1!$F$3:$G$429,2,FALSE)</f>
        <v>2</v>
      </c>
      <c r="AX669" s="20">
        <f>VLOOKUP(AX324,[1]Plan1!$F$3:$G$429,2,FALSE)</f>
        <v>3</v>
      </c>
      <c r="AY669" s="20">
        <f>VLOOKUP(AY324,[1]Plan1!$F$3:$G$429,2,FALSE)</f>
        <v>2</v>
      </c>
      <c r="AZ669" s="20" t="e">
        <f>VLOOKUP(AZ324,[1]Plan1!$F$3:$G$429,2,FALSE)</f>
        <v>#N/A</v>
      </c>
      <c r="BA669" s="20">
        <f>VLOOKUP(BA324,[1]Plan1!$F$3:$G$429,2,FALSE)</f>
        <v>8</v>
      </c>
      <c r="BB669" s="20">
        <f>VLOOKUP(BB324,[1]Plan1!$F$3:$G$429,2,FALSE)</f>
        <v>1</v>
      </c>
      <c r="BC669" s="20">
        <f>VLOOKUP(BC324,[1]Plan1!$F$3:$G$429,2,FALSE)</f>
        <v>1</v>
      </c>
      <c r="BD669" s="20">
        <f>VLOOKUP(BD324,[1]Plan1!$F$3:$G$429,2,FALSE)</f>
        <v>1</v>
      </c>
      <c r="BE669" s="20" t="e">
        <f>VLOOKUP(BE324,[1]Plan1!$F$3:$G$429,2,FALSE)</f>
        <v>#N/A</v>
      </c>
      <c r="BF669" s="20">
        <f>VLOOKUP(BF324,[1]Plan1!$F$3:$G$429,2,FALSE)</f>
        <v>17</v>
      </c>
      <c r="BG669" s="20">
        <f>VLOOKUP(BG324,[1]Plan1!$F$3:$G$429,2,FALSE)</f>
        <v>8</v>
      </c>
      <c r="BH669" s="20">
        <f>VLOOKUP(BH324,[1]Plan1!$F$3:$G$429,2,FALSE)</f>
        <v>4</v>
      </c>
      <c r="BI669" s="20">
        <f>VLOOKUP(BI324,[1]Plan1!$F$3:$G$429,2,FALSE)</f>
        <v>1</v>
      </c>
      <c r="BJ669" s="20">
        <f>VLOOKUP(BJ324,[1]Plan1!$F$3:$G$429,2,FALSE)</f>
        <v>1</v>
      </c>
      <c r="BK669" s="20">
        <f>VLOOKUP(BK324,[1]Plan1!$F$3:$G$429,2,FALSE)</f>
        <v>1</v>
      </c>
      <c r="BL669" s="20">
        <f>VLOOKUP(BL324,[1]Plan1!$F$3:$G$429,2,FALSE)</f>
        <v>1</v>
      </c>
      <c r="BM669" s="20">
        <f>VLOOKUP(BM324,[1]Plan1!$F$3:$G$429,2,FALSE)</f>
        <v>0</v>
      </c>
      <c r="BN669" s="20">
        <f>VLOOKUP(BN324,[1]Plan1!$F$3:$G$429,2,FALSE)</f>
        <v>0</v>
      </c>
      <c r="BO669" s="20">
        <f>VLOOKUP(BO324,[1]Plan1!$F$3:$G$429,2,FALSE)</f>
        <v>4</v>
      </c>
      <c r="BP669" s="20">
        <f>VLOOKUP(BP324,[1]Plan1!$F$3:$G$429,2,FALSE)</f>
        <v>4</v>
      </c>
      <c r="BQ669" s="20" t="e">
        <f>VLOOKUP(BQ324,[1]ajustes!$L$3:$M$11,2,FALSE)</f>
        <v>#N/A</v>
      </c>
      <c r="BR669" s="20" t="e">
        <f>VLOOKUP(BR324,[1]Plan1!$F$3:$G$429,2,FALSE)</f>
        <v>#N/A</v>
      </c>
      <c r="BS669" s="20">
        <f>VLOOKUP(BS324,[1]Plan1!$F$3:$G$429,2,FALSE)</f>
        <v>2</v>
      </c>
      <c r="BT669" s="20">
        <f>VLOOKUP(BT324,[1]Plan1!$F$3:$G$429,2,FALSE)</f>
        <v>1</v>
      </c>
      <c r="BU669" s="20">
        <f>VLOOKUP(BU324,[1]Plan1!$F$3:$G$429,2,FALSE)</f>
        <v>1</v>
      </c>
      <c r="BV669" s="20" t="e">
        <f>VLOOKUP(BV324,[1]ajustes!$L$3:$M$328,2,FALSE)</f>
        <v>#N/A</v>
      </c>
      <c r="BW669" s="20" t="e">
        <f>VLOOKUP(BW324,[1]Plan1!$F$3:$G$429,2,FALSE)</f>
        <v>#N/A</v>
      </c>
      <c r="BX669" s="20">
        <f>VLOOKUP(BX324,[1]Plan1!$F$3:$G$429,2,FALSE)</f>
        <v>5</v>
      </c>
      <c r="BY669" s="20">
        <f>VLOOKUP(BY324,[1]Plan1!$F$3:$G$429,2,FALSE)</f>
        <v>1</v>
      </c>
      <c r="BZ669" s="20">
        <f>VLOOKUP(BZ324,[1]Plan1!$F$3:$G$429,2,FALSE)</f>
        <v>1</v>
      </c>
      <c r="CA669" s="20">
        <f>VLOOKUP(CA324,[1]Plan1!$F$3:$G$429,2,FALSE)</f>
        <v>1</v>
      </c>
      <c r="CB669" s="20">
        <f>VLOOKUP(CB324,[1]Plan1!$F$3:$G$429,2,FALSE)</f>
        <v>0</v>
      </c>
      <c r="CC669" s="20">
        <f>VLOOKUP(CC324,[1]Plan1!$F$3:$G$429,2,FALSE)</f>
        <v>11</v>
      </c>
      <c r="CD669" s="20" t="e">
        <f>VLOOKUP(CD324,[1]Plan1!$F$3:$G$429,2,FALSE)</f>
        <v>#N/A</v>
      </c>
      <c r="CE669" s="20">
        <f>VLOOKUP(CE324,[1]Plan1!$F$3:$G$429,2,FALSE)</f>
        <v>0</v>
      </c>
      <c r="CF669" s="20">
        <f>VLOOKUP(CF324,[1]Plan1!$F$3:$G$429,2,FALSE)</f>
        <v>0</v>
      </c>
      <c r="CG669" s="20" t="e">
        <f>VLOOKUP(CG324,[1]Plan1!$F$3:$G$429,2,FALSE)</f>
        <v>#N/A</v>
      </c>
      <c r="CH669" s="20" t="e">
        <f>VLOOKUP(CH324,[1]Plan1!$F$3:$G$429,2,FALSE)</f>
        <v>#N/A</v>
      </c>
      <c r="CI669" s="20">
        <f>VLOOKUP(CI324,[1]Plan1!$F$3:$G$429,2,FALSE)</f>
        <v>0</v>
      </c>
      <c r="CJ669" s="20">
        <f>VLOOKUP(CJ324,[1]Plan1!$F$3:$G$429,2,FALSE)</f>
        <v>0</v>
      </c>
      <c r="CK669" s="20" t="e">
        <f>VLOOKUP(CK324,[1]Plan1!$F$3:$G$429,2,FALSE)</f>
        <v>#N/A</v>
      </c>
      <c r="CL669" s="20" t="e">
        <f>VLOOKUP(CL324,[1]Plan1!$F$3:$G$429,2,FALSE)</f>
        <v>#N/A</v>
      </c>
      <c r="CM669" s="20">
        <f>VLOOKUP(CM324,[1]Plan1!$F$3:$G$429,2,FALSE)</f>
        <v>0</v>
      </c>
      <c r="CN669" s="20">
        <f>VLOOKUP(CN324,[1]Plan1!$F$3:$G$429,2,FALSE)</f>
        <v>0</v>
      </c>
      <c r="CU669" s="20" t="str">
        <f>IF(ISERROR(VLOOKUP(CU324,[1]Plan1!$B$2:$D$490,2,FALSE)),"(sem email)",VLOOKUP(CU324,[1]Plan1!$B$2:$D$490,2,FALSE))</f>
        <v>(sem email)</v>
      </c>
      <c r="CX669" s="20" t="str">
        <f>IF(ISERROR(VLOOKUP(CX324,[1]ajustes!$L$4:$M$309,2,FALSE)),"(sem email)",VLOOKUP(CX324,[1]ajustes!$L$4:$M$309,2,FALSE))</f>
        <v>(sem email)</v>
      </c>
    </row>
    <row r="670" spans="5:102" ht="15.75" customHeight="1" x14ac:dyDescent="0.3">
      <c r="E670" s="23" t="str">
        <f t="shared" si="5"/>
        <v>Judith Antunes De Vasconcellos Nogueira</v>
      </c>
      <c r="O670" s="20" t="e">
        <f>VLOOKUP(O325,[1]Plan1!$B$2:$D$490,2,FALSE)</f>
        <v>#N/A</v>
      </c>
      <c r="P670" s="20" t="str">
        <f>VLOOKUP(P325,[1]ajustes!$N$4:$O$344,2,FALSE)</f>
        <v>(12) 3033-2652</v>
      </c>
      <c r="AN670" s="20">
        <f>VLOOKUP(AN325,[1]Plan1!$F$3:$G$429,2,FALSE)</f>
        <v>150</v>
      </c>
      <c r="AO670" s="20">
        <f>VLOOKUP(AO325,[1]Plan1!$F$3:$G$429,2,FALSE)</f>
        <v>61</v>
      </c>
      <c r="AP670" s="20">
        <f>VLOOKUP(AP325,[1]Plan1!$F$3:$G$429,2,FALSE)</f>
        <v>20</v>
      </c>
      <c r="AQ670" s="20">
        <f>VLOOKUP(AQ325,[1]Plan1!$F$3:$G$429,2,FALSE)</f>
        <v>13</v>
      </c>
      <c r="AR670" s="20">
        <f>VLOOKUP(AR325,[1]Plan1!$F$3:$G$429,2,FALSE)</f>
        <v>0</v>
      </c>
      <c r="AS670" s="20">
        <f>VLOOKUP(AS325,[1]Plan1!$F$3:$G$429,2,FALSE)</f>
        <v>0</v>
      </c>
      <c r="AT670" s="20" t="e">
        <f>VLOOKUP(AT325,[1]Plan1!$F$3:$G$429,2,FALSE)</f>
        <v>#N/A</v>
      </c>
      <c r="AU670" s="20" t="e">
        <f>VLOOKUP(AU325,[1]ajustes!$L$4:$N$134,3,FALSE)</f>
        <v>#N/A</v>
      </c>
      <c r="AV670" s="20">
        <f>VLOOKUP(AV325,[1]Plan1!$F$3:$G$429,2,FALSE)</f>
        <v>15</v>
      </c>
      <c r="AW670" s="20">
        <f>VLOOKUP(AW325,[1]Plan1!$F$3:$G$429,2,FALSE)</f>
        <v>5</v>
      </c>
      <c r="AX670" s="20">
        <f>VLOOKUP(AX325,[1]Plan1!$F$3:$G$429,2,FALSE)</f>
        <v>4</v>
      </c>
      <c r="AY670" s="20">
        <f>VLOOKUP(AY325,[1]Plan1!$F$3:$G$429,2,FALSE)</f>
        <v>3</v>
      </c>
      <c r="AZ670" s="20" t="e">
        <f>VLOOKUP(AZ325,[1]Plan1!$F$3:$G$429,2,FALSE)</f>
        <v>#N/A</v>
      </c>
      <c r="BA670" s="20">
        <f>VLOOKUP(BA325,[1]Plan1!$F$3:$G$429,2,FALSE)</f>
        <v>7</v>
      </c>
      <c r="BB670" s="20">
        <f>VLOOKUP(BB325,[1]Plan1!$F$3:$G$429,2,FALSE)</f>
        <v>6</v>
      </c>
      <c r="BC670" s="20">
        <f>VLOOKUP(BC325,[1]Plan1!$F$3:$G$429,2,FALSE)</f>
        <v>4</v>
      </c>
      <c r="BD670" s="20">
        <f>VLOOKUP(BD325,[1]Plan1!$F$3:$G$429,2,FALSE)</f>
        <v>4</v>
      </c>
      <c r="BE670" s="20" t="e">
        <f>VLOOKUP(BE325,[1]Plan1!$F$3:$G$429,2,FALSE)</f>
        <v>#N/A</v>
      </c>
      <c r="BF670" s="20">
        <f>VLOOKUP(BF325,[1]Plan1!$F$3:$G$429,2,FALSE)</f>
        <v>30</v>
      </c>
      <c r="BG670" s="20">
        <f>VLOOKUP(BG325,[1]Plan1!$F$3:$G$429,2,FALSE)</f>
        <v>10</v>
      </c>
      <c r="BH670" s="20">
        <f>VLOOKUP(BH325,[1]Plan1!$F$3:$G$429,2,FALSE)</f>
        <v>10</v>
      </c>
      <c r="BI670" s="20">
        <f>VLOOKUP(BI325,[1]Plan1!$F$3:$G$429,2,FALSE)</f>
        <v>2</v>
      </c>
      <c r="BJ670" s="20">
        <f>VLOOKUP(BJ325,[1]Plan1!$F$3:$G$429,2,FALSE)</f>
        <v>2</v>
      </c>
      <c r="BK670" s="20">
        <f>VLOOKUP(BK325,[1]Plan1!$F$3:$G$429,2,FALSE)</f>
        <v>0</v>
      </c>
      <c r="BL670" s="20">
        <f>VLOOKUP(BL325,[1]Plan1!$F$3:$G$429,2,FALSE)</f>
        <v>2</v>
      </c>
      <c r="BM670" s="20">
        <f>VLOOKUP(BM325,[1]Plan1!$F$3:$G$429,2,FALSE)</f>
        <v>2</v>
      </c>
      <c r="BN670" s="20">
        <f>VLOOKUP(BN325,[1]Plan1!$F$3:$G$429,2,FALSE)</f>
        <v>0</v>
      </c>
      <c r="BO670" s="20">
        <f>VLOOKUP(BO325,[1]Plan1!$F$3:$G$429,2,FALSE)</f>
        <v>7</v>
      </c>
      <c r="BP670" s="20">
        <f>VLOOKUP(BP325,[1]Plan1!$F$3:$G$429,2,FALSE)</f>
        <v>7</v>
      </c>
      <c r="BQ670" s="20" t="e">
        <f>VLOOKUP(BQ325,[1]ajustes!$L$3:$M$11,2,FALSE)</f>
        <v>#N/A</v>
      </c>
      <c r="BR670" s="20" t="e">
        <f>VLOOKUP(BR325,[1]Plan1!$F$3:$G$429,2,FALSE)</f>
        <v>#N/A</v>
      </c>
      <c r="BS670" s="20">
        <f>VLOOKUP(BS325,[1]Plan1!$F$3:$G$429,2,FALSE)</f>
        <v>0</v>
      </c>
      <c r="BT670" s="20">
        <f>VLOOKUP(BT325,[1]Plan1!$F$3:$G$429,2,FALSE)</f>
        <v>0</v>
      </c>
      <c r="BU670" s="20">
        <f>VLOOKUP(BU325,[1]Plan1!$F$3:$G$429,2,FALSE)</f>
        <v>0</v>
      </c>
      <c r="BV670" s="20" t="e">
        <f>VLOOKUP(BV325,[1]ajustes!$L$3:$M$328,2,FALSE)</f>
        <v>#N/A</v>
      </c>
      <c r="BW670" s="20" t="e">
        <f>VLOOKUP(BW325,[1]Plan1!$F$3:$G$429,2,FALSE)</f>
        <v>#N/A</v>
      </c>
      <c r="BX670" s="20">
        <f>VLOOKUP(BX325,[1]Plan1!$F$3:$G$429,2,FALSE)</f>
        <v>8</v>
      </c>
      <c r="BY670" s="20">
        <f>VLOOKUP(BY325,[1]Plan1!$F$3:$G$429,2,FALSE)</f>
        <v>5</v>
      </c>
      <c r="BZ670" s="20">
        <f>VLOOKUP(BZ325,[1]Plan1!$F$3:$G$429,2,FALSE)</f>
        <v>4</v>
      </c>
      <c r="CA670" s="20">
        <f>VLOOKUP(CA325,[1]Plan1!$F$3:$G$429,2,FALSE)</f>
        <v>4</v>
      </c>
      <c r="CB670" s="20">
        <f>VLOOKUP(CB325,[1]Plan1!$F$3:$G$429,2,FALSE)</f>
        <v>3</v>
      </c>
      <c r="CC670" s="20">
        <f>VLOOKUP(CC325,[1]Plan1!$F$3:$G$429,2,FALSE)</f>
        <v>25</v>
      </c>
      <c r="CD670" s="20">
        <f>VLOOKUP(CD325,[1]Plan1!$F$3:$G$429,2,FALSE)</f>
        <v>0</v>
      </c>
      <c r="CE670" s="20">
        <f>VLOOKUP(CE325,[1]Plan1!$F$3:$G$429,2,FALSE)</f>
        <v>0</v>
      </c>
      <c r="CF670" s="20">
        <f>VLOOKUP(CF325,[1]Plan1!$F$3:$G$429,2,FALSE)</f>
        <v>0</v>
      </c>
      <c r="CG670" s="20" t="e">
        <f>VLOOKUP(CG325,[1]Plan1!$F$3:$G$429,2,FALSE)</f>
        <v>#N/A</v>
      </c>
      <c r="CH670" s="20" t="e">
        <f>VLOOKUP(CH325,[1]Plan1!$F$3:$G$429,2,FALSE)</f>
        <v>#N/A</v>
      </c>
      <c r="CI670" s="20">
        <f>VLOOKUP(CI325,[1]Plan1!$F$3:$G$429,2,FALSE)</f>
        <v>0</v>
      </c>
      <c r="CJ670" s="20">
        <f>VLOOKUP(CJ325,[1]Plan1!$F$3:$G$429,2,FALSE)</f>
        <v>0</v>
      </c>
      <c r="CK670" s="20">
        <f>VLOOKUP(CK325,[1]Plan1!$F$3:$G$429,2,FALSE)</f>
        <v>0</v>
      </c>
      <c r="CL670" s="20" t="e">
        <f>VLOOKUP(CL325,[1]Plan1!$F$3:$G$429,2,FALSE)</f>
        <v>#N/A</v>
      </c>
      <c r="CM670" s="20">
        <f>VLOOKUP(CM325,[1]Plan1!$F$3:$G$429,2,FALSE)</f>
        <v>0</v>
      </c>
      <c r="CN670" s="20">
        <f>VLOOKUP(CN325,[1]Plan1!$F$3:$G$429,2,FALSE)</f>
        <v>0</v>
      </c>
      <c r="CU670" s="20" t="str">
        <f>IF(ISERROR(VLOOKUP(CU325,[1]Plan1!$B$2:$D$490,2,FALSE)),"(sem email)",VLOOKUP(CU325,[1]Plan1!$B$2:$D$490,2,FALSE))</f>
        <v>(sem email)</v>
      </c>
      <c r="CX670" s="20" t="str">
        <f>IF(ISERROR(VLOOKUP(CX325,[1]ajustes!$L$4:$M$309,2,FALSE)),"(sem email)",VLOOKUP(CX325,[1]ajustes!$L$4:$M$309,2,FALSE))</f>
        <v>(sem email)</v>
      </c>
    </row>
    <row r="671" spans="5:102" ht="15.75" customHeight="1" x14ac:dyDescent="0.3">
      <c r="E671" s="23" t="str">
        <f t="shared" si="5"/>
        <v>Luis Mauricio Rodrigues De Souza</v>
      </c>
      <c r="O671" s="20" t="e">
        <f>VLOOKUP(O326,[1]Plan1!$B$2:$D$490,2,FALSE)</f>
        <v>#N/A</v>
      </c>
      <c r="P671" s="20" t="e">
        <f>VLOOKUP(P326,[1]ajustes!$N$4:$O$344,2,FALSE)</f>
        <v>#N/A</v>
      </c>
      <c r="AN671" s="20">
        <f>VLOOKUP(AN326,[1]Plan1!$F$3:$G$429,2,FALSE)</f>
        <v>15</v>
      </c>
      <c r="AO671" s="20">
        <f>VLOOKUP(AO326,[1]Plan1!$F$3:$G$429,2,FALSE)</f>
        <v>5</v>
      </c>
      <c r="AP671" s="20">
        <f>VLOOKUP(AP326,[1]Plan1!$F$3:$G$429,2,FALSE)</f>
        <v>5</v>
      </c>
      <c r="AQ671" s="20">
        <f>VLOOKUP(AQ326,[1]Plan1!$F$3:$G$429,2,FALSE)</f>
        <v>2</v>
      </c>
      <c r="AR671" s="20">
        <f>VLOOKUP(AR326,[1]Plan1!$F$3:$G$429,2,FALSE)</f>
        <v>0</v>
      </c>
      <c r="AS671" s="20">
        <f>VLOOKUP(AS326,[1]Plan1!$F$3:$G$429,2,FALSE)</f>
        <v>0</v>
      </c>
      <c r="AT671" s="20">
        <f>VLOOKUP(AT326,[1]Plan1!$F$3:$G$429,2,FALSE)</f>
        <v>0</v>
      </c>
      <c r="AU671" s="20" t="e">
        <f>VLOOKUP(AU326,[1]ajustes!$L$4:$N$134,3,FALSE)</f>
        <v>#N/A</v>
      </c>
      <c r="AV671" s="20">
        <f>VLOOKUP(AV326,[1]Plan1!$F$3:$G$429,2,FALSE)</f>
        <v>4</v>
      </c>
      <c r="AW671" s="20">
        <f>VLOOKUP(AW326,[1]Plan1!$F$3:$G$429,2,FALSE)</f>
        <v>2</v>
      </c>
      <c r="AX671" s="20">
        <f>VLOOKUP(AX326,[1]Plan1!$F$3:$G$429,2,FALSE)</f>
        <v>0</v>
      </c>
      <c r="AY671" s="20">
        <f>VLOOKUP(AY326,[1]Plan1!$F$3:$G$429,2,FALSE)</f>
        <v>0</v>
      </c>
      <c r="AZ671" s="20">
        <f>VLOOKUP(AZ326,[1]Plan1!$F$3:$G$429,2,FALSE)</f>
        <v>0</v>
      </c>
      <c r="BA671" s="20">
        <f>VLOOKUP(BA326,[1]Plan1!$F$3:$G$429,2,FALSE)</f>
        <v>0</v>
      </c>
      <c r="BB671" s="20">
        <f>VLOOKUP(BB326,[1]Plan1!$F$3:$G$429,2,FALSE)</f>
        <v>2</v>
      </c>
      <c r="BC671" s="20">
        <f>VLOOKUP(BC326,[1]Plan1!$F$3:$G$429,2,FALSE)</f>
        <v>0</v>
      </c>
      <c r="BD671" s="20">
        <f>VLOOKUP(BD326,[1]Plan1!$F$3:$G$429,2,FALSE)</f>
        <v>0</v>
      </c>
      <c r="BE671" s="20" t="e">
        <f>VLOOKUP(BE326,[1]Plan1!$F$3:$G$429,2,FALSE)</f>
        <v>#N/A</v>
      </c>
      <c r="BF671" s="20">
        <f>VLOOKUP(BF326,[1]Plan1!$F$3:$G$429,2,FALSE)</f>
        <v>30</v>
      </c>
      <c r="BG671" s="20">
        <f>VLOOKUP(BG326,[1]Plan1!$F$3:$G$429,2,FALSE)</f>
        <v>0</v>
      </c>
      <c r="BH671" s="20">
        <f>VLOOKUP(BH326,[1]Plan1!$F$3:$G$429,2,FALSE)</f>
        <v>7</v>
      </c>
      <c r="BI671" s="20">
        <f>VLOOKUP(BI326,[1]Plan1!$F$3:$G$429,2,FALSE)</f>
        <v>1</v>
      </c>
      <c r="BJ671" s="20">
        <f>VLOOKUP(BJ326,[1]Plan1!$F$3:$G$429,2,FALSE)</f>
        <v>2</v>
      </c>
      <c r="BK671" s="20">
        <f>VLOOKUP(BK326,[1]Plan1!$F$3:$G$429,2,FALSE)</f>
        <v>2</v>
      </c>
      <c r="BL671" s="20">
        <f>VLOOKUP(BL326,[1]Plan1!$F$3:$G$429,2,FALSE)</f>
        <v>2</v>
      </c>
      <c r="BM671" s="20">
        <f>VLOOKUP(BM326,[1]Plan1!$F$3:$G$429,2,FALSE)</f>
        <v>0</v>
      </c>
      <c r="BN671" s="20">
        <f>VLOOKUP(BN326,[1]Plan1!$F$3:$G$429,2,FALSE)</f>
        <v>0</v>
      </c>
      <c r="BO671" s="20">
        <f>VLOOKUP(BO326,[1]Plan1!$F$3:$G$429,2,FALSE)</f>
        <v>2</v>
      </c>
      <c r="BP671" s="20">
        <f>VLOOKUP(BP326,[1]Plan1!$F$3:$G$429,2,FALSE)</f>
        <v>0</v>
      </c>
      <c r="BQ671" s="20" t="e">
        <f>VLOOKUP(BQ326,[1]ajustes!$L$3:$M$11,2,FALSE)</f>
        <v>#N/A</v>
      </c>
      <c r="BR671" s="20" t="e">
        <f>VLOOKUP(BR326,[1]Plan1!$F$3:$G$429,2,FALSE)</f>
        <v>#N/A</v>
      </c>
      <c r="BS671" s="20">
        <f>VLOOKUP(BS326,[1]Plan1!$F$3:$G$429,2,FALSE)</f>
        <v>6</v>
      </c>
      <c r="BT671" s="20">
        <f>VLOOKUP(BT326,[1]Plan1!$F$3:$G$429,2,FALSE)</f>
        <v>2</v>
      </c>
      <c r="BU671" s="20">
        <f>VLOOKUP(BU326,[1]Plan1!$F$3:$G$429,2,FALSE)</f>
        <v>2</v>
      </c>
      <c r="BV671" s="20" t="e">
        <f>VLOOKUP(BV326,[1]ajustes!$L$3:$M$328,2,FALSE)</f>
        <v>#N/A</v>
      </c>
      <c r="BW671" s="20">
        <f>VLOOKUP(BW326,[1]Plan1!$F$3:$G$429,2,FALSE)</f>
        <v>0</v>
      </c>
      <c r="BX671" s="20">
        <f>VLOOKUP(BX326,[1]Plan1!$F$3:$G$429,2,FALSE)</f>
        <v>0</v>
      </c>
      <c r="BY671" s="20">
        <f>VLOOKUP(BY326,[1]Plan1!$F$3:$G$429,2,FALSE)</f>
        <v>0</v>
      </c>
      <c r="BZ671" s="20">
        <f>VLOOKUP(BZ326,[1]Plan1!$F$3:$G$429,2,FALSE)</f>
        <v>0</v>
      </c>
      <c r="CA671" s="20">
        <f>VLOOKUP(CA326,[1]Plan1!$F$3:$G$429,2,FALSE)</f>
        <v>0</v>
      </c>
      <c r="CB671" s="20">
        <f>VLOOKUP(CB326,[1]Plan1!$F$3:$G$429,2,FALSE)</f>
        <v>0</v>
      </c>
      <c r="CC671" s="20">
        <f>VLOOKUP(CC326,[1]Plan1!$F$3:$G$429,2,FALSE)</f>
        <v>6</v>
      </c>
      <c r="CD671" s="20">
        <f>VLOOKUP(CD326,[1]Plan1!$F$3:$G$429,2,FALSE)</f>
        <v>0</v>
      </c>
      <c r="CE671" s="20">
        <f>VLOOKUP(CE326,[1]Plan1!$F$3:$G$429,2,FALSE)</f>
        <v>0</v>
      </c>
      <c r="CF671" s="20">
        <f>VLOOKUP(CF326,[1]Plan1!$F$3:$G$429,2,FALSE)</f>
        <v>0</v>
      </c>
      <c r="CG671" s="20" t="e">
        <f>VLOOKUP(CG326,[1]Plan1!$F$3:$G$429,2,FALSE)</f>
        <v>#N/A</v>
      </c>
      <c r="CH671" s="20" t="e">
        <f>VLOOKUP(CH326,[1]Plan1!$F$3:$G$429,2,FALSE)</f>
        <v>#N/A</v>
      </c>
      <c r="CI671" s="20">
        <f>VLOOKUP(CI326,[1]Plan1!$F$3:$G$429,2,FALSE)</f>
        <v>0</v>
      </c>
      <c r="CJ671" s="20">
        <f>VLOOKUP(CJ326,[1]Plan1!$F$3:$G$429,2,FALSE)</f>
        <v>0</v>
      </c>
      <c r="CK671" s="20">
        <f>VLOOKUP(CK326,[1]Plan1!$F$3:$G$429,2,FALSE)</f>
        <v>0</v>
      </c>
      <c r="CL671" s="20" t="e">
        <f>VLOOKUP(CL326,[1]Plan1!$F$3:$G$429,2,FALSE)</f>
        <v>#N/A</v>
      </c>
      <c r="CM671" s="20">
        <f>VLOOKUP(CM326,[1]Plan1!$F$3:$G$429,2,FALSE)</f>
        <v>0</v>
      </c>
      <c r="CN671" s="20">
        <f>VLOOKUP(CN326,[1]Plan1!$F$3:$G$429,2,FALSE)</f>
        <v>0</v>
      </c>
      <c r="CU671" s="20" t="str">
        <f>IF(ISERROR(VLOOKUP(CU326,[1]Plan1!$B$2:$D$490,2,FALSE)),"(sem email)",VLOOKUP(CU326,[1]Plan1!$B$2:$D$490,2,FALSE))</f>
        <v>(sem email)</v>
      </c>
      <c r="CX671" s="20" t="str">
        <f>IF(ISERROR(VLOOKUP(CX326,[1]ajustes!$L$4:$M$309,2,FALSE)),"(sem email)",VLOOKUP(CX326,[1]ajustes!$L$4:$M$309,2,FALSE))</f>
        <v>(sem email)</v>
      </c>
    </row>
    <row r="672" spans="5:102" ht="15.75" customHeight="1" x14ac:dyDescent="0.3">
      <c r="E672" s="23" t="str">
        <f t="shared" si="5"/>
        <v>Marcos Costa</v>
      </c>
      <c r="O672" s="20" t="e">
        <f>VLOOKUP(O327,[1]Plan1!$B$2:$D$490,2,FALSE)</f>
        <v>#N/A</v>
      </c>
      <c r="P672" s="20" t="str">
        <f>VLOOKUP(P327,[1]ajustes!$N$4:$O$344,2,FALSE)</f>
        <v>(13) 98190-5191</v>
      </c>
      <c r="AN672" s="20">
        <f>VLOOKUP(AN327,[1]Plan1!$F$3:$G$429,2,FALSE)</f>
        <v>150</v>
      </c>
      <c r="AO672" s="20">
        <f>VLOOKUP(AO327,[1]Plan1!$F$3:$G$429,2,FALSE)</f>
        <v>39</v>
      </c>
      <c r="AP672" s="20">
        <f>VLOOKUP(AP327,[1]Plan1!$F$3:$G$429,2,FALSE)</f>
        <v>14</v>
      </c>
      <c r="AQ672" s="20">
        <f>VLOOKUP(AQ327,[1]Plan1!$F$3:$G$429,2,FALSE)</f>
        <v>8</v>
      </c>
      <c r="AR672" s="20" t="e">
        <f>VLOOKUP(AR327,[1]Plan1!$F$3:$G$429,2,FALSE)</f>
        <v>#N/A</v>
      </c>
      <c r="AS672" s="20">
        <f>VLOOKUP(AS327,[1]Plan1!$F$3:$G$429,2,FALSE)</f>
        <v>25</v>
      </c>
      <c r="AT672" s="20" t="e">
        <f>VLOOKUP(AT327,[1]Plan1!$F$3:$G$429,2,FALSE)</f>
        <v>#N/A</v>
      </c>
      <c r="AU672" s="20" t="e">
        <f>VLOOKUP(AU327,[1]ajustes!$L$4:$N$134,3,FALSE)</f>
        <v>#N/A</v>
      </c>
      <c r="AV672" s="20">
        <f>VLOOKUP(AV327,[1]Plan1!$F$3:$G$429,2,FALSE)</f>
        <v>25</v>
      </c>
      <c r="AW672" s="20">
        <f>VLOOKUP(AW327,[1]Plan1!$F$3:$G$429,2,FALSE)</f>
        <v>10</v>
      </c>
      <c r="AX672" s="20">
        <f>VLOOKUP(AX327,[1]Plan1!$F$3:$G$429,2,FALSE)</f>
        <v>7</v>
      </c>
      <c r="AY672" s="20">
        <f>VLOOKUP(AY327,[1]Plan1!$F$3:$G$429,2,FALSE)</f>
        <v>2</v>
      </c>
      <c r="AZ672" s="20" t="e">
        <f>VLOOKUP(AZ327,[1]Plan1!$F$3:$G$429,2,FALSE)</f>
        <v>#N/A</v>
      </c>
      <c r="BA672" s="20">
        <f>VLOOKUP(BA327,[1]Plan1!$F$3:$G$429,2,FALSE)</f>
        <v>15</v>
      </c>
      <c r="BB672" s="20">
        <f>VLOOKUP(BB327,[1]Plan1!$F$3:$G$429,2,FALSE)</f>
        <v>4</v>
      </c>
      <c r="BC672" s="20">
        <f>VLOOKUP(BC327,[1]Plan1!$F$3:$G$429,2,FALSE)</f>
        <v>5</v>
      </c>
      <c r="BD672" s="20">
        <f>VLOOKUP(BD327,[1]Plan1!$F$3:$G$429,2,FALSE)</f>
        <v>2</v>
      </c>
      <c r="BE672" s="20" t="e">
        <f>VLOOKUP(BE327,[1]Plan1!$F$3:$G$429,2,FALSE)</f>
        <v>#N/A</v>
      </c>
      <c r="BF672" s="20">
        <f>VLOOKUP(BF327,[1]Plan1!$F$3:$G$429,2,FALSE)</f>
        <v>25</v>
      </c>
      <c r="BG672" s="20">
        <f>VLOOKUP(BG327,[1]Plan1!$F$3:$G$429,2,FALSE)</f>
        <v>15</v>
      </c>
      <c r="BH672" s="20">
        <f>VLOOKUP(BH327,[1]Plan1!$F$3:$G$429,2,FALSE)</f>
        <v>4</v>
      </c>
      <c r="BI672" s="20">
        <f>VLOOKUP(BI327,[1]Plan1!$F$3:$G$429,2,FALSE)</f>
        <v>0</v>
      </c>
      <c r="BJ672" s="20">
        <f>VLOOKUP(BJ327,[1]Plan1!$F$3:$G$429,2,FALSE)</f>
        <v>0</v>
      </c>
      <c r="BK672" s="20">
        <f>VLOOKUP(BK327,[1]Plan1!$F$3:$G$429,2,FALSE)</f>
        <v>0</v>
      </c>
      <c r="BL672" s="20">
        <f>VLOOKUP(BL327,[1]Plan1!$F$3:$G$429,2,FALSE)</f>
        <v>0</v>
      </c>
      <c r="BM672" s="20">
        <f>VLOOKUP(BM327,[1]Plan1!$F$3:$G$429,2,FALSE)</f>
        <v>0</v>
      </c>
      <c r="BN672" s="20">
        <f>VLOOKUP(BN327,[1]Plan1!$F$3:$G$429,2,FALSE)</f>
        <v>0</v>
      </c>
      <c r="BO672" s="20">
        <f>VLOOKUP(BO327,[1]Plan1!$F$3:$G$429,2,FALSE)</f>
        <v>4</v>
      </c>
      <c r="BP672" s="20">
        <f>VLOOKUP(BP327,[1]Plan1!$F$3:$G$429,2,FALSE)</f>
        <v>4</v>
      </c>
      <c r="BQ672" s="20" t="e">
        <f>VLOOKUP(BQ327,[1]ajustes!$L$3:$M$11,2,FALSE)</f>
        <v>#N/A</v>
      </c>
      <c r="BR672" s="20" t="e">
        <f>VLOOKUP(BR327,[1]Plan1!$F$3:$G$429,2,FALSE)</f>
        <v>#N/A</v>
      </c>
      <c r="BS672" s="20">
        <f>VLOOKUP(BS327,[1]Plan1!$F$3:$G$429,2,FALSE)</f>
        <v>6</v>
      </c>
      <c r="BT672" s="20">
        <f>VLOOKUP(BT327,[1]Plan1!$F$3:$G$429,2,FALSE)</f>
        <v>3</v>
      </c>
      <c r="BU672" s="20">
        <f>VLOOKUP(BU327,[1]Plan1!$F$3:$G$429,2,FALSE)</f>
        <v>2</v>
      </c>
      <c r="BV672" s="20" t="e">
        <f>VLOOKUP(BV327,[1]ajustes!$L$3:$M$328,2,FALSE)</f>
        <v>#N/A</v>
      </c>
      <c r="BW672" s="20" t="e">
        <f>VLOOKUP(BW327,[1]Plan1!$F$3:$G$429,2,FALSE)</f>
        <v>#N/A</v>
      </c>
      <c r="BX672" s="20">
        <f>VLOOKUP(BX327,[1]Plan1!$F$3:$G$429,2,FALSE)</f>
        <v>15</v>
      </c>
      <c r="BY672" s="20">
        <f>VLOOKUP(BY327,[1]Plan1!$F$3:$G$429,2,FALSE)</f>
        <v>10</v>
      </c>
      <c r="BZ672" s="20">
        <f>VLOOKUP(BZ327,[1]Plan1!$F$3:$G$429,2,FALSE)</f>
        <v>4</v>
      </c>
      <c r="CA672" s="20">
        <f>VLOOKUP(CA327,[1]Plan1!$F$3:$G$429,2,FALSE)</f>
        <v>2</v>
      </c>
      <c r="CB672" s="20">
        <f>VLOOKUP(CB327,[1]Plan1!$F$3:$G$429,2,FALSE)</f>
        <v>1</v>
      </c>
      <c r="CC672" s="20">
        <f>VLOOKUP(CC327,[1]Plan1!$F$3:$G$429,2,FALSE)</f>
        <v>9</v>
      </c>
      <c r="CD672" s="20">
        <f>VLOOKUP(CD327,[1]Plan1!$F$3:$G$429,2,FALSE)</f>
        <v>0</v>
      </c>
      <c r="CE672" s="20">
        <f>VLOOKUP(CE327,[1]Plan1!$F$3:$G$429,2,FALSE)</f>
        <v>0</v>
      </c>
      <c r="CF672" s="20">
        <f>VLOOKUP(CF327,[1]Plan1!$F$3:$G$429,2,FALSE)</f>
        <v>0</v>
      </c>
      <c r="CG672" s="20" t="e">
        <f>VLOOKUP(CG327,[1]Plan1!$F$3:$G$429,2,FALSE)</f>
        <v>#N/A</v>
      </c>
      <c r="CH672" s="20">
        <f>VLOOKUP(CH327,[1]Plan1!$F$3:$G$429,2,FALSE)</f>
        <v>0</v>
      </c>
      <c r="CI672" s="20">
        <f>VLOOKUP(CI327,[1]Plan1!$F$3:$G$429,2,FALSE)</f>
        <v>0</v>
      </c>
      <c r="CJ672" s="20">
        <f>VLOOKUP(CJ327,[1]Plan1!$F$3:$G$429,2,FALSE)</f>
        <v>0</v>
      </c>
      <c r="CK672" s="20" t="e">
        <f>VLOOKUP(CK327,[1]Plan1!$F$3:$G$429,2,FALSE)</f>
        <v>#N/A</v>
      </c>
      <c r="CL672" s="20">
        <f>VLOOKUP(CL327,[1]Plan1!$F$3:$G$429,2,FALSE)</f>
        <v>0</v>
      </c>
      <c r="CM672" s="20">
        <f>VLOOKUP(CM327,[1]Plan1!$F$3:$G$429,2,FALSE)</f>
        <v>0</v>
      </c>
      <c r="CN672" s="20">
        <f>VLOOKUP(CN327,[1]Plan1!$F$3:$G$429,2,FALSE)</f>
        <v>0</v>
      </c>
      <c r="CU672" s="20" t="str">
        <f>IF(ISERROR(VLOOKUP(CU327,[1]Plan1!$B$2:$D$490,2,FALSE)),"(sem email)",VLOOKUP(CU327,[1]Plan1!$B$2:$D$490,2,FALSE))</f>
        <v>(sem email)</v>
      </c>
      <c r="CX672" s="20" t="str">
        <f>IF(ISERROR(VLOOKUP(CX327,[1]ajustes!$L$4:$M$309,2,FALSE)),"(sem email)",VLOOKUP(CX327,[1]ajustes!$L$4:$M$309,2,FALSE))</f>
        <v>(sem email)</v>
      </c>
    </row>
    <row r="673" spans="5:102" ht="15.75" customHeight="1" x14ac:dyDescent="0.3">
      <c r="E673" s="23" t="str">
        <f t="shared" si="5"/>
        <v>Valnei Lorenzetti</v>
      </c>
      <c r="O673" s="20" t="e">
        <f>VLOOKUP(O328,[1]Plan1!$B$2:$D$490,2,FALSE)</f>
        <v>#N/A</v>
      </c>
      <c r="P673" s="20" t="e">
        <f>VLOOKUP(P328,[1]ajustes!$N$4:$O$344,2,FALSE)</f>
        <v>#N/A</v>
      </c>
      <c r="AN673" s="20">
        <f>VLOOKUP(AN328,[1]Plan1!$F$3:$G$429,2,FALSE)</f>
        <v>70</v>
      </c>
      <c r="AO673" s="20">
        <f>VLOOKUP(AO328,[1]Plan1!$F$3:$G$429,2,FALSE)</f>
        <v>15</v>
      </c>
      <c r="AP673" s="20">
        <f>VLOOKUP(AP328,[1]Plan1!$F$3:$G$429,2,FALSE)</f>
        <v>6</v>
      </c>
      <c r="AQ673" s="20">
        <f>VLOOKUP(AQ328,[1]Plan1!$F$3:$G$429,2,FALSE)</f>
        <v>5</v>
      </c>
      <c r="AR673" s="20">
        <f>VLOOKUP(AR328,[1]Plan1!$F$3:$G$429,2,FALSE)</f>
        <v>0</v>
      </c>
      <c r="AS673" s="20">
        <f>VLOOKUP(AS328,[1]Plan1!$F$3:$G$429,2,FALSE)</f>
        <v>0</v>
      </c>
      <c r="AT673" s="20" t="e">
        <f>VLOOKUP(AT328,[1]Plan1!$F$3:$G$429,2,FALSE)</f>
        <v>#N/A</v>
      </c>
      <c r="AU673" s="20" t="e">
        <f>VLOOKUP(AU328,[1]ajustes!$L$4:$N$134,3,FALSE)</f>
        <v>#N/A</v>
      </c>
      <c r="AV673" s="20">
        <f>VLOOKUP(AV328,[1]Plan1!$F$3:$G$429,2,FALSE)</f>
        <v>12</v>
      </c>
      <c r="AW673" s="20">
        <f>VLOOKUP(AW328,[1]Plan1!$F$3:$G$429,2,FALSE)</f>
        <v>8</v>
      </c>
      <c r="AX673" s="20">
        <f>VLOOKUP(AX328,[1]Plan1!$F$3:$G$429,2,FALSE)</f>
        <v>3</v>
      </c>
      <c r="AY673" s="20">
        <f>VLOOKUP(AY328,[1]Plan1!$F$3:$G$429,2,FALSE)</f>
        <v>1</v>
      </c>
      <c r="AZ673" s="20">
        <f>VLOOKUP(AZ328,[1]Plan1!$F$3:$G$429,2,FALSE)</f>
        <v>0</v>
      </c>
      <c r="BA673" s="20">
        <f>VLOOKUP(BA328,[1]Plan1!$F$3:$G$429,2,FALSE)</f>
        <v>0</v>
      </c>
      <c r="BB673" s="20">
        <f>VLOOKUP(BB328,[1]Plan1!$F$3:$G$429,2,FALSE)</f>
        <v>0</v>
      </c>
      <c r="BC673" s="20">
        <f>VLOOKUP(BC328,[1]Plan1!$F$3:$G$429,2,FALSE)</f>
        <v>0</v>
      </c>
      <c r="BD673" s="20">
        <f>VLOOKUP(BD328,[1]Plan1!$F$3:$G$429,2,FALSE)</f>
        <v>0</v>
      </c>
      <c r="BE673" s="20">
        <f>VLOOKUP(BE328,[1]Plan1!$F$3:$G$429,2,FALSE)</f>
        <v>0</v>
      </c>
      <c r="BF673" s="20">
        <f>VLOOKUP(BF328,[1]Plan1!$F$3:$G$429,2,FALSE)</f>
        <v>0</v>
      </c>
      <c r="BG673" s="20">
        <f>VLOOKUP(BG328,[1]Plan1!$F$3:$G$429,2,FALSE)</f>
        <v>0</v>
      </c>
      <c r="BH673" s="20">
        <f>VLOOKUP(BH328,[1]Plan1!$F$3:$G$429,2,FALSE)</f>
        <v>0</v>
      </c>
      <c r="BI673" s="20">
        <f>VLOOKUP(BI328,[1]Plan1!$F$3:$G$429,2,FALSE)</f>
        <v>0</v>
      </c>
      <c r="BJ673" s="20">
        <f>VLOOKUP(BJ328,[1]Plan1!$F$3:$G$429,2,FALSE)</f>
        <v>0</v>
      </c>
      <c r="BK673" s="20">
        <f>VLOOKUP(BK328,[1]Plan1!$F$3:$G$429,2,FALSE)</f>
        <v>0</v>
      </c>
      <c r="BL673" s="20">
        <f>VLOOKUP(BL328,[1]Plan1!$F$3:$G$429,2,FALSE)</f>
        <v>0</v>
      </c>
      <c r="BM673" s="20">
        <f>VLOOKUP(BM328,[1]Plan1!$F$3:$G$429,2,FALSE)</f>
        <v>0</v>
      </c>
      <c r="BN673" s="20">
        <f>VLOOKUP(BN328,[1]Plan1!$F$3:$G$429,2,FALSE)</f>
        <v>0</v>
      </c>
      <c r="BO673" s="20">
        <f>VLOOKUP(BO328,[1]Plan1!$F$3:$G$429,2,FALSE)</f>
        <v>0</v>
      </c>
      <c r="BP673" s="20">
        <f>VLOOKUP(BP328,[1]Plan1!$F$3:$G$429,2,FALSE)</f>
        <v>0</v>
      </c>
      <c r="BQ673" s="20" t="e">
        <f>VLOOKUP(BQ328,[1]ajustes!$L$3:$M$11,2,FALSE)</f>
        <v>#N/A</v>
      </c>
      <c r="BR673" s="20">
        <f>VLOOKUP(BR328,[1]Plan1!$F$3:$G$429,2,FALSE)</f>
        <v>0</v>
      </c>
      <c r="BS673" s="20">
        <f>VLOOKUP(BS328,[1]Plan1!$F$3:$G$429,2,FALSE)</f>
        <v>0</v>
      </c>
      <c r="BT673" s="20">
        <f>VLOOKUP(BT328,[1]Plan1!$F$3:$G$429,2,FALSE)</f>
        <v>0</v>
      </c>
      <c r="BU673" s="20">
        <f>VLOOKUP(BU328,[1]Plan1!$F$3:$G$429,2,FALSE)</f>
        <v>0</v>
      </c>
      <c r="BV673" s="20" t="e">
        <f>VLOOKUP(BV328,[1]ajustes!$L$3:$M$328,2,FALSE)</f>
        <v>#N/A</v>
      </c>
      <c r="BW673" s="20">
        <f>VLOOKUP(BW328,[1]Plan1!$F$3:$G$429,2,FALSE)</f>
        <v>0</v>
      </c>
      <c r="BX673" s="20">
        <f>VLOOKUP(BX328,[1]Plan1!$F$3:$G$429,2,FALSE)</f>
        <v>0</v>
      </c>
      <c r="BY673" s="20">
        <f>VLOOKUP(BY328,[1]Plan1!$F$3:$G$429,2,FALSE)</f>
        <v>0</v>
      </c>
      <c r="BZ673" s="20">
        <f>VLOOKUP(BZ328,[1]Plan1!$F$3:$G$429,2,FALSE)</f>
        <v>0</v>
      </c>
      <c r="CA673" s="20">
        <f>VLOOKUP(CA328,[1]Plan1!$F$3:$G$429,2,FALSE)</f>
        <v>2</v>
      </c>
      <c r="CB673" s="20">
        <f>VLOOKUP(CB328,[1]Plan1!$F$3:$G$429,2,FALSE)</f>
        <v>0</v>
      </c>
      <c r="CC673" s="20">
        <f>VLOOKUP(CC328,[1]Plan1!$F$3:$G$429,2,FALSE)</f>
        <v>0</v>
      </c>
      <c r="CD673" s="20" t="e">
        <f>VLOOKUP(CD328,[1]Plan1!$F$3:$G$429,2,FALSE)</f>
        <v>#N/A</v>
      </c>
      <c r="CE673" s="20">
        <f>VLOOKUP(CE328,[1]Plan1!$F$3:$G$429,2,FALSE)</f>
        <v>0</v>
      </c>
      <c r="CF673" s="20" t="e">
        <f>VLOOKUP(CF328,[1]Plan1!$F$3:$G$429,2,FALSE)</f>
        <v>#N/A</v>
      </c>
      <c r="CG673" s="20" t="e">
        <f>VLOOKUP(CG328,[1]Plan1!$F$3:$G$429,2,FALSE)</f>
        <v>#N/A</v>
      </c>
      <c r="CH673" s="20">
        <f>VLOOKUP(CH328,[1]Plan1!$F$3:$G$429,2,FALSE)</f>
        <v>0</v>
      </c>
      <c r="CI673" s="20">
        <f>VLOOKUP(CI328,[1]Plan1!$F$3:$G$429,2,FALSE)</f>
        <v>12</v>
      </c>
      <c r="CJ673" s="20">
        <f>VLOOKUP(CJ328,[1]Plan1!$F$3:$G$429,2,FALSE)</f>
        <v>1</v>
      </c>
      <c r="CK673" s="20" t="e">
        <f>VLOOKUP(CK328,[1]Plan1!$F$3:$G$429,2,FALSE)</f>
        <v>#N/A</v>
      </c>
      <c r="CL673" s="20">
        <f>VLOOKUP(CL328,[1]Plan1!$F$3:$G$429,2,FALSE)</f>
        <v>0</v>
      </c>
      <c r="CM673" s="20">
        <f>VLOOKUP(CM328,[1]Plan1!$F$3:$G$429,2,FALSE)</f>
        <v>0</v>
      </c>
      <c r="CN673" s="20">
        <f>VLOOKUP(CN328,[1]Plan1!$F$3:$G$429,2,FALSE)</f>
        <v>0</v>
      </c>
      <c r="CU673" s="20" t="str">
        <f>IF(ISERROR(VLOOKUP(CU328,[1]Plan1!$B$2:$D$490,2,FALSE)),"(sem email)",VLOOKUP(CU328,[1]Plan1!$B$2:$D$490,2,FALSE))</f>
        <v>(sem email)</v>
      </c>
      <c r="CX673" s="20" t="str">
        <f>IF(ISERROR(VLOOKUP(CX328,[1]ajustes!$L$4:$M$309,2,FALSE)),"(sem email)",VLOOKUP(CX328,[1]ajustes!$L$4:$M$309,2,FALSE))</f>
        <v>(sem email)</v>
      </c>
    </row>
    <row r="674" spans="5:102" ht="15.75" customHeight="1" x14ac:dyDescent="0.3">
      <c r="E674" s="23" t="str">
        <f t="shared" si="5"/>
        <v>Pedro Fco Dos Santos Neto</v>
      </c>
      <c r="O674" s="20" t="e">
        <f>VLOOKUP(O329,[1]Plan1!$B$2:$D$490,2,FALSE)</f>
        <v>#N/A</v>
      </c>
      <c r="P674" s="20" t="e">
        <f>VLOOKUP(P329,[1]ajustes!$N$4:$O$344,2,FALSE)</f>
        <v>#N/A</v>
      </c>
      <c r="AN674" s="20">
        <f>VLOOKUP(AN329,[1]Plan1!$F$3:$G$429,2,FALSE)</f>
        <v>20</v>
      </c>
      <c r="AO674" s="20">
        <f>VLOOKUP(AO329,[1]Plan1!$F$3:$G$429,2,FALSE)</f>
        <v>8</v>
      </c>
      <c r="AP674" s="20">
        <f>VLOOKUP(AP329,[1]Plan1!$F$3:$G$429,2,FALSE)</f>
        <v>4</v>
      </c>
      <c r="AQ674" s="20">
        <f>VLOOKUP(AQ329,[1]Plan1!$F$3:$G$429,2,FALSE)</f>
        <v>2</v>
      </c>
      <c r="AR674" s="20">
        <f>VLOOKUP(AR329,[1]Plan1!$F$3:$G$429,2,FALSE)</f>
        <v>0</v>
      </c>
      <c r="AS674" s="20">
        <f>VLOOKUP(AS329,[1]Plan1!$F$3:$G$429,2,FALSE)</f>
        <v>0</v>
      </c>
      <c r="AT674" s="20" t="e">
        <f>VLOOKUP(AT329,[1]Plan1!$F$3:$G$429,2,FALSE)</f>
        <v>#N/A</v>
      </c>
      <c r="AU674" s="20" t="e">
        <f>VLOOKUP(AU329,[1]ajustes!$L$4:$N$134,3,FALSE)</f>
        <v>#N/A</v>
      </c>
      <c r="AV674" s="20">
        <f>VLOOKUP(AV329,[1]Plan1!$F$3:$G$429,2,FALSE)</f>
        <v>20</v>
      </c>
      <c r="AW674" s="20">
        <f>VLOOKUP(AW329,[1]Plan1!$F$3:$G$429,2,FALSE)</f>
        <v>4</v>
      </c>
      <c r="AX674" s="20">
        <f>VLOOKUP(AX329,[1]Plan1!$F$3:$G$429,2,FALSE)</f>
        <v>2</v>
      </c>
      <c r="AY674" s="20">
        <f>VLOOKUP(AY329,[1]Plan1!$F$3:$G$429,2,FALSE)</f>
        <v>2</v>
      </c>
      <c r="AZ674" s="20" t="e">
        <f>VLOOKUP(AZ329,[1]Plan1!$F$3:$G$429,2,FALSE)</f>
        <v>#N/A</v>
      </c>
      <c r="BA674" s="20">
        <f>VLOOKUP(BA329,[1]Plan1!$F$3:$G$429,2,FALSE)</f>
        <v>10</v>
      </c>
      <c r="BB674" s="20">
        <f>VLOOKUP(BB329,[1]Plan1!$F$3:$G$429,2,FALSE)</f>
        <v>3</v>
      </c>
      <c r="BC674" s="20">
        <f>VLOOKUP(BC329,[1]Plan1!$F$3:$G$429,2,FALSE)</f>
        <v>2</v>
      </c>
      <c r="BD674" s="20">
        <f>VLOOKUP(BD329,[1]Plan1!$F$3:$G$429,2,FALSE)</f>
        <v>2</v>
      </c>
      <c r="BE674" s="20">
        <f>VLOOKUP(BE329,[1]Plan1!$F$3:$G$429,2,FALSE)</f>
        <v>0</v>
      </c>
      <c r="BF674" s="20">
        <f>VLOOKUP(BF329,[1]Plan1!$F$3:$G$429,2,FALSE)</f>
        <v>0</v>
      </c>
      <c r="BG674" s="20">
        <f>VLOOKUP(BG329,[1]Plan1!$F$3:$G$429,2,FALSE)</f>
        <v>0</v>
      </c>
      <c r="BH674" s="20">
        <f>VLOOKUP(BH329,[1]Plan1!$F$3:$G$429,2,FALSE)</f>
        <v>2</v>
      </c>
      <c r="BI674" s="20">
        <f>VLOOKUP(BI329,[1]Plan1!$F$3:$G$429,2,FALSE)</f>
        <v>1</v>
      </c>
      <c r="BJ674" s="20">
        <f>VLOOKUP(BJ329,[1]Plan1!$F$3:$G$429,2,FALSE)</f>
        <v>1</v>
      </c>
      <c r="BK674" s="20">
        <f>VLOOKUP(BK329,[1]Plan1!$F$3:$G$429,2,FALSE)</f>
        <v>0</v>
      </c>
      <c r="BL674" s="20">
        <f>VLOOKUP(BL329,[1]Plan1!$F$3:$G$429,2,FALSE)</f>
        <v>0</v>
      </c>
      <c r="BM674" s="20">
        <f>VLOOKUP(BM329,[1]Plan1!$F$3:$G$429,2,FALSE)</f>
        <v>0</v>
      </c>
      <c r="BN674" s="20">
        <f>VLOOKUP(BN329,[1]Plan1!$F$3:$G$429,2,FALSE)</f>
        <v>0</v>
      </c>
      <c r="BO674" s="20">
        <f>VLOOKUP(BO329,[1]Plan1!$F$3:$G$429,2,FALSE)</f>
        <v>2</v>
      </c>
      <c r="BP674" s="20">
        <f>VLOOKUP(BP329,[1]Plan1!$F$3:$G$429,2,FALSE)</f>
        <v>2</v>
      </c>
      <c r="BQ674" s="20" t="e">
        <f>VLOOKUP(BQ329,[1]ajustes!$L$3:$M$11,2,FALSE)</f>
        <v>#N/A</v>
      </c>
      <c r="BR674" s="20">
        <f>VLOOKUP(BR329,[1]Plan1!$F$3:$G$429,2,FALSE)</f>
        <v>0</v>
      </c>
      <c r="BS674" s="20">
        <f>VLOOKUP(BS329,[1]Plan1!$F$3:$G$429,2,FALSE)</f>
        <v>0</v>
      </c>
      <c r="BT674" s="20">
        <f>VLOOKUP(BT329,[1]Plan1!$F$3:$G$429,2,FALSE)</f>
        <v>0</v>
      </c>
      <c r="BU674" s="20">
        <f>VLOOKUP(BU329,[1]Plan1!$F$3:$G$429,2,FALSE)</f>
        <v>0</v>
      </c>
      <c r="BV674" s="20" t="e">
        <f>VLOOKUP(BV329,[1]ajustes!$L$3:$M$328,2,FALSE)</f>
        <v>#N/A</v>
      </c>
      <c r="BW674" s="20">
        <f>VLOOKUP(BW329,[1]Plan1!$F$3:$G$429,2,FALSE)</f>
        <v>0</v>
      </c>
      <c r="BX674" s="20">
        <f>VLOOKUP(BX329,[1]Plan1!$F$3:$G$429,2,FALSE)</f>
        <v>0</v>
      </c>
      <c r="BY674" s="20">
        <f>VLOOKUP(BY329,[1]Plan1!$F$3:$G$429,2,FALSE)</f>
        <v>0</v>
      </c>
      <c r="BZ674" s="20">
        <f>VLOOKUP(BZ329,[1]Plan1!$F$3:$G$429,2,FALSE)</f>
        <v>0</v>
      </c>
      <c r="CA674" s="20">
        <f>VLOOKUP(CA329,[1]Plan1!$F$3:$G$429,2,FALSE)</f>
        <v>0</v>
      </c>
      <c r="CB674" s="20">
        <f>VLOOKUP(CB329,[1]Plan1!$F$3:$G$429,2,FALSE)</f>
        <v>0</v>
      </c>
      <c r="CC674" s="20">
        <f>VLOOKUP(CC329,[1]Plan1!$F$3:$G$429,2,FALSE)</f>
        <v>200</v>
      </c>
      <c r="CD674" s="20">
        <f>VLOOKUP(CD329,[1]Plan1!$F$3:$G$429,2,FALSE)</f>
        <v>0</v>
      </c>
      <c r="CE674" s="20">
        <f>VLOOKUP(CE329,[1]Plan1!$F$3:$G$429,2,FALSE)</f>
        <v>0</v>
      </c>
      <c r="CF674" s="20">
        <f>VLOOKUP(CF329,[1]Plan1!$F$3:$G$429,2,FALSE)</f>
        <v>0</v>
      </c>
      <c r="CG674" s="20">
        <f>VLOOKUP(CG329,[1]Plan1!$F$3:$G$429,2,FALSE)</f>
        <v>0</v>
      </c>
      <c r="CH674" s="20">
        <f>VLOOKUP(CH329,[1]Plan1!$F$3:$G$429,2,FALSE)</f>
        <v>0</v>
      </c>
      <c r="CI674" s="20">
        <f>VLOOKUP(CI329,[1]Plan1!$F$3:$G$429,2,FALSE)</f>
        <v>0</v>
      </c>
      <c r="CJ674" s="20">
        <f>VLOOKUP(CJ329,[1]Plan1!$F$3:$G$429,2,FALSE)</f>
        <v>0</v>
      </c>
      <c r="CK674" s="20" t="e">
        <f>VLOOKUP(CK329,[1]Plan1!$F$3:$G$429,2,FALSE)</f>
        <v>#N/A</v>
      </c>
      <c r="CL674" s="20">
        <f>VLOOKUP(CL329,[1]Plan1!$F$3:$G$429,2,FALSE)</f>
        <v>0</v>
      </c>
      <c r="CM674" s="20">
        <f>VLOOKUP(CM329,[1]Plan1!$F$3:$G$429,2,FALSE)</f>
        <v>0</v>
      </c>
      <c r="CN674" s="20">
        <f>VLOOKUP(CN329,[1]Plan1!$F$3:$G$429,2,FALSE)</f>
        <v>0</v>
      </c>
      <c r="CU674" s="20" t="str">
        <f>IF(ISERROR(VLOOKUP(CU329,[1]Plan1!$B$2:$D$490,2,FALSE)),"(sem email)",VLOOKUP(CU329,[1]Plan1!$B$2:$D$490,2,FALSE))</f>
        <v>(sem email)</v>
      </c>
      <c r="CX674" s="20" t="str">
        <f>IF(ISERROR(VLOOKUP(CX329,[1]ajustes!$L$4:$M$309,2,FALSE)),"(sem email)",VLOOKUP(CX329,[1]ajustes!$L$4:$M$309,2,FALSE))</f>
        <v>(sem email)</v>
      </c>
    </row>
    <row r="675" spans="5:102" ht="15.75" customHeight="1" x14ac:dyDescent="0.3">
      <c r="E675" s="23" t="str">
        <f t="shared" si="5"/>
        <v>Yuri Henrique Nunes Dias</v>
      </c>
      <c r="O675" s="20" t="e">
        <f>VLOOKUP(O330,[1]Plan1!$B$2:$D$490,2,FALSE)</f>
        <v>#N/A</v>
      </c>
      <c r="P675" s="20" t="e">
        <f>VLOOKUP(P330,[1]ajustes!$N$4:$O$344,2,FALSE)</f>
        <v>#N/A</v>
      </c>
      <c r="AN675" s="20">
        <f>VLOOKUP(AN330,[1]Plan1!$F$3:$G$429,2,FALSE)</f>
        <v>250</v>
      </c>
      <c r="AO675" s="20">
        <f>VLOOKUP(AO330,[1]Plan1!$F$3:$G$429,2,FALSE)</f>
        <v>110</v>
      </c>
      <c r="AP675" s="20">
        <f>VLOOKUP(AP330,[1]Plan1!$F$3:$G$429,2,FALSE)</f>
        <v>25</v>
      </c>
      <c r="AQ675" s="20">
        <f>VLOOKUP(AQ330,[1]Plan1!$F$3:$G$429,2,FALSE)</f>
        <v>8</v>
      </c>
      <c r="AR675" s="20" t="e">
        <f>VLOOKUP(AR330,[1]Plan1!$F$3:$G$429,2,FALSE)</f>
        <v>#N/A</v>
      </c>
      <c r="AS675" s="20">
        <f>VLOOKUP(AS330,[1]Plan1!$F$3:$G$429,2,FALSE)</f>
        <v>25</v>
      </c>
      <c r="AT675" s="20" t="e">
        <f>VLOOKUP(AT330,[1]Plan1!$F$3:$G$429,2,FALSE)</f>
        <v>#N/A</v>
      </c>
      <c r="AU675" s="20" t="e">
        <f>VLOOKUP(AU330,[1]ajustes!$L$4:$N$134,3,FALSE)</f>
        <v>#N/A</v>
      </c>
      <c r="AV675" s="20">
        <f>VLOOKUP(AV330,[1]Plan1!$F$3:$G$429,2,FALSE)</f>
        <v>80</v>
      </c>
      <c r="AW675" s="20">
        <f>VLOOKUP(AW330,[1]Plan1!$F$3:$G$429,2,FALSE)</f>
        <v>12</v>
      </c>
      <c r="AX675" s="20">
        <f>VLOOKUP(AX330,[1]Plan1!$F$3:$G$429,2,FALSE)</f>
        <v>6</v>
      </c>
      <c r="AY675" s="20">
        <f>VLOOKUP(AY330,[1]Plan1!$F$3:$G$429,2,FALSE)</f>
        <v>3</v>
      </c>
      <c r="AZ675" s="20" t="e">
        <f>VLOOKUP(AZ330,[1]Plan1!$F$3:$G$429,2,FALSE)</f>
        <v>#N/A</v>
      </c>
      <c r="BA675" s="20">
        <f>VLOOKUP(BA330,[1]Plan1!$F$3:$G$429,2,FALSE)</f>
        <v>15</v>
      </c>
      <c r="BB675" s="20">
        <f>VLOOKUP(BB330,[1]Plan1!$F$3:$G$429,2,FALSE)</f>
        <v>6</v>
      </c>
      <c r="BC675" s="20">
        <f>VLOOKUP(BC330,[1]Plan1!$F$3:$G$429,2,FALSE)</f>
        <v>2</v>
      </c>
      <c r="BD675" s="20">
        <f>VLOOKUP(BD330,[1]Plan1!$F$3:$G$429,2,FALSE)</f>
        <v>2</v>
      </c>
      <c r="BE675" s="20" t="e">
        <f>VLOOKUP(BE330,[1]Plan1!$F$3:$G$429,2,FALSE)</f>
        <v>#N/A</v>
      </c>
      <c r="BF675" s="20">
        <f>VLOOKUP(BF330,[1]Plan1!$F$3:$G$429,2,FALSE)</f>
        <v>8</v>
      </c>
      <c r="BG675" s="20">
        <f>VLOOKUP(BG330,[1]Plan1!$F$3:$G$429,2,FALSE)</f>
        <v>0</v>
      </c>
      <c r="BH675" s="20">
        <f>VLOOKUP(BH330,[1]Plan1!$F$3:$G$429,2,FALSE)</f>
        <v>2</v>
      </c>
      <c r="BI675" s="20">
        <f>VLOOKUP(BI330,[1]Plan1!$F$3:$G$429,2,FALSE)</f>
        <v>0</v>
      </c>
      <c r="BJ675" s="20">
        <f>VLOOKUP(BJ330,[1]Plan1!$F$3:$G$429,2,FALSE)</f>
        <v>0</v>
      </c>
      <c r="BK675" s="20">
        <f>VLOOKUP(BK330,[1]Plan1!$F$3:$G$429,2,FALSE)</f>
        <v>2</v>
      </c>
      <c r="BL675" s="20">
        <f>VLOOKUP(BL330,[1]Plan1!$F$3:$G$429,2,FALSE)</f>
        <v>0</v>
      </c>
      <c r="BM675" s="20">
        <f>VLOOKUP(BM330,[1]Plan1!$F$3:$G$429,2,FALSE)</f>
        <v>0</v>
      </c>
      <c r="BN675" s="20">
        <f>VLOOKUP(BN330,[1]Plan1!$F$3:$G$429,2,FALSE)</f>
        <v>0</v>
      </c>
      <c r="BO675" s="20">
        <f>VLOOKUP(BO330,[1]Plan1!$F$3:$G$429,2,FALSE)</f>
        <v>2</v>
      </c>
      <c r="BP675" s="20">
        <f>VLOOKUP(BP330,[1]Plan1!$F$3:$G$429,2,FALSE)</f>
        <v>2</v>
      </c>
      <c r="BQ675" s="20" t="e">
        <f>VLOOKUP(BQ330,[1]ajustes!$L$3:$M$11,2,FALSE)</f>
        <v>#N/A</v>
      </c>
      <c r="BR675" s="20">
        <f>VLOOKUP(BR330,[1]Plan1!$F$3:$G$429,2,FALSE)</f>
        <v>0</v>
      </c>
      <c r="BS675" s="20">
        <f>VLOOKUP(BS330,[1]Plan1!$F$3:$G$429,2,FALSE)</f>
        <v>0</v>
      </c>
      <c r="BT675" s="20">
        <f>VLOOKUP(BT330,[1]Plan1!$F$3:$G$429,2,FALSE)</f>
        <v>0</v>
      </c>
      <c r="BU675" s="20">
        <f>VLOOKUP(BU330,[1]Plan1!$F$3:$G$429,2,FALSE)</f>
        <v>1</v>
      </c>
      <c r="BV675" s="20" t="e">
        <f>VLOOKUP(BV330,[1]ajustes!$L$3:$M$328,2,FALSE)</f>
        <v>#N/A</v>
      </c>
      <c r="BW675" s="20" t="e">
        <f>VLOOKUP(BW330,[1]Plan1!$F$3:$G$429,2,FALSE)</f>
        <v>#N/A</v>
      </c>
      <c r="BX675" s="20">
        <f>VLOOKUP(BX330,[1]Plan1!$F$3:$G$429,2,FALSE)</f>
        <v>8</v>
      </c>
      <c r="BY675" s="20">
        <f>VLOOKUP(BY330,[1]Plan1!$F$3:$G$429,2,FALSE)</f>
        <v>2</v>
      </c>
      <c r="BZ675" s="20">
        <f>VLOOKUP(BZ330,[1]Plan1!$F$3:$G$429,2,FALSE)</f>
        <v>1</v>
      </c>
      <c r="CA675" s="20">
        <f>VLOOKUP(CA330,[1]Plan1!$F$3:$G$429,2,FALSE)</f>
        <v>2</v>
      </c>
      <c r="CB675" s="20">
        <f>VLOOKUP(CB330,[1]Plan1!$F$3:$G$429,2,FALSE)</f>
        <v>0</v>
      </c>
      <c r="CC675" s="20">
        <f>VLOOKUP(CC330,[1]Plan1!$F$3:$G$429,2,FALSE)</f>
        <v>20</v>
      </c>
      <c r="CD675" s="20">
        <f>VLOOKUP(CD330,[1]Plan1!$F$3:$G$429,2,FALSE)</f>
        <v>0</v>
      </c>
      <c r="CE675" s="20" t="e">
        <f>VLOOKUP(CE330,[1]Plan1!$F$3:$G$429,2,FALSE)</f>
        <v>#N/A</v>
      </c>
      <c r="CF675" s="20" t="e">
        <f>VLOOKUP(CF330,[1]Plan1!$F$3:$G$429,2,FALSE)</f>
        <v>#N/A</v>
      </c>
      <c r="CG675" s="20" t="e">
        <f>VLOOKUP(CG330,[1]Plan1!$F$3:$G$429,2,FALSE)</f>
        <v>#N/A</v>
      </c>
      <c r="CH675" s="20">
        <f>VLOOKUP(CH330,[1]Plan1!$F$3:$G$429,2,FALSE)</f>
        <v>0</v>
      </c>
      <c r="CI675" s="20">
        <f>VLOOKUP(CI330,[1]Plan1!$F$3:$G$429,2,FALSE)</f>
        <v>0</v>
      </c>
      <c r="CJ675" s="20">
        <f>VLOOKUP(CJ330,[1]Plan1!$F$3:$G$429,2,FALSE)</f>
        <v>0</v>
      </c>
      <c r="CK675" s="20">
        <f>VLOOKUP(CK330,[1]Plan1!$F$3:$G$429,2,FALSE)</f>
        <v>0</v>
      </c>
      <c r="CL675" s="20">
        <f>VLOOKUP(CL330,[1]Plan1!$F$3:$G$429,2,FALSE)</f>
        <v>0</v>
      </c>
      <c r="CM675" s="20">
        <f>VLOOKUP(CM330,[1]Plan1!$F$3:$G$429,2,FALSE)</f>
        <v>0</v>
      </c>
      <c r="CN675" s="20">
        <f>VLOOKUP(CN330,[1]Plan1!$F$3:$G$429,2,FALSE)</f>
        <v>0</v>
      </c>
      <c r="CU675" s="20" t="str">
        <f>IF(ISERROR(VLOOKUP(CU330,[1]Plan1!$B$2:$D$490,2,FALSE)),"(sem email)",VLOOKUP(CU330,[1]Plan1!$B$2:$D$490,2,FALSE))</f>
        <v>(sem email)</v>
      </c>
      <c r="CX675" s="20" t="str">
        <f>IF(ISERROR(VLOOKUP(CX330,[1]ajustes!$L$4:$M$309,2,FALSE)),"(sem email)",VLOOKUP(CX330,[1]ajustes!$L$4:$M$309,2,FALSE))</f>
        <v>(sem email)</v>
      </c>
    </row>
    <row r="676" spans="5:102" ht="15.75" customHeight="1" x14ac:dyDescent="0.3">
      <c r="E676" s="23" t="str">
        <f t="shared" si="5"/>
        <v>Anacir Rodrigues Nogueira</v>
      </c>
      <c r="O676" s="20" t="e">
        <f>VLOOKUP(O331,[1]Plan1!$B$2:$D$490,2,FALSE)</f>
        <v>#N/A</v>
      </c>
      <c r="P676" s="20" t="e">
        <f>VLOOKUP(P331,[1]ajustes!$N$4:$O$344,2,FALSE)</f>
        <v>#N/A</v>
      </c>
      <c r="AN676" s="20">
        <f>VLOOKUP(AN331,[1]Plan1!$F$3:$G$429,2,FALSE)</f>
        <v>10</v>
      </c>
      <c r="AO676" s="20">
        <f>VLOOKUP(AO331,[1]Plan1!$F$3:$G$429,2,FALSE)</f>
        <v>5</v>
      </c>
      <c r="AP676" s="20">
        <f>VLOOKUP(AP331,[1]Plan1!$F$3:$G$429,2,FALSE)</f>
        <v>2</v>
      </c>
      <c r="AQ676" s="20">
        <f>VLOOKUP(AQ331,[1]Plan1!$F$3:$G$429,2,FALSE)</f>
        <v>1</v>
      </c>
      <c r="AR676" s="20">
        <f>VLOOKUP(AR331,[1]Plan1!$F$3:$G$429,2,FALSE)</f>
        <v>0</v>
      </c>
      <c r="AS676" s="20">
        <f>VLOOKUP(AS331,[1]Plan1!$F$3:$G$429,2,FALSE)</f>
        <v>0</v>
      </c>
      <c r="AT676" s="20" t="e">
        <f>VLOOKUP(AT331,[1]Plan1!$F$3:$G$429,2,FALSE)</f>
        <v>#N/A</v>
      </c>
      <c r="AU676" s="20" t="e">
        <f>VLOOKUP(AU331,[1]ajustes!$L$4:$N$134,3,FALSE)</f>
        <v>#N/A</v>
      </c>
      <c r="AV676" s="20">
        <f>VLOOKUP(AV331,[1]Plan1!$F$3:$G$429,2,FALSE)</f>
        <v>4</v>
      </c>
      <c r="AW676" s="20">
        <f>VLOOKUP(AW331,[1]Plan1!$F$3:$G$429,2,FALSE)</f>
        <v>1</v>
      </c>
      <c r="AX676" s="20">
        <f>VLOOKUP(AX331,[1]Plan1!$F$3:$G$429,2,FALSE)</f>
        <v>1</v>
      </c>
      <c r="AY676" s="20">
        <f>VLOOKUP(AY331,[1]Plan1!$F$3:$G$429,2,FALSE)</f>
        <v>1</v>
      </c>
      <c r="AZ676" s="20">
        <f>VLOOKUP(AZ331,[1]Plan1!$F$3:$G$429,2,FALSE)</f>
        <v>0</v>
      </c>
      <c r="BA676" s="20">
        <f>VLOOKUP(BA331,[1]Plan1!$F$3:$G$429,2,FALSE)</f>
        <v>0</v>
      </c>
      <c r="BB676" s="20">
        <f>VLOOKUP(BB331,[1]Plan1!$F$3:$G$429,2,FALSE)</f>
        <v>0</v>
      </c>
      <c r="BC676" s="20">
        <f>VLOOKUP(BC331,[1]Plan1!$F$3:$G$429,2,FALSE)</f>
        <v>0</v>
      </c>
      <c r="BD676" s="20">
        <f>VLOOKUP(BD331,[1]Plan1!$F$3:$G$429,2,FALSE)</f>
        <v>0</v>
      </c>
      <c r="BE676" s="20">
        <f>VLOOKUP(BE331,[1]Plan1!$F$3:$G$429,2,FALSE)</f>
        <v>0</v>
      </c>
      <c r="BF676" s="20">
        <f>VLOOKUP(BF331,[1]Plan1!$F$3:$G$429,2,FALSE)</f>
        <v>0</v>
      </c>
      <c r="BG676" s="20">
        <f>VLOOKUP(BG331,[1]Plan1!$F$3:$G$429,2,FALSE)</f>
        <v>0</v>
      </c>
      <c r="BH676" s="20">
        <f>VLOOKUP(BH331,[1]Plan1!$F$3:$G$429,2,FALSE)</f>
        <v>0</v>
      </c>
      <c r="BI676" s="20">
        <f>VLOOKUP(BI331,[1]Plan1!$F$3:$G$429,2,FALSE)</f>
        <v>0</v>
      </c>
      <c r="BJ676" s="20">
        <f>VLOOKUP(BJ331,[1]Plan1!$F$3:$G$429,2,FALSE)</f>
        <v>0</v>
      </c>
      <c r="BK676" s="20">
        <f>VLOOKUP(BK331,[1]Plan1!$F$3:$G$429,2,FALSE)</f>
        <v>0</v>
      </c>
      <c r="BL676" s="20">
        <f>VLOOKUP(BL331,[1]Plan1!$F$3:$G$429,2,FALSE)</f>
        <v>0</v>
      </c>
      <c r="BM676" s="20">
        <f>VLOOKUP(BM331,[1]Plan1!$F$3:$G$429,2,FALSE)</f>
        <v>0</v>
      </c>
      <c r="BN676" s="20">
        <f>VLOOKUP(BN331,[1]Plan1!$F$3:$G$429,2,FALSE)</f>
        <v>0</v>
      </c>
      <c r="BO676" s="20">
        <f>VLOOKUP(BO331,[1]Plan1!$F$3:$G$429,2,FALSE)</f>
        <v>0</v>
      </c>
      <c r="BP676" s="20">
        <f>VLOOKUP(BP331,[1]Plan1!$F$3:$G$429,2,FALSE)</f>
        <v>0</v>
      </c>
      <c r="BQ676" s="20" t="e">
        <f>VLOOKUP(BQ331,[1]ajustes!$L$3:$M$11,2,FALSE)</f>
        <v>#N/A</v>
      </c>
      <c r="BR676" s="20">
        <f>VLOOKUP(BR331,[1]Plan1!$F$3:$G$429,2,FALSE)</f>
        <v>0</v>
      </c>
      <c r="BS676" s="20">
        <f>VLOOKUP(BS331,[1]Plan1!$F$3:$G$429,2,FALSE)</f>
        <v>0</v>
      </c>
      <c r="BT676" s="20">
        <f>VLOOKUP(BT331,[1]Plan1!$F$3:$G$429,2,FALSE)</f>
        <v>0</v>
      </c>
      <c r="BU676" s="20">
        <f>VLOOKUP(BU331,[1]Plan1!$F$3:$G$429,2,FALSE)</f>
        <v>0</v>
      </c>
      <c r="BV676" s="20" t="e">
        <f>VLOOKUP(BV331,[1]ajustes!$L$3:$M$328,2,FALSE)</f>
        <v>#N/A</v>
      </c>
      <c r="BW676" s="20">
        <f>VLOOKUP(BW331,[1]Plan1!$F$3:$G$429,2,FALSE)</f>
        <v>0</v>
      </c>
      <c r="BX676" s="20">
        <f>VLOOKUP(BX331,[1]Plan1!$F$3:$G$429,2,FALSE)</f>
        <v>0</v>
      </c>
      <c r="BY676" s="20">
        <f>VLOOKUP(BY331,[1]Plan1!$F$3:$G$429,2,FALSE)</f>
        <v>0</v>
      </c>
      <c r="BZ676" s="20">
        <f>VLOOKUP(BZ331,[1]Plan1!$F$3:$G$429,2,FALSE)</f>
        <v>0</v>
      </c>
      <c r="CA676" s="20">
        <f>VLOOKUP(CA331,[1]Plan1!$F$3:$G$429,2,FALSE)</f>
        <v>0</v>
      </c>
      <c r="CB676" s="20">
        <f>VLOOKUP(CB331,[1]Plan1!$F$3:$G$429,2,FALSE)</f>
        <v>0</v>
      </c>
      <c r="CC676" s="20">
        <f>VLOOKUP(CC331,[1]Plan1!$F$3:$G$429,2,FALSE)</f>
        <v>1</v>
      </c>
      <c r="CD676" s="20">
        <f>VLOOKUP(CD331,[1]Plan1!$F$3:$G$429,2,FALSE)</f>
        <v>0</v>
      </c>
      <c r="CE676" s="20">
        <f>VLOOKUP(CE331,[1]Plan1!$F$3:$G$429,2,FALSE)</f>
        <v>0</v>
      </c>
      <c r="CF676" s="20">
        <f>VLOOKUP(CF331,[1]Plan1!$F$3:$G$429,2,FALSE)</f>
        <v>0</v>
      </c>
      <c r="CG676" s="20" t="e">
        <f>VLOOKUP(CG331,[1]Plan1!$F$3:$G$429,2,FALSE)</f>
        <v>#N/A</v>
      </c>
      <c r="CH676" s="20">
        <f>VLOOKUP(CH331,[1]Plan1!$F$3:$G$429,2,FALSE)</f>
        <v>0</v>
      </c>
      <c r="CI676" s="20">
        <f>VLOOKUP(CI331,[1]Plan1!$F$3:$G$429,2,FALSE)</f>
        <v>0</v>
      </c>
      <c r="CJ676" s="20">
        <f>VLOOKUP(CJ331,[1]Plan1!$F$3:$G$429,2,FALSE)</f>
        <v>0</v>
      </c>
      <c r="CK676" s="20">
        <f>VLOOKUP(CK331,[1]Plan1!$F$3:$G$429,2,FALSE)</f>
        <v>0</v>
      </c>
      <c r="CL676" s="20">
        <f>VLOOKUP(CL331,[1]Plan1!$F$3:$G$429,2,FALSE)</f>
        <v>0</v>
      </c>
      <c r="CM676" s="20">
        <f>VLOOKUP(CM331,[1]Plan1!$F$3:$G$429,2,FALSE)</f>
        <v>0</v>
      </c>
      <c r="CN676" s="20">
        <f>VLOOKUP(CN331,[1]Plan1!$F$3:$G$429,2,FALSE)</f>
        <v>0</v>
      </c>
      <c r="CU676" s="20" t="str">
        <f>IF(ISERROR(VLOOKUP(CU331,[1]Plan1!$B$2:$D$490,2,FALSE)),"(sem email)",VLOOKUP(CU331,[1]Plan1!$B$2:$D$490,2,FALSE))</f>
        <v>(sem email)</v>
      </c>
      <c r="CX676" s="20" t="str">
        <f>IF(ISERROR(VLOOKUP(CX331,[1]ajustes!$L$4:$M$309,2,FALSE)),"(sem email)",VLOOKUP(CX331,[1]ajustes!$L$4:$M$309,2,FALSE))</f>
        <v>(sem email)</v>
      </c>
    </row>
    <row r="677" spans="5:102" ht="15.75" customHeight="1" x14ac:dyDescent="0.3">
      <c r="E677" s="23" t="str">
        <f t="shared" si="5"/>
        <v>Eva Linarde</v>
      </c>
      <c r="O677" s="20" t="e">
        <f>VLOOKUP(O332,[1]Plan1!$B$2:$D$490,2,FALSE)</f>
        <v>#N/A</v>
      </c>
      <c r="P677" s="20" t="e">
        <f>VLOOKUP(P332,[1]ajustes!$N$4:$O$344,2,FALSE)</f>
        <v>#N/A</v>
      </c>
      <c r="AN677" s="20">
        <f>VLOOKUP(AN332,[1]Plan1!$F$3:$G$429,2,FALSE)</f>
        <v>15</v>
      </c>
      <c r="AO677" s="20">
        <f>VLOOKUP(AO332,[1]Plan1!$F$3:$G$429,2,FALSE)</f>
        <v>5</v>
      </c>
      <c r="AP677" s="20">
        <f>VLOOKUP(AP332,[1]Plan1!$F$3:$G$429,2,FALSE)</f>
        <v>5</v>
      </c>
      <c r="AQ677" s="20">
        <f>VLOOKUP(AQ332,[1]Plan1!$F$3:$G$429,2,FALSE)</f>
        <v>2</v>
      </c>
      <c r="AR677" s="20">
        <f>VLOOKUP(AR332,[1]Plan1!$F$3:$G$429,2,FALSE)</f>
        <v>0</v>
      </c>
      <c r="AS677" s="20">
        <f>VLOOKUP(AS332,[1]Plan1!$F$3:$G$429,2,FALSE)</f>
        <v>0</v>
      </c>
      <c r="AT677" s="20">
        <f>VLOOKUP(AT332,[1]Plan1!$F$3:$G$429,2,FALSE)</f>
        <v>0</v>
      </c>
      <c r="AU677" s="20" t="e">
        <f>VLOOKUP(AU332,[1]ajustes!$L$4:$N$134,3,FALSE)</f>
        <v>#N/A</v>
      </c>
      <c r="AV677" s="20">
        <f>VLOOKUP(AV332,[1]Plan1!$F$3:$G$429,2,FALSE)</f>
        <v>0</v>
      </c>
      <c r="AW677" s="20">
        <f>VLOOKUP(AW332,[1]Plan1!$F$3:$G$429,2,FALSE)</f>
        <v>0</v>
      </c>
      <c r="AX677" s="20">
        <f>VLOOKUP(AX332,[1]Plan1!$F$3:$G$429,2,FALSE)</f>
        <v>0</v>
      </c>
      <c r="AY677" s="20">
        <f>VLOOKUP(AY332,[1]Plan1!$F$3:$G$429,2,FALSE)</f>
        <v>1</v>
      </c>
      <c r="AZ677" s="20">
        <f>VLOOKUP(AZ332,[1]Plan1!$F$3:$G$429,2,FALSE)</f>
        <v>0</v>
      </c>
      <c r="BA677" s="20">
        <f>VLOOKUP(BA332,[1]Plan1!$F$3:$G$429,2,FALSE)</f>
        <v>0</v>
      </c>
      <c r="BB677" s="20">
        <f>VLOOKUP(BB332,[1]Plan1!$F$3:$G$429,2,FALSE)</f>
        <v>0</v>
      </c>
      <c r="BC677" s="20">
        <f>VLOOKUP(BC332,[1]Plan1!$F$3:$G$429,2,FALSE)</f>
        <v>0</v>
      </c>
      <c r="BD677" s="20">
        <f>VLOOKUP(BD332,[1]Plan1!$F$3:$G$429,2,FALSE)</f>
        <v>0</v>
      </c>
      <c r="BE677" s="20">
        <f>VLOOKUP(BE332,[1]Plan1!$F$3:$G$429,2,FALSE)</f>
        <v>0</v>
      </c>
      <c r="BF677" s="20">
        <f>VLOOKUP(BF332,[1]Plan1!$F$3:$G$429,2,FALSE)</f>
        <v>0</v>
      </c>
      <c r="BG677" s="20">
        <f>VLOOKUP(BG332,[1]Plan1!$F$3:$G$429,2,FALSE)</f>
        <v>0</v>
      </c>
      <c r="BH677" s="20">
        <f>VLOOKUP(BH332,[1]Plan1!$F$3:$G$429,2,FALSE)</f>
        <v>0</v>
      </c>
      <c r="BI677" s="20">
        <f>VLOOKUP(BI332,[1]Plan1!$F$3:$G$429,2,FALSE)</f>
        <v>0</v>
      </c>
      <c r="BJ677" s="20">
        <f>VLOOKUP(BJ332,[1]Plan1!$F$3:$G$429,2,FALSE)</f>
        <v>0</v>
      </c>
      <c r="BK677" s="20">
        <f>VLOOKUP(BK332,[1]Plan1!$F$3:$G$429,2,FALSE)</f>
        <v>0</v>
      </c>
      <c r="BL677" s="20">
        <f>VLOOKUP(BL332,[1]Plan1!$F$3:$G$429,2,FALSE)</f>
        <v>0</v>
      </c>
      <c r="BM677" s="20">
        <f>VLOOKUP(BM332,[1]Plan1!$F$3:$G$429,2,FALSE)</f>
        <v>0</v>
      </c>
      <c r="BN677" s="20">
        <f>VLOOKUP(BN332,[1]Plan1!$F$3:$G$429,2,FALSE)</f>
        <v>0</v>
      </c>
      <c r="BO677" s="20">
        <f>VLOOKUP(BO332,[1]Plan1!$F$3:$G$429,2,FALSE)</f>
        <v>0</v>
      </c>
      <c r="BP677" s="20">
        <f>VLOOKUP(BP332,[1]Plan1!$F$3:$G$429,2,FALSE)</f>
        <v>0</v>
      </c>
      <c r="BQ677" s="20" t="e">
        <f>VLOOKUP(BQ332,[1]ajustes!$L$3:$M$11,2,FALSE)</f>
        <v>#N/A</v>
      </c>
      <c r="BR677" s="20">
        <f>VLOOKUP(BR332,[1]Plan1!$F$3:$G$429,2,FALSE)</f>
        <v>0</v>
      </c>
      <c r="BS677" s="20">
        <f>VLOOKUP(BS332,[1]Plan1!$F$3:$G$429,2,FALSE)</f>
        <v>0</v>
      </c>
      <c r="BT677" s="20">
        <f>VLOOKUP(BT332,[1]Plan1!$F$3:$G$429,2,FALSE)</f>
        <v>0</v>
      </c>
      <c r="BU677" s="20">
        <f>VLOOKUP(BU332,[1]Plan1!$F$3:$G$429,2,FALSE)</f>
        <v>0</v>
      </c>
      <c r="BV677" s="20" t="e">
        <f>VLOOKUP(BV332,[1]ajustes!$L$3:$M$328,2,FALSE)</f>
        <v>#N/A</v>
      </c>
      <c r="BW677" s="20">
        <f>VLOOKUP(BW332,[1]Plan1!$F$3:$G$429,2,FALSE)</f>
        <v>0</v>
      </c>
      <c r="BX677" s="20">
        <f>VLOOKUP(BX332,[1]Plan1!$F$3:$G$429,2,FALSE)</f>
        <v>0</v>
      </c>
      <c r="BY677" s="20">
        <f>VLOOKUP(BY332,[1]Plan1!$F$3:$G$429,2,FALSE)</f>
        <v>0</v>
      </c>
      <c r="BZ677" s="20">
        <f>VLOOKUP(BZ332,[1]Plan1!$F$3:$G$429,2,FALSE)</f>
        <v>0</v>
      </c>
      <c r="CA677" s="20">
        <f>VLOOKUP(CA332,[1]Plan1!$F$3:$G$429,2,FALSE)</f>
        <v>0</v>
      </c>
      <c r="CB677" s="20">
        <f>VLOOKUP(CB332,[1]Plan1!$F$3:$G$429,2,FALSE)</f>
        <v>0</v>
      </c>
      <c r="CC677" s="20">
        <f>VLOOKUP(CC332,[1]Plan1!$F$3:$G$429,2,FALSE)</f>
        <v>1</v>
      </c>
      <c r="CD677" s="20">
        <f>VLOOKUP(CD332,[1]Plan1!$F$3:$G$429,2,FALSE)</f>
        <v>0</v>
      </c>
      <c r="CE677" s="20">
        <f>VLOOKUP(CE332,[1]Plan1!$F$3:$G$429,2,FALSE)</f>
        <v>0</v>
      </c>
      <c r="CF677" s="20">
        <f>VLOOKUP(CF332,[1]Plan1!$F$3:$G$429,2,FALSE)</f>
        <v>0</v>
      </c>
      <c r="CG677" s="20">
        <f>VLOOKUP(CG332,[1]Plan1!$F$3:$G$429,2,FALSE)</f>
        <v>0</v>
      </c>
      <c r="CH677" s="20">
        <f>VLOOKUP(CH332,[1]Plan1!$F$3:$G$429,2,FALSE)</f>
        <v>0</v>
      </c>
      <c r="CI677" s="20">
        <f>VLOOKUP(CI332,[1]Plan1!$F$3:$G$429,2,FALSE)</f>
        <v>0</v>
      </c>
      <c r="CJ677" s="20">
        <f>VLOOKUP(CJ332,[1]Plan1!$F$3:$G$429,2,FALSE)</f>
        <v>0</v>
      </c>
      <c r="CK677" s="20">
        <f>VLOOKUP(CK332,[1]Plan1!$F$3:$G$429,2,FALSE)</f>
        <v>0</v>
      </c>
      <c r="CL677" s="20">
        <f>VLOOKUP(CL332,[1]Plan1!$F$3:$G$429,2,FALSE)</f>
        <v>0</v>
      </c>
      <c r="CM677" s="20">
        <f>VLOOKUP(CM332,[1]Plan1!$F$3:$G$429,2,FALSE)</f>
        <v>0</v>
      </c>
      <c r="CN677" s="20">
        <f>VLOOKUP(CN332,[1]Plan1!$F$3:$G$429,2,FALSE)</f>
        <v>0</v>
      </c>
      <c r="CU677" s="20" t="str">
        <f>IF(ISERROR(VLOOKUP(CU332,[1]Plan1!$B$2:$D$490,2,FALSE)),"(sem email)",VLOOKUP(CU332,[1]Plan1!$B$2:$D$490,2,FALSE))</f>
        <v>(sem email)</v>
      </c>
      <c r="CX677" s="20" t="str">
        <f>IF(ISERROR(VLOOKUP(CX332,[1]ajustes!$L$4:$M$309,2,FALSE)),"(sem email)",VLOOKUP(CX332,[1]ajustes!$L$4:$M$309,2,FALSE))</f>
        <v>(sem email)</v>
      </c>
    </row>
    <row r="678" spans="5:102" ht="15.75" customHeight="1" x14ac:dyDescent="0.3">
      <c r="E678" s="23" t="str">
        <f t="shared" si="5"/>
        <v>Cícero Barbosa</v>
      </c>
      <c r="O678" s="20" t="e">
        <f>VLOOKUP(O333,[1]Plan1!$B$2:$D$490,2,FALSE)</f>
        <v>#N/A</v>
      </c>
      <c r="P678" s="20" t="str">
        <f>VLOOKUP(P333,[1]ajustes!$N$4:$O$344,2,FALSE)</f>
        <v>(82) 99691-1234</v>
      </c>
      <c r="AN678" s="20">
        <f>VLOOKUP(AN333,[1]Plan1!$F$3:$G$429,2,FALSE)</f>
        <v>10</v>
      </c>
      <c r="AO678" s="20">
        <f>VLOOKUP(AO333,[1]Plan1!$F$3:$G$429,2,FALSE)</f>
        <v>15</v>
      </c>
      <c r="AP678" s="20">
        <f>VLOOKUP(AP333,[1]Plan1!$F$3:$G$429,2,FALSE)</f>
        <v>5</v>
      </c>
      <c r="AQ678" s="20">
        <f>VLOOKUP(AQ333,[1]Plan1!$F$3:$G$429,2,FALSE)</f>
        <v>1</v>
      </c>
      <c r="AR678" s="20">
        <f>VLOOKUP(AR333,[1]Plan1!$F$3:$G$429,2,FALSE)</f>
        <v>0</v>
      </c>
      <c r="AS678" s="20">
        <f>VLOOKUP(AS333,[1]Plan1!$F$3:$G$429,2,FALSE)</f>
        <v>0</v>
      </c>
      <c r="AT678" s="20">
        <f>VLOOKUP(AT333,[1]Plan1!$F$3:$G$429,2,FALSE)</f>
        <v>0</v>
      </c>
      <c r="AU678" s="20" t="e">
        <f>VLOOKUP(AU333,[1]ajustes!$L$4:$N$134,3,FALSE)</f>
        <v>#N/A</v>
      </c>
      <c r="AV678" s="20">
        <f>VLOOKUP(AV333,[1]Plan1!$F$3:$G$429,2,FALSE)</f>
        <v>0</v>
      </c>
      <c r="AW678" s="20">
        <f>VLOOKUP(AW333,[1]Plan1!$F$3:$G$429,2,FALSE)</f>
        <v>0</v>
      </c>
      <c r="AX678" s="20">
        <f>VLOOKUP(AX333,[1]Plan1!$F$3:$G$429,2,FALSE)</f>
        <v>1</v>
      </c>
      <c r="AY678" s="20">
        <f>VLOOKUP(AY333,[1]Plan1!$F$3:$G$429,2,FALSE)</f>
        <v>1</v>
      </c>
      <c r="AZ678" s="20">
        <f>VLOOKUP(AZ333,[1]Plan1!$F$3:$G$429,2,FALSE)</f>
        <v>0</v>
      </c>
      <c r="BA678" s="20">
        <f>VLOOKUP(BA333,[1]Plan1!$F$3:$G$429,2,FALSE)</f>
        <v>0</v>
      </c>
      <c r="BB678" s="20">
        <f>VLOOKUP(BB333,[1]Plan1!$F$3:$G$429,2,FALSE)</f>
        <v>0</v>
      </c>
      <c r="BC678" s="20">
        <f>VLOOKUP(BC333,[1]Plan1!$F$3:$G$429,2,FALSE)</f>
        <v>0</v>
      </c>
      <c r="BD678" s="20">
        <f>VLOOKUP(BD333,[1]Plan1!$F$3:$G$429,2,FALSE)</f>
        <v>0</v>
      </c>
      <c r="BE678" s="20">
        <f>VLOOKUP(BE333,[1]Plan1!$F$3:$G$429,2,FALSE)</f>
        <v>0</v>
      </c>
      <c r="BF678" s="20">
        <f>VLOOKUP(BF333,[1]Plan1!$F$3:$G$429,2,FALSE)</f>
        <v>0</v>
      </c>
      <c r="BG678" s="20">
        <f>VLOOKUP(BG333,[1]Plan1!$F$3:$G$429,2,FALSE)</f>
        <v>0</v>
      </c>
      <c r="BH678" s="20">
        <f>VLOOKUP(BH333,[1]Plan1!$F$3:$G$429,2,FALSE)</f>
        <v>0</v>
      </c>
      <c r="BI678" s="20">
        <f>VLOOKUP(BI333,[1]Plan1!$F$3:$G$429,2,FALSE)</f>
        <v>0</v>
      </c>
      <c r="BJ678" s="20">
        <f>VLOOKUP(BJ333,[1]Plan1!$F$3:$G$429,2,FALSE)</f>
        <v>0</v>
      </c>
      <c r="BK678" s="20">
        <f>VLOOKUP(BK333,[1]Plan1!$F$3:$G$429,2,FALSE)</f>
        <v>0</v>
      </c>
      <c r="BL678" s="20">
        <f>VLOOKUP(BL333,[1]Plan1!$F$3:$G$429,2,FALSE)</f>
        <v>0</v>
      </c>
      <c r="BM678" s="20">
        <f>VLOOKUP(BM333,[1]Plan1!$F$3:$G$429,2,FALSE)</f>
        <v>0</v>
      </c>
      <c r="BN678" s="20">
        <f>VLOOKUP(BN333,[1]Plan1!$F$3:$G$429,2,FALSE)</f>
        <v>0</v>
      </c>
      <c r="BO678" s="20">
        <f>VLOOKUP(BO333,[1]Plan1!$F$3:$G$429,2,FALSE)</f>
        <v>0</v>
      </c>
      <c r="BP678" s="20">
        <f>VLOOKUP(BP333,[1]Plan1!$F$3:$G$429,2,FALSE)</f>
        <v>0</v>
      </c>
      <c r="BQ678" s="20" t="e">
        <f>VLOOKUP(BQ333,[1]ajustes!$L$3:$M$11,2,FALSE)</f>
        <v>#N/A</v>
      </c>
      <c r="BR678" s="20">
        <f>VLOOKUP(BR333,[1]Plan1!$F$3:$G$429,2,FALSE)</f>
        <v>0</v>
      </c>
      <c r="BS678" s="20">
        <f>VLOOKUP(BS333,[1]Plan1!$F$3:$G$429,2,FALSE)</f>
        <v>0</v>
      </c>
      <c r="BT678" s="20">
        <f>VLOOKUP(BT333,[1]Plan1!$F$3:$G$429,2,FALSE)</f>
        <v>0</v>
      </c>
      <c r="BU678" s="20">
        <f>VLOOKUP(BU333,[1]Plan1!$F$3:$G$429,2,FALSE)</f>
        <v>0</v>
      </c>
      <c r="BV678" s="20" t="e">
        <f>VLOOKUP(BV333,[1]ajustes!$L$3:$M$328,2,FALSE)</f>
        <v>#N/A</v>
      </c>
      <c r="BW678" s="20">
        <f>VLOOKUP(BW333,[1]Plan1!$F$3:$G$429,2,FALSE)</f>
        <v>0</v>
      </c>
      <c r="BX678" s="20">
        <f>VLOOKUP(BX333,[1]Plan1!$F$3:$G$429,2,FALSE)</f>
        <v>0</v>
      </c>
      <c r="BY678" s="20">
        <f>VLOOKUP(BY333,[1]Plan1!$F$3:$G$429,2,FALSE)</f>
        <v>0</v>
      </c>
      <c r="BZ678" s="20">
        <f>VLOOKUP(BZ333,[1]Plan1!$F$3:$G$429,2,FALSE)</f>
        <v>0</v>
      </c>
      <c r="CA678" s="20">
        <f>VLOOKUP(CA333,[1]Plan1!$F$3:$G$429,2,FALSE)</f>
        <v>0</v>
      </c>
      <c r="CB678" s="20">
        <f>VLOOKUP(CB333,[1]Plan1!$F$3:$G$429,2,FALSE)</f>
        <v>0</v>
      </c>
      <c r="CC678" s="20">
        <f>VLOOKUP(CC333,[1]Plan1!$F$3:$G$429,2,FALSE)</f>
        <v>1</v>
      </c>
      <c r="CD678" s="20">
        <f>VLOOKUP(CD333,[1]Plan1!$F$3:$G$429,2,FALSE)</f>
        <v>0</v>
      </c>
      <c r="CE678" s="20">
        <f>VLOOKUP(CE333,[1]Plan1!$F$3:$G$429,2,FALSE)</f>
        <v>0</v>
      </c>
      <c r="CF678" s="20">
        <f>VLOOKUP(CF333,[1]Plan1!$F$3:$G$429,2,FALSE)</f>
        <v>0</v>
      </c>
      <c r="CG678" s="20">
        <f>VLOOKUP(CG333,[1]Plan1!$F$3:$G$429,2,FALSE)</f>
        <v>0</v>
      </c>
      <c r="CH678" s="20">
        <f>VLOOKUP(CH333,[1]Plan1!$F$3:$G$429,2,FALSE)</f>
        <v>0</v>
      </c>
      <c r="CI678" s="20">
        <f>VLOOKUP(CI333,[1]Plan1!$F$3:$G$429,2,FALSE)</f>
        <v>0</v>
      </c>
      <c r="CJ678" s="20">
        <f>VLOOKUP(CJ333,[1]Plan1!$F$3:$G$429,2,FALSE)</f>
        <v>0</v>
      </c>
      <c r="CK678" s="20">
        <f>VLOOKUP(CK333,[1]Plan1!$F$3:$G$429,2,FALSE)</f>
        <v>0</v>
      </c>
      <c r="CL678" s="20">
        <f>VLOOKUP(CL333,[1]Plan1!$F$3:$G$429,2,FALSE)</f>
        <v>0</v>
      </c>
      <c r="CM678" s="20">
        <f>VLOOKUP(CM333,[1]Plan1!$F$3:$G$429,2,FALSE)</f>
        <v>0</v>
      </c>
      <c r="CN678" s="20">
        <f>VLOOKUP(CN333,[1]Plan1!$F$3:$G$429,2,FALSE)</f>
        <v>0</v>
      </c>
      <c r="CU678" s="20" t="str">
        <f>IF(ISERROR(VLOOKUP(CU333,[1]Plan1!$B$2:$D$490,2,FALSE)),"(sem email)",VLOOKUP(CU333,[1]Plan1!$B$2:$D$490,2,FALSE))</f>
        <v>(sem email)</v>
      </c>
      <c r="CX678" s="20" t="str">
        <f>IF(ISERROR(VLOOKUP(CX333,[1]ajustes!$L$4:$M$309,2,FALSE)),"(sem email)",VLOOKUP(CX333,[1]ajustes!$L$4:$M$309,2,FALSE))</f>
        <v>(sem email)</v>
      </c>
    </row>
    <row r="679" spans="5:102" ht="15.75" customHeight="1" x14ac:dyDescent="0.3">
      <c r="E679" s="23" t="str">
        <f t="shared" si="5"/>
        <v>Gislane Rocha De Siqueira Gava</v>
      </c>
      <c r="O679" s="20" t="e">
        <f>VLOOKUP(O334,[1]Plan1!$B$2:$D$490,2,FALSE)</f>
        <v>#N/A</v>
      </c>
      <c r="P679" s="20" t="e">
        <f>VLOOKUP(P334,[1]ajustes!$N$4:$O$344,2,FALSE)</f>
        <v>#N/A</v>
      </c>
      <c r="AN679" s="20">
        <f>VLOOKUP(AN334,[1]Plan1!$F$3:$G$429,2,FALSE)</f>
        <v>100</v>
      </c>
      <c r="AO679" s="20">
        <f>VLOOKUP(AO334,[1]Plan1!$F$3:$G$429,2,FALSE)</f>
        <v>14</v>
      </c>
      <c r="AP679" s="20">
        <f>VLOOKUP(AP334,[1]Plan1!$F$3:$G$429,2,FALSE)</f>
        <v>8</v>
      </c>
      <c r="AQ679" s="20">
        <f>VLOOKUP(AQ334,[1]Plan1!$F$3:$G$429,2,FALSE)</f>
        <v>4</v>
      </c>
      <c r="AR679" s="20" t="e">
        <f>VLOOKUP(AR334,[1]Plan1!$F$3:$G$429,2,FALSE)</f>
        <v>#N/A</v>
      </c>
      <c r="AS679" s="20">
        <f>VLOOKUP(AS334,[1]Plan1!$F$3:$G$429,2,FALSE)</f>
        <v>16</v>
      </c>
      <c r="AT679" s="20" t="e">
        <f>VLOOKUP(AT334,[1]Plan1!$F$3:$G$429,2,FALSE)</f>
        <v>#N/A</v>
      </c>
      <c r="AU679" s="20" t="e">
        <f>VLOOKUP(AU334,[1]ajustes!$L$4:$N$134,3,FALSE)</f>
        <v>#N/A</v>
      </c>
      <c r="AV679" s="20">
        <f>VLOOKUP(AV334,[1]Plan1!$F$3:$G$429,2,FALSE)</f>
        <v>28</v>
      </c>
      <c r="AW679" s="20">
        <f>VLOOKUP(AW334,[1]Plan1!$F$3:$G$429,2,FALSE)</f>
        <v>8</v>
      </c>
      <c r="AX679" s="20">
        <f>VLOOKUP(AX334,[1]Plan1!$F$3:$G$429,2,FALSE)</f>
        <v>6</v>
      </c>
      <c r="AY679" s="20">
        <f>VLOOKUP(AY334,[1]Plan1!$F$3:$G$429,2,FALSE)</f>
        <v>3</v>
      </c>
      <c r="AZ679" s="20">
        <f>VLOOKUP(AZ334,[1]Plan1!$F$3:$G$429,2,FALSE)</f>
        <v>0</v>
      </c>
      <c r="BA679" s="20">
        <f>VLOOKUP(BA334,[1]Plan1!$F$3:$G$429,2,FALSE)</f>
        <v>0</v>
      </c>
      <c r="BB679" s="20">
        <f>VLOOKUP(BB334,[1]Plan1!$F$3:$G$429,2,FALSE)</f>
        <v>2</v>
      </c>
      <c r="BC679" s="20">
        <f>VLOOKUP(BC334,[1]Plan1!$F$3:$G$429,2,FALSE)</f>
        <v>0</v>
      </c>
      <c r="BD679" s="20">
        <f>VLOOKUP(BD334,[1]Plan1!$F$3:$G$429,2,FALSE)</f>
        <v>0</v>
      </c>
      <c r="BE679" s="20" t="e">
        <f>VLOOKUP(BE334,[1]Plan1!$F$3:$G$429,2,FALSE)</f>
        <v>#N/A</v>
      </c>
      <c r="BF679" s="20">
        <f>VLOOKUP(BF334,[1]Plan1!$F$3:$G$429,2,FALSE)</f>
        <v>6</v>
      </c>
      <c r="BG679" s="20">
        <f>VLOOKUP(BG334,[1]Plan1!$F$3:$G$429,2,FALSE)</f>
        <v>0</v>
      </c>
      <c r="BH679" s="20">
        <f>VLOOKUP(BH334,[1]Plan1!$F$3:$G$429,2,FALSE)</f>
        <v>3</v>
      </c>
      <c r="BI679" s="20">
        <f>VLOOKUP(BI334,[1]Plan1!$F$3:$G$429,2,FALSE)</f>
        <v>0</v>
      </c>
      <c r="BJ679" s="20">
        <f>VLOOKUP(BJ334,[1]Plan1!$F$3:$G$429,2,FALSE)</f>
        <v>0</v>
      </c>
      <c r="BK679" s="20">
        <f>VLOOKUP(BK334,[1]Plan1!$F$3:$G$429,2,FALSE)</f>
        <v>0</v>
      </c>
      <c r="BL679" s="20">
        <f>VLOOKUP(BL334,[1]Plan1!$F$3:$G$429,2,FALSE)</f>
        <v>0</v>
      </c>
      <c r="BM679" s="20">
        <f>VLOOKUP(BM334,[1]Plan1!$F$3:$G$429,2,FALSE)</f>
        <v>0</v>
      </c>
      <c r="BN679" s="20">
        <f>VLOOKUP(BN334,[1]Plan1!$F$3:$G$429,2,FALSE)</f>
        <v>0</v>
      </c>
      <c r="BO679" s="20">
        <f>VLOOKUP(BO334,[1]Plan1!$F$3:$G$429,2,FALSE)</f>
        <v>3</v>
      </c>
      <c r="BP679" s="20">
        <f>VLOOKUP(BP334,[1]Plan1!$F$3:$G$429,2,FALSE)</f>
        <v>0</v>
      </c>
      <c r="BQ679" s="20" t="e">
        <f>VLOOKUP(BQ334,[1]ajustes!$L$3:$M$11,2,FALSE)</f>
        <v>#N/A</v>
      </c>
      <c r="BR679" s="20">
        <f>VLOOKUP(BR334,[1]Plan1!$F$3:$G$429,2,FALSE)</f>
        <v>0</v>
      </c>
      <c r="BS679" s="20">
        <f>VLOOKUP(BS334,[1]Plan1!$F$3:$G$429,2,FALSE)</f>
        <v>0</v>
      </c>
      <c r="BT679" s="20">
        <f>VLOOKUP(BT334,[1]Plan1!$F$3:$G$429,2,FALSE)</f>
        <v>0</v>
      </c>
      <c r="BU679" s="20">
        <f>VLOOKUP(BU334,[1]Plan1!$F$3:$G$429,2,FALSE)</f>
        <v>0</v>
      </c>
      <c r="BV679" s="20" t="e">
        <f>VLOOKUP(BV334,[1]ajustes!$L$3:$M$328,2,FALSE)</f>
        <v>#N/A</v>
      </c>
      <c r="BW679" s="20" t="e">
        <f>VLOOKUP(BW334,[1]Plan1!$F$3:$G$429,2,FALSE)</f>
        <v>#N/A</v>
      </c>
      <c r="BX679" s="20">
        <f>VLOOKUP(BX334,[1]Plan1!$F$3:$G$429,2,FALSE)</f>
        <v>10</v>
      </c>
      <c r="BY679" s="20">
        <f>VLOOKUP(BY334,[1]Plan1!$F$3:$G$429,2,FALSE)</f>
        <v>5</v>
      </c>
      <c r="BZ679" s="20">
        <f>VLOOKUP(BZ334,[1]Plan1!$F$3:$G$429,2,FALSE)</f>
        <v>3</v>
      </c>
      <c r="CA679" s="20">
        <f>VLOOKUP(CA334,[1]Plan1!$F$3:$G$429,2,FALSE)</f>
        <v>2</v>
      </c>
      <c r="CB679" s="20">
        <f>VLOOKUP(CB334,[1]Plan1!$F$3:$G$429,2,FALSE)</f>
        <v>0</v>
      </c>
      <c r="CC679" s="20">
        <f>VLOOKUP(CC334,[1]Plan1!$F$3:$G$429,2,FALSE)</f>
        <v>0</v>
      </c>
      <c r="CD679" s="20">
        <f>VLOOKUP(CD334,[1]Plan1!$F$3:$G$429,2,FALSE)</f>
        <v>0</v>
      </c>
      <c r="CE679" s="20">
        <f>VLOOKUP(CE334,[1]Plan1!$F$3:$G$429,2,FALSE)</f>
        <v>0</v>
      </c>
      <c r="CF679" s="20">
        <f>VLOOKUP(CF334,[1]Plan1!$F$3:$G$429,2,FALSE)</f>
        <v>0</v>
      </c>
      <c r="CG679" s="20" t="e">
        <f>VLOOKUP(CG334,[1]Plan1!$F$3:$G$429,2,FALSE)</f>
        <v>#N/A</v>
      </c>
      <c r="CH679" s="20" t="e">
        <f>VLOOKUP(CH334,[1]Plan1!$F$3:$G$429,2,FALSE)</f>
        <v>#N/A</v>
      </c>
      <c r="CI679" s="20">
        <f>VLOOKUP(CI334,[1]Plan1!$F$3:$G$429,2,FALSE)</f>
        <v>0</v>
      </c>
      <c r="CJ679" s="20">
        <f>VLOOKUP(CJ334,[1]Plan1!$F$3:$G$429,2,FALSE)</f>
        <v>10</v>
      </c>
      <c r="CK679" s="20" t="e">
        <f>VLOOKUP(CK334,[1]Plan1!$F$3:$G$429,2,FALSE)</f>
        <v>#N/A</v>
      </c>
      <c r="CL679" s="20" t="e">
        <f>VLOOKUP(CL334,[1]Plan1!$F$3:$G$429,2,FALSE)</f>
        <v>#N/A</v>
      </c>
      <c r="CM679" s="20">
        <f>VLOOKUP(CM334,[1]Plan1!$F$3:$G$429,2,FALSE)</f>
        <v>0</v>
      </c>
      <c r="CN679" s="20">
        <f>VLOOKUP(CN334,[1]Plan1!$F$3:$G$429,2,FALSE)</f>
        <v>0</v>
      </c>
      <c r="CU679" s="20" t="str">
        <f>IF(ISERROR(VLOOKUP(CU334,[1]Plan1!$B$2:$D$490,2,FALSE)),"(sem email)",VLOOKUP(CU334,[1]Plan1!$B$2:$D$490,2,FALSE))</f>
        <v>(sem email)</v>
      </c>
      <c r="CX679" s="20" t="str">
        <f>IF(ISERROR(VLOOKUP(CX334,[1]ajustes!$L$4:$M$309,2,FALSE)),"(sem email)",VLOOKUP(CX334,[1]ajustes!$L$4:$M$309,2,FALSE))</f>
        <v>(sem email)</v>
      </c>
    </row>
    <row r="680" spans="5:102" ht="15.75" customHeight="1" x14ac:dyDescent="0.3">
      <c r="E680" s="23" t="str">
        <f t="shared" si="5"/>
        <v>Gloria Dias</v>
      </c>
      <c r="O680" s="20" t="e">
        <f>VLOOKUP(O335,[1]Plan1!$B$2:$D$490,2,FALSE)</f>
        <v>#N/A</v>
      </c>
      <c r="P680" s="20" t="e">
        <f>VLOOKUP(P335,[1]ajustes!$N$4:$O$344,2,FALSE)</f>
        <v>#N/A</v>
      </c>
      <c r="AN680" s="20">
        <f>VLOOKUP(AN335,[1]Plan1!$F$3:$G$429,2,FALSE)</f>
        <v>30</v>
      </c>
      <c r="AO680" s="20">
        <f>VLOOKUP(AO335,[1]Plan1!$F$3:$G$429,2,FALSE)</f>
        <v>15</v>
      </c>
      <c r="AP680" s="20">
        <f>VLOOKUP(AP335,[1]Plan1!$F$3:$G$429,2,FALSE)</f>
        <v>5</v>
      </c>
      <c r="AQ680" s="20">
        <f>VLOOKUP(AQ335,[1]Plan1!$F$3:$G$429,2,FALSE)</f>
        <v>3</v>
      </c>
      <c r="AR680" s="20">
        <f>VLOOKUP(AR335,[1]Plan1!$F$3:$G$429,2,FALSE)</f>
        <v>0</v>
      </c>
      <c r="AS680" s="20">
        <f>VLOOKUP(AS335,[1]Plan1!$F$3:$G$429,2,FALSE)</f>
        <v>0</v>
      </c>
      <c r="AT680" s="20">
        <f>VLOOKUP(AT335,[1]Plan1!$F$3:$G$429,2,FALSE)</f>
        <v>0</v>
      </c>
      <c r="AU680" s="20" t="e">
        <f>VLOOKUP(AU335,[1]ajustes!$L$4:$N$134,3,FALSE)</f>
        <v>#N/A</v>
      </c>
      <c r="AV680" s="20">
        <f>VLOOKUP(AV335,[1]Plan1!$F$3:$G$429,2,FALSE)</f>
        <v>0</v>
      </c>
      <c r="AW680" s="20">
        <f>VLOOKUP(AW335,[1]Plan1!$F$3:$G$429,2,FALSE)</f>
        <v>5</v>
      </c>
      <c r="AX680" s="20">
        <f>VLOOKUP(AX335,[1]Plan1!$F$3:$G$429,2,FALSE)</f>
        <v>5</v>
      </c>
      <c r="AY680" s="20">
        <f>VLOOKUP(AY335,[1]Plan1!$F$3:$G$429,2,FALSE)</f>
        <v>0</v>
      </c>
      <c r="AZ680" s="20">
        <f>VLOOKUP(AZ335,[1]Plan1!$F$3:$G$429,2,FALSE)</f>
        <v>0</v>
      </c>
      <c r="BA680" s="20">
        <f>VLOOKUP(BA335,[1]Plan1!$F$3:$G$429,2,FALSE)</f>
        <v>0</v>
      </c>
      <c r="BB680" s="20">
        <f>VLOOKUP(BB335,[1]Plan1!$F$3:$G$429,2,FALSE)</f>
        <v>0</v>
      </c>
      <c r="BC680" s="20">
        <f>VLOOKUP(BC335,[1]Plan1!$F$3:$G$429,2,FALSE)</f>
        <v>0</v>
      </c>
      <c r="BD680" s="20">
        <f>VLOOKUP(BD335,[1]Plan1!$F$3:$G$429,2,FALSE)</f>
        <v>0</v>
      </c>
      <c r="BE680" s="20">
        <f>VLOOKUP(BE335,[1]Plan1!$F$3:$G$429,2,FALSE)</f>
        <v>0</v>
      </c>
      <c r="BF680" s="20">
        <f>VLOOKUP(BF335,[1]Plan1!$F$3:$G$429,2,FALSE)</f>
        <v>0</v>
      </c>
      <c r="BG680" s="20">
        <f>VLOOKUP(BG335,[1]Plan1!$F$3:$G$429,2,FALSE)</f>
        <v>0</v>
      </c>
      <c r="BH680" s="20">
        <f>VLOOKUP(BH335,[1]Plan1!$F$3:$G$429,2,FALSE)</f>
        <v>0</v>
      </c>
      <c r="BI680" s="20">
        <f>VLOOKUP(BI335,[1]Plan1!$F$3:$G$429,2,FALSE)</f>
        <v>0</v>
      </c>
      <c r="BJ680" s="20">
        <f>VLOOKUP(BJ335,[1]Plan1!$F$3:$G$429,2,FALSE)</f>
        <v>0</v>
      </c>
      <c r="BK680" s="20">
        <f>VLOOKUP(BK335,[1]Plan1!$F$3:$G$429,2,FALSE)</f>
        <v>0</v>
      </c>
      <c r="BL680" s="20">
        <f>VLOOKUP(BL335,[1]Plan1!$F$3:$G$429,2,FALSE)</f>
        <v>0</v>
      </c>
      <c r="BM680" s="20">
        <f>VLOOKUP(BM335,[1]Plan1!$F$3:$G$429,2,FALSE)</f>
        <v>0</v>
      </c>
      <c r="BN680" s="20">
        <f>VLOOKUP(BN335,[1]Plan1!$F$3:$G$429,2,FALSE)</f>
        <v>0</v>
      </c>
      <c r="BO680" s="20">
        <f>VLOOKUP(BO335,[1]Plan1!$F$3:$G$429,2,FALSE)</f>
        <v>0</v>
      </c>
      <c r="BP680" s="20">
        <f>VLOOKUP(BP335,[1]Plan1!$F$3:$G$429,2,FALSE)</f>
        <v>0</v>
      </c>
      <c r="BQ680" s="20" t="e">
        <f>VLOOKUP(BQ335,[1]ajustes!$L$3:$M$11,2,FALSE)</f>
        <v>#N/A</v>
      </c>
      <c r="BR680" s="20">
        <f>VLOOKUP(BR335,[1]Plan1!$F$3:$G$429,2,FALSE)</f>
        <v>0</v>
      </c>
      <c r="BS680" s="20">
        <f>VLOOKUP(BS335,[1]Plan1!$F$3:$G$429,2,FALSE)</f>
        <v>0</v>
      </c>
      <c r="BT680" s="20">
        <f>VLOOKUP(BT335,[1]Plan1!$F$3:$G$429,2,FALSE)</f>
        <v>0</v>
      </c>
      <c r="BU680" s="20">
        <f>VLOOKUP(BU335,[1]Plan1!$F$3:$G$429,2,FALSE)</f>
        <v>0</v>
      </c>
      <c r="BV680" s="20" t="e">
        <f>VLOOKUP(BV335,[1]ajustes!$L$3:$M$328,2,FALSE)</f>
        <v>#N/A</v>
      </c>
      <c r="BW680" s="20">
        <f>VLOOKUP(BW335,[1]Plan1!$F$3:$G$429,2,FALSE)</f>
        <v>0</v>
      </c>
      <c r="BX680" s="20">
        <f>VLOOKUP(BX335,[1]Plan1!$F$3:$G$429,2,FALSE)</f>
        <v>0</v>
      </c>
      <c r="BY680" s="20">
        <f>VLOOKUP(BY335,[1]Plan1!$F$3:$G$429,2,FALSE)</f>
        <v>0</v>
      </c>
      <c r="BZ680" s="20">
        <f>VLOOKUP(BZ335,[1]Plan1!$F$3:$G$429,2,FALSE)</f>
        <v>0</v>
      </c>
      <c r="CA680" s="20">
        <f>VLOOKUP(CA335,[1]Plan1!$F$3:$G$429,2,FALSE)</f>
        <v>0</v>
      </c>
      <c r="CB680" s="20">
        <f>VLOOKUP(CB335,[1]Plan1!$F$3:$G$429,2,FALSE)</f>
        <v>5</v>
      </c>
      <c r="CC680" s="20">
        <f>VLOOKUP(CC335,[1]Plan1!$F$3:$G$429,2,FALSE)</f>
        <v>5</v>
      </c>
      <c r="CD680" s="20">
        <f>VLOOKUP(CD335,[1]Plan1!$F$3:$G$429,2,FALSE)</f>
        <v>0</v>
      </c>
      <c r="CE680" s="20">
        <f>VLOOKUP(CE335,[1]Plan1!$F$3:$G$429,2,FALSE)</f>
        <v>0</v>
      </c>
      <c r="CF680" s="20">
        <f>VLOOKUP(CF335,[1]Plan1!$F$3:$G$429,2,FALSE)</f>
        <v>0</v>
      </c>
      <c r="CG680" s="20">
        <f>VLOOKUP(CG335,[1]Plan1!$F$3:$G$429,2,FALSE)</f>
        <v>0</v>
      </c>
      <c r="CH680" s="20">
        <f>VLOOKUP(CH335,[1]Plan1!$F$3:$G$429,2,FALSE)</f>
        <v>0</v>
      </c>
      <c r="CI680" s="20">
        <f>VLOOKUP(CI335,[1]Plan1!$F$3:$G$429,2,FALSE)</f>
        <v>0</v>
      </c>
      <c r="CJ680" s="20">
        <f>VLOOKUP(CJ335,[1]Plan1!$F$3:$G$429,2,FALSE)</f>
        <v>0</v>
      </c>
      <c r="CK680" s="20">
        <f>VLOOKUP(CK335,[1]Plan1!$F$3:$G$429,2,FALSE)</f>
        <v>0</v>
      </c>
      <c r="CL680" s="20">
        <f>VLOOKUP(CL335,[1]Plan1!$F$3:$G$429,2,FALSE)</f>
        <v>0</v>
      </c>
      <c r="CM680" s="20">
        <f>VLOOKUP(CM335,[1]Plan1!$F$3:$G$429,2,FALSE)</f>
        <v>0</v>
      </c>
      <c r="CN680" s="20">
        <f>VLOOKUP(CN335,[1]Plan1!$F$3:$G$429,2,FALSE)</f>
        <v>0</v>
      </c>
      <c r="CU680" s="20" t="str">
        <f>IF(ISERROR(VLOOKUP(CU335,[1]Plan1!$B$2:$D$490,2,FALSE)),"(sem email)",VLOOKUP(CU335,[1]Plan1!$B$2:$D$490,2,FALSE))</f>
        <v>(sem email)</v>
      </c>
      <c r="CX680" s="20" t="str">
        <f>IF(ISERROR(VLOOKUP(CX335,[1]ajustes!$L$4:$M$309,2,FALSE)),"(sem email)",VLOOKUP(CX335,[1]ajustes!$L$4:$M$309,2,FALSE))</f>
        <v>(sem email)</v>
      </c>
    </row>
    <row r="681" spans="5:102" ht="15.75" customHeight="1" x14ac:dyDescent="0.3">
      <c r="E681" s="23" t="str">
        <f t="shared" si="5"/>
        <v>Cezar Mario De Sá</v>
      </c>
      <c r="O681" s="20" t="e">
        <f>VLOOKUP(O336,[1]Plan1!$B$2:$D$490,2,FALSE)</f>
        <v>#N/A</v>
      </c>
      <c r="P681" s="20" t="e">
        <f>VLOOKUP(P336,[1]ajustes!$N$4:$O$344,2,FALSE)</f>
        <v>#N/A</v>
      </c>
      <c r="AN681" s="20">
        <f>VLOOKUP(AN336,[1]Plan1!$F$3:$G$429,2,FALSE)</f>
        <v>30</v>
      </c>
      <c r="AO681" s="20">
        <f>VLOOKUP(AO336,[1]Plan1!$F$3:$G$429,2,FALSE)</f>
        <v>10</v>
      </c>
      <c r="AP681" s="20">
        <f>VLOOKUP(AP336,[1]Plan1!$F$3:$G$429,2,FALSE)</f>
        <v>15</v>
      </c>
      <c r="AQ681" s="20">
        <f>VLOOKUP(AQ336,[1]Plan1!$F$3:$G$429,2,FALSE)</f>
        <v>6</v>
      </c>
      <c r="AR681" s="20">
        <f>VLOOKUP(AR336,[1]Plan1!$F$3:$G$429,2,FALSE)</f>
        <v>0</v>
      </c>
      <c r="AS681" s="20">
        <f>VLOOKUP(AS336,[1]Plan1!$F$3:$G$429,2,FALSE)</f>
        <v>0</v>
      </c>
      <c r="AT681" s="20">
        <f>VLOOKUP(AT336,[1]Plan1!$F$3:$G$429,2,FALSE)</f>
        <v>0</v>
      </c>
      <c r="AU681" s="20" t="e">
        <f>VLOOKUP(AU336,[1]ajustes!$L$4:$N$134,3,FALSE)</f>
        <v>#N/A</v>
      </c>
      <c r="AV681" s="20">
        <f>VLOOKUP(AV336,[1]Plan1!$F$3:$G$429,2,FALSE)</f>
        <v>0</v>
      </c>
      <c r="AW681" s="20">
        <f>VLOOKUP(AW336,[1]Plan1!$F$3:$G$429,2,FALSE)</f>
        <v>10</v>
      </c>
      <c r="AX681" s="20">
        <f>VLOOKUP(AX336,[1]Plan1!$F$3:$G$429,2,FALSE)</f>
        <v>10</v>
      </c>
      <c r="AY681" s="20">
        <f>VLOOKUP(AY336,[1]Plan1!$F$3:$G$429,2,FALSE)</f>
        <v>10</v>
      </c>
      <c r="AZ681" s="20">
        <f>VLOOKUP(AZ336,[1]Plan1!$F$3:$G$429,2,FALSE)</f>
        <v>0</v>
      </c>
      <c r="BA681" s="20">
        <f>VLOOKUP(BA336,[1]Plan1!$F$3:$G$429,2,FALSE)</f>
        <v>0</v>
      </c>
      <c r="BB681" s="20">
        <f>VLOOKUP(BB336,[1]Plan1!$F$3:$G$429,2,FALSE)</f>
        <v>5</v>
      </c>
      <c r="BC681" s="20">
        <f>VLOOKUP(BC336,[1]Plan1!$F$3:$G$429,2,FALSE)</f>
        <v>5</v>
      </c>
      <c r="BD681" s="20">
        <f>VLOOKUP(BD336,[1]Plan1!$F$3:$G$429,2,FALSE)</f>
        <v>5</v>
      </c>
      <c r="BE681" s="20" t="e">
        <f>VLOOKUP(BE336,[1]Plan1!$F$3:$G$429,2,FALSE)</f>
        <v>#N/A</v>
      </c>
      <c r="BF681" s="20">
        <f>VLOOKUP(BF336,[1]Plan1!$F$3:$G$429,2,FALSE)</f>
        <v>20</v>
      </c>
      <c r="BG681" s="20">
        <f>VLOOKUP(BG336,[1]Plan1!$F$3:$G$429,2,FALSE)</f>
        <v>10</v>
      </c>
      <c r="BH681" s="20">
        <f>VLOOKUP(BH336,[1]Plan1!$F$3:$G$429,2,FALSE)</f>
        <v>5</v>
      </c>
      <c r="BI681" s="20">
        <f>VLOOKUP(BI336,[1]Plan1!$F$3:$G$429,2,FALSE)</f>
        <v>5</v>
      </c>
      <c r="BJ681" s="20">
        <f>VLOOKUP(BJ336,[1]Plan1!$F$3:$G$429,2,FALSE)</f>
        <v>5</v>
      </c>
      <c r="BK681" s="20">
        <f>VLOOKUP(BK336,[1]Plan1!$F$3:$G$429,2,FALSE)</f>
        <v>5</v>
      </c>
      <c r="BL681" s="20">
        <f>VLOOKUP(BL336,[1]Plan1!$F$3:$G$429,2,FALSE)</f>
        <v>0</v>
      </c>
      <c r="BM681" s="20">
        <f>VLOOKUP(BM336,[1]Plan1!$F$3:$G$429,2,FALSE)</f>
        <v>0</v>
      </c>
      <c r="BN681" s="20">
        <f>VLOOKUP(BN336,[1]Plan1!$F$3:$G$429,2,FALSE)</f>
        <v>5</v>
      </c>
      <c r="BO681" s="20">
        <f>VLOOKUP(BO336,[1]Plan1!$F$3:$G$429,2,FALSE)</f>
        <v>0</v>
      </c>
      <c r="BP681" s="20">
        <f>VLOOKUP(BP336,[1]Plan1!$F$3:$G$429,2,FALSE)</f>
        <v>0</v>
      </c>
      <c r="BQ681" s="20" t="e">
        <f>VLOOKUP(BQ336,[1]ajustes!$L$3:$M$11,2,FALSE)</f>
        <v>#N/A</v>
      </c>
      <c r="BR681" s="20" t="e">
        <f>VLOOKUP(BR336,[1]Plan1!$F$3:$G$429,2,FALSE)</f>
        <v>#N/A</v>
      </c>
      <c r="BS681" s="20">
        <f>VLOOKUP(BS336,[1]Plan1!$F$3:$G$429,2,FALSE)</f>
        <v>15</v>
      </c>
      <c r="BT681" s="20">
        <f>VLOOKUP(BT336,[1]Plan1!$F$3:$G$429,2,FALSE)</f>
        <v>3</v>
      </c>
      <c r="BU681" s="20">
        <f>VLOOKUP(BU336,[1]Plan1!$F$3:$G$429,2,FALSE)</f>
        <v>3</v>
      </c>
      <c r="BV681" s="20" t="e">
        <f>VLOOKUP(BV336,[1]ajustes!$L$3:$M$328,2,FALSE)</f>
        <v>#N/A</v>
      </c>
      <c r="BW681" s="20">
        <f>VLOOKUP(BW336,[1]Plan1!$F$3:$G$429,2,FALSE)</f>
        <v>0</v>
      </c>
      <c r="BX681" s="20">
        <f>VLOOKUP(BX336,[1]Plan1!$F$3:$G$429,2,FALSE)</f>
        <v>0</v>
      </c>
      <c r="BY681" s="20">
        <f>VLOOKUP(BY336,[1]Plan1!$F$3:$G$429,2,FALSE)</f>
        <v>5</v>
      </c>
      <c r="BZ681" s="20">
        <f>VLOOKUP(BZ336,[1]Plan1!$F$3:$G$429,2,FALSE)</f>
        <v>5</v>
      </c>
      <c r="CA681" s="20">
        <f>VLOOKUP(CA336,[1]Plan1!$F$3:$G$429,2,FALSE)</f>
        <v>5</v>
      </c>
      <c r="CB681" s="20">
        <f>VLOOKUP(CB336,[1]Plan1!$F$3:$G$429,2,FALSE)</f>
        <v>30</v>
      </c>
      <c r="CC681" s="20">
        <f>VLOOKUP(CC336,[1]Plan1!$F$3:$G$429,2,FALSE)</f>
        <v>0</v>
      </c>
      <c r="CD681" s="20">
        <f>VLOOKUP(CD336,[1]Plan1!$F$3:$G$429,2,FALSE)</f>
        <v>0</v>
      </c>
      <c r="CE681" s="20">
        <f>VLOOKUP(CE336,[1]Plan1!$F$3:$G$429,2,FALSE)</f>
        <v>0</v>
      </c>
      <c r="CF681" s="20">
        <f>VLOOKUP(CF336,[1]Plan1!$F$3:$G$429,2,FALSE)</f>
        <v>0</v>
      </c>
      <c r="CG681" s="20">
        <f>VLOOKUP(CG336,[1]Plan1!$F$3:$G$429,2,FALSE)</f>
        <v>0</v>
      </c>
      <c r="CH681" s="20" t="e">
        <f>VLOOKUP(CH336,[1]Plan1!$F$3:$G$429,2,FALSE)</f>
        <v>#N/A</v>
      </c>
      <c r="CI681" s="20">
        <f>VLOOKUP(CI336,[1]Plan1!$F$3:$G$429,2,FALSE)</f>
        <v>0</v>
      </c>
      <c r="CJ681" s="20">
        <f>VLOOKUP(CJ336,[1]Plan1!$F$3:$G$429,2,FALSE)</f>
        <v>0</v>
      </c>
      <c r="CK681" s="20">
        <f>VLOOKUP(CK336,[1]Plan1!$F$3:$G$429,2,FALSE)</f>
        <v>0</v>
      </c>
      <c r="CL681" s="20" t="e">
        <f>VLOOKUP(CL336,[1]Plan1!$F$3:$G$429,2,FALSE)</f>
        <v>#N/A</v>
      </c>
      <c r="CM681" s="20">
        <f>VLOOKUP(CM336,[1]Plan1!$F$3:$G$429,2,FALSE)</f>
        <v>0</v>
      </c>
      <c r="CN681" s="20">
        <f>VLOOKUP(CN336,[1]Plan1!$F$3:$G$429,2,FALSE)</f>
        <v>0</v>
      </c>
      <c r="CU681" s="20" t="str">
        <f>IF(ISERROR(VLOOKUP(CU336,[1]Plan1!$B$2:$D$490,2,FALSE)),"(sem email)",VLOOKUP(CU336,[1]Plan1!$B$2:$D$490,2,FALSE))</f>
        <v>(sem email)</v>
      </c>
      <c r="CX681" s="20" t="str">
        <f>IF(ISERROR(VLOOKUP(CX336,[1]ajustes!$L$4:$M$309,2,FALSE)),"(sem email)",VLOOKUP(CX336,[1]ajustes!$L$4:$M$309,2,FALSE))</f>
        <v>(sem email)</v>
      </c>
    </row>
    <row r="682" spans="5:102" ht="15.75" customHeight="1" x14ac:dyDescent="0.3">
      <c r="E682" s="23" t="str">
        <f t="shared" si="5"/>
        <v>Rosani Beraldo Leite</v>
      </c>
      <c r="O682" s="20" t="e">
        <f>VLOOKUP(O337,[1]Plan1!$B$2:$D$490,2,FALSE)</f>
        <v>#N/A</v>
      </c>
      <c r="P682" s="20" t="e">
        <f>VLOOKUP(P337,[1]ajustes!$N$4:$O$344,2,FALSE)</f>
        <v>#N/A</v>
      </c>
      <c r="AN682" s="20">
        <f>VLOOKUP(AN337,[1]Plan1!$F$3:$G$429,2,FALSE)</f>
        <v>0</v>
      </c>
      <c r="AO682" s="20">
        <f>VLOOKUP(AO337,[1]Plan1!$F$3:$G$429,2,FALSE)</f>
        <v>0</v>
      </c>
      <c r="AP682" s="20">
        <f>VLOOKUP(AP337,[1]Plan1!$F$3:$G$429,2,FALSE)</f>
        <v>0</v>
      </c>
      <c r="AQ682" s="20">
        <f>VLOOKUP(AQ337,[1]Plan1!$F$3:$G$429,2,FALSE)</f>
        <v>0</v>
      </c>
      <c r="AR682" s="20" t="e">
        <f>VLOOKUP(AR337,[1]Plan1!$F$3:$G$429,2,FALSE)</f>
        <v>#N/A</v>
      </c>
      <c r="AS682" s="20">
        <f>VLOOKUP(AS337,[1]Plan1!$F$3:$G$429,2,FALSE)</f>
        <v>20</v>
      </c>
      <c r="AT682" s="20">
        <f>VLOOKUP(AT337,[1]Plan1!$F$3:$G$429,2,FALSE)</f>
        <v>0</v>
      </c>
      <c r="AU682" s="20" t="e">
        <f>VLOOKUP(AU337,[1]ajustes!$L$4:$N$134,3,FALSE)</f>
        <v>#N/A</v>
      </c>
      <c r="AV682" s="20">
        <f>VLOOKUP(AV337,[1]Plan1!$F$3:$G$429,2,FALSE)</f>
        <v>20</v>
      </c>
      <c r="AW682" s="20">
        <f>VLOOKUP(AW337,[1]Plan1!$F$3:$G$429,2,FALSE)</f>
        <v>3</v>
      </c>
      <c r="AX682" s="20">
        <f>VLOOKUP(AX337,[1]Plan1!$F$3:$G$429,2,FALSE)</f>
        <v>3</v>
      </c>
      <c r="AY682" s="20">
        <f>VLOOKUP(AY337,[1]Plan1!$F$3:$G$429,2,FALSE)</f>
        <v>3</v>
      </c>
      <c r="AZ682" s="20">
        <f>VLOOKUP(AZ337,[1]Plan1!$F$3:$G$429,2,FALSE)</f>
        <v>0</v>
      </c>
      <c r="BA682" s="20">
        <f>VLOOKUP(BA337,[1]Plan1!$F$3:$G$429,2,FALSE)</f>
        <v>0</v>
      </c>
      <c r="BB682" s="20">
        <f>VLOOKUP(BB337,[1]Plan1!$F$3:$G$429,2,FALSE)</f>
        <v>0</v>
      </c>
      <c r="BC682" s="20">
        <f>VLOOKUP(BC337,[1]Plan1!$F$3:$G$429,2,FALSE)</f>
        <v>0</v>
      </c>
      <c r="BD682" s="20">
        <f>VLOOKUP(BD337,[1]Plan1!$F$3:$G$429,2,FALSE)</f>
        <v>0</v>
      </c>
      <c r="BE682" s="20">
        <f>VLOOKUP(BE337,[1]Plan1!$F$3:$G$429,2,FALSE)</f>
        <v>0</v>
      </c>
      <c r="BF682" s="20">
        <f>VLOOKUP(BF337,[1]Plan1!$F$3:$G$429,2,FALSE)</f>
        <v>0</v>
      </c>
      <c r="BG682" s="20">
        <f>VLOOKUP(BG337,[1]Plan1!$F$3:$G$429,2,FALSE)</f>
        <v>0</v>
      </c>
      <c r="BH682" s="20">
        <f>VLOOKUP(BH337,[1]Plan1!$F$3:$G$429,2,FALSE)</f>
        <v>0</v>
      </c>
      <c r="BI682" s="20">
        <f>VLOOKUP(BI337,[1]Plan1!$F$3:$G$429,2,FALSE)</f>
        <v>0</v>
      </c>
      <c r="BJ682" s="20">
        <f>VLOOKUP(BJ337,[1]Plan1!$F$3:$G$429,2,FALSE)</f>
        <v>0</v>
      </c>
      <c r="BK682" s="20">
        <f>VLOOKUP(BK337,[1]Plan1!$F$3:$G$429,2,FALSE)</f>
        <v>0</v>
      </c>
      <c r="BL682" s="20">
        <f>VLOOKUP(BL337,[1]Plan1!$F$3:$G$429,2,FALSE)</f>
        <v>0</v>
      </c>
      <c r="BM682" s="20">
        <f>VLOOKUP(BM337,[1]Plan1!$F$3:$G$429,2,FALSE)</f>
        <v>0</v>
      </c>
      <c r="BN682" s="20">
        <f>VLOOKUP(BN337,[1]Plan1!$F$3:$G$429,2,FALSE)</f>
        <v>0</v>
      </c>
      <c r="BO682" s="20">
        <f>VLOOKUP(BO337,[1]Plan1!$F$3:$G$429,2,FALSE)</f>
        <v>0</v>
      </c>
      <c r="BP682" s="20">
        <f>VLOOKUP(BP337,[1]Plan1!$F$3:$G$429,2,FALSE)</f>
        <v>0</v>
      </c>
      <c r="BQ682" s="20" t="e">
        <f>VLOOKUP(BQ337,[1]ajustes!$L$3:$M$11,2,FALSE)</f>
        <v>#N/A</v>
      </c>
      <c r="BR682" s="20">
        <f>VLOOKUP(BR337,[1]Plan1!$F$3:$G$429,2,FALSE)</f>
        <v>0</v>
      </c>
      <c r="BS682" s="20">
        <f>VLOOKUP(BS337,[1]Plan1!$F$3:$G$429,2,FALSE)</f>
        <v>0</v>
      </c>
      <c r="BT682" s="20">
        <f>VLOOKUP(BT337,[1]Plan1!$F$3:$G$429,2,FALSE)</f>
        <v>0</v>
      </c>
      <c r="BU682" s="20">
        <f>VLOOKUP(BU337,[1]Plan1!$F$3:$G$429,2,FALSE)</f>
        <v>0</v>
      </c>
      <c r="BV682" s="20" t="e">
        <f>VLOOKUP(BV337,[1]ajustes!$L$3:$M$328,2,FALSE)</f>
        <v>#N/A</v>
      </c>
      <c r="BW682" s="20">
        <f>VLOOKUP(BW337,[1]Plan1!$F$3:$G$429,2,FALSE)</f>
        <v>0</v>
      </c>
      <c r="BX682" s="20">
        <f>VLOOKUP(BX337,[1]Plan1!$F$3:$G$429,2,FALSE)</f>
        <v>0</v>
      </c>
      <c r="BY682" s="20">
        <f>VLOOKUP(BY337,[1]Plan1!$F$3:$G$429,2,FALSE)</f>
        <v>0</v>
      </c>
      <c r="BZ682" s="20">
        <f>VLOOKUP(BZ337,[1]Plan1!$F$3:$G$429,2,FALSE)</f>
        <v>0</v>
      </c>
      <c r="CA682" s="20">
        <f>VLOOKUP(CA337,[1]Plan1!$F$3:$G$429,2,FALSE)</f>
        <v>0</v>
      </c>
      <c r="CB682" s="20">
        <f>VLOOKUP(CB337,[1]Plan1!$F$3:$G$429,2,FALSE)</f>
        <v>0</v>
      </c>
      <c r="CC682" s="20">
        <f>VLOOKUP(CC337,[1]Plan1!$F$3:$G$429,2,FALSE)</f>
        <v>0</v>
      </c>
      <c r="CD682" s="20">
        <f>VLOOKUP(CD337,[1]Plan1!$F$3:$G$429,2,FALSE)</f>
        <v>0</v>
      </c>
      <c r="CE682" s="20">
        <f>VLOOKUP(CE337,[1]Plan1!$F$3:$G$429,2,FALSE)</f>
        <v>0</v>
      </c>
      <c r="CF682" s="20" t="e">
        <f>VLOOKUP(CF337,[1]Plan1!$F$3:$G$429,2,FALSE)</f>
        <v>#N/A</v>
      </c>
      <c r="CG682" s="20" t="e">
        <f>VLOOKUP(CG337,[1]Plan1!$F$3:$G$429,2,FALSE)</f>
        <v>#N/A</v>
      </c>
      <c r="CH682" s="20" t="e">
        <f>VLOOKUP(CH337,[1]Plan1!$F$3:$G$429,2,FALSE)</f>
        <v>#N/A</v>
      </c>
      <c r="CI682" s="20">
        <f>VLOOKUP(CI337,[1]Plan1!$F$3:$G$429,2,FALSE)</f>
        <v>0</v>
      </c>
      <c r="CJ682" s="20">
        <f>VLOOKUP(CJ337,[1]Plan1!$F$3:$G$429,2,FALSE)</f>
        <v>0</v>
      </c>
      <c r="CK682" s="20" t="e">
        <f>VLOOKUP(CK337,[1]Plan1!$F$3:$G$429,2,FALSE)</f>
        <v>#N/A</v>
      </c>
      <c r="CL682" s="20" t="e">
        <f>VLOOKUP(CL337,[1]Plan1!$F$3:$G$429,2,FALSE)</f>
        <v>#N/A</v>
      </c>
      <c r="CM682" s="20">
        <f>VLOOKUP(CM337,[1]Plan1!$F$3:$G$429,2,FALSE)</f>
        <v>0</v>
      </c>
      <c r="CN682" s="20">
        <f>VLOOKUP(CN337,[1]Plan1!$F$3:$G$429,2,FALSE)</f>
        <v>0</v>
      </c>
      <c r="CU682" s="20" t="str">
        <f>IF(ISERROR(VLOOKUP(CU337,[1]Plan1!$B$2:$D$490,2,FALSE)),"(sem email)",VLOOKUP(CU337,[1]Plan1!$B$2:$D$490,2,FALSE))</f>
        <v>(sem email)</v>
      </c>
      <c r="CX682" s="20" t="str">
        <f>IF(ISERROR(VLOOKUP(CX337,[1]ajustes!$L$4:$M$309,2,FALSE)),"(sem email)",VLOOKUP(CX337,[1]ajustes!$L$4:$M$309,2,FALSE))</f>
        <v>(sem email)</v>
      </c>
    </row>
    <row r="683" spans="5:102" ht="15.75" customHeight="1" x14ac:dyDescent="0.3">
      <c r="E683" s="23" t="str">
        <f t="shared" si="5"/>
        <v>Luciano Da Costa Silva</v>
      </c>
      <c r="O683" s="20" t="e">
        <f>VLOOKUP(O338,[1]Plan1!$B$2:$D$490,2,FALSE)</f>
        <v>#N/A</v>
      </c>
      <c r="P683" s="20" t="e">
        <f>VLOOKUP(P338,[1]ajustes!$N$4:$O$344,2,FALSE)</f>
        <v>#N/A</v>
      </c>
      <c r="AN683" s="20">
        <f>VLOOKUP(AN338,[1]Plan1!$F$3:$G$429,2,FALSE)</f>
        <v>55</v>
      </c>
      <c r="AO683" s="20">
        <f>VLOOKUP(AO338,[1]Plan1!$F$3:$G$429,2,FALSE)</f>
        <v>12</v>
      </c>
      <c r="AP683" s="20">
        <f>VLOOKUP(AP338,[1]Plan1!$F$3:$G$429,2,FALSE)</f>
        <v>8</v>
      </c>
      <c r="AQ683" s="20">
        <f>VLOOKUP(AQ338,[1]Plan1!$F$3:$G$429,2,FALSE)</f>
        <v>8</v>
      </c>
      <c r="AR683" s="20">
        <f>VLOOKUP(AR338,[1]Plan1!$F$3:$G$429,2,FALSE)</f>
        <v>0</v>
      </c>
      <c r="AS683" s="20">
        <f>VLOOKUP(AS338,[1]Plan1!$F$3:$G$429,2,FALSE)</f>
        <v>0</v>
      </c>
      <c r="AT683" s="20">
        <f>VLOOKUP(AT338,[1]Plan1!$F$3:$G$429,2,FALSE)</f>
        <v>0</v>
      </c>
      <c r="AU683" s="20" t="e">
        <f>VLOOKUP(AU338,[1]ajustes!$L$4:$N$134,3,FALSE)</f>
        <v>#N/A</v>
      </c>
      <c r="AV683" s="20">
        <f>VLOOKUP(AV338,[1]Plan1!$F$3:$G$429,2,FALSE)</f>
        <v>0</v>
      </c>
      <c r="AW683" s="20">
        <f>VLOOKUP(AW338,[1]Plan1!$F$3:$G$429,2,FALSE)</f>
        <v>0</v>
      </c>
      <c r="AX683" s="20">
        <f>VLOOKUP(AX338,[1]Plan1!$F$3:$G$429,2,FALSE)</f>
        <v>0</v>
      </c>
      <c r="AY683" s="20">
        <f>VLOOKUP(AY338,[1]Plan1!$F$3:$G$429,2,FALSE)</f>
        <v>0</v>
      </c>
      <c r="AZ683" s="20">
        <f>VLOOKUP(AZ338,[1]Plan1!$F$3:$G$429,2,FALSE)</f>
        <v>0</v>
      </c>
      <c r="BA683" s="20">
        <f>VLOOKUP(BA338,[1]Plan1!$F$3:$G$429,2,FALSE)</f>
        <v>0</v>
      </c>
      <c r="BB683" s="20">
        <f>VLOOKUP(BB338,[1]Plan1!$F$3:$G$429,2,FALSE)</f>
        <v>0</v>
      </c>
      <c r="BC683" s="20">
        <f>VLOOKUP(BC338,[1]Plan1!$F$3:$G$429,2,FALSE)</f>
        <v>0</v>
      </c>
      <c r="BD683" s="20">
        <f>VLOOKUP(BD338,[1]Plan1!$F$3:$G$429,2,FALSE)</f>
        <v>0</v>
      </c>
      <c r="BE683" s="20" t="e">
        <f>VLOOKUP(BE338,[1]Plan1!$F$3:$G$429,2,FALSE)</f>
        <v>#N/A</v>
      </c>
      <c r="BF683" s="20">
        <f>VLOOKUP(BF338,[1]Plan1!$F$3:$G$429,2,FALSE)</f>
        <v>50</v>
      </c>
      <c r="BG683" s="20">
        <f>VLOOKUP(BG338,[1]Plan1!$F$3:$G$429,2,FALSE)</f>
        <v>3</v>
      </c>
      <c r="BH683" s="20">
        <f>VLOOKUP(BH338,[1]Plan1!$F$3:$G$429,2,FALSE)</f>
        <v>6</v>
      </c>
      <c r="BI683" s="20">
        <f>VLOOKUP(BI338,[1]Plan1!$F$3:$G$429,2,FALSE)</f>
        <v>1</v>
      </c>
      <c r="BJ683" s="20">
        <f>VLOOKUP(BJ338,[1]Plan1!$F$3:$G$429,2,FALSE)</f>
        <v>1</v>
      </c>
      <c r="BK683" s="20">
        <f>VLOOKUP(BK338,[1]Plan1!$F$3:$G$429,2,FALSE)</f>
        <v>2</v>
      </c>
      <c r="BL683" s="20">
        <f>VLOOKUP(BL338,[1]Plan1!$F$3:$G$429,2,FALSE)</f>
        <v>1</v>
      </c>
      <c r="BM683" s="20">
        <f>VLOOKUP(BM338,[1]Plan1!$F$3:$G$429,2,FALSE)</f>
        <v>1</v>
      </c>
      <c r="BN683" s="20">
        <f>VLOOKUP(BN338,[1]Plan1!$F$3:$G$429,2,FALSE)</f>
        <v>0</v>
      </c>
      <c r="BO683" s="20">
        <f>VLOOKUP(BO338,[1]Plan1!$F$3:$G$429,2,FALSE)</f>
        <v>7</v>
      </c>
      <c r="BP683" s="20">
        <f>VLOOKUP(BP338,[1]Plan1!$F$3:$G$429,2,FALSE)</f>
        <v>5</v>
      </c>
      <c r="BQ683" s="20" t="e">
        <f>VLOOKUP(BQ338,[1]ajustes!$L$3:$M$11,2,FALSE)</f>
        <v>#N/A</v>
      </c>
      <c r="BR683" s="20" t="e">
        <f>VLOOKUP(BR338,[1]Plan1!$F$3:$G$429,2,FALSE)</f>
        <v>#N/A</v>
      </c>
      <c r="BS683" s="20">
        <f>VLOOKUP(BS338,[1]Plan1!$F$3:$G$429,2,FALSE)</f>
        <v>5</v>
      </c>
      <c r="BT683" s="20">
        <f>VLOOKUP(BT338,[1]Plan1!$F$3:$G$429,2,FALSE)</f>
        <v>1</v>
      </c>
      <c r="BU683" s="20">
        <f>VLOOKUP(BU338,[1]Plan1!$F$3:$G$429,2,FALSE)</f>
        <v>1</v>
      </c>
      <c r="BV683" s="20" t="e">
        <f>VLOOKUP(BV338,[1]ajustes!$L$3:$M$328,2,FALSE)</f>
        <v>#N/A</v>
      </c>
      <c r="BW683" s="20" t="e">
        <f>VLOOKUP(BW338,[1]Plan1!$F$3:$G$429,2,FALSE)</f>
        <v>#N/A</v>
      </c>
      <c r="BX683" s="20">
        <f>VLOOKUP(BX338,[1]Plan1!$F$3:$G$429,2,FALSE)</f>
        <v>4</v>
      </c>
      <c r="BY683" s="20">
        <f>VLOOKUP(BY338,[1]Plan1!$F$3:$G$429,2,FALSE)</f>
        <v>3</v>
      </c>
      <c r="BZ683" s="20">
        <f>VLOOKUP(BZ338,[1]Plan1!$F$3:$G$429,2,FALSE)</f>
        <v>1</v>
      </c>
      <c r="CA683" s="20">
        <f>VLOOKUP(CA338,[1]Plan1!$F$3:$G$429,2,FALSE)</f>
        <v>1</v>
      </c>
      <c r="CB683" s="20">
        <f>VLOOKUP(CB338,[1]Plan1!$F$3:$G$429,2,FALSE)</f>
        <v>0</v>
      </c>
      <c r="CC683" s="20">
        <f>VLOOKUP(CC338,[1]Plan1!$F$3:$G$429,2,FALSE)</f>
        <v>0</v>
      </c>
      <c r="CD683" s="20">
        <f>VLOOKUP(CD338,[1]Plan1!$F$3:$G$429,2,FALSE)</f>
        <v>0</v>
      </c>
      <c r="CE683" s="20">
        <f>VLOOKUP(CE338,[1]Plan1!$F$3:$G$429,2,FALSE)</f>
        <v>0</v>
      </c>
      <c r="CF683" s="20">
        <f>VLOOKUP(CF338,[1]Plan1!$F$3:$G$429,2,FALSE)</f>
        <v>0</v>
      </c>
      <c r="CG683" s="20" t="e">
        <f>VLOOKUP(CG338,[1]Plan1!$F$3:$G$429,2,FALSE)</f>
        <v>#N/A</v>
      </c>
      <c r="CH683" s="20">
        <f>VLOOKUP(CH338,[1]Plan1!$F$3:$G$429,2,FALSE)</f>
        <v>0</v>
      </c>
      <c r="CI683" s="20">
        <f>VLOOKUP(CI338,[1]Plan1!$F$3:$G$429,2,FALSE)</f>
        <v>0</v>
      </c>
      <c r="CJ683" s="20">
        <f>VLOOKUP(CJ338,[1]Plan1!$F$3:$G$429,2,FALSE)</f>
        <v>0</v>
      </c>
      <c r="CK683" s="20" t="e">
        <f>VLOOKUP(CK338,[1]Plan1!$F$3:$G$429,2,FALSE)</f>
        <v>#N/A</v>
      </c>
      <c r="CL683" s="20">
        <f>VLOOKUP(CL338,[1]Plan1!$F$3:$G$429,2,FALSE)</f>
        <v>0</v>
      </c>
      <c r="CM683" s="20">
        <f>VLOOKUP(CM338,[1]Plan1!$F$3:$G$429,2,FALSE)</f>
        <v>0</v>
      </c>
      <c r="CN683" s="20">
        <f>VLOOKUP(CN338,[1]Plan1!$F$3:$G$429,2,FALSE)</f>
        <v>0</v>
      </c>
      <c r="CU683" s="20" t="str">
        <f>IF(ISERROR(VLOOKUP(CU338,[1]Plan1!$B$2:$D$490,2,FALSE)),"(sem email)",VLOOKUP(CU338,[1]Plan1!$B$2:$D$490,2,FALSE))</f>
        <v>(sem email)</v>
      </c>
      <c r="CX683" s="20" t="str">
        <f>IF(ISERROR(VLOOKUP(CX338,[1]ajustes!$L$4:$M$309,2,FALSE)),"(sem email)",VLOOKUP(CX338,[1]ajustes!$L$4:$M$309,2,FALSE))</f>
        <v>(sem email)</v>
      </c>
    </row>
    <row r="684" spans="5:102" ht="15.75" customHeight="1" x14ac:dyDescent="0.3">
      <c r="E684" s="23" t="str">
        <f t="shared" si="5"/>
        <v>Marconi Amaral Braga</v>
      </c>
      <c r="O684" s="20" t="e">
        <f>VLOOKUP(O339,[1]Plan1!$B$2:$D$490,2,FALSE)</f>
        <v>#N/A</v>
      </c>
      <c r="P684" s="20" t="e">
        <f>VLOOKUP(P339,[1]ajustes!$N$4:$O$344,2,FALSE)</f>
        <v>#N/A</v>
      </c>
      <c r="AN684" s="20">
        <f>VLOOKUP(AN339,[1]Plan1!$F$3:$G$429,2,FALSE)</f>
        <v>50</v>
      </c>
      <c r="AO684" s="20">
        <f>VLOOKUP(AO339,[1]Plan1!$F$3:$G$429,2,FALSE)</f>
        <v>20</v>
      </c>
      <c r="AP684" s="20">
        <f>VLOOKUP(AP339,[1]Plan1!$F$3:$G$429,2,FALSE)</f>
        <v>10</v>
      </c>
      <c r="AQ684" s="20">
        <f>VLOOKUP(AQ339,[1]Plan1!$F$3:$G$429,2,FALSE)</f>
        <v>10</v>
      </c>
      <c r="AR684" s="20" t="e">
        <f>VLOOKUP(AR339,[1]Plan1!$F$3:$G$429,2,FALSE)</f>
        <v>#N/A</v>
      </c>
      <c r="AS684" s="20">
        <f>VLOOKUP(AS339,[1]Plan1!$F$3:$G$429,2,FALSE)</f>
        <v>15</v>
      </c>
      <c r="AT684" s="20" t="e">
        <f>VLOOKUP(AT339,[1]Plan1!$F$3:$G$429,2,FALSE)</f>
        <v>#N/A</v>
      </c>
      <c r="AU684" s="20" t="e">
        <f>VLOOKUP(AU339,[1]ajustes!$L$4:$N$134,3,FALSE)</f>
        <v>#N/A</v>
      </c>
      <c r="AV684" s="20">
        <f>VLOOKUP(AV339,[1]Plan1!$F$3:$G$429,2,FALSE)</f>
        <v>18</v>
      </c>
      <c r="AW684" s="20">
        <f>VLOOKUP(AW339,[1]Plan1!$F$3:$G$429,2,FALSE)</f>
        <v>6</v>
      </c>
      <c r="AX684" s="20">
        <f>VLOOKUP(AX339,[1]Plan1!$F$3:$G$429,2,FALSE)</f>
        <v>5</v>
      </c>
      <c r="AY684" s="20">
        <f>VLOOKUP(AY339,[1]Plan1!$F$3:$G$429,2,FALSE)</f>
        <v>1</v>
      </c>
      <c r="AZ684" s="20" t="e">
        <f>VLOOKUP(AZ339,[1]Plan1!$F$3:$G$429,2,FALSE)</f>
        <v>#N/A</v>
      </c>
      <c r="BA684" s="20">
        <f>VLOOKUP(BA339,[1]Plan1!$F$3:$G$429,2,FALSE)</f>
        <v>12</v>
      </c>
      <c r="BB684" s="20">
        <f>VLOOKUP(BB339,[1]Plan1!$F$3:$G$429,2,FALSE)</f>
        <v>3</v>
      </c>
      <c r="BC684" s="20">
        <f>VLOOKUP(BC339,[1]Plan1!$F$3:$G$429,2,FALSE)</f>
        <v>6</v>
      </c>
      <c r="BD684" s="20">
        <f>VLOOKUP(BD339,[1]Plan1!$F$3:$G$429,2,FALSE)</f>
        <v>1</v>
      </c>
      <c r="BE684" s="20" t="e">
        <f>VLOOKUP(BE339,[1]Plan1!$F$3:$G$429,2,FALSE)</f>
        <v>#N/A</v>
      </c>
      <c r="BF684" s="20">
        <f>VLOOKUP(BF339,[1]Plan1!$F$3:$G$429,2,FALSE)</f>
        <v>10</v>
      </c>
      <c r="BG684" s="20">
        <f>VLOOKUP(BG339,[1]Plan1!$F$3:$G$429,2,FALSE)</f>
        <v>4</v>
      </c>
      <c r="BH684" s="20">
        <f>VLOOKUP(BH339,[1]Plan1!$F$3:$G$429,2,FALSE)</f>
        <v>6</v>
      </c>
      <c r="BI684" s="20">
        <f>VLOOKUP(BI339,[1]Plan1!$F$3:$G$429,2,FALSE)</f>
        <v>1</v>
      </c>
      <c r="BJ684" s="20">
        <f>VLOOKUP(BJ339,[1]Plan1!$F$3:$G$429,2,FALSE)</f>
        <v>2</v>
      </c>
      <c r="BK684" s="20">
        <f>VLOOKUP(BK339,[1]Plan1!$F$3:$G$429,2,FALSE)</f>
        <v>2</v>
      </c>
      <c r="BL684" s="20">
        <f>VLOOKUP(BL339,[1]Plan1!$F$3:$G$429,2,FALSE)</f>
        <v>2</v>
      </c>
      <c r="BM684" s="20">
        <f>VLOOKUP(BM339,[1]Plan1!$F$3:$G$429,2,FALSE)</f>
        <v>1</v>
      </c>
      <c r="BN684" s="20">
        <f>VLOOKUP(BN339,[1]Plan1!$F$3:$G$429,2,FALSE)</f>
        <v>3</v>
      </c>
      <c r="BO684" s="20">
        <f>VLOOKUP(BO339,[1]Plan1!$F$3:$G$429,2,FALSE)</f>
        <v>3</v>
      </c>
      <c r="BP684" s="20">
        <f>VLOOKUP(BP339,[1]Plan1!$F$3:$G$429,2,FALSE)</f>
        <v>3</v>
      </c>
      <c r="BQ684" s="20" t="e">
        <f>VLOOKUP(BQ339,[1]ajustes!$L$3:$M$11,2,FALSE)</f>
        <v>#N/A</v>
      </c>
      <c r="BR684" s="20" t="e">
        <f>VLOOKUP(BR339,[1]Plan1!$F$3:$G$429,2,FALSE)</f>
        <v>#N/A</v>
      </c>
      <c r="BS684" s="20">
        <f>VLOOKUP(BS339,[1]Plan1!$F$3:$G$429,2,FALSE)</f>
        <v>6</v>
      </c>
      <c r="BT684" s="20">
        <f>VLOOKUP(BT339,[1]Plan1!$F$3:$G$429,2,FALSE)</f>
        <v>1</v>
      </c>
      <c r="BU684" s="20">
        <f>VLOOKUP(BU339,[1]Plan1!$F$3:$G$429,2,FALSE)</f>
        <v>1</v>
      </c>
      <c r="BV684" s="20" t="e">
        <f>VLOOKUP(BV339,[1]ajustes!$L$3:$M$328,2,FALSE)</f>
        <v>#N/A</v>
      </c>
      <c r="BW684" s="20" t="e">
        <f>VLOOKUP(BW339,[1]Plan1!$F$3:$G$429,2,FALSE)</f>
        <v>#N/A</v>
      </c>
      <c r="BX684" s="20">
        <f>VLOOKUP(BX339,[1]Plan1!$F$3:$G$429,2,FALSE)</f>
        <v>8</v>
      </c>
      <c r="BY684" s="20">
        <f>VLOOKUP(BY339,[1]Plan1!$F$3:$G$429,2,FALSE)</f>
        <v>2</v>
      </c>
      <c r="BZ684" s="20">
        <f>VLOOKUP(BZ339,[1]Plan1!$F$3:$G$429,2,FALSE)</f>
        <v>1</v>
      </c>
      <c r="CA684" s="20">
        <f>VLOOKUP(CA339,[1]Plan1!$F$3:$G$429,2,FALSE)</f>
        <v>1</v>
      </c>
      <c r="CB684" s="20">
        <f>VLOOKUP(CB339,[1]Plan1!$F$3:$G$429,2,FALSE)</f>
        <v>0</v>
      </c>
      <c r="CC684" s="20">
        <f>VLOOKUP(CC339,[1]Plan1!$F$3:$G$429,2,FALSE)</f>
        <v>12</v>
      </c>
      <c r="CD684" s="20">
        <f>VLOOKUP(CD339,[1]Plan1!$F$3:$G$429,2,FALSE)</f>
        <v>0</v>
      </c>
      <c r="CE684" s="20">
        <f>VLOOKUP(CE339,[1]Plan1!$F$3:$G$429,2,FALSE)</f>
        <v>0</v>
      </c>
      <c r="CF684" s="20">
        <f>VLOOKUP(CF339,[1]Plan1!$F$3:$G$429,2,FALSE)</f>
        <v>0</v>
      </c>
      <c r="CG684" s="20" t="e">
        <f>VLOOKUP(CG339,[1]Plan1!$F$3:$G$429,2,FALSE)</f>
        <v>#N/A</v>
      </c>
      <c r="CH684" s="20" t="e">
        <f>VLOOKUP(CH339,[1]Plan1!$F$3:$G$429,2,FALSE)</f>
        <v>#N/A</v>
      </c>
      <c r="CI684" s="20">
        <f>VLOOKUP(CI339,[1]Plan1!$F$3:$G$429,2,FALSE)</f>
        <v>0</v>
      </c>
      <c r="CJ684" s="20">
        <f>VLOOKUP(CJ339,[1]Plan1!$F$3:$G$429,2,FALSE)</f>
        <v>0</v>
      </c>
      <c r="CK684" s="20">
        <f>VLOOKUP(CK339,[1]Plan1!$F$3:$G$429,2,FALSE)</f>
        <v>0</v>
      </c>
      <c r="CL684" s="20" t="e">
        <f>VLOOKUP(CL339,[1]Plan1!$F$3:$G$429,2,FALSE)</f>
        <v>#N/A</v>
      </c>
      <c r="CM684" s="20">
        <f>VLOOKUP(CM339,[1]Plan1!$F$3:$G$429,2,FALSE)</f>
        <v>0</v>
      </c>
      <c r="CN684" s="20">
        <f>VLOOKUP(CN339,[1]Plan1!$F$3:$G$429,2,FALSE)</f>
        <v>0</v>
      </c>
      <c r="CU684" s="20" t="str">
        <f>IF(ISERROR(VLOOKUP(CU339,[1]Plan1!$B$2:$D$490,2,FALSE)),"(sem email)",VLOOKUP(CU339,[1]Plan1!$B$2:$D$490,2,FALSE))</f>
        <v>(sem email)</v>
      </c>
      <c r="CX684" s="20" t="str">
        <f>IF(ISERROR(VLOOKUP(CX339,[1]ajustes!$L$4:$M$309,2,FALSE)),"(sem email)",VLOOKUP(CX339,[1]ajustes!$L$4:$M$309,2,FALSE))</f>
        <v>(sem email)</v>
      </c>
    </row>
    <row r="685" spans="5:102" ht="15.75" customHeight="1" x14ac:dyDescent="0.3">
      <c r="E685" s="23" t="str">
        <f t="shared" si="5"/>
        <v>Mirian Ap Tintino De Almeida</v>
      </c>
      <c r="O685" s="20" t="e">
        <f>VLOOKUP(O340,[1]Plan1!$B$2:$D$490,2,FALSE)</f>
        <v>#N/A</v>
      </c>
      <c r="P685" s="20" t="e">
        <f>VLOOKUP(P340,[1]ajustes!$N$4:$O$344,2,FALSE)</f>
        <v>#N/A</v>
      </c>
      <c r="AN685" s="20">
        <f>VLOOKUP(AN340,[1]Plan1!$F$3:$G$429,2,FALSE)</f>
        <v>50</v>
      </c>
      <c r="AO685" s="20">
        <f>VLOOKUP(AO340,[1]Plan1!$F$3:$G$429,2,FALSE)</f>
        <v>19</v>
      </c>
      <c r="AP685" s="20">
        <f>VLOOKUP(AP340,[1]Plan1!$F$3:$G$429,2,FALSE)</f>
        <v>7</v>
      </c>
      <c r="AQ685" s="20">
        <f>VLOOKUP(AQ340,[1]Plan1!$F$3:$G$429,2,FALSE)</f>
        <v>5</v>
      </c>
      <c r="AR685" s="20">
        <f>VLOOKUP(AR340,[1]Plan1!$F$3:$G$429,2,FALSE)</f>
        <v>0</v>
      </c>
      <c r="AS685" s="20">
        <f>VLOOKUP(AS340,[1]Plan1!$F$3:$G$429,2,FALSE)</f>
        <v>0</v>
      </c>
      <c r="AT685" s="20">
        <f>VLOOKUP(AT340,[1]Plan1!$F$3:$G$429,2,FALSE)</f>
        <v>0</v>
      </c>
      <c r="AU685" s="20" t="e">
        <f>VLOOKUP(AU340,[1]ajustes!$L$4:$N$134,3,FALSE)</f>
        <v>#N/A</v>
      </c>
      <c r="AV685" s="20">
        <f>VLOOKUP(AV340,[1]Plan1!$F$3:$G$429,2,FALSE)</f>
        <v>0</v>
      </c>
      <c r="AW685" s="20">
        <f>VLOOKUP(AW340,[1]Plan1!$F$3:$G$429,2,FALSE)</f>
        <v>6</v>
      </c>
      <c r="AX685" s="20">
        <f>VLOOKUP(AX340,[1]Plan1!$F$3:$G$429,2,FALSE)</f>
        <v>4</v>
      </c>
      <c r="AY685" s="20">
        <f>VLOOKUP(AY340,[1]Plan1!$F$3:$G$429,2,FALSE)</f>
        <v>0</v>
      </c>
      <c r="AZ685" s="20" t="e">
        <f>VLOOKUP(AZ340,[1]Plan1!$F$3:$G$429,2,FALSE)</f>
        <v>#N/A</v>
      </c>
      <c r="BA685" s="20">
        <f>VLOOKUP(BA340,[1]Plan1!$F$3:$G$429,2,FALSE)</f>
        <v>13</v>
      </c>
      <c r="BB685" s="20">
        <f>VLOOKUP(BB340,[1]Plan1!$F$3:$G$429,2,FALSE)</f>
        <v>1</v>
      </c>
      <c r="BC685" s="20">
        <f>VLOOKUP(BC340,[1]Plan1!$F$3:$G$429,2,FALSE)</f>
        <v>1</v>
      </c>
      <c r="BD685" s="20">
        <f>VLOOKUP(BD340,[1]Plan1!$F$3:$G$429,2,FALSE)</f>
        <v>1</v>
      </c>
      <c r="BE685" s="20">
        <f>VLOOKUP(BE340,[1]Plan1!$F$3:$G$429,2,FALSE)</f>
        <v>0</v>
      </c>
      <c r="BF685" s="20">
        <f>VLOOKUP(BF340,[1]Plan1!$F$3:$G$429,2,FALSE)</f>
        <v>0</v>
      </c>
      <c r="BG685" s="20">
        <f>VLOOKUP(BG340,[1]Plan1!$F$3:$G$429,2,FALSE)</f>
        <v>0</v>
      </c>
      <c r="BH685" s="20">
        <f>VLOOKUP(BH340,[1]Plan1!$F$3:$G$429,2,FALSE)</f>
        <v>0</v>
      </c>
      <c r="BI685" s="20">
        <f>VLOOKUP(BI340,[1]Plan1!$F$3:$G$429,2,FALSE)</f>
        <v>0</v>
      </c>
      <c r="BJ685" s="20">
        <f>VLOOKUP(BJ340,[1]Plan1!$F$3:$G$429,2,FALSE)</f>
        <v>0</v>
      </c>
      <c r="BK685" s="20">
        <f>VLOOKUP(BK340,[1]Plan1!$F$3:$G$429,2,FALSE)</f>
        <v>0</v>
      </c>
      <c r="BL685" s="20">
        <f>VLOOKUP(BL340,[1]Plan1!$F$3:$G$429,2,FALSE)</f>
        <v>0</v>
      </c>
      <c r="BM685" s="20">
        <f>VLOOKUP(BM340,[1]Plan1!$F$3:$G$429,2,FALSE)</f>
        <v>0</v>
      </c>
      <c r="BN685" s="20">
        <f>VLOOKUP(BN340,[1]Plan1!$F$3:$G$429,2,FALSE)</f>
        <v>0</v>
      </c>
      <c r="BO685" s="20">
        <f>VLOOKUP(BO340,[1]Plan1!$F$3:$G$429,2,FALSE)</f>
        <v>0</v>
      </c>
      <c r="BP685" s="20">
        <f>VLOOKUP(BP340,[1]Plan1!$F$3:$G$429,2,FALSE)</f>
        <v>0</v>
      </c>
      <c r="BQ685" s="20" t="e">
        <f>VLOOKUP(BQ340,[1]ajustes!$L$3:$M$11,2,FALSE)</f>
        <v>#N/A</v>
      </c>
      <c r="BR685" s="20">
        <f>VLOOKUP(BR340,[1]Plan1!$F$3:$G$429,2,FALSE)</f>
        <v>0</v>
      </c>
      <c r="BS685" s="20">
        <f>VLOOKUP(BS340,[1]Plan1!$F$3:$G$429,2,FALSE)</f>
        <v>0</v>
      </c>
      <c r="BT685" s="20">
        <f>VLOOKUP(BT340,[1]Plan1!$F$3:$G$429,2,FALSE)</f>
        <v>0</v>
      </c>
      <c r="BU685" s="20">
        <f>VLOOKUP(BU340,[1]Plan1!$F$3:$G$429,2,FALSE)</f>
        <v>0</v>
      </c>
      <c r="BV685" s="20" t="e">
        <f>VLOOKUP(BV340,[1]ajustes!$L$3:$M$328,2,FALSE)</f>
        <v>#N/A</v>
      </c>
      <c r="BW685" s="20">
        <f>VLOOKUP(BW340,[1]Plan1!$F$3:$G$429,2,FALSE)</f>
        <v>0</v>
      </c>
      <c r="BX685" s="20">
        <f>VLOOKUP(BX340,[1]Plan1!$F$3:$G$429,2,FALSE)</f>
        <v>0</v>
      </c>
      <c r="BY685" s="20">
        <f>VLOOKUP(BY340,[1]Plan1!$F$3:$G$429,2,FALSE)</f>
        <v>0</v>
      </c>
      <c r="BZ685" s="20">
        <f>VLOOKUP(BZ340,[1]Plan1!$F$3:$G$429,2,FALSE)</f>
        <v>0</v>
      </c>
      <c r="CA685" s="20">
        <f>VLOOKUP(CA340,[1]Plan1!$F$3:$G$429,2,FALSE)</f>
        <v>0</v>
      </c>
      <c r="CB685" s="20">
        <f>VLOOKUP(CB340,[1]Plan1!$F$3:$G$429,2,FALSE)</f>
        <v>10</v>
      </c>
      <c r="CC685" s="20">
        <f>VLOOKUP(CC340,[1]Plan1!$F$3:$G$429,2,FALSE)</f>
        <v>0</v>
      </c>
      <c r="CD685" s="20">
        <f>VLOOKUP(CD340,[1]Plan1!$F$3:$G$429,2,FALSE)</f>
        <v>0</v>
      </c>
      <c r="CE685" s="20">
        <f>VLOOKUP(CE340,[1]Plan1!$F$3:$G$429,2,FALSE)</f>
        <v>0</v>
      </c>
      <c r="CF685" s="20" t="e">
        <f>VLOOKUP(CF340,[1]Plan1!$F$3:$G$429,2,FALSE)</f>
        <v>#N/A</v>
      </c>
      <c r="CG685" s="20" t="e">
        <f>VLOOKUP(CG340,[1]Plan1!$F$3:$G$429,2,FALSE)</f>
        <v>#N/A</v>
      </c>
      <c r="CH685" s="20" t="e">
        <f>VLOOKUP(CH340,[1]Plan1!$F$3:$G$429,2,FALSE)</f>
        <v>#N/A</v>
      </c>
      <c r="CI685" s="20">
        <f>VLOOKUP(CI340,[1]Plan1!$F$3:$G$429,2,FALSE)</f>
        <v>0</v>
      </c>
      <c r="CJ685" s="20">
        <f>VLOOKUP(CJ340,[1]Plan1!$F$3:$G$429,2,FALSE)</f>
        <v>0</v>
      </c>
      <c r="CK685" s="20" t="e">
        <f>VLOOKUP(CK340,[1]Plan1!$F$3:$G$429,2,FALSE)</f>
        <v>#N/A</v>
      </c>
      <c r="CL685" s="20" t="e">
        <f>VLOOKUP(CL340,[1]Plan1!$F$3:$G$429,2,FALSE)</f>
        <v>#N/A</v>
      </c>
      <c r="CM685" s="20">
        <f>VLOOKUP(CM340,[1]Plan1!$F$3:$G$429,2,FALSE)</f>
        <v>0</v>
      </c>
      <c r="CN685" s="20">
        <f>VLOOKUP(CN340,[1]Plan1!$F$3:$G$429,2,FALSE)</f>
        <v>0</v>
      </c>
      <c r="CU685" s="20" t="str">
        <f>IF(ISERROR(VLOOKUP(CU340,[1]Plan1!$B$2:$D$490,2,FALSE)),"(sem email)",VLOOKUP(CU340,[1]Plan1!$B$2:$D$490,2,FALSE))</f>
        <v>(sem email)</v>
      </c>
      <c r="CX685" s="20" t="str">
        <f>IF(ISERROR(VLOOKUP(CX340,[1]ajustes!$L$4:$M$309,2,FALSE)),"(sem email)",VLOOKUP(CX340,[1]ajustes!$L$4:$M$309,2,FALSE))</f>
        <v>(sem email)</v>
      </c>
    </row>
    <row r="686" spans="5:102" ht="15.75" customHeight="1" x14ac:dyDescent="0.3">
      <c r="E686" s="23" t="str">
        <f t="shared" si="5"/>
        <v>Tânia Maria Da Silva</v>
      </c>
      <c r="O686" s="20" t="e">
        <f>VLOOKUP(O341,[1]Plan1!$B$2:$D$490,2,FALSE)</f>
        <v>#N/A</v>
      </c>
      <c r="P686" s="20" t="e">
        <f>VLOOKUP(P341,[1]ajustes!$N$4:$O$344,2,FALSE)</f>
        <v>#N/A</v>
      </c>
      <c r="AN686" s="20">
        <f>VLOOKUP(AN341,[1]Plan1!$F$3:$G$429,2,FALSE)</f>
        <v>8</v>
      </c>
      <c r="AO686" s="20">
        <f>VLOOKUP(AO341,[1]Plan1!$F$3:$G$429,2,FALSE)</f>
        <v>6</v>
      </c>
      <c r="AP686" s="20">
        <f>VLOOKUP(AP341,[1]Plan1!$F$3:$G$429,2,FALSE)</f>
        <v>8</v>
      </c>
      <c r="AQ686" s="20">
        <f>VLOOKUP(AQ341,[1]Plan1!$F$3:$G$429,2,FALSE)</f>
        <v>8</v>
      </c>
      <c r="AR686" s="20">
        <f>VLOOKUP(AR341,[1]Plan1!$F$3:$G$429,2,FALSE)</f>
        <v>0</v>
      </c>
      <c r="AS686" s="20">
        <f>VLOOKUP(AS341,[1]Plan1!$F$3:$G$429,2,FALSE)</f>
        <v>0</v>
      </c>
      <c r="AT686" s="20" t="e">
        <f>VLOOKUP(AT341,[1]Plan1!$F$3:$G$429,2,FALSE)</f>
        <v>#N/A</v>
      </c>
      <c r="AU686" s="20" t="e">
        <f>VLOOKUP(AU341,[1]ajustes!$L$4:$N$134,3,FALSE)</f>
        <v>#N/A</v>
      </c>
      <c r="AV686" s="20">
        <f>VLOOKUP(AV341,[1]Plan1!$F$3:$G$429,2,FALSE)</f>
        <v>9</v>
      </c>
      <c r="AW686" s="20">
        <f>VLOOKUP(AW341,[1]Plan1!$F$3:$G$429,2,FALSE)</f>
        <v>8</v>
      </c>
      <c r="AX686" s="20">
        <f>VLOOKUP(AX341,[1]Plan1!$F$3:$G$429,2,FALSE)</f>
        <v>4</v>
      </c>
      <c r="AY686" s="20">
        <f>VLOOKUP(AY341,[1]Plan1!$F$3:$G$429,2,FALSE)</f>
        <v>2</v>
      </c>
      <c r="AZ686" s="20" t="e">
        <f>VLOOKUP(AZ341,[1]Plan1!$F$3:$G$429,2,FALSE)</f>
        <v>#N/A</v>
      </c>
      <c r="BA686" s="20">
        <f>VLOOKUP(BA341,[1]Plan1!$F$3:$G$429,2,FALSE)</f>
        <v>27</v>
      </c>
      <c r="BB686" s="20">
        <f>VLOOKUP(BB341,[1]Plan1!$F$3:$G$429,2,FALSE)</f>
        <v>8</v>
      </c>
      <c r="BC686" s="20">
        <f>VLOOKUP(BC341,[1]Plan1!$F$3:$G$429,2,FALSE)</f>
        <v>2</v>
      </c>
      <c r="BD686" s="20">
        <f>VLOOKUP(BD341,[1]Plan1!$F$3:$G$429,2,FALSE)</f>
        <v>2</v>
      </c>
      <c r="BE686" s="20">
        <f>VLOOKUP(BE341,[1]Plan1!$F$3:$G$429,2,FALSE)</f>
        <v>0</v>
      </c>
      <c r="BF686" s="20">
        <f>VLOOKUP(BF341,[1]Plan1!$F$3:$G$429,2,FALSE)</f>
        <v>0</v>
      </c>
      <c r="BG686" s="20">
        <f>VLOOKUP(BG341,[1]Plan1!$F$3:$G$429,2,FALSE)</f>
        <v>0</v>
      </c>
      <c r="BH686" s="20">
        <f>VLOOKUP(BH341,[1]Plan1!$F$3:$G$429,2,FALSE)</f>
        <v>0</v>
      </c>
      <c r="BI686" s="20">
        <f>VLOOKUP(BI341,[1]Plan1!$F$3:$G$429,2,FALSE)</f>
        <v>0</v>
      </c>
      <c r="BJ686" s="20">
        <f>VLOOKUP(BJ341,[1]Plan1!$F$3:$G$429,2,FALSE)</f>
        <v>0</v>
      </c>
      <c r="BK686" s="20">
        <f>VLOOKUP(BK341,[1]Plan1!$F$3:$G$429,2,FALSE)</f>
        <v>0</v>
      </c>
      <c r="BL686" s="20">
        <f>VLOOKUP(BL341,[1]Plan1!$F$3:$G$429,2,FALSE)</f>
        <v>0</v>
      </c>
      <c r="BM686" s="20">
        <f>VLOOKUP(BM341,[1]Plan1!$F$3:$G$429,2,FALSE)</f>
        <v>0</v>
      </c>
      <c r="BN686" s="20">
        <f>VLOOKUP(BN341,[1]Plan1!$F$3:$G$429,2,FALSE)</f>
        <v>0</v>
      </c>
      <c r="BO686" s="20">
        <f>VLOOKUP(BO341,[1]Plan1!$F$3:$G$429,2,FALSE)</f>
        <v>0</v>
      </c>
      <c r="BP686" s="20">
        <f>VLOOKUP(BP341,[1]Plan1!$F$3:$G$429,2,FALSE)</f>
        <v>2</v>
      </c>
      <c r="BQ686" s="20" t="e">
        <f>VLOOKUP(BQ341,[1]ajustes!$L$3:$M$11,2,FALSE)</f>
        <v>#N/A</v>
      </c>
      <c r="BR686" s="20">
        <f>VLOOKUP(BR341,[1]Plan1!$F$3:$G$429,2,FALSE)</f>
        <v>0</v>
      </c>
      <c r="BS686" s="20">
        <f>VLOOKUP(BS341,[1]Plan1!$F$3:$G$429,2,FALSE)</f>
        <v>0</v>
      </c>
      <c r="BT686" s="20">
        <f>VLOOKUP(BT341,[1]Plan1!$F$3:$G$429,2,FALSE)</f>
        <v>0</v>
      </c>
      <c r="BU686" s="20">
        <f>VLOOKUP(BU341,[1]Plan1!$F$3:$G$429,2,FALSE)</f>
        <v>0</v>
      </c>
      <c r="BV686" s="20" t="e">
        <f>VLOOKUP(BV341,[1]ajustes!$L$3:$M$328,2,FALSE)</f>
        <v>#N/A</v>
      </c>
      <c r="BW686" s="20">
        <f>VLOOKUP(BW341,[1]Plan1!$F$3:$G$429,2,FALSE)</f>
        <v>0</v>
      </c>
      <c r="BX686" s="20">
        <f>VLOOKUP(BX341,[1]Plan1!$F$3:$G$429,2,FALSE)</f>
        <v>0</v>
      </c>
      <c r="BY686" s="20">
        <f>VLOOKUP(BY341,[1]Plan1!$F$3:$G$429,2,FALSE)</f>
        <v>0</v>
      </c>
      <c r="BZ686" s="20">
        <f>VLOOKUP(BZ341,[1]Plan1!$F$3:$G$429,2,FALSE)</f>
        <v>0</v>
      </c>
      <c r="CA686" s="20">
        <f>VLOOKUP(CA341,[1]Plan1!$F$3:$G$429,2,FALSE)</f>
        <v>0</v>
      </c>
      <c r="CB686" s="20">
        <f>VLOOKUP(CB341,[1]Plan1!$F$3:$G$429,2,FALSE)</f>
        <v>0</v>
      </c>
      <c r="CC686" s="20">
        <f>VLOOKUP(CC341,[1]Plan1!$F$3:$G$429,2,FALSE)</f>
        <v>6</v>
      </c>
      <c r="CD686" s="20">
        <f>VLOOKUP(CD341,[1]Plan1!$F$3:$G$429,2,FALSE)</f>
        <v>0</v>
      </c>
      <c r="CE686" s="20">
        <f>VLOOKUP(CE341,[1]Plan1!$F$3:$G$429,2,FALSE)</f>
        <v>0</v>
      </c>
      <c r="CF686" s="20">
        <f>VLOOKUP(CF341,[1]Plan1!$F$3:$G$429,2,FALSE)</f>
        <v>0</v>
      </c>
      <c r="CG686" s="20" t="e">
        <f>VLOOKUP(CG341,[1]Plan1!$F$3:$G$429,2,FALSE)</f>
        <v>#N/A</v>
      </c>
      <c r="CH686" s="20" t="e">
        <f>VLOOKUP(CH341,[1]Plan1!$F$3:$G$429,2,FALSE)</f>
        <v>#N/A</v>
      </c>
      <c r="CI686" s="20">
        <f>VLOOKUP(CI341,[1]Plan1!$F$3:$G$429,2,FALSE)</f>
        <v>4</v>
      </c>
      <c r="CJ686" s="20">
        <f>VLOOKUP(CJ341,[1]Plan1!$F$3:$G$429,2,FALSE)</f>
        <v>2</v>
      </c>
      <c r="CK686" s="20" t="e">
        <f>VLOOKUP(CK341,[1]Plan1!$F$3:$G$429,2,FALSE)</f>
        <v>#N/A</v>
      </c>
      <c r="CL686" s="20" t="e">
        <f>VLOOKUP(CL341,[1]Plan1!$F$3:$G$429,2,FALSE)</f>
        <v>#N/A</v>
      </c>
      <c r="CM686" s="20">
        <f>VLOOKUP(CM341,[1]Plan1!$F$3:$G$429,2,FALSE)</f>
        <v>0</v>
      </c>
      <c r="CN686" s="20">
        <f>VLOOKUP(CN341,[1]Plan1!$F$3:$G$429,2,FALSE)</f>
        <v>0</v>
      </c>
      <c r="CU686" s="20" t="str">
        <f>IF(ISERROR(VLOOKUP(CU341,[1]Plan1!$B$2:$D$490,2,FALSE)),"(sem email)",VLOOKUP(CU341,[1]Plan1!$B$2:$D$490,2,FALSE))</f>
        <v>(sem email)</v>
      </c>
      <c r="CX686" s="20" t="str">
        <f>IF(ISERROR(VLOOKUP(CX341,[1]ajustes!$L$4:$M$309,2,FALSE)),"(sem email)",VLOOKUP(CX341,[1]ajustes!$L$4:$M$309,2,FALSE))</f>
        <v>(sem email)</v>
      </c>
    </row>
    <row r="687" spans="5:102" ht="15.75" customHeight="1" x14ac:dyDescent="0.3">
      <c r="E687" s="23" t="str">
        <f t="shared" si="5"/>
        <v>José Alberto Da Silva Filho</v>
      </c>
      <c r="O687" s="20" t="e">
        <f>VLOOKUP(O342,[1]Plan1!$B$2:$D$490,2,FALSE)</f>
        <v>#N/A</v>
      </c>
      <c r="P687" s="20" t="e">
        <f>VLOOKUP(P342,[1]ajustes!$N$4:$O$344,2,FALSE)</f>
        <v>#N/A</v>
      </c>
      <c r="AN687" s="20">
        <f>VLOOKUP(AN342,[1]Plan1!$F$3:$G$429,2,FALSE)</f>
        <v>30</v>
      </c>
      <c r="AO687" s="20">
        <f>VLOOKUP(AO342,[1]Plan1!$F$3:$G$429,2,FALSE)</f>
        <v>10</v>
      </c>
      <c r="AP687" s="20">
        <f>VLOOKUP(AP342,[1]Plan1!$F$3:$G$429,2,FALSE)</f>
        <v>5</v>
      </c>
      <c r="AQ687" s="20">
        <f>VLOOKUP(AQ342,[1]Plan1!$F$3:$G$429,2,FALSE)</f>
        <v>0</v>
      </c>
      <c r="AR687" s="20">
        <f>VLOOKUP(AR342,[1]Plan1!$F$3:$G$429,2,FALSE)</f>
        <v>0</v>
      </c>
      <c r="AS687" s="20">
        <f>VLOOKUP(AS342,[1]Plan1!$F$3:$G$429,2,FALSE)</f>
        <v>0</v>
      </c>
      <c r="AT687" s="20">
        <f>VLOOKUP(AT342,[1]Plan1!$F$3:$G$429,2,FALSE)</f>
        <v>0</v>
      </c>
      <c r="AU687" s="20" t="e">
        <f>VLOOKUP(AU342,[1]ajustes!$L$4:$N$134,3,FALSE)</f>
        <v>#N/A</v>
      </c>
      <c r="AV687" s="20">
        <f>VLOOKUP(AV342,[1]Plan1!$F$3:$G$429,2,FALSE)</f>
        <v>0</v>
      </c>
      <c r="AW687" s="20">
        <f>VLOOKUP(AW342,[1]Plan1!$F$3:$G$429,2,FALSE)</f>
        <v>0</v>
      </c>
      <c r="AX687" s="20">
        <f>VLOOKUP(AX342,[1]Plan1!$F$3:$G$429,2,FALSE)</f>
        <v>0</v>
      </c>
      <c r="AY687" s="20">
        <f>VLOOKUP(AY342,[1]Plan1!$F$3:$G$429,2,FALSE)</f>
        <v>0</v>
      </c>
      <c r="AZ687" s="20">
        <f>VLOOKUP(AZ342,[1]Plan1!$F$3:$G$429,2,FALSE)</f>
        <v>0</v>
      </c>
      <c r="BA687" s="20">
        <f>VLOOKUP(BA342,[1]Plan1!$F$3:$G$429,2,FALSE)</f>
        <v>0</v>
      </c>
      <c r="BB687" s="20">
        <f>VLOOKUP(BB342,[1]Plan1!$F$3:$G$429,2,FALSE)</f>
        <v>0</v>
      </c>
      <c r="BC687" s="20">
        <f>VLOOKUP(BC342,[1]Plan1!$F$3:$G$429,2,FALSE)</f>
        <v>0</v>
      </c>
      <c r="BD687" s="20">
        <f>VLOOKUP(BD342,[1]Plan1!$F$3:$G$429,2,FALSE)</f>
        <v>0</v>
      </c>
      <c r="BE687" s="20" t="e">
        <f>VLOOKUP(BE342,[1]Plan1!$F$3:$G$429,2,FALSE)</f>
        <v>#N/A</v>
      </c>
      <c r="BF687" s="20">
        <f>VLOOKUP(BF342,[1]Plan1!$F$3:$G$429,2,FALSE)</f>
        <v>0</v>
      </c>
      <c r="BG687" s="20">
        <f>VLOOKUP(BG342,[1]Plan1!$F$3:$G$429,2,FALSE)</f>
        <v>0</v>
      </c>
      <c r="BH687" s="20">
        <f>VLOOKUP(BH342,[1]Plan1!$F$3:$G$429,2,FALSE)</f>
        <v>0</v>
      </c>
      <c r="BI687" s="20">
        <f>VLOOKUP(BI342,[1]Plan1!$F$3:$G$429,2,FALSE)</f>
        <v>0</v>
      </c>
      <c r="BJ687" s="20">
        <f>VLOOKUP(BJ342,[1]Plan1!$F$3:$G$429,2,FALSE)</f>
        <v>0</v>
      </c>
      <c r="BK687" s="20">
        <f>VLOOKUP(BK342,[1]Plan1!$F$3:$G$429,2,FALSE)</f>
        <v>0</v>
      </c>
      <c r="BL687" s="20">
        <f>VLOOKUP(BL342,[1]Plan1!$F$3:$G$429,2,FALSE)</f>
        <v>0</v>
      </c>
      <c r="BM687" s="20">
        <f>VLOOKUP(BM342,[1]Plan1!$F$3:$G$429,2,FALSE)</f>
        <v>0</v>
      </c>
      <c r="BN687" s="20">
        <f>VLOOKUP(BN342,[1]Plan1!$F$3:$G$429,2,FALSE)</f>
        <v>0</v>
      </c>
      <c r="BO687" s="20">
        <f>VLOOKUP(BO342,[1]Plan1!$F$3:$G$429,2,FALSE)</f>
        <v>0</v>
      </c>
      <c r="BP687" s="20">
        <f>VLOOKUP(BP342,[1]Plan1!$F$3:$G$429,2,FALSE)</f>
        <v>0</v>
      </c>
      <c r="BQ687" s="20" t="e">
        <f>VLOOKUP(BQ342,[1]ajustes!$L$3:$M$11,2,FALSE)</f>
        <v>#N/A</v>
      </c>
      <c r="BR687" s="20">
        <f>VLOOKUP(BR342,[1]Plan1!$F$3:$G$429,2,FALSE)</f>
        <v>0</v>
      </c>
      <c r="BS687" s="20">
        <f>VLOOKUP(BS342,[1]Plan1!$F$3:$G$429,2,FALSE)</f>
        <v>0</v>
      </c>
      <c r="BT687" s="20">
        <f>VLOOKUP(BT342,[1]Plan1!$F$3:$G$429,2,FALSE)</f>
        <v>0</v>
      </c>
      <c r="BU687" s="20">
        <f>VLOOKUP(BU342,[1]Plan1!$F$3:$G$429,2,FALSE)</f>
        <v>0</v>
      </c>
      <c r="BV687" s="20" t="e">
        <f>VLOOKUP(BV342,[1]ajustes!$L$3:$M$328,2,FALSE)</f>
        <v>#N/A</v>
      </c>
      <c r="BW687" s="20">
        <f>VLOOKUP(BW342,[1]Plan1!$F$3:$G$429,2,FALSE)</f>
        <v>0</v>
      </c>
      <c r="BX687" s="20">
        <f>VLOOKUP(BX342,[1]Plan1!$F$3:$G$429,2,FALSE)</f>
        <v>0</v>
      </c>
      <c r="BY687" s="20">
        <f>VLOOKUP(BY342,[1]Plan1!$F$3:$G$429,2,FALSE)</f>
        <v>0</v>
      </c>
      <c r="BZ687" s="20">
        <f>VLOOKUP(BZ342,[1]Plan1!$F$3:$G$429,2,FALSE)</f>
        <v>0</v>
      </c>
      <c r="CA687" s="20">
        <f>VLOOKUP(CA342,[1]Plan1!$F$3:$G$429,2,FALSE)</f>
        <v>0</v>
      </c>
      <c r="CB687" s="20">
        <f>VLOOKUP(CB342,[1]Plan1!$F$3:$G$429,2,FALSE)</f>
        <v>0</v>
      </c>
      <c r="CC687" s="20">
        <f>VLOOKUP(CC342,[1]Plan1!$F$3:$G$429,2,FALSE)</f>
        <v>0</v>
      </c>
      <c r="CD687" s="20">
        <f>VLOOKUP(CD342,[1]Plan1!$F$3:$G$429,2,FALSE)</f>
        <v>0</v>
      </c>
      <c r="CE687" s="20">
        <f>VLOOKUP(CE342,[1]Plan1!$F$3:$G$429,2,FALSE)</f>
        <v>0</v>
      </c>
      <c r="CF687" s="20">
        <f>VLOOKUP(CF342,[1]Plan1!$F$3:$G$429,2,FALSE)</f>
        <v>0</v>
      </c>
      <c r="CG687" s="20" t="e">
        <f>VLOOKUP(CG342,[1]Plan1!$F$3:$G$429,2,FALSE)</f>
        <v>#N/A</v>
      </c>
      <c r="CH687" s="20" t="e">
        <f>VLOOKUP(CH342,[1]Plan1!$F$3:$G$429,2,FALSE)</f>
        <v>#N/A</v>
      </c>
      <c r="CI687" s="20">
        <f>VLOOKUP(CI342,[1]Plan1!$F$3:$G$429,2,FALSE)</f>
        <v>0</v>
      </c>
      <c r="CJ687" s="20">
        <f>VLOOKUP(CJ342,[1]Plan1!$F$3:$G$429,2,FALSE)</f>
        <v>0</v>
      </c>
      <c r="CK687" s="20" t="e">
        <f>VLOOKUP(CK342,[1]Plan1!$F$3:$G$429,2,FALSE)</f>
        <v>#N/A</v>
      </c>
      <c r="CL687" s="20" t="e">
        <f>VLOOKUP(CL342,[1]Plan1!$F$3:$G$429,2,FALSE)</f>
        <v>#N/A</v>
      </c>
      <c r="CM687" s="20">
        <f>VLOOKUP(CM342,[1]Plan1!$F$3:$G$429,2,FALSE)</f>
        <v>0</v>
      </c>
      <c r="CN687" s="20">
        <f>VLOOKUP(CN342,[1]Plan1!$F$3:$G$429,2,FALSE)</f>
        <v>0</v>
      </c>
      <c r="CU687" s="20" t="str">
        <f>IF(ISERROR(VLOOKUP(CU342,[1]Plan1!$B$2:$D$490,2,FALSE)),"(sem email)",VLOOKUP(CU342,[1]Plan1!$B$2:$D$490,2,FALSE))</f>
        <v>(sem email)</v>
      </c>
      <c r="CX687" s="20" t="str">
        <f>IF(ISERROR(VLOOKUP(CX342,[1]ajustes!$L$4:$M$309,2,FALSE)),"(sem email)",VLOOKUP(CX342,[1]ajustes!$L$4:$M$309,2,FALSE))</f>
        <v>(sem email)</v>
      </c>
    </row>
    <row r="688" spans="5:102" ht="15.75" customHeight="1" x14ac:dyDescent="0.3">
      <c r="E688" s="23" t="str">
        <f t="shared" si="5"/>
        <v>Joseano Lauriano Da Silva</v>
      </c>
      <c r="O688" s="20" t="e">
        <f>VLOOKUP(O343,[1]Plan1!$B$2:$D$490,2,FALSE)</f>
        <v>#N/A</v>
      </c>
      <c r="P688" s="20" t="e">
        <f>VLOOKUP(P343,[1]ajustes!$N$4:$O$344,2,FALSE)</f>
        <v>#N/A</v>
      </c>
      <c r="AN688" s="20">
        <f>VLOOKUP(AN343,[1]Plan1!$F$3:$G$429,2,FALSE)</f>
        <v>120</v>
      </c>
      <c r="AO688" s="20">
        <f>VLOOKUP(AO343,[1]Plan1!$F$3:$G$429,2,FALSE)</f>
        <v>40</v>
      </c>
      <c r="AP688" s="20">
        <f>VLOOKUP(AP343,[1]Plan1!$F$3:$G$429,2,FALSE)</f>
        <v>5</v>
      </c>
      <c r="AQ688" s="20">
        <f>VLOOKUP(AQ343,[1]Plan1!$F$3:$G$429,2,FALSE)</f>
        <v>2</v>
      </c>
      <c r="AR688" s="20">
        <f>VLOOKUP(AR343,[1]Plan1!$F$3:$G$429,2,FALSE)</f>
        <v>0</v>
      </c>
      <c r="AS688" s="20">
        <f>VLOOKUP(AS343,[1]Plan1!$F$3:$G$429,2,FALSE)</f>
        <v>0</v>
      </c>
      <c r="AT688" s="20" t="e">
        <f>VLOOKUP(AT343,[1]Plan1!$F$3:$G$429,2,FALSE)</f>
        <v>#N/A</v>
      </c>
      <c r="AU688" s="20" t="e">
        <f>VLOOKUP(AU343,[1]ajustes!$L$4:$N$134,3,FALSE)</f>
        <v>#N/A</v>
      </c>
      <c r="AV688" s="20">
        <f>VLOOKUP(AV343,[1]Plan1!$F$3:$G$429,2,FALSE)</f>
        <v>20</v>
      </c>
      <c r="AW688" s="20">
        <f>VLOOKUP(AW343,[1]Plan1!$F$3:$G$429,2,FALSE)</f>
        <v>4</v>
      </c>
      <c r="AX688" s="20">
        <f>VLOOKUP(AX343,[1]Plan1!$F$3:$G$429,2,FALSE)</f>
        <v>4</v>
      </c>
      <c r="AY688" s="20">
        <f>VLOOKUP(AY343,[1]Plan1!$F$3:$G$429,2,FALSE)</f>
        <v>4</v>
      </c>
      <c r="AZ688" s="20" t="e">
        <f>VLOOKUP(AZ343,[1]Plan1!$F$3:$G$429,2,FALSE)</f>
        <v>#N/A</v>
      </c>
      <c r="BA688" s="20">
        <f>VLOOKUP(BA343,[1]Plan1!$F$3:$G$429,2,FALSE)</f>
        <v>20</v>
      </c>
      <c r="BB688" s="20">
        <f>VLOOKUP(BB343,[1]Plan1!$F$3:$G$429,2,FALSE)</f>
        <v>4</v>
      </c>
      <c r="BC688" s="20">
        <f>VLOOKUP(BC343,[1]Plan1!$F$3:$G$429,2,FALSE)</f>
        <v>4</v>
      </c>
      <c r="BD688" s="20">
        <f>VLOOKUP(BD343,[1]Plan1!$F$3:$G$429,2,FALSE)</f>
        <v>4</v>
      </c>
      <c r="BE688" s="20" t="e">
        <f>VLOOKUP(BE343,[1]Plan1!$F$3:$G$429,2,FALSE)</f>
        <v>#N/A</v>
      </c>
      <c r="BF688" s="20">
        <f>VLOOKUP(BF343,[1]Plan1!$F$3:$G$429,2,FALSE)</f>
        <v>20</v>
      </c>
      <c r="BG688" s="20">
        <f>VLOOKUP(BG343,[1]Plan1!$F$3:$G$429,2,FALSE)</f>
        <v>15</v>
      </c>
      <c r="BH688" s="20">
        <f>VLOOKUP(BH343,[1]Plan1!$F$3:$G$429,2,FALSE)</f>
        <v>3</v>
      </c>
      <c r="BI688" s="20">
        <f>VLOOKUP(BI343,[1]Plan1!$F$3:$G$429,2,FALSE)</f>
        <v>0</v>
      </c>
      <c r="BJ688" s="20">
        <f>VLOOKUP(BJ343,[1]Plan1!$F$3:$G$429,2,FALSE)</f>
        <v>3</v>
      </c>
      <c r="BK688" s="20">
        <f>VLOOKUP(BK343,[1]Plan1!$F$3:$G$429,2,FALSE)</f>
        <v>3</v>
      </c>
      <c r="BL688" s="20">
        <f>VLOOKUP(BL343,[1]Plan1!$F$3:$G$429,2,FALSE)</f>
        <v>3</v>
      </c>
      <c r="BM688" s="20">
        <f>VLOOKUP(BM343,[1]Plan1!$F$3:$G$429,2,FALSE)</f>
        <v>3</v>
      </c>
      <c r="BN688" s="20">
        <f>VLOOKUP(BN343,[1]Plan1!$F$3:$G$429,2,FALSE)</f>
        <v>0</v>
      </c>
      <c r="BO688" s="20">
        <f>VLOOKUP(BO343,[1]Plan1!$F$3:$G$429,2,FALSE)</f>
        <v>3</v>
      </c>
      <c r="BP688" s="20">
        <f>VLOOKUP(BP343,[1]Plan1!$F$3:$G$429,2,FALSE)</f>
        <v>3</v>
      </c>
      <c r="BQ688" s="20" t="e">
        <f>VLOOKUP(BQ343,[1]ajustes!$L$3:$M$11,2,FALSE)</f>
        <v>#N/A</v>
      </c>
      <c r="BR688" s="20" t="e">
        <f>VLOOKUP(BR343,[1]Plan1!$F$3:$G$429,2,FALSE)</f>
        <v>#N/A</v>
      </c>
      <c r="BS688" s="20">
        <f>VLOOKUP(BS343,[1]Plan1!$F$3:$G$429,2,FALSE)</f>
        <v>0</v>
      </c>
      <c r="BT688" s="20">
        <f>VLOOKUP(BT343,[1]Plan1!$F$3:$G$429,2,FALSE)</f>
        <v>0</v>
      </c>
      <c r="BU688" s="20">
        <f>VLOOKUP(BU343,[1]Plan1!$F$3:$G$429,2,FALSE)</f>
        <v>0</v>
      </c>
      <c r="BV688" s="20" t="e">
        <f>VLOOKUP(BV343,[1]ajustes!$L$3:$M$328,2,FALSE)</f>
        <v>#N/A</v>
      </c>
      <c r="BW688" s="20" t="e">
        <f>VLOOKUP(BW343,[1]Plan1!$F$3:$G$429,2,FALSE)</f>
        <v>#N/A</v>
      </c>
      <c r="BX688" s="20">
        <f>VLOOKUP(BX343,[1]Plan1!$F$3:$G$429,2,FALSE)</f>
        <v>0</v>
      </c>
      <c r="BY688" s="20">
        <f>VLOOKUP(BY343,[1]Plan1!$F$3:$G$429,2,FALSE)</f>
        <v>0</v>
      </c>
      <c r="BZ688" s="20">
        <f>VLOOKUP(BZ343,[1]Plan1!$F$3:$G$429,2,FALSE)</f>
        <v>0</v>
      </c>
      <c r="CA688" s="20">
        <f>VLOOKUP(CA343,[1]Plan1!$F$3:$G$429,2,FALSE)</f>
        <v>0</v>
      </c>
      <c r="CB688" s="20">
        <f>VLOOKUP(CB343,[1]Plan1!$F$3:$G$429,2,FALSE)</f>
        <v>0</v>
      </c>
      <c r="CC688" s="20">
        <f>VLOOKUP(CC343,[1]Plan1!$F$3:$G$429,2,FALSE)</f>
        <v>0</v>
      </c>
      <c r="CD688" s="20">
        <f>VLOOKUP(CD343,[1]Plan1!$F$3:$G$429,2,FALSE)</f>
        <v>0</v>
      </c>
      <c r="CE688" s="20">
        <f>VLOOKUP(CE343,[1]Plan1!$F$3:$G$429,2,FALSE)</f>
        <v>0</v>
      </c>
      <c r="CF688" s="20">
        <f>VLOOKUP(CF343,[1]Plan1!$F$3:$G$429,2,FALSE)</f>
        <v>0</v>
      </c>
      <c r="CG688" s="20" t="e">
        <f>VLOOKUP(CG343,[1]Plan1!$F$3:$G$429,2,FALSE)</f>
        <v>#N/A</v>
      </c>
      <c r="CH688" s="20" t="e">
        <f>VLOOKUP(CH343,[1]Plan1!$F$3:$G$429,2,FALSE)</f>
        <v>#N/A</v>
      </c>
      <c r="CI688" s="20">
        <f>VLOOKUP(CI343,[1]Plan1!$F$3:$G$429,2,FALSE)</f>
        <v>0</v>
      </c>
      <c r="CJ688" s="20">
        <f>VLOOKUP(CJ343,[1]Plan1!$F$3:$G$429,2,FALSE)</f>
        <v>0</v>
      </c>
      <c r="CK688" s="20" t="e">
        <f>VLOOKUP(CK343,[1]Plan1!$F$3:$G$429,2,FALSE)</f>
        <v>#N/A</v>
      </c>
      <c r="CL688" s="20" t="e">
        <f>VLOOKUP(CL343,[1]Plan1!$F$3:$G$429,2,FALSE)</f>
        <v>#N/A</v>
      </c>
      <c r="CM688" s="20">
        <f>VLOOKUP(CM343,[1]Plan1!$F$3:$G$429,2,FALSE)</f>
        <v>0</v>
      </c>
      <c r="CN688" s="20">
        <f>VLOOKUP(CN343,[1]Plan1!$F$3:$G$429,2,FALSE)</f>
        <v>0</v>
      </c>
      <c r="CU688" s="20" t="str">
        <f>IF(ISERROR(VLOOKUP(CU343,[1]Plan1!$B$2:$D$490,2,FALSE)),"(sem email)",VLOOKUP(CU343,[1]Plan1!$B$2:$D$490,2,FALSE))</f>
        <v>(sem email)</v>
      </c>
      <c r="CX688" s="20" t="str">
        <f>IF(ISERROR(VLOOKUP(CX343,[1]ajustes!$L$4:$M$309,2,FALSE)),"(sem email)",VLOOKUP(CX343,[1]ajustes!$L$4:$M$309,2,FALSE))</f>
        <v>(sem email)</v>
      </c>
    </row>
    <row r="689" spans="1:112" ht="15.75" customHeight="1" x14ac:dyDescent="0.3">
      <c r="E689" s="23" t="str">
        <f t="shared" si="5"/>
        <v>Isa Mônica Soares De Oliveira</v>
      </c>
      <c r="O689" s="20" t="e">
        <f>VLOOKUP(O344,[1]Plan1!$B$2:$D$490,2,FALSE)</f>
        <v>#N/A</v>
      </c>
      <c r="P689" s="20" t="e">
        <f>VLOOKUP(P344,[1]ajustes!$N$4:$O$344,2,FALSE)</f>
        <v>#N/A</v>
      </c>
      <c r="AN689" s="20">
        <f>VLOOKUP(AN344,[1]Plan1!$F$3:$G$429,2,FALSE)</f>
        <v>10</v>
      </c>
      <c r="AO689" s="20">
        <f>VLOOKUP(AO344,[1]Plan1!$F$3:$G$429,2,FALSE)</f>
        <v>10</v>
      </c>
      <c r="AP689" s="20">
        <f>VLOOKUP(AP344,[1]Plan1!$F$3:$G$429,2,FALSE)</f>
        <v>3</v>
      </c>
      <c r="AQ689" s="20">
        <f>VLOOKUP(AQ344,[1]Plan1!$F$3:$G$429,2,FALSE)</f>
        <v>5</v>
      </c>
      <c r="AR689" s="20">
        <f>VLOOKUP(AR344,[1]Plan1!$F$3:$G$429,2,FALSE)</f>
        <v>0</v>
      </c>
      <c r="AS689" s="20">
        <f>VLOOKUP(AS344,[1]Plan1!$F$3:$G$429,2,FALSE)</f>
        <v>0</v>
      </c>
      <c r="AT689" s="20" t="e">
        <f>VLOOKUP(AT344,[1]Plan1!$F$3:$G$429,2,FALSE)</f>
        <v>#N/A</v>
      </c>
      <c r="AU689" s="20" t="e">
        <f>VLOOKUP(AU344,[1]ajustes!$L$4:$N$134,3,FALSE)</f>
        <v>#N/A</v>
      </c>
      <c r="AV689" s="20">
        <f>VLOOKUP(AV344,[1]Plan1!$F$3:$G$429,2,FALSE)</f>
        <v>5</v>
      </c>
      <c r="AW689" s="20">
        <f>VLOOKUP(AW344,[1]Plan1!$F$3:$G$429,2,FALSE)</f>
        <v>6</v>
      </c>
      <c r="AX689" s="20">
        <f>VLOOKUP(AX344,[1]Plan1!$F$3:$G$429,2,FALSE)</f>
        <v>3</v>
      </c>
      <c r="AY689" s="20">
        <f>VLOOKUP(AY344,[1]Plan1!$F$3:$G$429,2,FALSE)</f>
        <v>3</v>
      </c>
      <c r="AZ689" s="20">
        <f>VLOOKUP(AZ344,[1]Plan1!$F$3:$G$429,2,FALSE)</f>
        <v>0</v>
      </c>
      <c r="BA689" s="20">
        <f>VLOOKUP(BA344,[1]Plan1!$F$3:$G$429,2,FALSE)</f>
        <v>0</v>
      </c>
      <c r="BB689" s="20">
        <f>VLOOKUP(BB344,[1]Plan1!$F$3:$G$429,2,FALSE)</f>
        <v>0</v>
      </c>
      <c r="BC689" s="20">
        <f>VLOOKUP(BC344,[1]Plan1!$F$3:$G$429,2,FALSE)</f>
        <v>0</v>
      </c>
      <c r="BD689" s="20">
        <f>VLOOKUP(BD344,[1]Plan1!$F$3:$G$429,2,FALSE)</f>
        <v>0</v>
      </c>
      <c r="BE689" s="20">
        <f>VLOOKUP(BE344,[1]Plan1!$F$3:$G$429,2,FALSE)</f>
        <v>0</v>
      </c>
      <c r="BF689" s="20">
        <f>VLOOKUP(BF344,[1]Plan1!$F$3:$G$429,2,FALSE)</f>
        <v>0</v>
      </c>
      <c r="BG689" s="20">
        <f>VLOOKUP(BG344,[1]Plan1!$F$3:$G$429,2,FALSE)</f>
        <v>0</v>
      </c>
      <c r="BH689" s="20">
        <f>VLOOKUP(BH344,[1]Plan1!$F$3:$G$429,2,FALSE)</f>
        <v>0</v>
      </c>
      <c r="BI689" s="20">
        <f>VLOOKUP(BI344,[1]Plan1!$F$3:$G$429,2,FALSE)</f>
        <v>0</v>
      </c>
      <c r="BJ689" s="20">
        <f>VLOOKUP(BJ344,[1]Plan1!$F$3:$G$429,2,FALSE)</f>
        <v>0</v>
      </c>
      <c r="BK689" s="20">
        <f>VLOOKUP(BK344,[1]Plan1!$F$3:$G$429,2,FALSE)</f>
        <v>0</v>
      </c>
      <c r="BL689" s="20">
        <f>VLOOKUP(BL344,[1]Plan1!$F$3:$G$429,2,FALSE)</f>
        <v>0</v>
      </c>
      <c r="BM689" s="20">
        <f>VLOOKUP(BM344,[1]Plan1!$F$3:$G$429,2,FALSE)</f>
        <v>0</v>
      </c>
      <c r="BN689" s="20">
        <f>VLOOKUP(BN344,[1]Plan1!$F$3:$G$429,2,FALSE)</f>
        <v>0</v>
      </c>
      <c r="BO689" s="20">
        <f>VLOOKUP(BO344,[1]Plan1!$F$3:$G$429,2,FALSE)</f>
        <v>0</v>
      </c>
      <c r="BP689" s="20">
        <f>VLOOKUP(BP344,[1]Plan1!$F$3:$G$429,2,FALSE)</f>
        <v>0</v>
      </c>
      <c r="BQ689" s="20" t="e">
        <f>VLOOKUP(BQ344,[1]ajustes!$L$3:$M$11,2,FALSE)</f>
        <v>#N/A</v>
      </c>
      <c r="BR689" s="20">
        <f>VLOOKUP(BR344,[1]Plan1!$F$3:$G$429,2,FALSE)</f>
        <v>0</v>
      </c>
      <c r="BS689" s="20">
        <f>VLOOKUP(BS344,[1]Plan1!$F$3:$G$429,2,FALSE)</f>
        <v>0</v>
      </c>
      <c r="BT689" s="20">
        <f>VLOOKUP(BT344,[1]Plan1!$F$3:$G$429,2,FALSE)</f>
        <v>0</v>
      </c>
      <c r="BU689" s="20">
        <f>VLOOKUP(BU344,[1]Plan1!$F$3:$G$429,2,FALSE)</f>
        <v>0</v>
      </c>
      <c r="BV689" s="20" t="e">
        <f>VLOOKUP(BV344,[1]ajustes!$L$3:$M$328,2,FALSE)</f>
        <v>#N/A</v>
      </c>
      <c r="BW689" s="20">
        <f>VLOOKUP(BW344,[1]Plan1!$F$3:$G$429,2,FALSE)</f>
        <v>0</v>
      </c>
      <c r="BX689" s="20">
        <f>VLOOKUP(BX344,[1]Plan1!$F$3:$G$429,2,FALSE)</f>
        <v>0</v>
      </c>
      <c r="BY689" s="20">
        <f>VLOOKUP(BY344,[1]Plan1!$F$3:$G$429,2,FALSE)</f>
        <v>0</v>
      </c>
      <c r="BZ689" s="20">
        <f>VLOOKUP(BZ344,[1]Plan1!$F$3:$G$429,2,FALSE)</f>
        <v>0</v>
      </c>
      <c r="CA689" s="20">
        <f>VLOOKUP(CA344,[1]Plan1!$F$3:$G$429,2,FALSE)</f>
        <v>0</v>
      </c>
      <c r="CB689" s="20">
        <f>VLOOKUP(CB344,[1]Plan1!$F$3:$G$429,2,FALSE)</f>
        <v>5</v>
      </c>
      <c r="CC689" s="20">
        <f>VLOOKUP(CC344,[1]Plan1!$F$3:$G$429,2,FALSE)</f>
        <v>5</v>
      </c>
      <c r="CD689" s="20">
        <f>VLOOKUP(CD344,[1]Plan1!$F$3:$G$429,2,FALSE)</f>
        <v>0</v>
      </c>
      <c r="CE689" s="20">
        <f>VLOOKUP(CE344,[1]Plan1!$F$3:$G$429,2,FALSE)</f>
        <v>0</v>
      </c>
      <c r="CF689" s="20">
        <f>VLOOKUP(CF344,[1]Plan1!$F$3:$G$429,2,FALSE)</f>
        <v>0</v>
      </c>
      <c r="CG689" s="20">
        <f>VLOOKUP(CG344,[1]Plan1!$F$3:$G$429,2,FALSE)</f>
        <v>0</v>
      </c>
      <c r="CH689" s="20">
        <f>VLOOKUP(CH344,[1]Plan1!$F$3:$G$429,2,FALSE)</f>
        <v>0</v>
      </c>
      <c r="CI689" s="20">
        <f>VLOOKUP(CI344,[1]Plan1!$F$3:$G$429,2,FALSE)</f>
        <v>0</v>
      </c>
      <c r="CJ689" s="20">
        <f>VLOOKUP(CJ344,[1]Plan1!$F$3:$G$429,2,FALSE)</f>
        <v>0</v>
      </c>
      <c r="CK689" s="20">
        <f>VLOOKUP(CK344,[1]Plan1!$F$3:$G$429,2,FALSE)</f>
        <v>0</v>
      </c>
      <c r="CL689" s="20">
        <f>VLOOKUP(CL344,[1]Plan1!$F$3:$G$429,2,FALSE)</f>
        <v>0</v>
      </c>
      <c r="CM689" s="20">
        <f>VLOOKUP(CM344,[1]Plan1!$F$3:$G$429,2,FALSE)</f>
        <v>0</v>
      </c>
      <c r="CN689" s="20">
        <f>VLOOKUP(CN344,[1]Plan1!$F$3:$G$429,2,FALSE)</f>
        <v>0</v>
      </c>
      <c r="CU689" s="20" t="str">
        <f>IF(ISERROR(VLOOKUP(CU344,[1]Plan1!$B$2:$D$490,2,FALSE)),"(sem email)",VLOOKUP(CU344,[1]Plan1!$B$2:$D$490,2,FALSE))</f>
        <v>(sem email)</v>
      </c>
      <c r="CX689" s="20" t="str">
        <f>IF(ISERROR(VLOOKUP(CX344,[1]ajustes!$L$4:$M$309,2,FALSE)),"(sem email)",VLOOKUP(CX344,[1]ajustes!$L$4:$M$309,2,FALSE))</f>
        <v>(sem email)</v>
      </c>
    </row>
    <row r="690" spans="1:112" ht="15.75" customHeight="1" x14ac:dyDescent="0.3">
      <c r="E690" s="23" t="str">
        <f t="shared" si="5"/>
        <v>Eunice Josefa Dos Santos</v>
      </c>
      <c r="O690" s="20" t="e">
        <f>VLOOKUP(O345,[1]Plan1!$B$2:$D$490,2,FALSE)</f>
        <v>#N/A</v>
      </c>
      <c r="P690" s="20" t="e">
        <f>VLOOKUP(P345,[1]ajustes!$N$4:$O$344,2,FALSE)</f>
        <v>#N/A</v>
      </c>
      <c r="AN690" s="20">
        <f>VLOOKUP(AN345,[1]Plan1!$F$3:$G$429,2,FALSE)</f>
        <v>80</v>
      </c>
      <c r="AO690" s="20">
        <f>VLOOKUP(AO345,[1]Plan1!$F$3:$G$429,2,FALSE)</f>
        <v>29</v>
      </c>
      <c r="AP690" s="20">
        <f>VLOOKUP(AP345,[1]Plan1!$F$3:$G$429,2,FALSE)</f>
        <v>8</v>
      </c>
      <c r="AQ690" s="20">
        <f>VLOOKUP(AQ345,[1]Plan1!$F$3:$G$429,2,FALSE)</f>
        <v>6</v>
      </c>
      <c r="AR690" s="20">
        <f>VLOOKUP(AR345,[1]Plan1!$F$3:$G$429,2,FALSE)</f>
        <v>0</v>
      </c>
      <c r="AS690" s="20">
        <f>VLOOKUP(AS345,[1]Plan1!$F$3:$G$429,2,FALSE)</f>
        <v>0</v>
      </c>
      <c r="AT690" s="20" t="e">
        <f>VLOOKUP(AT345,[1]Plan1!$F$3:$G$429,2,FALSE)</f>
        <v>#N/A</v>
      </c>
      <c r="AU690" s="20" t="e">
        <f>VLOOKUP(AU345,[1]ajustes!$L$4:$N$134,3,FALSE)</f>
        <v>#N/A</v>
      </c>
      <c r="AV690" s="20">
        <f>VLOOKUP(AV345,[1]Plan1!$F$3:$G$429,2,FALSE)</f>
        <v>8</v>
      </c>
      <c r="AW690" s="20">
        <f>VLOOKUP(AW345,[1]Plan1!$F$3:$G$429,2,FALSE)</f>
        <v>2</v>
      </c>
      <c r="AX690" s="20">
        <f>VLOOKUP(AX345,[1]Plan1!$F$3:$G$429,2,FALSE)</f>
        <v>6</v>
      </c>
      <c r="AY690" s="20">
        <f>VLOOKUP(AY345,[1]Plan1!$F$3:$G$429,2,FALSE)</f>
        <v>0</v>
      </c>
      <c r="AZ690" s="20">
        <f>VLOOKUP(AZ345,[1]Plan1!$F$3:$G$429,2,FALSE)</f>
        <v>0</v>
      </c>
      <c r="BA690" s="20">
        <f>VLOOKUP(BA345,[1]Plan1!$F$3:$G$429,2,FALSE)</f>
        <v>0</v>
      </c>
      <c r="BB690" s="20">
        <f>VLOOKUP(BB345,[1]Plan1!$F$3:$G$429,2,FALSE)</f>
        <v>0</v>
      </c>
      <c r="BC690" s="20">
        <f>VLOOKUP(BC345,[1]Plan1!$F$3:$G$429,2,FALSE)</f>
        <v>5</v>
      </c>
      <c r="BD690" s="20">
        <f>VLOOKUP(BD345,[1]Plan1!$F$3:$G$429,2,FALSE)</f>
        <v>0</v>
      </c>
      <c r="BE690" s="20" t="e">
        <f>VLOOKUP(BE345,[1]Plan1!$F$3:$G$429,2,FALSE)</f>
        <v>#N/A</v>
      </c>
      <c r="BF690" s="20">
        <f>VLOOKUP(BF345,[1]Plan1!$F$3:$G$429,2,FALSE)</f>
        <v>11</v>
      </c>
      <c r="BG690" s="20">
        <f>VLOOKUP(BG345,[1]Plan1!$F$3:$G$429,2,FALSE)</f>
        <v>11</v>
      </c>
      <c r="BH690" s="20">
        <f>VLOOKUP(BH345,[1]Plan1!$F$3:$G$429,2,FALSE)</f>
        <v>6</v>
      </c>
      <c r="BI690" s="20">
        <f>VLOOKUP(BI345,[1]Plan1!$F$3:$G$429,2,FALSE)</f>
        <v>2</v>
      </c>
      <c r="BJ690" s="20">
        <f>VLOOKUP(BJ345,[1]Plan1!$F$3:$G$429,2,FALSE)</f>
        <v>2</v>
      </c>
      <c r="BK690" s="20">
        <f>VLOOKUP(BK345,[1]Plan1!$F$3:$G$429,2,FALSE)</f>
        <v>2</v>
      </c>
      <c r="BL690" s="20">
        <f>VLOOKUP(BL345,[1]Plan1!$F$3:$G$429,2,FALSE)</f>
        <v>2</v>
      </c>
      <c r="BM690" s="20">
        <f>VLOOKUP(BM345,[1]Plan1!$F$3:$G$429,2,FALSE)</f>
        <v>2</v>
      </c>
      <c r="BN690" s="20">
        <f>VLOOKUP(BN345,[1]Plan1!$F$3:$G$429,2,FALSE)</f>
        <v>5</v>
      </c>
      <c r="BO690" s="20">
        <f>VLOOKUP(BO345,[1]Plan1!$F$3:$G$429,2,FALSE)</f>
        <v>2</v>
      </c>
      <c r="BP690" s="20">
        <f>VLOOKUP(BP345,[1]Plan1!$F$3:$G$429,2,FALSE)</f>
        <v>1</v>
      </c>
      <c r="BQ690" s="20" t="e">
        <f>VLOOKUP(BQ345,[1]ajustes!$L$3:$M$11,2,FALSE)</f>
        <v>#N/A</v>
      </c>
      <c r="BR690" s="20">
        <f>VLOOKUP(BR345,[1]Plan1!$F$3:$G$429,2,FALSE)</f>
        <v>0</v>
      </c>
      <c r="BS690" s="20">
        <f>VLOOKUP(BS345,[1]Plan1!$F$3:$G$429,2,FALSE)</f>
        <v>0</v>
      </c>
      <c r="BT690" s="20">
        <f>VLOOKUP(BT345,[1]Plan1!$F$3:$G$429,2,FALSE)</f>
        <v>0</v>
      </c>
      <c r="BU690" s="20">
        <f>VLOOKUP(BU345,[1]Plan1!$F$3:$G$429,2,FALSE)</f>
        <v>0</v>
      </c>
      <c r="BV690" s="20" t="e">
        <f>VLOOKUP(BV345,[1]ajustes!$L$3:$M$328,2,FALSE)</f>
        <v>#N/A</v>
      </c>
      <c r="BW690" s="20">
        <f>VLOOKUP(BW345,[1]Plan1!$F$3:$G$429,2,FALSE)</f>
        <v>0</v>
      </c>
      <c r="BX690" s="20">
        <f>VLOOKUP(BX345,[1]Plan1!$F$3:$G$429,2,FALSE)</f>
        <v>0</v>
      </c>
      <c r="BY690" s="20">
        <f>VLOOKUP(BY345,[1]Plan1!$F$3:$G$429,2,FALSE)</f>
        <v>0</v>
      </c>
      <c r="BZ690" s="20">
        <f>VLOOKUP(BZ345,[1]Plan1!$F$3:$G$429,2,FALSE)</f>
        <v>0</v>
      </c>
      <c r="CA690" s="20">
        <f>VLOOKUP(CA345,[1]Plan1!$F$3:$G$429,2,FALSE)</f>
        <v>0</v>
      </c>
      <c r="CB690" s="20">
        <f>VLOOKUP(CB345,[1]Plan1!$F$3:$G$429,2,FALSE)</f>
        <v>0</v>
      </c>
      <c r="CC690" s="20">
        <f>VLOOKUP(CC345,[1]Plan1!$F$3:$G$429,2,FALSE)</f>
        <v>0</v>
      </c>
      <c r="CD690" s="20">
        <f>VLOOKUP(CD345,[1]Plan1!$F$3:$G$429,2,FALSE)</f>
        <v>0</v>
      </c>
      <c r="CE690" s="20">
        <f>VLOOKUP(CE345,[1]Plan1!$F$3:$G$429,2,FALSE)</f>
        <v>0</v>
      </c>
      <c r="CF690" s="20">
        <f>VLOOKUP(CF345,[1]Plan1!$F$3:$G$429,2,FALSE)</f>
        <v>0</v>
      </c>
      <c r="CG690" s="20">
        <f>VLOOKUP(CG345,[1]Plan1!$F$3:$G$429,2,FALSE)</f>
        <v>0</v>
      </c>
      <c r="CH690" s="20" t="e">
        <f>VLOOKUP(CH345,[1]Plan1!$F$3:$G$429,2,FALSE)</f>
        <v>#N/A</v>
      </c>
      <c r="CI690" s="20">
        <f>VLOOKUP(CI345,[1]Plan1!$F$3:$G$429,2,FALSE)</f>
        <v>8</v>
      </c>
      <c r="CJ690" s="20">
        <f>VLOOKUP(CJ345,[1]Plan1!$F$3:$G$429,2,FALSE)</f>
        <v>2</v>
      </c>
      <c r="CK690" s="20">
        <f>VLOOKUP(CK345,[1]Plan1!$F$3:$G$429,2,FALSE)</f>
        <v>0</v>
      </c>
      <c r="CL690" s="20" t="e">
        <f>VLOOKUP(CL345,[1]Plan1!$F$3:$G$429,2,FALSE)</f>
        <v>#N/A</v>
      </c>
      <c r="CM690" s="20">
        <f>VLOOKUP(CM345,[1]Plan1!$F$3:$G$429,2,FALSE)</f>
        <v>8</v>
      </c>
      <c r="CN690" s="20">
        <f>VLOOKUP(CN345,[1]Plan1!$F$3:$G$429,2,FALSE)</f>
        <v>2</v>
      </c>
      <c r="CU690" s="20" t="str">
        <f>IF(ISERROR(VLOOKUP(CU345,[1]Plan1!$B$2:$D$490,2,FALSE)),"(sem email)",VLOOKUP(CU345,[1]Plan1!$B$2:$D$490,2,FALSE))</f>
        <v>(sem email)</v>
      </c>
      <c r="CX690" s="20" t="str">
        <f>IF(ISERROR(VLOOKUP(CX345,[1]ajustes!$L$4:$M$309,2,FALSE)),"(sem email)",VLOOKUP(CX345,[1]ajustes!$L$4:$M$309,2,FALSE))</f>
        <v>(sem email)</v>
      </c>
    </row>
    <row r="691" spans="1:112" ht="15.75" customHeight="1" x14ac:dyDescent="0.3">
      <c r="A691" s="18" t="s">
        <v>971</v>
      </c>
      <c r="B691" s="18" t="s">
        <v>971</v>
      </c>
      <c r="C691" s="18" t="s">
        <v>971</v>
      </c>
      <c r="D691" s="18" t="s">
        <v>971</v>
      </c>
      <c r="E691" s="33" t="s">
        <v>971</v>
      </c>
      <c r="F691" s="33" t="s">
        <v>971</v>
      </c>
      <c r="G691" s="18" t="s">
        <v>971</v>
      </c>
      <c r="H691" s="34" t="s">
        <v>971</v>
      </c>
      <c r="I691" s="18" t="s">
        <v>971</v>
      </c>
      <c r="J691" s="18" t="s">
        <v>971</v>
      </c>
      <c r="K691" s="18" t="s">
        <v>971</v>
      </c>
      <c r="L691" s="18" t="s">
        <v>971</v>
      </c>
      <c r="M691" s="18" t="s">
        <v>971</v>
      </c>
      <c r="N691" s="33" t="s">
        <v>971</v>
      </c>
      <c r="O691" s="34" t="s">
        <v>971</v>
      </c>
      <c r="P691" s="34" t="s">
        <v>971</v>
      </c>
      <c r="Q691" s="18" t="s">
        <v>971</v>
      </c>
      <c r="R691" s="18" t="s">
        <v>971</v>
      </c>
      <c r="S691" s="18" t="s">
        <v>971</v>
      </c>
      <c r="T691" s="18" t="s">
        <v>971</v>
      </c>
      <c r="U691" s="18" t="s">
        <v>971</v>
      </c>
      <c r="V691" s="18" t="s">
        <v>971</v>
      </c>
      <c r="W691" s="18" t="s">
        <v>971</v>
      </c>
      <c r="X691" s="18" t="s">
        <v>971</v>
      </c>
      <c r="Y691" s="18" t="s">
        <v>971</v>
      </c>
      <c r="Z691" s="18" t="s">
        <v>971</v>
      </c>
      <c r="AA691" s="18" t="s">
        <v>971</v>
      </c>
      <c r="AB691" s="18" t="s">
        <v>971</v>
      </c>
      <c r="AC691" s="18" t="s">
        <v>971</v>
      </c>
      <c r="AD691" s="18" t="s">
        <v>971</v>
      </c>
      <c r="AE691" s="18" t="s">
        <v>971</v>
      </c>
      <c r="AF691" s="18" t="s">
        <v>971</v>
      </c>
      <c r="AG691" s="18" t="s">
        <v>971</v>
      </c>
      <c r="AH691" s="18" t="s">
        <v>971</v>
      </c>
      <c r="AI691" s="18" t="s">
        <v>971</v>
      </c>
      <c r="AJ691" s="18" t="s">
        <v>971</v>
      </c>
      <c r="AK691" s="18" t="s">
        <v>971</v>
      </c>
      <c r="AL691" s="18" t="s">
        <v>971</v>
      </c>
      <c r="AM691" s="18" t="s">
        <v>971</v>
      </c>
      <c r="AN691" s="34" t="s">
        <v>971</v>
      </c>
      <c r="AO691" s="34" t="s">
        <v>971</v>
      </c>
      <c r="AP691" s="34" t="s">
        <v>971</v>
      </c>
      <c r="AQ691" s="34" t="s">
        <v>971</v>
      </c>
      <c r="AR691" s="34" t="s">
        <v>971</v>
      </c>
      <c r="AS691" s="34" t="s">
        <v>971</v>
      </c>
      <c r="AT691" s="34" t="s">
        <v>971</v>
      </c>
      <c r="AU691" s="34" t="s">
        <v>971</v>
      </c>
      <c r="AV691" s="34" t="s">
        <v>971</v>
      </c>
      <c r="AW691" s="34" t="s">
        <v>971</v>
      </c>
      <c r="AX691" s="34" t="s">
        <v>971</v>
      </c>
      <c r="AY691" s="34" t="s">
        <v>971</v>
      </c>
      <c r="AZ691" s="34" t="s">
        <v>971</v>
      </c>
      <c r="BA691" s="34" t="s">
        <v>971</v>
      </c>
      <c r="BB691" s="34" t="s">
        <v>971</v>
      </c>
      <c r="BC691" s="34" t="s">
        <v>971</v>
      </c>
      <c r="BD691" s="34" t="s">
        <v>971</v>
      </c>
      <c r="BE691" s="34" t="s">
        <v>971</v>
      </c>
      <c r="BF691" s="34" t="s">
        <v>971</v>
      </c>
      <c r="BG691" s="34" t="s">
        <v>971</v>
      </c>
      <c r="BH691" s="34" t="s">
        <v>971</v>
      </c>
      <c r="BI691" s="34" t="s">
        <v>971</v>
      </c>
      <c r="BJ691" s="34" t="s">
        <v>971</v>
      </c>
      <c r="BK691" s="34" t="s">
        <v>971</v>
      </c>
      <c r="BL691" s="34" t="s">
        <v>971</v>
      </c>
      <c r="BM691" s="34" t="s">
        <v>971</v>
      </c>
      <c r="BN691" s="34" t="s">
        <v>971</v>
      </c>
      <c r="BO691" s="34" t="s">
        <v>971</v>
      </c>
      <c r="BP691" s="34" t="s">
        <v>971</v>
      </c>
      <c r="BQ691" s="34" t="s">
        <v>971</v>
      </c>
      <c r="BR691" s="34" t="s">
        <v>971</v>
      </c>
      <c r="BS691" s="34" t="s">
        <v>971</v>
      </c>
      <c r="BT691" s="34" t="s">
        <v>971</v>
      </c>
      <c r="BU691" s="34" t="s">
        <v>971</v>
      </c>
      <c r="BV691" s="34" t="s">
        <v>971</v>
      </c>
      <c r="BW691" s="34" t="s">
        <v>971</v>
      </c>
      <c r="BX691" s="34" t="s">
        <v>971</v>
      </c>
      <c r="BY691" s="34" t="s">
        <v>971</v>
      </c>
      <c r="BZ691" s="34" t="s">
        <v>971</v>
      </c>
      <c r="CA691" s="34" t="s">
        <v>971</v>
      </c>
      <c r="CB691" s="34" t="s">
        <v>971</v>
      </c>
      <c r="CC691" s="34" t="s">
        <v>971</v>
      </c>
      <c r="CD691" s="34" t="s">
        <v>971</v>
      </c>
      <c r="CE691" s="34" t="s">
        <v>971</v>
      </c>
      <c r="CF691" s="34" t="s">
        <v>971</v>
      </c>
      <c r="CG691" s="34" t="s">
        <v>971</v>
      </c>
      <c r="CH691" s="34" t="s">
        <v>971</v>
      </c>
      <c r="CI691" s="34" t="s">
        <v>971</v>
      </c>
      <c r="CJ691" s="34" t="s">
        <v>971</v>
      </c>
      <c r="CK691" s="34" t="s">
        <v>971</v>
      </c>
      <c r="CL691" s="34" t="s">
        <v>971</v>
      </c>
      <c r="CM691" s="34" t="s">
        <v>971</v>
      </c>
      <c r="CN691" s="34" t="s">
        <v>971</v>
      </c>
      <c r="CO691" s="34" t="s">
        <v>971</v>
      </c>
      <c r="CP691" s="18" t="s">
        <v>971</v>
      </c>
      <c r="CQ691" s="34" t="s">
        <v>971</v>
      </c>
      <c r="CR691" s="18" t="s">
        <v>971</v>
      </c>
      <c r="CS691" s="34" t="s">
        <v>971</v>
      </c>
      <c r="CT691" s="34" t="s">
        <v>971</v>
      </c>
      <c r="CU691" s="34" t="s">
        <v>971</v>
      </c>
      <c r="CV691" s="18" t="s">
        <v>971</v>
      </c>
      <c r="CW691" s="18" t="s">
        <v>971</v>
      </c>
      <c r="CX691" s="34" t="s">
        <v>971</v>
      </c>
      <c r="CY691" s="18" t="s">
        <v>971</v>
      </c>
      <c r="CZ691" s="34" t="s">
        <v>971</v>
      </c>
      <c r="DA691" s="34" t="s">
        <v>971</v>
      </c>
      <c r="DB691" s="18" t="s">
        <v>971</v>
      </c>
      <c r="DC691" s="18" t="s">
        <v>971</v>
      </c>
      <c r="DD691" s="18" t="s">
        <v>971</v>
      </c>
      <c r="DE691" s="18" t="s">
        <v>971</v>
      </c>
      <c r="DF691" s="18" t="s">
        <v>971</v>
      </c>
      <c r="DG691" s="18" t="s">
        <v>971</v>
      </c>
      <c r="DH691" s="18" t="s">
        <v>971</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Duarte Corrêa</dc:creator>
  <cp:lastModifiedBy>Bruno Duarte Corrêa</cp:lastModifiedBy>
  <cp:lastPrinted>2022-01-03T22:36:37Z</cp:lastPrinted>
  <dcterms:created xsi:type="dcterms:W3CDTF">2022-01-03T22:28:21Z</dcterms:created>
  <dcterms:modified xsi:type="dcterms:W3CDTF">2022-01-03T23:11:52Z</dcterms:modified>
</cp:coreProperties>
</file>