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F_apiner. " sheetId="1" r:id="rId1"/>
  </sheets>
  <definedNames>
    <definedName name="BoardQty">'PF_apiner. '!$I$1</definedName>
    <definedName name="global_part_data">'PF_apiner. '!$A$5:$I$66</definedName>
    <definedName name="TotalCost">'PF_apiner. '!$I$3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<sst xmlns="http://schemas.openxmlformats.org/spreadsheetml/2006/main" count="377" uniqueCount="297">
  <si>
    <t>Global Part Info</t>
  </si>
  <si>
    <t>Manf#</t>
  </si>
  <si>
    <t>Ext$</t>
  </si>
  <si>
    <t>Unit$</t>
  </si>
  <si>
    <t>Manf</t>
  </si>
  <si>
    <t>Footprint</t>
  </si>
  <si>
    <t>Refs</t>
  </si>
  <si>
    <t>Qty</t>
  </si>
  <si>
    <t>Value</t>
  </si>
  <si>
    <t>Desc</t>
  </si>
  <si>
    <t>C1</t>
  </si>
  <si>
    <t>445-2664-1-ND</t>
  </si>
  <si>
    <t>TDK Corporation</t>
  </si>
  <si>
    <t>chip_rlc:c_0603</t>
  </si>
  <si>
    <t>10nF</t>
  </si>
  <si>
    <t>CAP CER 10000PF 25V C0G 0603</t>
  </si>
  <si>
    <t>C10,C11</t>
  </si>
  <si>
    <t>587-1256-1-ND</t>
  </si>
  <si>
    <t>Taiyo Yuden</t>
  </si>
  <si>
    <t>10uF</t>
  </si>
  <si>
    <t>CAP CER 10UF 6.3V X5R 0603</t>
  </si>
  <si>
    <t>C12,C16,C17,C34,C35,C37,C38</t>
  </si>
  <si>
    <t>CC0402KRX5R6BB104</t>
  </si>
  <si>
    <t>Yageo</t>
  </si>
  <si>
    <t>chip_rlc:c_0402</t>
  </si>
  <si>
    <t>0.1uF</t>
  </si>
  <si>
    <t>CAP CER 0.1UF 10V X5R 0402</t>
  </si>
  <si>
    <t>C18</t>
  </si>
  <si>
    <t>TMK212BBJ106KG-T</t>
  </si>
  <si>
    <t>chip_rlc:c_0805</t>
  </si>
  <si>
    <t>10uF 25V</t>
  </si>
  <si>
    <t>CAP CER 10UF 25V X5R 0805</t>
  </si>
  <si>
    <t>C19,C20,C22,C23</t>
  </si>
  <si>
    <t>CC0402KRX7R9BB561</t>
  </si>
  <si>
    <t>560 pF</t>
  </si>
  <si>
    <t>CAP CER 560PF 50V X7R 0402</t>
  </si>
  <si>
    <t>C2,C3</t>
  </si>
  <si>
    <t>311-1336-1-ND</t>
  </si>
  <si>
    <t>C21</t>
  </si>
  <si>
    <t>GRM1555C1H151JA01D</t>
  </si>
  <si>
    <t>Murata</t>
  </si>
  <si>
    <t>150 pF</t>
  </si>
  <si>
    <t>CAP CER 150PF 50V C0G/NP0 0402</t>
  </si>
  <si>
    <t>C28,C30,C31</t>
  </si>
  <si>
    <t>JMK105BJ105KV-F</t>
  </si>
  <si>
    <t>1uF</t>
  </si>
  <si>
    <t>CAP CER 1UF 6.3V X5R 0402</t>
  </si>
  <si>
    <t>C29,C36</t>
  </si>
  <si>
    <t>JMK107BJ106MA-T</t>
  </si>
  <si>
    <t>C32,C33</t>
  </si>
  <si>
    <t>GRM1555C1H160JA01D</t>
  </si>
  <si>
    <t>16pF</t>
  </si>
  <si>
    <t>CAP CER 16PF 50V C0G/NP0 0402</t>
  </si>
  <si>
    <t>C4,C6,C7,C9</t>
  </si>
  <si>
    <t>445-8047-1-ND</t>
  </si>
  <si>
    <t>chip_rlc:c_1206</t>
  </si>
  <si>
    <t>47uF</t>
  </si>
  <si>
    <t>47µF ±20% 25V Ceramic Capacitor X5R 1206 (3216 Metric)</t>
  </si>
  <si>
    <t>C5</t>
  </si>
  <si>
    <t>587-1231-1-ND</t>
  </si>
  <si>
    <t>C8</t>
  </si>
  <si>
    <t>311-1674-1-ND</t>
  </si>
  <si>
    <t>62pF</t>
  </si>
  <si>
    <t>CAP CER 62PF 50V C0G/NPO 0402</t>
  </si>
  <si>
    <t>C13-C15,C24-C27</t>
  </si>
  <si>
    <t>CC0603KRX7R8BB104</t>
  </si>
  <si>
    <t>0.1uF x 25V</t>
  </si>
  <si>
    <t>CAP CER 0.1UF 25V X7R 0603</t>
  </si>
  <si>
    <t>D1</t>
  </si>
  <si>
    <t>SMF14A-TPMSCT-ND</t>
  </si>
  <si>
    <t>Micro Commercial Co</t>
  </si>
  <si>
    <t>to-sod-sot:SOD-123</t>
  </si>
  <si>
    <t>RLCAMP0531T9</t>
  </si>
  <si>
    <t>TVS DIODE 14VWM 23.2VC SOD-123FL</t>
  </si>
  <si>
    <t>D12</t>
  </si>
  <si>
    <t>MBR0520LT1G</t>
  </si>
  <si>
    <t>ON Semiconductor</t>
  </si>
  <si>
    <t>MBR0520</t>
  </si>
  <si>
    <t>DIODE SCHOTTKY 20V 500MA SOD123</t>
  </si>
  <si>
    <t>D2</t>
  </si>
  <si>
    <t>SBR2U30P1DICT-ND</t>
  </si>
  <si>
    <t>Diodes Incorporated</t>
  </si>
  <si>
    <t>to-sod-sot:POWERDI-123</t>
  </si>
  <si>
    <t>SBR2U30P1</t>
  </si>
  <si>
    <t>DIODE SBR 30V 2A POWERDI123</t>
  </si>
  <si>
    <t>D3-D7</t>
  </si>
  <si>
    <t>BAT54SLT1G</t>
  </si>
  <si>
    <t>to-sod-sot:SOT-23</t>
  </si>
  <si>
    <t>BAT54SL</t>
  </si>
  <si>
    <t>Diode Array 1 Pair Series Connection Schottky 30V 200mA (DC) Surface Mount TO-236-3, SC-59, SOT-23-3</t>
  </si>
  <si>
    <t>D8-D10</t>
  </si>
  <si>
    <t>DB2J31000L</t>
  </si>
  <si>
    <t>Panasonic Electronic Components</t>
  </si>
  <si>
    <t>to-sod-sot:SOD-323</t>
  </si>
  <si>
    <t>Diode Schottky 30V 200mA Surface Mount SMini2-F5-B</t>
  </si>
  <si>
    <t>DS1</t>
  </si>
  <si>
    <t>SML-D12U1WT86</t>
  </si>
  <si>
    <t>Rohm Semiconductor</t>
  </si>
  <si>
    <t>misc:LED-0603</t>
  </si>
  <si>
    <t>LED</t>
  </si>
  <si>
    <t>F1</t>
  </si>
  <si>
    <t>0468002.NR</t>
  </si>
  <si>
    <t>Littelfuse Inc.</t>
  </si>
  <si>
    <t>misc:ptc_1210</t>
  </si>
  <si>
    <t>2A</t>
  </si>
  <si>
    <t>FUSE BOARD MNT 2A 63VAC/VDC 1206</t>
  </si>
  <si>
    <t>H1-H4</t>
  </si>
  <si>
    <t>misc:MountingHole_3mm</t>
  </si>
  <si>
    <t>PCB_HOLE</t>
  </si>
  <si>
    <t>J1</t>
  </si>
  <si>
    <t>YH1012</t>
  </si>
  <si>
    <t>Yeahui</t>
  </si>
  <si>
    <t>conn:YH1012</t>
  </si>
  <si>
    <t>OBDII Header</t>
  </si>
  <si>
    <t>OBDII male 90° connector</t>
  </si>
  <si>
    <t>J2</t>
  </si>
  <si>
    <t>M50-3630542</t>
  </si>
  <si>
    <t>Harwin Inc.</t>
  </si>
  <si>
    <t>conn:PIN_ARRAY_5x1_1.27_SMD</t>
  </si>
  <si>
    <t>Conn_01x05</t>
  </si>
  <si>
    <t>CONN HDR 1.27MM SMT AU 5POS</t>
  </si>
  <si>
    <t>L1</t>
  </si>
  <si>
    <t>SRN6045-100MCT-ND</t>
  </si>
  <si>
    <t>Bourns Inc</t>
  </si>
  <si>
    <t>inductor:SRN6045</t>
  </si>
  <si>
    <t>10uH</t>
  </si>
  <si>
    <t>10µH Shielded Wirewound Inductor 2.5A 58.6 mOhm Max Nonstandard</t>
  </si>
  <si>
    <t>Q1,Q6-Q8,Q10</t>
  </si>
  <si>
    <t>2N7002ET1G</t>
  </si>
  <si>
    <t>2N7002</t>
  </si>
  <si>
    <t>MOSFET N-CH 60V 260MA SOT-23</t>
  </si>
  <si>
    <t>Q2,Q3,Q9</t>
  </si>
  <si>
    <t>BSS314PE H6327</t>
  </si>
  <si>
    <t>Infineon</t>
  </si>
  <si>
    <t>BSS314PE</t>
  </si>
  <si>
    <t>MOSFET P-CH 30V 1.5A SOT23</t>
  </si>
  <si>
    <t>Q4,Q5</t>
  </si>
  <si>
    <t>MMBT3904LT3G</t>
  </si>
  <si>
    <t>MMBT3904</t>
  </si>
  <si>
    <t>TRANS NPN 40V 0.2A SOT23</t>
  </si>
  <si>
    <t>R1</t>
  </si>
  <si>
    <t>311-100KLRCT-ND</t>
  </si>
  <si>
    <t>chip_rlc:r_0402</t>
  </si>
  <si>
    <t>100k</t>
  </si>
  <si>
    <t>RES SMD 100K OHM 1% 1/16W 0402</t>
  </si>
  <si>
    <t>R10,R14</t>
  </si>
  <si>
    <t>ERJ-P06J511V</t>
  </si>
  <si>
    <t>chip_rlc:r_0805</t>
  </si>
  <si>
    <t>510 0.5W</t>
  </si>
  <si>
    <t>RES SMD 510 OHM 5% 1/2W 0805</t>
  </si>
  <si>
    <t>R15,R44,R51</t>
  </si>
  <si>
    <t>RC0402FR-071K5L</t>
  </si>
  <si>
    <t>1,5K</t>
  </si>
  <si>
    <t>RES SMD 1.5K OHM 1% 1/16W 0402</t>
  </si>
  <si>
    <t>R16</t>
  </si>
  <si>
    <t>RC0805FR-076K49L</t>
  </si>
  <si>
    <t>6,49K</t>
  </si>
  <si>
    <t>RES SMD 6.49K OHM 1% 1/8W 0805</t>
  </si>
  <si>
    <t>R17,R19,R22,R24,R55</t>
  </si>
  <si>
    <t>RC0402JR-07100RL</t>
  </si>
  <si>
    <t>100</t>
  </si>
  <si>
    <t>RES SMD 100 OHM 5% 1/16W 0402</t>
  </si>
  <si>
    <t>R2</t>
  </si>
  <si>
    <t>311-13.7KLRCT-ND</t>
  </si>
  <si>
    <t>13,7k</t>
  </si>
  <si>
    <t>RES SMD 13.7K OHM 1% 1/16W 0402</t>
  </si>
  <si>
    <t>R20</t>
  </si>
  <si>
    <t>3521130RFT</t>
  </si>
  <si>
    <t>TE Connectivity</t>
  </si>
  <si>
    <t>chip_rlc:r_2512</t>
  </si>
  <si>
    <t>130</t>
  </si>
  <si>
    <t>RES SMD 130 OHM 1% 2W 2512</t>
  </si>
  <si>
    <t>R21,R23</t>
  </si>
  <si>
    <t>RC0402JR-07120RL</t>
  </si>
  <si>
    <t>DNP</t>
  </si>
  <si>
    <t>RES SMD 120 OHM 5% 1/16W 0402</t>
  </si>
  <si>
    <t>R25</t>
  </si>
  <si>
    <t>RC0402FR-07240RL</t>
  </si>
  <si>
    <t>240</t>
  </si>
  <si>
    <t>RES SMD 240 OHM 1% 1/16W 0402</t>
  </si>
  <si>
    <t>R26</t>
  </si>
  <si>
    <t>RC0402FR-07866RL</t>
  </si>
  <si>
    <t>Yaego</t>
  </si>
  <si>
    <t>866</t>
  </si>
  <si>
    <t>RES SMD 866 OHM 1% 1/16W 0402</t>
  </si>
  <si>
    <t>R27</t>
  </si>
  <si>
    <t>RC0402FR-07374RL</t>
  </si>
  <si>
    <t>374</t>
  </si>
  <si>
    <t>RES SMD 374 OHM 1% 1/16W 0402</t>
  </si>
  <si>
    <t>R3,R4,R40,R43,R46-R48</t>
  </si>
  <si>
    <t>RC0402FR-07100KL</t>
  </si>
  <si>
    <t>R34</t>
  </si>
  <si>
    <t>RC0402JR-072K7L</t>
  </si>
  <si>
    <t>2,7K</t>
  </si>
  <si>
    <t>RES SMD 2.7K OHM 5% 1/16W 0402</t>
  </si>
  <si>
    <t>R42</t>
  </si>
  <si>
    <t>RC0402JR-071KL</t>
  </si>
  <si>
    <t>10K</t>
  </si>
  <si>
    <t>RES SMD 1K OHM 5% 1/16W 0402</t>
  </si>
  <si>
    <t>R45</t>
  </si>
  <si>
    <t>RC0402JR-0710RL</t>
  </si>
  <si>
    <t>10</t>
  </si>
  <si>
    <t>RES SMD 10 OHM 5% 1/16W 0402</t>
  </si>
  <si>
    <t>R5</t>
  </si>
  <si>
    <t>RC0402FR-0762KL</t>
  </si>
  <si>
    <t>62k 1%</t>
  </si>
  <si>
    <t>RES SMD 62K OHM 1% 1/16W 0402</t>
  </si>
  <si>
    <t>R53</t>
  </si>
  <si>
    <t>MCS04020C1003FE000</t>
  </si>
  <si>
    <t>Vishay Beyschlag</t>
  </si>
  <si>
    <t>chip_rlc:l_0402</t>
  </si>
  <si>
    <t>100K</t>
  </si>
  <si>
    <t>RES SMD 100K OHM 1% 1/10W 0402</t>
  </si>
  <si>
    <t>R6</t>
  </si>
  <si>
    <t>RC0402FR-0710KL</t>
  </si>
  <si>
    <t>10K 1%</t>
  </si>
  <si>
    <t>RES SMD 10K OHM 1% 1/16W 0402</t>
  </si>
  <si>
    <t>R7,R13,R41</t>
  </si>
  <si>
    <t>1K</t>
  </si>
  <si>
    <t>R8,R9,R11,R12,R18,R28-R33,R35-R39,R49,R50,R52,R54</t>
  </si>
  <si>
    <t>RC0402JR-0710KL</t>
  </si>
  <si>
    <t>RES SMD 10K OHM 5% 1/16W 0402</t>
  </si>
  <si>
    <t>SW1</t>
  </si>
  <si>
    <t>TL3305AF160QG</t>
  </si>
  <si>
    <t>E-Switch</t>
  </si>
  <si>
    <t>misc:TACT_SMD_4.5X4.5</t>
  </si>
  <si>
    <t>SW_RESET</t>
  </si>
  <si>
    <t>Tactile Switch SPST-NO Top Actuated Surface Mount</t>
  </si>
  <si>
    <t>SW2</t>
  </si>
  <si>
    <t>SW_BOOT</t>
  </si>
  <si>
    <t>U1</t>
  </si>
  <si>
    <t>TPS54202DDCT</t>
  </si>
  <si>
    <t>Texas Instruments</t>
  </si>
  <si>
    <t>to-sod-sot:SOT-23-6</t>
  </si>
  <si>
    <t>TPS54202</t>
  </si>
  <si>
    <t>Buck Switching Regulator IC Positive Adjustable 0.596V 1 Output 2A SOT-23-6 Thin, TSOT-23-6</t>
  </si>
  <si>
    <t>U10</t>
  </si>
  <si>
    <t>STN2120</t>
  </si>
  <si>
    <t>OBD Solutions</t>
  </si>
  <si>
    <t>dfn-qfn:QFN-44-1EP_8x8mm_Pitch0.65mm</t>
  </si>
  <si>
    <t>OBD-II, SW-CAN, MS-CAN Interpreter IC</t>
  </si>
  <si>
    <t>U14</t>
  </si>
  <si>
    <t>ESP32-WROOM-32D</t>
  </si>
  <si>
    <t>Espressif Systems</t>
  </si>
  <si>
    <t>ESP32-footprints-Lib:ESP32-WROOM</t>
  </si>
  <si>
    <t>ESP32-WROOM</t>
  </si>
  <si>
    <t>WIFI MODULE 32MBITS SPI FLASH</t>
  </si>
  <si>
    <t>U2</t>
  </si>
  <si>
    <t>AZ1117EH-3.3TRG1DICT-ND</t>
  </si>
  <si>
    <t>to-sod-sot:SOT-223</t>
  </si>
  <si>
    <t>AZ1117EH-3.3TRG1</t>
  </si>
  <si>
    <t>IC REG LDO 3.3V 1A SOT223</t>
  </si>
  <si>
    <t>U3</t>
  </si>
  <si>
    <t>LM339PWR</t>
  </si>
  <si>
    <t>soic-sop-tssop:TSSOP-14_4.4x5mm_Pitch0.65mm</t>
  </si>
  <si>
    <t>LM339</t>
  </si>
  <si>
    <t>IC QUAD DIFF COMPARATOR 14-TSSOP</t>
  </si>
  <si>
    <t>U4</t>
  </si>
  <si>
    <t>MCP25612FD-H/SL</t>
  </si>
  <si>
    <t>Microchip</t>
  </si>
  <si>
    <t>soic-sop-tssop:SOIC-14</t>
  </si>
  <si>
    <t>MCP25612FD</t>
  </si>
  <si>
    <t>IC TRANSCEIVER CAN HI-SPD 14SOIC</t>
  </si>
  <si>
    <t>U5</t>
  </si>
  <si>
    <t>TH8056KDC-AAA-008-RE</t>
  </si>
  <si>
    <t>Melexis</t>
  </si>
  <si>
    <t>soic-sop-tssop:SOIC-8</t>
  </si>
  <si>
    <t>TH8056</t>
  </si>
  <si>
    <t>IC TXRX CAN 8SOIC</t>
  </si>
  <si>
    <t>U9</t>
  </si>
  <si>
    <t>LM317LCPK</t>
  </si>
  <si>
    <t>to-sod-sot:SOT-89-3</t>
  </si>
  <si>
    <t>LM317</t>
  </si>
  <si>
    <t>IC REG LINEAR ADJ 0.1A SOT89-3</t>
  </si>
  <si>
    <t>U6-U8</t>
  </si>
  <si>
    <t>PESD1CAN-UX</t>
  </si>
  <si>
    <t>NXP USA Inc</t>
  </si>
  <si>
    <t>to-sod-sot:SC-70</t>
  </si>
  <si>
    <t>PESD1CAN</t>
  </si>
  <si>
    <t>TVS DIODE 24VWM 50VC SC70</t>
  </si>
  <si>
    <t>Y1</t>
  </si>
  <si>
    <t>7M-16.000MAHV-T</t>
  </si>
  <si>
    <t>TXC</t>
  </si>
  <si>
    <t>xtal-res-osc:XTAL_32x25</t>
  </si>
  <si>
    <t>16M</t>
  </si>
  <si>
    <t>CRYSTAL 16.0000MHZ 8PF SMD</t>
  </si>
  <si>
    <t>Prj:</t>
  </si>
  <si>
    <t>PF_apiner.xml</t>
  </si>
  <si>
    <t>Co.:</t>
  </si>
  <si>
    <t>Prj date:</t>
  </si>
  <si>
    <t>dom 11 ago 2019 18:53:19 -03</t>
  </si>
  <si>
    <t>Board Qty:</t>
  </si>
  <si>
    <t>Total Cost:</t>
  </si>
  <si>
    <t>Unit Cost:</t>
  </si>
  <si>
    <t>$ date:</t>
  </si>
  <si>
    <t>2019-08-11 18:54:27</t>
  </si>
  <si>
    <t>KiCost\N{REGISTERED SIGN} v.1.1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</si>
</sst>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tasheet.octopart.com/CC0402KRX5R6BB104-Yageo-datasheet-8324442.pdf" TargetMode="External"/><Relationship Id="rId2" Type="http://schemas.openxmlformats.org/officeDocument/2006/relationships/hyperlink" Target="http://datasheet.octopart.com/TMK212BBJ106KG-T-Taiyo-Yuden-datasheet-23715841.pdf" TargetMode="External"/><Relationship Id="rId3" Type="http://schemas.openxmlformats.org/officeDocument/2006/relationships/hyperlink" Target="http://datasheet.octopart.com/CC0402KRX7R9BB561-Yageo-datasheet-10883670.pdf" TargetMode="External"/><Relationship Id="rId4" Type="http://schemas.openxmlformats.org/officeDocument/2006/relationships/hyperlink" Target="http://datasheet.octopart.com/GRM1555C1H151JA01D-Murata-datasheet-501912.pdf" TargetMode="External"/><Relationship Id="rId5" Type="http://schemas.openxmlformats.org/officeDocument/2006/relationships/hyperlink" Target="http://datasheet.octopart.com/JMK105BJ105KV-F-Taiyo-Yuden-datasheet-8857305.pdf" TargetMode="External"/><Relationship Id="rId6" Type="http://schemas.openxmlformats.org/officeDocument/2006/relationships/hyperlink" Target="http://datasheet.octopart.com/JMK107BJ106MA-T-Taiyo-Yuden-datasheet-10851928.pdf" TargetMode="External"/><Relationship Id="rId7" Type="http://schemas.openxmlformats.org/officeDocument/2006/relationships/hyperlink" Target="http://datasheet.octopart.com/GRM1555C1H160JA01D-Murata-datasheet-12559435.pdf" TargetMode="External"/><Relationship Id="rId8" Type="http://schemas.openxmlformats.org/officeDocument/2006/relationships/hyperlink" Target="http://datasheet.octopart.com/CC0603KRX7R8BB104-Yageo-datasheet-10883670.pdf" TargetMode="External"/><Relationship Id="rId9" Type="http://schemas.openxmlformats.org/officeDocument/2006/relationships/hyperlink" Target="http://datasheet.octopart.com/MBR0520LT1G-ON-Semiconductor-datasheet-11779391.pdf" TargetMode="External"/><Relationship Id="rId10" Type="http://schemas.openxmlformats.org/officeDocument/2006/relationships/hyperlink" Target="http://datasheet.octopart.com/BAT54SLT1G-ON-Semiconductor-datasheet-7540227.pdf" TargetMode="External"/><Relationship Id="rId11" Type="http://schemas.openxmlformats.org/officeDocument/2006/relationships/hyperlink" Target="http://datasheet.octopart.com/DB2J31000L-Panasonic-datasheet-13691287.pdf" TargetMode="External"/><Relationship Id="rId12" Type="http://schemas.openxmlformats.org/officeDocument/2006/relationships/hyperlink" Target="http://datasheet.octopart.com/SML-D12U1WT86-Rohm-datasheet-62059860.pdf" TargetMode="External"/><Relationship Id="rId13" Type="http://schemas.openxmlformats.org/officeDocument/2006/relationships/hyperlink" Target="http://datasheet.octopart.com/0468002.NR-Littelfuse-datasheet-11554562.pdf" TargetMode="External"/><Relationship Id="rId14" Type="http://schemas.openxmlformats.org/officeDocument/2006/relationships/hyperlink" Target="http://datasheet.octopart.com/2N7002ET1G-ON-Semiconductor-datasheet-166716.pdf" TargetMode="External"/><Relationship Id="rId15" Type="http://schemas.openxmlformats.org/officeDocument/2006/relationships/hyperlink" Target="http://datasheet.octopart.com/MMBT3904LT3G-ON-Semiconductor-datasheet-11971584.pdf" TargetMode="External"/><Relationship Id="rId16" Type="http://schemas.openxmlformats.org/officeDocument/2006/relationships/hyperlink" Target="http://datasheet.octopart.com/ERJ-P06J511V-Panasonic-datasheet-68299097.pdf" TargetMode="External"/><Relationship Id="rId17" Type="http://schemas.openxmlformats.org/officeDocument/2006/relationships/hyperlink" Target="http://datasheet.octopart.com/RC0402FR-071K5L-Yageo-datasheet-10408619.pdf" TargetMode="External"/><Relationship Id="rId18" Type="http://schemas.openxmlformats.org/officeDocument/2006/relationships/hyperlink" Target="http://datasheet.octopart.com/RC0805FR-076K49L-Yageo-datasheet-8330313.pdf" TargetMode="External"/><Relationship Id="rId19" Type="http://schemas.openxmlformats.org/officeDocument/2006/relationships/hyperlink" Target="http://datasheet.octopart.com/RC0402JR-07100RL-Yageo-datasheet-10408619.pdf" TargetMode="External"/><Relationship Id="rId20" Type="http://schemas.openxmlformats.org/officeDocument/2006/relationships/hyperlink" Target="http://datasheet.octopart.com/3521130RFT-TE-Connectivity-datasheet-136735793.pdf" TargetMode="External"/><Relationship Id="rId21" Type="http://schemas.openxmlformats.org/officeDocument/2006/relationships/hyperlink" Target="http://datasheet.octopart.com/RC0402JR-07120RL-Yageo-datasheet-10408619.pdf" TargetMode="External"/><Relationship Id="rId22" Type="http://schemas.openxmlformats.org/officeDocument/2006/relationships/hyperlink" Target="http://datasheet.octopart.com/RC0402FR-07240RL-Yageo-datasheet-62067350.pdf" TargetMode="External"/><Relationship Id="rId23" Type="http://schemas.openxmlformats.org/officeDocument/2006/relationships/hyperlink" Target="http://datasheet.octopart.com/RC0402FR-07866RL-Yageo-datasheet-10408619.pdf" TargetMode="External"/><Relationship Id="rId24" Type="http://schemas.openxmlformats.org/officeDocument/2006/relationships/hyperlink" Target="http://datasheet.octopart.com/RC0402FR-07374RL-Yageo-datasheet-10408619.pdf" TargetMode="External"/><Relationship Id="rId25" Type="http://schemas.openxmlformats.org/officeDocument/2006/relationships/hyperlink" Target="http://datasheet.octopart.com/RC0402FR-07100KL-Yageo-datasheet-127823281.pdf" TargetMode="External"/><Relationship Id="rId26" Type="http://schemas.openxmlformats.org/officeDocument/2006/relationships/hyperlink" Target="http://datasheet.octopart.com/RC0402JR-072K7L-Yageo-datasheet-10408619.pdf" TargetMode="External"/><Relationship Id="rId27" Type="http://schemas.openxmlformats.org/officeDocument/2006/relationships/hyperlink" Target="http://datasheet.octopart.com/RC0402JR-071KL-Yageo-datasheet-10408619.pdf" TargetMode="External"/><Relationship Id="rId28" Type="http://schemas.openxmlformats.org/officeDocument/2006/relationships/hyperlink" Target="http://datasheet.octopart.com/RC0402JR-0710RL-Yageo-datasheet-10408619.pdf" TargetMode="External"/><Relationship Id="rId29" Type="http://schemas.openxmlformats.org/officeDocument/2006/relationships/hyperlink" Target="http://datasheet.octopart.com/RC0402FR-0762KL-Yageo-datasheet-62067350.pdf" TargetMode="External"/><Relationship Id="rId30" Type="http://schemas.openxmlformats.org/officeDocument/2006/relationships/hyperlink" Target="http://datasheet.octopart.com/MCS04020C1003FE000-Vishay-datasheet-66078241.pdf" TargetMode="External"/><Relationship Id="rId31" Type="http://schemas.openxmlformats.org/officeDocument/2006/relationships/hyperlink" Target="http://datasheet.octopart.com/RC0402FR-0710KL-Yageo-datasheet-10408619.pdf" TargetMode="External"/><Relationship Id="rId32" Type="http://schemas.openxmlformats.org/officeDocument/2006/relationships/hyperlink" Target="http://datasheet.octopart.com/RC0402JR-071KL-Yageo-datasheet-10408619.pdf" TargetMode="External"/><Relationship Id="rId33" Type="http://schemas.openxmlformats.org/officeDocument/2006/relationships/hyperlink" Target="http://datasheet.octopart.com/RC0402JR-0710KL-Yageo-datasheet-10408619.pdf" TargetMode="External"/><Relationship Id="rId34" Type="http://schemas.openxmlformats.org/officeDocument/2006/relationships/hyperlink" Target="http://datasheet.octopart.com/TL3305AF160QG-E-Switch-datasheet-100437264.pdf" TargetMode="External"/><Relationship Id="rId35" Type="http://schemas.openxmlformats.org/officeDocument/2006/relationships/hyperlink" Target="http://datasheet.octopart.com/TL3305AF160QG-E-Switch-datasheet-100437264.pdf" TargetMode="External"/><Relationship Id="rId36" Type="http://schemas.openxmlformats.org/officeDocument/2006/relationships/hyperlink" Target="http://datasheet.octopart.com/ESP32-WROOM-32D-Espressif-Systems-datasheet-103558707.pdf" TargetMode="External"/><Relationship Id="rId37" Type="http://schemas.openxmlformats.org/officeDocument/2006/relationships/hyperlink" Target="http://datasheet.octopart.com/MCP25612FD-H-SL-Microchip-datasheet-44721221.pdf" TargetMode="External"/><Relationship Id="rId38" Type="http://schemas.openxmlformats.org/officeDocument/2006/relationships/hyperlink" Target="http://datasheet.octopart.com/TH8056KDC-AAA-008-RE-Melexis-datasheet-12514883.pdf" TargetMode="External"/><Relationship Id="rId39" Type="http://schemas.openxmlformats.org/officeDocument/2006/relationships/hyperlink" Target="http://datasheet.octopart.com/PESD1CAN-UX-Nexperia-datasheet-87844164.pdf" TargetMode="Externa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2"/>
    <col min="5" max="5" width="9.140625" outlineLevel="1"/>
    <col min="6" max="6" width="9.140625" outlineLevel="1"/>
    <col min="7" max="7" width="9.140625" outlineLevel="1"/>
    <col min="8" max="8" width="9.140625"/>
    <col min="9" max="9" width="15.7109375" customWidth="1"/>
  </cols>
  <sheetData>
    <row r="1" spans="1:9">
      <c r="A1" s="2" t="s">
        <v>286</v>
      </c>
      <c r="B1" s="3" t="s">
        <v>287</v>
      </c>
      <c r="H1" s="4" t="s">
        <v>291</v>
      </c>
      <c r="I1" s="4">
        <v>100</v>
      </c>
    </row>
    <row r="2" spans="1:9">
      <c r="A2" s="2" t="s">
        <v>288</v>
      </c>
      <c r="B2" s="3"/>
      <c r="H2" s="2" t="s">
        <v>293</v>
      </c>
      <c r="I2" s="5">
        <f>TotalCost/BoardQty</f>
        <v>0</v>
      </c>
    </row>
    <row r="3" spans="1:9">
      <c r="A3" s="2" t="s">
        <v>289</v>
      </c>
      <c r="B3" s="3" t="s">
        <v>290</v>
      </c>
      <c r="H3" s="2" t="s">
        <v>292</v>
      </c>
      <c r="I3" s="6">
        <f>SUM(I7:I66)</f>
        <v>0</v>
      </c>
    </row>
    <row r="4" spans="1:9">
      <c r="A4" s="2" t="s">
        <v>294</v>
      </c>
      <c r="B4" s="3" t="s">
        <v>295</v>
      </c>
    </row>
    <row r="5" spans="1:9">
      <c r="A5" s="7" t="s">
        <v>0</v>
      </c>
      <c r="B5" s="7"/>
      <c r="C5" s="7"/>
      <c r="D5" s="7"/>
      <c r="E5" s="7"/>
      <c r="F5" s="7"/>
      <c r="G5" s="7"/>
      <c r="H5" s="7"/>
      <c r="I5" s="7"/>
    </row>
    <row r="6" spans="1:9">
      <c r="A6" s="8" t="s">
        <v>6</v>
      </c>
      <c r="B6" s="8" t="s">
        <v>8</v>
      </c>
      <c r="C6" s="8" t="s">
        <v>9</v>
      </c>
      <c r="D6" s="8" t="s">
        <v>5</v>
      </c>
      <c r="E6" s="8" t="s">
        <v>4</v>
      </c>
      <c r="F6" s="8" t="s">
        <v>1</v>
      </c>
      <c r="G6" s="8" t="s">
        <v>7</v>
      </c>
      <c r="H6" s="8" t="s">
        <v>3</v>
      </c>
      <c r="I6" s="8" t="s">
        <v>2</v>
      </c>
    </row>
    <row r="7" spans="1:9">
      <c r="A7" s="9" t="s">
        <v>10</v>
      </c>
      <c r="B7" s="9" t="s">
        <v>14</v>
      </c>
      <c r="C7" s="9" t="s">
        <v>15</v>
      </c>
      <c r="D7" s="9" t="s">
        <v>13</v>
      </c>
      <c r="E7" s="9" t="s">
        <v>12</v>
      </c>
      <c r="F7" s="9" t="s">
        <v>11</v>
      </c>
      <c r="G7" s="9">
        <f>BoardQty*1</f>
        <v>0</v>
      </c>
      <c r="I7" s="10">
        <f>iferror(G7*H7,"")</f>
        <v>0</v>
      </c>
    </row>
    <row r="8" spans="1:9">
      <c r="A8" s="9" t="s">
        <v>16</v>
      </c>
      <c r="B8" s="9" t="s">
        <v>19</v>
      </c>
      <c r="C8" s="9" t="s">
        <v>20</v>
      </c>
      <c r="D8" s="9" t="s">
        <v>13</v>
      </c>
      <c r="E8" s="9" t="s">
        <v>18</v>
      </c>
      <c r="F8" s="9" t="s">
        <v>17</v>
      </c>
      <c r="G8" s="9">
        <f>BoardQty*2</f>
        <v>0</v>
      </c>
      <c r="I8" s="10">
        <f>iferror(G8*H8,"")</f>
        <v>0</v>
      </c>
    </row>
    <row r="9" spans="1:9">
      <c r="A9" s="9" t="s">
        <v>21</v>
      </c>
      <c r="B9" s="9" t="s">
        <v>25</v>
      </c>
      <c r="C9" s="9" t="s">
        <v>26</v>
      </c>
      <c r="D9" s="9" t="s">
        <v>24</v>
      </c>
      <c r="E9" s="9" t="s">
        <v>23</v>
      </c>
      <c r="F9" s="9" t="s">
        <v>22</v>
      </c>
      <c r="G9" s="9">
        <f>BoardQty*7</f>
        <v>0</v>
      </c>
      <c r="I9" s="10">
        <f>iferror(G9*H9,"")</f>
        <v>0</v>
      </c>
    </row>
    <row r="10" spans="1:9">
      <c r="A10" s="9" t="s">
        <v>27</v>
      </c>
      <c r="B10" s="9" t="s">
        <v>30</v>
      </c>
      <c r="C10" s="9" t="s">
        <v>31</v>
      </c>
      <c r="D10" s="9" t="s">
        <v>29</v>
      </c>
      <c r="E10" s="9" t="s">
        <v>18</v>
      </c>
      <c r="F10" s="9" t="s">
        <v>28</v>
      </c>
      <c r="G10" s="9">
        <f>BoardQty*1</f>
        <v>0</v>
      </c>
      <c r="I10" s="10">
        <f>iferror(G10*H10,"")</f>
        <v>0</v>
      </c>
    </row>
    <row r="11" spans="1:9">
      <c r="A11" s="9" t="s">
        <v>32</v>
      </c>
      <c r="B11" s="9" t="s">
        <v>34</v>
      </c>
      <c r="C11" s="9" t="s">
        <v>35</v>
      </c>
      <c r="D11" s="9" t="s">
        <v>24</v>
      </c>
      <c r="E11" s="9" t="s">
        <v>23</v>
      </c>
      <c r="F11" s="9" t="s">
        <v>33</v>
      </c>
      <c r="G11" s="9">
        <f>BoardQty*4</f>
        <v>0</v>
      </c>
      <c r="I11" s="10">
        <f>iferror(G11*H11,"")</f>
        <v>0</v>
      </c>
    </row>
    <row r="12" spans="1:9">
      <c r="A12" s="9" t="s">
        <v>36</v>
      </c>
      <c r="B12" s="9" t="s">
        <v>25</v>
      </c>
      <c r="C12" s="9" t="s">
        <v>26</v>
      </c>
      <c r="D12" s="9" t="s">
        <v>24</v>
      </c>
      <c r="E12" s="9" t="s">
        <v>23</v>
      </c>
      <c r="F12" s="9" t="s">
        <v>37</v>
      </c>
      <c r="G12" s="9">
        <f>BoardQty*2</f>
        <v>0</v>
      </c>
      <c r="I12" s="10">
        <f>iferror(G12*H12,"")</f>
        <v>0</v>
      </c>
    </row>
    <row r="13" spans="1:9">
      <c r="A13" s="9" t="s">
        <v>38</v>
      </c>
      <c r="B13" s="9" t="s">
        <v>41</v>
      </c>
      <c r="C13" s="9" t="s">
        <v>42</v>
      </c>
      <c r="D13" s="9" t="s">
        <v>24</v>
      </c>
      <c r="E13" s="9" t="s">
        <v>40</v>
      </c>
      <c r="F13" s="9" t="s">
        <v>39</v>
      </c>
      <c r="G13" s="9">
        <f>BoardQty*1</f>
        <v>0</v>
      </c>
      <c r="I13" s="10">
        <f>iferror(G13*H13,"")</f>
        <v>0</v>
      </c>
    </row>
    <row r="14" spans="1:9">
      <c r="A14" s="9" t="s">
        <v>43</v>
      </c>
      <c r="B14" s="9" t="s">
        <v>45</v>
      </c>
      <c r="C14" s="9" t="s">
        <v>46</v>
      </c>
      <c r="D14" s="9" t="s">
        <v>24</v>
      </c>
      <c r="E14" s="9" t="s">
        <v>18</v>
      </c>
      <c r="F14" s="9" t="s">
        <v>44</v>
      </c>
      <c r="G14" s="9">
        <f>BoardQty*3</f>
        <v>0</v>
      </c>
      <c r="I14" s="10">
        <f>iferror(G14*H14,"")</f>
        <v>0</v>
      </c>
    </row>
    <row r="15" spans="1:9">
      <c r="A15" s="9" t="s">
        <v>47</v>
      </c>
      <c r="B15" s="9" t="s">
        <v>19</v>
      </c>
      <c r="C15" s="9" t="s">
        <v>20</v>
      </c>
      <c r="D15" s="9" t="s">
        <v>13</v>
      </c>
      <c r="E15" s="9" t="s">
        <v>18</v>
      </c>
      <c r="F15" s="9" t="s">
        <v>48</v>
      </c>
      <c r="G15" s="9">
        <f>BoardQty*2</f>
        <v>0</v>
      </c>
      <c r="I15" s="10">
        <f>iferror(G15*H15,"")</f>
        <v>0</v>
      </c>
    </row>
    <row r="16" spans="1:9">
      <c r="A16" s="9" t="s">
        <v>49</v>
      </c>
      <c r="B16" s="9" t="s">
        <v>51</v>
      </c>
      <c r="C16" s="9" t="s">
        <v>52</v>
      </c>
      <c r="D16" s="9" t="s">
        <v>24</v>
      </c>
      <c r="E16" s="9" t="s">
        <v>40</v>
      </c>
      <c r="F16" s="9" t="s">
        <v>50</v>
      </c>
      <c r="G16" s="9">
        <f>BoardQty*2</f>
        <v>0</v>
      </c>
      <c r="I16" s="10">
        <f>iferror(G16*H16,"")</f>
        <v>0</v>
      </c>
    </row>
    <row r="17" spans="1:9">
      <c r="A17" s="9" t="s">
        <v>53</v>
      </c>
      <c r="B17" s="9" t="s">
        <v>56</v>
      </c>
      <c r="C17" s="9" t="s">
        <v>57</v>
      </c>
      <c r="D17" s="9" t="s">
        <v>55</v>
      </c>
      <c r="E17" s="9" t="s">
        <v>12</v>
      </c>
      <c r="F17" s="9" t="s">
        <v>54</v>
      </c>
      <c r="G17" s="9">
        <f>BoardQty*4</f>
        <v>0</v>
      </c>
      <c r="I17" s="10">
        <f>iferror(G17*H17,"")</f>
        <v>0</v>
      </c>
    </row>
    <row r="18" spans="1:9">
      <c r="A18" s="9" t="s">
        <v>58</v>
      </c>
      <c r="B18" s="9" t="s">
        <v>45</v>
      </c>
      <c r="C18" s="9" t="s">
        <v>46</v>
      </c>
      <c r="D18" s="9" t="s">
        <v>24</v>
      </c>
      <c r="E18" s="9" t="s">
        <v>18</v>
      </c>
      <c r="F18" s="9" t="s">
        <v>59</v>
      </c>
      <c r="G18" s="9">
        <f>BoardQty*1</f>
        <v>0</v>
      </c>
      <c r="I18" s="10">
        <f>iferror(G18*H18,"")</f>
        <v>0</v>
      </c>
    </row>
    <row r="19" spans="1:9">
      <c r="A19" s="9" t="s">
        <v>60</v>
      </c>
      <c r="B19" s="9" t="s">
        <v>62</v>
      </c>
      <c r="C19" s="9" t="s">
        <v>63</v>
      </c>
      <c r="D19" s="9" t="s">
        <v>24</v>
      </c>
      <c r="E19" s="9" t="s">
        <v>23</v>
      </c>
      <c r="F19" s="9" t="s">
        <v>61</v>
      </c>
      <c r="G19" s="9">
        <f>BoardQty*1</f>
        <v>0</v>
      </c>
      <c r="I19" s="10">
        <f>iferror(G19*H19,"")</f>
        <v>0</v>
      </c>
    </row>
    <row r="20" spans="1:9">
      <c r="A20" s="9" t="s">
        <v>64</v>
      </c>
      <c r="B20" s="9" t="s">
        <v>66</v>
      </c>
      <c r="C20" s="9" t="s">
        <v>67</v>
      </c>
      <c r="D20" s="9" t="s">
        <v>13</v>
      </c>
      <c r="E20" s="9" t="s">
        <v>23</v>
      </c>
      <c r="F20" s="9" t="s">
        <v>65</v>
      </c>
      <c r="G20" s="9">
        <f>BoardQty*7</f>
        <v>0</v>
      </c>
      <c r="I20" s="10">
        <f>iferror(G20*H20,"")</f>
        <v>0</v>
      </c>
    </row>
    <row r="21" spans="1:9">
      <c r="A21" s="9" t="s">
        <v>68</v>
      </c>
      <c r="B21" s="9" t="s">
        <v>72</v>
      </c>
      <c r="C21" s="9" t="s">
        <v>73</v>
      </c>
      <c r="D21" s="9" t="s">
        <v>71</v>
      </c>
      <c r="E21" s="9" t="s">
        <v>70</v>
      </c>
      <c r="F21" s="9" t="s">
        <v>69</v>
      </c>
      <c r="G21" s="9">
        <f>BoardQty*1</f>
        <v>0</v>
      </c>
      <c r="I21" s="10">
        <f>iferror(G21*H21,"")</f>
        <v>0</v>
      </c>
    </row>
    <row r="22" spans="1:9">
      <c r="A22" s="9" t="s">
        <v>74</v>
      </c>
      <c r="B22" s="9" t="s">
        <v>77</v>
      </c>
      <c r="C22" s="9" t="s">
        <v>78</v>
      </c>
      <c r="D22" s="9" t="s">
        <v>71</v>
      </c>
      <c r="E22" s="9" t="s">
        <v>76</v>
      </c>
      <c r="F22" s="9" t="s">
        <v>75</v>
      </c>
      <c r="G22" s="9">
        <f>BoardQty*1</f>
        <v>0</v>
      </c>
      <c r="I22" s="10">
        <f>iferror(G22*H22,"")</f>
        <v>0</v>
      </c>
    </row>
    <row r="23" spans="1:9">
      <c r="A23" s="9" t="s">
        <v>79</v>
      </c>
      <c r="B23" s="9" t="s">
        <v>83</v>
      </c>
      <c r="C23" s="9" t="s">
        <v>84</v>
      </c>
      <c r="D23" s="9" t="s">
        <v>82</v>
      </c>
      <c r="E23" s="9" t="s">
        <v>81</v>
      </c>
      <c r="F23" s="9" t="s">
        <v>80</v>
      </c>
      <c r="G23" s="9">
        <f>BoardQty*1</f>
        <v>0</v>
      </c>
      <c r="I23" s="10">
        <f>iferror(G23*H23,"")</f>
        <v>0</v>
      </c>
    </row>
    <row r="24" spans="1:9">
      <c r="A24" s="9" t="s">
        <v>85</v>
      </c>
      <c r="B24" s="9" t="s">
        <v>88</v>
      </c>
      <c r="C24" s="9" t="s">
        <v>89</v>
      </c>
      <c r="D24" s="9" t="s">
        <v>87</v>
      </c>
      <c r="E24" s="9" t="s">
        <v>76</v>
      </c>
      <c r="F24" s="9" t="s">
        <v>86</v>
      </c>
      <c r="G24" s="9">
        <f>BoardQty*5</f>
        <v>0</v>
      </c>
      <c r="I24" s="10">
        <f>iferror(G24*H24,"")</f>
        <v>0</v>
      </c>
    </row>
    <row r="25" spans="1:9">
      <c r="A25" s="9" t="s">
        <v>90</v>
      </c>
      <c r="B25" s="9" t="s">
        <v>91</v>
      </c>
      <c r="C25" s="9" t="s">
        <v>94</v>
      </c>
      <c r="D25" s="9" t="s">
        <v>93</v>
      </c>
      <c r="E25" s="9" t="s">
        <v>92</v>
      </c>
      <c r="F25" s="9" t="s">
        <v>91</v>
      </c>
      <c r="G25" s="9">
        <f>BoardQty*3</f>
        <v>0</v>
      </c>
      <c r="I25" s="10">
        <f>iferror(G25*H25,"")</f>
        <v>0</v>
      </c>
    </row>
    <row r="26" spans="1:9">
      <c r="A26" s="9" t="s">
        <v>95</v>
      </c>
      <c r="B26" s="9" t="s">
        <v>99</v>
      </c>
      <c r="D26" s="9" t="s">
        <v>98</v>
      </c>
      <c r="E26" s="9" t="s">
        <v>97</v>
      </c>
      <c r="F26" s="9" t="s">
        <v>96</v>
      </c>
      <c r="G26" s="9">
        <f>BoardQty*1</f>
        <v>0</v>
      </c>
      <c r="I26" s="10">
        <f>iferror(G26*H26,"")</f>
        <v>0</v>
      </c>
    </row>
    <row r="27" spans="1:9">
      <c r="A27" s="9" t="s">
        <v>100</v>
      </c>
      <c r="B27" s="9" t="s">
        <v>104</v>
      </c>
      <c r="C27" s="9" t="s">
        <v>105</v>
      </c>
      <c r="D27" s="9" t="s">
        <v>103</v>
      </c>
      <c r="E27" s="9" t="s">
        <v>102</v>
      </c>
      <c r="F27" s="9" t="s">
        <v>101</v>
      </c>
      <c r="G27" s="9">
        <f>BoardQty*1</f>
        <v>0</v>
      </c>
      <c r="I27" s="10">
        <f>iferror(G27*H27,"")</f>
        <v>0</v>
      </c>
    </row>
    <row r="28" spans="1:9">
      <c r="A28" s="9" t="s">
        <v>106</v>
      </c>
      <c r="B28" s="9" t="s">
        <v>108</v>
      </c>
      <c r="D28" s="9" t="s">
        <v>107</v>
      </c>
      <c r="G28" s="9">
        <f>BoardQty*4</f>
        <v>0</v>
      </c>
      <c r="I28" s="10">
        <f>iferror(G28*H28,"")</f>
        <v>0</v>
      </c>
    </row>
    <row r="29" spans="1:9">
      <c r="A29" s="9" t="s">
        <v>109</v>
      </c>
      <c r="B29" s="9" t="s">
        <v>113</v>
      </c>
      <c r="C29" s="9" t="s">
        <v>114</v>
      </c>
      <c r="D29" s="9" t="s">
        <v>112</v>
      </c>
      <c r="E29" s="9" t="s">
        <v>111</v>
      </c>
      <c r="F29" s="9" t="s">
        <v>110</v>
      </c>
      <c r="G29" s="9">
        <f>BoardQty*1</f>
        <v>0</v>
      </c>
      <c r="I29" s="10">
        <f>iferror(G29*H29,"")</f>
        <v>0</v>
      </c>
    </row>
    <row r="30" spans="1:9">
      <c r="A30" s="9" t="s">
        <v>115</v>
      </c>
      <c r="B30" s="9" t="s">
        <v>119</v>
      </c>
      <c r="C30" s="9" t="s">
        <v>120</v>
      </c>
      <c r="D30" s="9" t="s">
        <v>118</v>
      </c>
      <c r="E30" s="9" t="s">
        <v>117</v>
      </c>
      <c r="F30" s="9" t="s">
        <v>116</v>
      </c>
      <c r="G30" s="9">
        <f>BoardQty*1</f>
        <v>0</v>
      </c>
      <c r="I30" s="10">
        <f>iferror(G30*H30,"")</f>
        <v>0</v>
      </c>
    </row>
    <row r="31" spans="1:9">
      <c r="A31" s="9" t="s">
        <v>121</v>
      </c>
      <c r="B31" s="9" t="s">
        <v>125</v>
      </c>
      <c r="C31" s="9" t="s">
        <v>126</v>
      </c>
      <c r="D31" s="9" t="s">
        <v>124</v>
      </c>
      <c r="E31" s="9" t="s">
        <v>123</v>
      </c>
      <c r="F31" s="9" t="s">
        <v>122</v>
      </c>
      <c r="G31" s="9">
        <f>BoardQty*1</f>
        <v>0</v>
      </c>
      <c r="I31" s="10">
        <f>iferror(G31*H31,"")</f>
        <v>0</v>
      </c>
    </row>
    <row r="32" spans="1:9">
      <c r="A32" s="9" t="s">
        <v>127</v>
      </c>
      <c r="B32" s="9" t="s">
        <v>129</v>
      </c>
      <c r="C32" s="9" t="s">
        <v>130</v>
      </c>
      <c r="D32" s="9" t="s">
        <v>87</v>
      </c>
      <c r="E32" s="9" t="s">
        <v>76</v>
      </c>
      <c r="F32" s="9" t="s">
        <v>128</v>
      </c>
      <c r="G32" s="9">
        <f>BoardQty*5</f>
        <v>0</v>
      </c>
      <c r="I32" s="10">
        <f>iferror(G32*H32,"")</f>
        <v>0</v>
      </c>
    </row>
    <row r="33" spans="1:9">
      <c r="A33" s="9" t="s">
        <v>131</v>
      </c>
      <c r="B33" s="9" t="s">
        <v>134</v>
      </c>
      <c r="C33" s="9" t="s">
        <v>135</v>
      </c>
      <c r="D33" s="9" t="s">
        <v>87</v>
      </c>
      <c r="E33" s="9" t="s">
        <v>133</v>
      </c>
      <c r="F33" s="9" t="s">
        <v>132</v>
      </c>
      <c r="G33" s="9">
        <f>BoardQty*3</f>
        <v>0</v>
      </c>
      <c r="I33" s="10">
        <f>iferror(G33*H33,"")</f>
        <v>0</v>
      </c>
    </row>
    <row r="34" spans="1:9">
      <c r="A34" s="9" t="s">
        <v>136</v>
      </c>
      <c r="B34" s="9" t="s">
        <v>138</v>
      </c>
      <c r="C34" s="9" t="s">
        <v>139</v>
      </c>
      <c r="D34" s="9" t="s">
        <v>87</v>
      </c>
      <c r="E34" s="9" t="s">
        <v>76</v>
      </c>
      <c r="F34" s="9" t="s">
        <v>137</v>
      </c>
      <c r="G34" s="9">
        <f>BoardQty*2</f>
        <v>0</v>
      </c>
      <c r="I34" s="10">
        <f>iferror(G34*H34,"")</f>
        <v>0</v>
      </c>
    </row>
    <row r="35" spans="1:9">
      <c r="A35" s="9" t="s">
        <v>140</v>
      </c>
      <c r="B35" s="9" t="s">
        <v>143</v>
      </c>
      <c r="C35" s="9" t="s">
        <v>144</v>
      </c>
      <c r="D35" s="9" t="s">
        <v>142</v>
      </c>
      <c r="E35" s="9" t="s">
        <v>23</v>
      </c>
      <c r="F35" s="9" t="s">
        <v>141</v>
      </c>
      <c r="G35" s="9">
        <f>BoardQty*1</f>
        <v>0</v>
      </c>
      <c r="I35" s="10">
        <f>iferror(G35*H35,"")</f>
        <v>0</v>
      </c>
    </row>
    <row r="36" spans="1:9">
      <c r="A36" s="9" t="s">
        <v>145</v>
      </c>
      <c r="B36" s="9" t="s">
        <v>148</v>
      </c>
      <c r="C36" s="9" t="s">
        <v>149</v>
      </c>
      <c r="D36" s="9" t="s">
        <v>147</v>
      </c>
      <c r="E36" s="9" t="s">
        <v>92</v>
      </c>
      <c r="F36" s="9" t="s">
        <v>146</v>
      </c>
      <c r="G36" s="9">
        <f>BoardQty*2</f>
        <v>0</v>
      </c>
      <c r="I36" s="10">
        <f>iferror(G36*H36,"")</f>
        <v>0</v>
      </c>
    </row>
    <row r="37" spans="1:9">
      <c r="A37" s="9" t="s">
        <v>150</v>
      </c>
      <c r="B37" s="9" t="s">
        <v>152</v>
      </c>
      <c r="C37" s="9" t="s">
        <v>153</v>
      </c>
      <c r="D37" s="9" t="s">
        <v>142</v>
      </c>
      <c r="E37" s="9" t="s">
        <v>23</v>
      </c>
      <c r="F37" s="9" t="s">
        <v>151</v>
      </c>
      <c r="G37" s="9">
        <f>BoardQty*3</f>
        <v>0</v>
      </c>
      <c r="I37" s="10">
        <f>iferror(G37*H37,"")</f>
        <v>0</v>
      </c>
    </row>
    <row r="38" spans="1:9">
      <c r="A38" s="9" t="s">
        <v>154</v>
      </c>
      <c r="B38" s="9" t="s">
        <v>156</v>
      </c>
      <c r="C38" s="9" t="s">
        <v>157</v>
      </c>
      <c r="D38" s="9" t="s">
        <v>147</v>
      </c>
      <c r="E38" s="9" t="s">
        <v>23</v>
      </c>
      <c r="F38" s="9" t="s">
        <v>155</v>
      </c>
      <c r="G38" s="9">
        <f>BoardQty*1</f>
        <v>0</v>
      </c>
      <c r="I38" s="10">
        <f>iferror(G38*H38,"")</f>
        <v>0</v>
      </c>
    </row>
    <row r="39" spans="1:9">
      <c r="A39" s="9" t="s">
        <v>158</v>
      </c>
      <c r="B39" s="9" t="s">
        <v>160</v>
      </c>
      <c r="C39" s="9" t="s">
        <v>161</v>
      </c>
      <c r="D39" s="9" t="s">
        <v>142</v>
      </c>
      <c r="E39" s="9" t="s">
        <v>23</v>
      </c>
      <c r="F39" s="9" t="s">
        <v>159</v>
      </c>
      <c r="G39" s="9">
        <f>BoardQty*5</f>
        <v>0</v>
      </c>
      <c r="I39" s="10">
        <f>iferror(G39*H39,"")</f>
        <v>0</v>
      </c>
    </row>
    <row r="40" spans="1:9">
      <c r="A40" s="9" t="s">
        <v>162</v>
      </c>
      <c r="B40" s="9" t="s">
        <v>164</v>
      </c>
      <c r="C40" s="9" t="s">
        <v>165</v>
      </c>
      <c r="D40" s="9" t="s">
        <v>142</v>
      </c>
      <c r="E40" s="9" t="s">
        <v>23</v>
      </c>
      <c r="F40" s="9" t="s">
        <v>163</v>
      </c>
      <c r="G40" s="9">
        <f>BoardQty*1</f>
        <v>0</v>
      </c>
      <c r="I40" s="10">
        <f>iferror(G40*H40,"")</f>
        <v>0</v>
      </c>
    </row>
    <row r="41" spans="1:9">
      <c r="A41" s="9" t="s">
        <v>166</v>
      </c>
      <c r="B41" s="9" t="s">
        <v>170</v>
      </c>
      <c r="C41" s="9" t="s">
        <v>171</v>
      </c>
      <c r="D41" s="9" t="s">
        <v>169</v>
      </c>
      <c r="E41" s="9" t="s">
        <v>168</v>
      </c>
      <c r="F41" s="9" t="s">
        <v>167</v>
      </c>
      <c r="G41" s="9">
        <f>BoardQty*1</f>
        <v>0</v>
      </c>
      <c r="I41" s="10">
        <f>iferror(G41*H41,"")</f>
        <v>0</v>
      </c>
    </row>
    <row r="42" spans="1:9">
      <c r="A42" s="9" t="s">
        <v>172</v>
      </c>
      <c r="B42" s="9" t="s">
        <v>174</v>
      </c>
      <c r="C42" s="9" t="s">
        <v>175</v>
      </c>
      <c r="D42" s="9" t="s">
        <v>24</v>
      </c>
      <c r="E42" s="9" t="s">
        <v>23</v>
      </c>
      <c r="F42" s="9" t="s">
        <v>173</v>
      </c>
      <c r="G42" s="9">
        <f>BoardQty*2</f>
        <v>0</v>
      </c>
      <c r="I42" s="10">
        <f>iferror(G42*H42,"")</f>
        <v>0</v>
      </c>
    </row>
    <row r="43" spans="1:9">
      <c r="A43" s="9" t="s">
        <v>176</v>
      </c>
      <c r="B43" s="9" t="s">
        <v>178</v>
      </c>
      <c r="C43" s="9" t="s">
        <v>179</v>
      </c>
      <c r="D43" s="9" t="s">
        <v>142</v>
      </c>
      <c r="E43" s="9" t="s">
        <v>23</v>
      </c>
      <c r="F43" s="9" t="s">
        <v>177</v>
      </c>
      <c r="G43" s="9">
        <f>BoardQty*1</f>
        <v>0</v>
      </c>
      <c r="I43" s="10">
        <f>iferror(G43*H43,"")</f>
        <v>0</v>
      </c>
    </row>
    <row r="44" spans="1:9">
      <c r="A44" s="9" t="s">
        <v>180</v>
      </c>
      <c r="B44" s="9" t="s">
        <v>183</v>
      </c>
      <c r="C44" s="9" t="s">
        <v>184</v>
      </c>
      <c r="D44" s="9" t="s">
        <v>142</v>
      </c>
      <c r="E44" s="9" t="s">
        <v>182</v>
      </c>
      <c r="F44" s="9" t="s">
        <v>181</v>
      </c>
      <c r="G44" s="9">
        <f>BoardQty*1</f>
        <v>0</v>
      </c>
      <c r="I44" s="10">
        <f>iferror(G44*H44,"")</f>
        <v>0</v>
      </c>
    </row>
    <row r="45" spans="1:9">
      <c r="A45" s="9" t="s">
        <v>185</v>
      </c>
      <c r="B45" s="9" t="s">
        <v>187</v>
      </c>
      <c r="C45" s="9" t="s">
        <v>188</v>
      </c>
      <c r="D45" s="9" t="s">
        <v>142</v>
      </c>
      <c r="E45" s="9" t="s">
        <v>23</v>
      </c>
      <c r="F45" s="9" t="s">
        <v>186</v>
      </c>
      <c r="G45" s="9">
        <f>BoardQty*1</f>
        <v>0</v>
      </c>
      <c r="I45" s="10">
        <f>iferror(G45*H45,"")</f>
        <v>0</v>
      </c>
    </row>
    <row r="46" spans="1:9">
      <c r="A46" s="9" t="s">
        <v>189</v>
      </c>
      <c r="B46" s="9" t="s">
        <v>143</v>
      </c>
      <c r="C46" s="9" t="s">
        <v>144</v>
      </c>
      <c r="D46" s="9" t="s">
        <v>142</v>
      </c>
      <c r="E46" s="9" t="s">
        <v>23</v>
      </c>
      <c r="F46" s="9" t="s">
        <v>190</v>
      </c>
      <c r="G46" s="9">
        <f>BoardQty*7</f>
        <v>0</v>
      </c>
      <c r="I46" s="10">
        <f>iferror(G46*H46,"")</f>
        <v>0</v>
      </c>
    </row>
    <row r="47" spans="1:9">
      <c r="A47" s="9" t="s">
        <v>191</v>
      </c>
      <c r="B47" s="9" t="s">
        <v>193</v>
      </c>
      <c r="C47" s="9" t="s">
        <v>194</v>
      </c>
      <c r="D47" s="9" t="s">
        <v>142</v>
      </c>
      <c r="E47" s="9" t="s">
        <v>23</v>
      </c>
      <c r="F47" s="9" t="s">
        <v>192</v>
      </c>
      <c r="G47" s="9">
        <f>BoardQty*1</f>
        <v>0</v>
      </c>
      <c r="I47" s="10">
        <f>iferror(G47*H47,"")</f>
        <v>0</v>
      </c>
    </row>
    <row r="48" spans="1:9">
      <c r="A48" s="9" t="s">
        <v>195</v>
      </c>
      <c r="B48" s="9" t="s">
        <v>197</v>
      </c>
      <c r="C48" s="9" t="s">
        <v>198</v>
      </c>
      <c r="D48" s="9" t="s">
        <v>142</v>
      </c>
      <c r="E48" s="9" t="s">
        <v>23</v>
      </c>
      <c r="F48" s="9" t="s">
        <v>196</v>
      </c>
      <c r="G48" s="9">
        <f>BoardQty*1</f>
        <v>0</v>
      </c>
      <c r="I48" s="10">
        <f>iferror(G48*H48,"")</f>
        <v>0</v>
      </c>
    </row>
    <row r="49" spans="1:9">
      <c r="A49" s="9" t="s">
        <v>199</v>
      </c>
      <c r="B49" s="9" t="s">
        <v>201</v>
      </c>
      <c r="C49" s="9" t="s">
        <v>202</v>
      </c>
      <c r="D49" s="9" t="s">
        <v>142</v>
      </c>
      <c r="E49" s="9" t="s">
        <v>23</v>
      </c>
      <c r="F49" s="9" t="s">
        <v>200</v>
      </c>
      <c r="G49" s="9">
        <f>BoardQty*1</f>
        <v>0</v>
      </c>
      <c r="I49" s="10">
        <f>iferror(G49*H49,"")</f>
        <v>0</v>
      </c>
    </row>
    <row r="50" spans="1:9">
      <c r="A50" s="9" t="s">
        <v>203</v>
      </c>
      <c r="B50" s="9" t="s">
        <v>205</v>
      </c>
      <c r="C50" s="9" t="s">
        <v>206</v>
      </c>
      <c r="D50" s="9" t="s">
        <v>142</v>
      </c>
      <c r="E50" s="9" t="s">
        <v>23</v>
      </c>
      <c r="F50" s="9" t="s">
        <v>204</v>
      </c>
      <c r="G50" s="9">
        <f>BoardQty*1</f>
        <v>0</v>
      </c>
      <c r="I50" s="10">
        <f>iferror(G50*H50,"")</f>
        <v>0</v>
      </c>
    </row>
    <row r="51" spans="1:9">
      <c r="A51" s="9" t="s">
        <v>207</v>
      </c>
      <c r="B51" s="9" t="s">
        <v>211</v>
      </c>
      <c r="C51" s="9" t="s">
        <v>212</v>
      </c>
      <c r="D51" s="9" t="s">
        <v>210</v>
      </c>
      <c r="E51" s="9" t="s">
        <v>209</v>
      </c>
      <c r="F51" s="9" t="s">
        <v>208</v>
      </c>
      <c r="G51" s="9">
        <f>BoardQty*1</f>
        <v>0</v>
      </c>
      <c r="I51" s="10">
        <f>iferror(G51*H51,"")</f>
        <v>0</v>
      </c>
    </row>
    <row r="52" spans="1:9">
      <c r="A52" s="9" t="s">
        <v>213</v>
      </c>
      <c r="B52" s="9" t="s">
        <v>215</v>
      </c>
      <c r="C52" s="9" t="s">
        <v>216</v>
      </c>
      <c r="D52" s="9" t="s">
        <v>142</v>
      </c>
      <c r="E52" s="9" t="s">
        <v>182</v>
      </c>
      <c r="F52" s="9" t="s">
        <v>214</v>
      </c>
      <c r="G52" s="9">
        <f>BoardQty*1</f>
        <v>0</v>
      </c>
      <c r="I52" s="10">
        <f>iferror(G52*H52,"")</f>
        <v>0</v>
      </c>
    </row>
    <row r="53" spans="1:9">
      <c r="A53" s="9" t="s">
        <v>217</v>
      </c>
      <c r="B53" s="9" t="s">
        <v>218</v>
      </c>
      <c r="C53" s="9" t="s">
        <v>198</v>
      </c>
      <c r="D53" s="9" t="s">
        <v>142</v>
      </c>
      <c r="E53" s="9" t="s">
        <v>23</v>
      </c>
      <c r="F53" s="9" t="s">
        <v>196</v>
      </c>
      <c r="G53" s="9">
        <f>BoardQty*3</f>
        <v>0</v>
      </c>
      <c r="I53" s="10">
        <f>iferror(G53*H53,"")</f>
        <v>0</v>
      </c>
    </row>
    <row r="54" spans="1:9">
      <c r="A54" s="9" t="s">
        <v>219</v>
      </c>
      <c r="B54" s="9" t="s">
        <v>197</v>
      </c>
      <c r="C54" s="9" t="s">
        <v>221</v>
      </c>
      <c r="D54" s="9" t="s">
        <v>142</v>
      </c>
      <c r="E54" s="9" t="s">
        <v>23</v>
      </c>
      <c r="F54" s="9" t="s">
        <v>220</v>
      </c>
      <c r="G54" s="9">
        <f>BoardQty*20</f>
        <v>0</v>
      </c>
      <c r="I54" s="10">
        <f>iferror(G54*H54,"")</f>
        <v>0</v>
      </c>
    </row>
    <row r="55" spans="1:9">
      <c r="A55" s="9" t="s">
        <v>222</v>
      </c>
      <c r="B55" s="9" t="s">
        <v>226</v>
      </c>
      <c r="C55" s="9" t="s">
        <v>227</v>
      </c>
      <c r="D55" s="9" t="s">
        <v>225</v>
      </c>
      <c r="E55" s="9" t="s">
        <v>224</v>
      </c>
      <c r="F55" s="9" t="s">
        <v>223</v>
      </c>
      <c r="G55" s="9">
        <f>BoardQty*1</f>
        <v>0</v>
      </c>
      <c r="I55" s="10">
        <f>iferror(G55*H55,"")</f>
        <v>0</v>
      </c>
    </row>
    <row r="56" spans="1:9">
      <c r="A56" s="9" t="s">
        <v>228</v>
      </c>
      <c r="B56" s="9" t="s">
        <v>229</v>
      </c>
      <c r="C56" s="9" t="s">
        <v>227</v>
      </c>
      <c r="D56" s="9" t="s">
        <v>225</v>
      </c>
      <c r="E56" s="9" t="s">
        <v>224</v>
      </c>
      <c r="F56" s="9" t="s">
        <v>223</v>
      </c>
      <c r="G56" s="9">
        <f>BoardQty*1</f>
        <v>0</v>
      </c>
      <c r="I56" s="10">
        <f>iferror(G56*H56,"")</f>
        <v>0</v>
      </c>
    </row>
    <row r="57" spans="1:9">
      <c r="A57" s="9" t="s">
        <v>230</v>
      </c>
      <c r="B57" s="9" t="s">
        <v>234</v>
      </c>
      <c r="C57" s="9" t="s">
        <v>235</v>
      </c>
      <c r="D57" s="9" t="s">
        <v>233</v>
      </c>
      <c r="E57" s="9" t="s">
        <v>232</v>
      </c>
      <c r="F57" s="9" t="s">
        <v>231</v>
      </c>
      <c r="G57" s="9">
        <f>BoardQty*1</f>
        <v>0</v>
      </c>
      <c r="I57" s="10">
        <f>iferror(G57*H57,"")</f>
        <v>0</v>
      </c>
    </row>
    <row r="58" spans="1:9">
      <c r="A58" s="9" t="s">
        <v>236</v>
      </c>
      <c r="B58" s="9" t="s">
        <v>237</v>
      </c>
      <c r="C58" s="9" t="s">
        <v>240</v>
      </c>
      <c r="D58" s="9" t="s">
        <v>239</v>
      </c>
      <c r="E58" s="9" t="s">
        <v>238</v>
      </c>
      <c r="F58" s="9" t="s">
        <v>237</v>
      </c>
      <c r="G58" s="9">
        <f>BoardQty*1</f>
        <v>0</v>
      </c>
      <c r="I58" s="10">
        <f>iferror(G58*H58,"")</f>
        <v>0</v>
      </c>
    </row>
    <row r="59" spans="1:9">
      <c r="A59" s="9" t="s">
        <v>241</v>
      </c>
      <c r="B59" s="9" t="s">
        <v>245</v>
      </c>
      <c r="C59" s="9" t="s">
        <v>246</v>
      </c>
      <c r="D59" s="9" t="s">
        <v>244</v>
      </c>
      <c r="E59" s="9" t="s">
        <v>243</v>
      </c>
      <c r="F59" s="9" t="s">
        <v>242</v>
      </c>
      <c r="G59" s="9">
        <f>BoardQty*1</f>
        <v>0</v>
      </c>
      <c r="I59" s="10">
        <f>iferror(G59*H59,"")</f>
        <v>0</v>
      </c>
    </row>
    <row r="60" spans="1:9">
      <c r="A60" s="9" t="s">
        <v>247</v>
      </c>
      <c r="B60" s="9" t="s">
        <v>250</v>
      </c>
      <c r="C60" s="9" t="s">
        <v>251</v>
      </c>
      <c r="D60" s="9" t="s">
        <v>249</v>
      </c>
      <c r="E60" s="9" t="s">
        <v>81</v>
      </c>
      <c r="F60" s="9" t="s">
        <v>248</v>
      </c>
      <c r="G60" s="9">
        <f>BoardQty*1</f>
        <v>0</v>
      </c>
      <c r="I60" s="10">
        <f>iferror(G60*H60,"")</f>
        <v>0</v>
      </c>
    </row>
    <row r="61" spans="1:9">
      <c r="A61" s="9" t="s">
        <v>252</v>
      </c>
      <c r="B61" s="9" t="s">
        <v>255</v>
      </c>
      <c r="C61" s="9" t="s">
        <v>256</v>
      </c>
      <c r="D61" s="9" t="s">
        <v>254</v>
      </c>
      <c r="E61" s="9" t="s">
        <v>232</v>
      </c>
      <c r="F61" s="9" t="s">
        <v>253</v>
      </c>
      <c r="G61" s="9">
        <f>BoardQty*1</f>
        <v>0</v>
      </c>
      <c r="I61" s="10">
        <f>iferror(G61*H61,"")</f>
        <v>0</v>
      </c>
    </row>
    <row r="62" spans="1:9">
      <c r="A62" s="9" t="s">
        <v>257</v>
      </c>
      <c r="B62" s="9" t="s">
        <v>261</v>
      </c>
      <c r="C62" s="9" t="s">
        <v>262</v>
      </c>
      <c r="D62" s="9" t="s">
        <v>260</v>
      </c>
      <c r="E62" s="9" t="s">
        <v>259</v>
      </c>
      <c r="F62" s="9" t="s">
        <v>258</v>
      </c>
      <c r="G62" s="9">
        <f>BoardQty*1</f>
        <v>0</v>
      </c>
      <c r="I62" s="10">
        <f>iferror(G62*H62,"")</f>
        <v>0</v>
      </c>
    </row>
    <row r="63" spans="1:9">
      <c r="A63" s="9" t="s">
        <v>263</v>
      </c>
      <c r="B63" s="9" t="s">
        <v>267</v>
      </c>
      <c r="C63" s="9" t="s">
        <v>268</v>
      </c>
      <c r="D63" s="9" t="s">
        <v>266</v>
      </c>
      <c r="E63" s="9" t="s">
        <v>265</v>
      </c>
      <c r="F63" s="9" t="s">
        <v>264</v>
      </c>
      <c r="G63" s="9">
        <f>BoardQty*1</f>
        <v>0</v>
      </c>
      <c r="I63" s="10">
        <f>iferror(G63*H63,"")</f>
        <v>0</v>
      </c>
    </row>
    <row r="64" spans="1:9">
      <c r="A64" s="9" t="s">
        <v>269</v>
      </c>
      <c r="B64" s="9" t="s">
        <v>272</v>
      </c>
      <c r="C64" s="9" t="s">
        <v>273</v>
      </c>
      <c r="D64" s="9" t="s">
        <v>271</v>
      </c>
      <c r="E64" s="9" t="s">
        <v>232</v>
      </c>
      <c r="F64" s="9" t="s">
        <v>270</v>
      </c>
      <c r="G64" s="9">
        <f>BoardQty*1</f>
        <v>0</v>
      </c>
      <c r="I64" s="10">
        <f>iferror(G64*H64,"")</f>
        <v>0</v>
      </c>
    </row>
    <row r="65" spans="1:9">
      <c r="A65" s="9" t="s">
        <v>274</v>
      </c>
      <c r="B65" s="9" t="s">
        <v>278</v>
      </c>
      <c r="C65" s="9" t="s">
        <v>279</v>
      </c>
      <c r="D65" s="9" t="s">
        <v>277</v>
      </c>
      <c r="E65" s="9" t="s">
        <v>276</v>
      </c>
      <c r="F65" s="9" t="s">
        <v>275</v>
      </c>
      <c r="G65" s="9">
        <f>BoardQty*3</f>
        <v>0</v>
      </c>
      <c r="I65" s="10">
        <f>iferror(G65*H65,"")</f>
        <v>0</v>
      </c>
    </row>
    <row r="66" spans="1:9">
      <c r="A66" s="9" t="s">
        <v>280</v>
      </c>
      <c r="B66" s="9" t="s">
        <v>284</v>
      </c>
      <c r="C66" s="9" t="s">
        <v>285</v>
      </c>
      <c r="D66" s="9" t="s">
        <v>283</v>
      </c>
      <c r="E66" s="9" t="s">
        <v>282</v>
      </c>
      <c r="F66" s="9" t="s">
        <v>281</v>
      </c>
      <c r="G66" s="9">
        <f>BoardQty*1</f>
        <v>0</v>
      </c>
      <c r="I66" s="10">
        <f>iferror(G66*H66,"")</f>
        <v>0</v>
      </c>
    </row>
    <row r="69" spans="1:9">
      <c r="A69" s="3" t="s">
        <v>296</v>
      </c>
    </row>
  </sheetData>
  <mergeCells count="1">
    <mergeCell ref="A5:I5"/>
  </mergeCells>
  <conditionalFormatting sqref="G10">
    <cfRule type="expression" dxfId="0" priority="4">
      <formula>AND(ISBLANK(F10),TRUE())</formula>
    </cfRule>
  </conditionalFormatting>
  <conditionalFormatting sqref="G11">
    <cfRule type="expression" dxfId="0" priority="5">
      <formula>AND(ISBLANK(F11),TRUE())</formula>
    </cfRule>
  </conditionalFormatting>
  <conditionalFormatting sqref="G12">
    <cfRule type="expression" dxfId="0" priority="6">
      <formula>AND(ISBLANK(F12),TRUE())</formula>
    </cfRule>
  </conditionalFormatting>
  <conditionalFormatting sqref="G13">
    <cfRule type="expression" dxfId="0" priority="7">
      <formula>AND(ISBLANK(F13),TRUE())</formula>
    </cfRule>
  </conditionalFormatting>
  <conditionalFormatting sqref="G14">
    <cfRule type="expression" dxfId="0" priority="8">
      <formula>AND(ISBLANK(F14),TRUE())</formula>
    </cfRule>
  </conditionalFormatting>
  <conditionalFormatting sqref="G15">
    <cfRule type="expression" dxfId="0" priority="9">
      <formula>AND(ISBLANK(F15),TRUE())</formula>
    </cfRule>
  </conditionalFormatting>
  <conditionalFormatting sqref="G16">
    <cfRule type="expression" dxfId="0" priority="10">
      <formula>AND(ISBLANK(F16),TRUE())</formula>
    </cfRule>
  </conditionalFormatting>
  <conditionalFormatting sqref="G17">
    <cfRule type="expression" dxfId="0" priority="11">
      <formula>AND(ISBLANK(F17),TRUE())</formula>
    </cfRule>
  </conditionalFormatting>
  <conditionalFormatting sqref="G18">
    <cfRule type="expression" dxfId="0" priority="12">
      <formula>AND(ISBLANK(F18),TRUE())</formula>
    </cfRule>
  </conditionalFormatting>
  <conditionalFormatting sqref="G19">
    <cfRule type="expression" dxfId="0" priority="13">
      <formula>AND(ISBLANK(F19),TRUE())</formula>
    </cfRule>
  </conditionalFormatting>
  <conditionalFormatting sqref="G20">
    <cfRule type="expression" dxfId="0" priority="14">
      <formula>AND(ISBLANK(F20),TRUE())</formula>
    </cfRule>
  </conditionalFormatting>
  <conditionalFormatting sqref="G21">
    <cfRule type="expression" dxfId="0" priority="15">
      <formula>AND(ISBLANK(F21),TRUE())</formula>
    </cfRule>
  </conditionalFormatting>
  <conditionalFormatting sqref="G22">
    <cfRule type="expression" dxfId="0" priority="16">
      <formula>AND(ISBLANK(F22),TRUE())</formula>
    </cfRule>
  </conditionalFormatting>
  <conditionalFormatting sqref="G23">
    <cfRule type="expression" dxfId="0" priority="17">
      <formula>AND(ISBLANK(F23),TRUE())</formula>
    </cfRule>
  </conditionalFormatting>
  <conditionalFormatting sqref="G24">
    <cfRule type="expression" dxfId="0" priority="18">
      <formula>AND(ISBLANK(F24),TRUE())</formula>
    </cfRule>
  </conditionalFormatting>
  <conditionalFormatting sqref="G25">
    <cfRule type="expression" dxfId="0" priority="19">
      <formula>AND(ISBLANK(F25),TRUE())</formula>
    </cfRule>
  </conditionalFormatting>
  <conditionalFormatting sqref="G26">
    <cfRule type="expression" dxfId="0" priority="20">
      <formula>AND(ISBLANK(F26),TRUE())</formula>
    </cfRule>
  </conditionalFormatting>
  <conditionalFormatting sqref="G27">
    <cfRule type="expression" dxfId="0" priority="21">
      <formula>AND(ISBLANK(F27),TRUE())</formula>
    </cfRule>
  </conditionalFormatting>
  <conditionalFormatting sqref="G28">
    <cfRule type="expression" dxfId="0" priority="22">
      <formula>AND(ISBLANK(F28),TRUE())</formula>
    </cfRule>
  </conditionalFormatting>
  <conditionalFormatting sqref="G29">
    <cfRule type="expression" dxfId="0" priority="23">
      <formula>AND(ISBLANK(F29),TRUE())</formula>
    </cfRule>
  </conditionalFormatting>
  <conditionalFormatting sqref="G30">
    <cfRule type="expression" dxfId="0" priority="24">
      <formula>AND(ISBLANK(F30),TRUE())</formula>
    </cfRule>
  </conditionalFormatting>
  <conditionalFormatting sqref="G31">
    <cfRule type="expression" dxfId="0" priority="25">
      <formula>AND(ISBLANK(F31),TRUE())</formula>
    </cfRule>
  </conditionalFormatting>
  <conditionalFormatting sqref="G32">
    <cfRule type="expression" dxfId="0" priority="26">
      <formula>AND(ISBLANK(F32),TRUE())</formula>
    </cfRule>
  </conditionalFormatting>
  <conditionalFormatting sqref="G33">
    <cfRule type="expression" dxfId="0" priority="27">
      <formula>AND(ISBLANK(F33),TRUE())</formula>
    </cfRule>
  </conditionalFormatting>
  <conditionalFormatting sqref="G34">
    <cfRule type="expression" dxfId="0" priority="28">
      <formula>AND(ISBLANK(F34),TRUE())</formula>
    </cfRule>
  </conditionalFormatting>
  <conditionalFormatting sqref="G35">
    <cfRule type="expression" dxfId="0" priority="29">
      <formula>AND(ISBLANK(F35),TRUE())</formula>
    </cfRule>
  </conditionalFormatting>
  <conditionalFormatting sqref="G36">
    <cfRule type="expression" dxfId="0" priority="30">
      <formula>AND(ISBLANK(F36),TRUE())</formula>
    </cfRule>
  </conditionalFormatting>
  <conditionalFormatting sqref="G37">
    <cfRule type="expression" dxfId="0" priority="31">
      <formula>AND(ISBLANK(F37),TRUE())</formula>
    </cfRule>
  </conditionalFormatting>
  <conditionalFormatting sqref="G38">
    <cfRule type="expression" dxfId="0" priority="32">
      <formula>AND(ISBLANK(F38),TRUE())</formula>
    </cfRule>
  </conditionalFormatting>
  <conditionalFormatting sqref="G39">
    <cfRule type="expression" dxfId="0" priority="33">
      <formula>AND(ISBLANK(F39),TRUE())</formula>
    </cfRule>
  </conditionalFormatting>
  <conditionalFormatting sqref="G40">
    <cfRule type="expression" dxfId="0" priority="34">
      <formula>AND(ISBLANK(F40),TRUE())</formula>
    </cfRule>
  </conditionalFormatting>
  <conditionalFormatting sqref="G41">
    <cfRule type="expression" dxfId="0" priority="35">
      <formula>AND(ISBLANK(F41),TRUE())</formula>
    </cfRule>
  </conditionalFormatting>
  <conditionalFormatting sqref="G42">
    <cfRule type="expression" dxfId="0" priority="36">
      <formula>AND(ISBLANK(F42),TRUE())</formula>
    </cfRule>
  </conditionalFormatting>
  <conditionalFormatting sqref="G43">
    <cfRule type="expression" dxfId="0" priority="37">
      <formula>AND(ISBLANK(F43),TRUE())</formula>
    </cfRule>
  </conditionalFormatting>
  <conditionalFormatting sqref="G44">
    <cfRule type="expression" dxfId="0" priority="38">
      <formula>AND(ISBLANK(F44),TRUE())</formula>
    </cfRule>
  </conditionalFormatting>
  <conditionalFormatting sqref="G45">
    <cfRule type="expression" dxfId="0" priority="39">
      <formula>AND(ISBLANK(F45),TRUE())</formula>
    </cfRule>
  </conditionalFormatting>
  <conditionalFormatting sqref="G46">
    <cfRule type="expression" dxfId="0" priority="40">
      <formula>AND(ISBLANK(F46),TRUE())</formula>
    </cfRule>
  </conditionalFormatting>
  <conditionalFormatting sqref="G47">
    <cfRule type="expression" dxfId="0" priority="41">
      <formula>AND(ISBLANK(F47),TRUE())</formula>
    </cfRule>
  </conditionalFormatting>
  <conditionalFormatting sqref="G48">
    <cfRule type="expression" dxfId="0" priority="42">
      <formula>AND(ISBLANK(F48),TRUE())</formula>
    </cfRule>
  </conditionalFormatting>
  <conditionalFormatting sqref="G49">
    <cfRule type="expression" dxfId="0" priority="43">
      <formula>AND(ISBLANK(F49),TRUE())</formula>
    </cfRule>
  </conditionalFormatting>
  <conditionalFormatting sqref="G50">
    <cfRule type="expression" dxfId="0" priority="44">
      <formula>AND(ISBLANK(F50),TRUE())</formula>
    </cfRule>
  </conditionalFormatting>
  <conditionalFormatting sqref="G51">
    <cfRule type="expression" dxfId="0" priority="45">
      <formula>AND(ISBLANK(F51),TRUE())</formula>
    </cfRule>
  </conditionalFormatting>
  <conditionalFormatting sqref="G52">
    <cfRule type="expression" dxfId="0" priority="46">
      <formula>AND(ISBLANK(F52),TRUE())</formula>
    </cfRule>
  </conditionalFormatting>
  <conditionalFormatting sqref="G53">
    <cfRule type="expression" dxfId="0" priority="47">
      <formula>AND(ISBLANK(F53),TRUE())</formula>
    </cfRule>
  </conditionalFormatting>
  <conditionalFormatting sqref="G54">
    <cfRule type="expression" dxfId="0" priority="48">
      <formula>AND(ISBLANK(F54),TRUE())</formula>
    </cfRule>
  </conditionalFormatting>
  <conditionalFormatting sqref="G55">
    <cfRule type="expression" dxfId="0" priority="49">
      <formula>AND(ISBLANK(F55),TRUE())</formula>
    </cfRule>
  </conditionalFormatting>
  <conditionalFormatting sqref="G56">
    <cfRule type="expression" dxfId="0" priority="50">
      <formula>AND(ISBLANK(F56),TRUE())</formula>
    </cfRule>
  </conditionalFormatting>
  <conditionalFormatting sqref="G57">
    <cfRule type="expression" dxfId="0" priority="51">
      <formula>AND(ISBLANK(F57),TRUE())</formula>
    </cfRule>
  </conditionalFormatting>
  <conditionalFormatting sqref="G58">
    <cfRule type="expression" dxfId="0" priority="52">
      <formula>AND(ISBLANK(F58),TRUE())</formula>
    </cfRule>
  </conditionalFormatting>
  <conditionalFormatting sqref="G59">
    <cfRule type="expression" dxfId="0" priority="53">
      <formula>AND(ISBLANK(F59),TRUE())</formula>
    </cfRule>
  </conditionalFormatting>
  <conditionalFormatting sqref="G60">
    <cfRule type="expression" dxfId="0" priority="54">
      <formula>AND(ISBLANK(F60),TRUE())</formula>
    </cfRule>
  </conditionalFormatting>
  <conditionalFormatting sqref="G61">
    <cfRule type="expression" dxfId="0" priority="55">
      <formula>AND(ISBLANK(F61),TRUE())</formula>
    </cfRule>
  </conditionalFormatting>
  <conditionalFormatting sqref="G62">
    <cfRule type="expression" dxfId="0" priority="56">
      <formula>AND(ISBLANK(F62),TRUE())</formula>
    </cfRule>
  </conditionalFormatting>
  <conditionalFormatting sqref="G63">
    <cfRule type="expression" dxfId="0" priority="57">
      <formula>AND(ISBLANK(F63),TRUE())</formula>
    </cfRule>
  </conditionalFormatting>
  <conditionalFormatting sqref="G64">
    <cfRule type="expression" dxfId="0" priority="58">
      <formula>AND(ISBLANK(F64),TRUE())</formula>
    </cfRule>
  </conditionalFormatting>
  <conditionalFormatting sqref="G65">
    <cfRule type="expression" dxfId="0" priority="59">
      <formula>AND(ISBLANK(F65),TRUE())</formula>
    </cfRule>
  </conditionalFormatting>
  <conditionalFormatting sqref="G66">
    <cfRule type="expression" dxfId="0" priority="60">
      <formula>AND(ISBLANK(F66),TRUE())</formula>
    </cfRule>
  </conditionalFormatting>
  <conditionalFormatting sqref="G7">
    <cfRule type="expression" dxfId="0" priority="1">
      <formula>AND(ISBLANK(F7),TRUE())</formula>
    </cfRule>
  </conditionalFormatting>
  <conditionalFormatting sqref="G8">
    <cfRule type="expression" dxfId="0" priority="2">
      <formula>AND(ISBLANK(F8),TRUE())</formula>
    </cfRule>
  </conditionalFormatting>
  <conditionalFormatting sqref="G9">
    <cfRule type="expression" dxfId="0" priority="3">
      <formula>AND(ISBLANK(F9),TRUE())</formula>
    </cfRule>
  </conditionalFormatting>
  <hyperlinks>
    <hyperlink ref="F9" r:id="rId1"/>
    <hyperlink ref="F10" r:id="rId2"/>
    <hyperlink ref="F11" r:id="rId3"/>
    <hyperlink ref="F13" r:id="rId4"/>
    <hyperlink ref="F14" r:id="rId5"/>
    <hyperlink ref="F15" r:id="rId6"/>
    <hyperlink ref="F16" r:id="rId7"/>
    <hyperlink ref="F20" r:id="rId8"/>
    <hyperlink ref="F22" r:id="rId9"/>
    <hyperlink ref="F24" r:id="rId10"/>
    <hyperlink ref="F25" r:id="rId11"/>
    <hyperlink ref="F26" r:id="rId12"/>
    <hyperlink ref="F27" r:id="rId13"/>
    <hyperlink ref="F32" r:id="rId14"/>
    <hyperlink ref="F34" r:id="rId15"/>
    <hyperlink ref="F36" r:id="rId16"/>
    <hyperlink ref="F37" r:id="rId17"/>
    <hyperlink ref="F38" r:id="rId18"/>
    <hyperlink ref="F39" r:id="rId19"/>
    <hyperlink ref="F41" r:id="rId20"/>
    <hyperlink ref="F42" r:id="rId21"/>
    <hyperlink ref="F43" r:id="rId22"/>
    <hyperlink ref="F44" r:id="rId23"/>
    <hyperlink ref="F45" r:id="rId24"/>
    <hyperlink ref="F46" r:id="rId25"/>
    <hyperlink ref="F47" r:id="rId26"/>
    <hyperlink ref="F48" r:id="rId27"/>
    <hyperlink ref="F49" r:id="rId28"/>
    <hyperlink ref="F50" r:id="rId29"/>
    <hyperlink ref="F51" r:id="rId30"/>
    <hyperlink ref="F52" r:id="rId31"/>
    <hyperlink ref="F53" r:id="rId32"/>
    <hyperlink ref="F54" r:id="rId33"/>
    <hyperlink ref="F55" r:id="rId34"/>
    <hyperlink ref="F56" r:id="rId35"/>
    <hyperlink ref="F59" r:id="rId36"/>
    <hyperlink ref="F62" r:id="rId37"/>
    <hyperlink ref="F63" r:id="rId38"/>
    <hyperlink ref="F65" r:id="rId39"/>
  </hyperlinks>
  <pageMargins left="0.7" right="0.7" top="0.75" bottom="0.75" header="0.3" footer="0.3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PF_apiner.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2019-08-11T21:54:27Z</dcterms:created>
  <dcterms:modified xsi:type="dcterms:W3CDTF">2019-08-11T21:54:27Z</dcterms:modified>
</cp:coreProperties>
</file>