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40DAB899-6400-412D-97DE-47329B8E9662}" xr6:coauthVersionLast="46" xr6:coauthVersionMax="46" xr10:uidLastSave="{00000000-0000-0000-0000-000000000000}"/>
  <bookViews>
    <workbookView xWindow="-108" yWindow="-108" windowWidth="23256" windowHeight="12576" activeTab="1" xr2:uid="{933E0E82-C54C-4D8F-B6A7-B309A6CBF460}"/>
  </bookViews>
  <sheets>
    <sheet name="Pintor" sheetId="1" r:id="rId1"/>
    <sheet name="Normal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0" i="2" l="1"/>
  <c r="D74" i="2"/>
  <c r="C74" i="2"/>
  <c r="B74" i="2"/>
  <c r="H70" i="2"/>
  <c r="I64" i="2"/>
  <c r="H64" i="2"/>
  <c r="G64" i="2"/>
  <c r="C70" i="2"/>
  <c r="D64" i="2"/>
  <c r="C64" i="2"/>
  <c r="B64" i="2"/>
  <c r="I54" i="2"/>
  <c r="H54" i="2"/>
  <c r="C54" i="2"/>
  <c r="D44" i="2"/>
  <c r="C44" i="2"/>
  <c r="B44" i="2"/>
  <c r="D43" i="2"/>
  <c r="C43" i="2"/>
  <c r="B43" i="2"/>
  <c r="I34" i="2"/>
  <c r="H34" i="2"/>
  <c r="G34" i="2"/>
  <c r="I33" i="2"/>
  <c r="H33" i="2"/>
  <c r="G33" i="2"/>
  <c r="D34" i="2"/>
  <c r="C34" i="2"/>
  <c r="B34" i="2"/>
  <c r="D33" i="2"/>
  <c r="C33" i="2"/>
  <c r="B33" i="2"/>
  <c r="I24" i="2"/>
  <c r="H24" i="2"/>
  <c r="G24" i="2"/>
  <c r="I23" i="2"/>
  <c r="H23" i="2"/>
  <c r="G23" i="2"/>
  <c r="D24" i="2"/>
  <c r="C24" i="2"/>
  <c r="B24" i="2"/>
  <c r="D23" i="2"/>
  <c r="C23" i="2"/>
  <c r="B23" i="2"/>
  <c r="F18" i="2"/>
  <c r="F17" i="2"/>
  <c r="F16" i="2"/>
  <c r="E18" i="2"/>
  <c r="E17" i="2"/>
  <c r="E16" i="2"/>
  <c r="D18" i="2"/>
  <c r="D17" i="2"/>
  <c r="D16" i="2"/>
  <c r="C18" i="2"/>
  <c r="C17" i="2"/>
  <c r="C16" i="2"/>
  <c r="G54" i="2" s="1"/>
  <c r="B18" i="2"/>
  <c r="D54" i="2" s="1"/>
  <c r="B17" i="2"/>
  <c r="B16" i="2"/>
  <c r="B54" i="2" s="1"/>
  <c r="H22" i="1"/>
  <c r="H21" i="1"/>
  <c r="H20" i="1"/>
  <c r="H19" i="1"/>
  <c r="H18" i="1"/>
  <c r="B75" i="2" l="1"/>
  <c r="C77" i="2" s="1"/>
  <c r="B55" i="2"/>
  <c r="C57" i="2" s="1"/>
  <c r="B57" i="2"/>
  <c r="D57" i="2"/>
  <c r="G65" i="2"/>
  <c r="I67" i="2" s="1"/>
  <c r="G55" i="2"/>
  <c r="I57" i="2" s="1"/>
  <c r="C26" i="2"/>
  <c r="D46" i="2"/>
  <c r="B46" i="2"/>
  <c r="C46" i="2"/>
  <c r="I36" i="2"/>
  <c r="G36" i="2"/>
  <c r="C36" i="2"/>
  <c r="D36" i="2"/>
  <c r="B26" i="2"/>
  <c r="H36" i="2"/>
  <c r="G26" i="2"/>
  <c r="H26" i="2"/>
  <c r="I26" i="2"/>
  <c r="D26" i="2"/>
  <c r="B38" i="1"/>
  <c r="B37" i="1"/>
  <c r="B36" i="1"/>
  <c r="B33" i="1"/>
  <c r="B32" i="1"/>
  <c r="B31" i="1"/>
  <c r="E27" i="1"/>
  <c r="E22" i="1"/>
  <c r="E17" i="1"/>
  <c r="B28" i="1"/>
  <c r="B27" i="1"/>
  <c r="B26" i="1"/>
  <c r="B23" i="1"/>
  <c r="B22" i="1"/>
  <c r="B21" i="1"/>
  <c r="B18" i="1"/>
  <c r="B17" i="1"/>
  <c r="B16" i="1"/>
  <c r="B77" i="2" l="1"/>
  <c r="D77" i="2"/>
  <c r="H67" i="2"/>
  <c r="G67" i="2"/>
  <c r="H57" i="2"/>
  <c r="B27" i="2"/>
  <c r="G57" i="2"/>
  <c r="B47" i="2"/>
  <c r="C49" i="2" s="1"/>
  <c r="B36" i="2"/>
  <c r="B37" i="2" s="1"/>
  <c r="D39" i="2" s="1"/>
  <c r="B29" i="2"/>
  <c r="D29" i="2"/>
  <c r="G37" i="2"/>
  <c r="G27" i="2"/>
  <c r="G29" i="2" s="1"/>
  <c r="E37" i="1"/>
  <c r="E32" i="1"/>
  <c r="H60" i="2" l="1"/>
  <c r="C60" i="2"/>
  <c r="C29" i="2"/>
  <c r="B65" i="2"/>
  <c r="B49" i="2"/>
  <c r="D49" i="2"/>
  <c r="B39" i="2"/>
  <c r="C39" i="2"/>
  <c r="I39" i="2"/>
  <c r="G39" i="2"/>
  <c r="H39" i="2"/>
  <c r="H29" i="2"/>
  <c r="I29" i="2"/>
  <c r="B67" i="2" l="1"/>
  <c r="C67" i="2"/>
  <c r="D67" i="2"/>
</calcChain>
</file>

<file path=xl/sharedStrings.xml><?xml version="1.0" encoding="utf-8"?>
<sst xmlns="http://schemas.openxmlformats.org/spreadsheetml/2006/main" count="156" uniqueCount="76">
  <si>
    <t>VRP</t>
  </si>
  <si>
    <t>x =</t>
  </si>
  <si>
    <t>y =</t>
  </si>
  <si>
    <t>z =</t>
  </si>
  <si>
    <t>h =</t>
  </si>
  <si>
    <t>A</t>
  </si>
  <si>
    <t>B</t>
  </si>
  <si>
    <t>C</t>
  </si>
  <si>
    <t>D</t>
  </si>
  <si>
    <t>E</t>
  </si>
  <si>
    <t xml:space="preserve">Near = </t>
  </si>
  <si>
    <t>Far =</t>
  </si>
  <si>
    <t>CÁLCULO DO "CENTRÓIDE" DAS FACES</t>
  </si>
  <si>
    <t>Face ABE</t>
  </si>
  <si>
    <t>Dist. =</t>
  </si>
  <si>
    <t>Face BCE</t>
  </si>
  <si>
    <t>Face CDE</t>
  </si>
  <si>
    <t>Face DAE</t>
  </si>
  <si>
    <t>Face ADCB</t>
  </si>
  <si>
    <t>CDE</t>
  </si>
  <si>
    <t>BCE</t>
  </si>
  <si>
    <t>ADCB</t>
  </si>
  <si>
    <t>DAE</t>
  </si>
  <si>
    <t>ABE</t>
  </si>
  <si>
    <t>Ordenando por Dist.</t>
  </si>
  <si>
    <t>CÁLCULO DO "CENTRÓIDE" DAS FACES E ALGORITMO DO PINTOR</t>
  </si>
  <si>
    <t>Faces</t>
  </si>
  <si>
    <t>CÁLCULO DO VETOR NORMAL DAS FACES</t>
  </si>
  <si>
    <t>Vetor BE</t>
  </si>
  <si>
    <t>i</t>
  </si>
  <si>
    <t>j</t>
  </si>
  <si>
    <t>k</t>
  </si>
  <si>
    <t>Vetor BA</t>
  </si>
  <si>
    <t>n(ABE) =</t>
  </si>
  <si>
    <t>N(ABE) =</t>
  </si>
  <si>
    <t>Vetor CE</t>
  </si>
  <si>
    <t>Vetor CB</t>
  </si>
  <si>
    <t>N(BCE) =</t>
  </si>
  <si>
    <t>|N(BCE)| =</t>
  </si>
  <si>
    <t>|N(ABE)| =</t>
  </si>
  <si>
    <t>n(BCE) =</t>
  </si>
  <si>
    <t>Vetor DE</t>
  </si>
  <si>
    <t>Vetor DC</t>
  </si>
  <si>
    <t>N(CDE) =</t>
  </si>
  <si>
    <t>|N(CDE)| =</t>
  </si>
  <si>
    <t>Vetor AE</t>
  </si>
  <si>
    <t>Vetor AD</t>
  </si>
  <si>
    <t>N(DAE) =</t>
  </si>
  <si>
    <t>|N(DAE)|=</t>
  </si>
  <si>
    <t>n(CDE) =</t>
  </si>
  <si>
    <t>n(DAE) =</t>
  </si>
  <si>
    <t>Vetor DA</t>
  </si>
  <si>
    <t>N(ADCB) =</t>
  </si>
  <si>
    <t>n(ADCB) =</t>
  </si>
  <si>
    <t>|N(ADCB)|=</t>
  </si>
  <si>
    <t>CÁLCULO DO VETOR OBSERVAÇÃO PARA CADA FACE (O = VRP - Centróide)</t>
  </si>
  <si>
    <t>O(ABE) =</t>
  </si>
  <si>
    <t>|O(ABE)|=</t>
  </si>
  <si>
    <t>o(ABE) =</t>
  </si>
  <si>
    <t>Teste de Visibilidade</t>
  </si>
  <si>
    <t>o(ABE).n(ABE) =</t>
  </si>
  <si>
    <t>O(BCE) =</t>
  </si>
  <si>
    <t>|O(BCE)|=</t>
  </si>
  <si>
    <t>o(BCE) =</t>
  </si>
  <si>
    <t>o(BCE).n(BCE) =</t>
  </si>
  <si>
    <t>O(CDE) =</t>
  </si>
  <si>
    <t>o(CDE) =</t>
  </si>
  <si>
    <t>o(CDE).n(CDE) =</t>
  </si>
  <si>
    <t>O(DAE) =</t>
  </si>
  <si>
    <t>|O(DAE)|=</t>
  </si>
  <si>
    <t>o(DAE) =</t>
  </si>
  <si>
    <t>o(DAE).n(DAE) =</t>
  </si>
  <si>
    <t>O(ADCB) =</t>
  </si>
  <si>
    <t>|O(ADCB)|=</t>
  </si>
  <si>
    <t>o(ADCB) =</t>
  </si>
  <si>
    <t>o(ADCB).n(ADCB)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</si>
</sst>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7" xfId="0" applyBorder="1"/>
    <xf numFmtId="0" fontId="0" fillId="0" borderId="15" xfId="0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4" xfId="0" applyBorder="1"/>
    <xf numFmtId="0" fontId="0" fillId="0" borderId="16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7" xfId="0" applyBorder="1" applyAlignment="1">
      <alignment horizontal="right"/>
    </xf>
    <xf numFmtId="0" fontId="1" fillId="0" borderId="2" xfId="0" applyFont="1" applyBorder="1" applyAlignment="1">
      <alignment horizontal="center"/>
    </xf>
    <xf numFmtId="0" fontId="0" fillId="0" borderId="21" xfId="0" applyBorder="1"/>
    <xf numFmtId="0" fontId="0" fillId="0" borderId="18" xfId="0" applyBorder="1"/>
    <xf numFmtId="0" fontId="0" fillId="0" borderId="22" xfId="0" applyBorder="1"/>
    <xf numFmtId="0" fontId="0" fillId="0" borderId="23" xfId="0" applyBorder="1"/>
    <xf numFmtId="0" fontId="0" fillId="0" borderId="7" xfId="0" applyBorder="1" applyAlignment="1">
      <alignment horizontal="right"/>
    </xf>
    <xf numFmtId="0" fontId="0" fillId="0" borderId="24" xfId="0" applyBorder="1"/>
    <xf numFmtId="0" fontId="0" fillId="0" borderId="5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3" borderId="13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13" xfId="0" applyBorder="1" applyAlignment="1">
      <alignment horizontal="right"/>
    </xf>
    <xf numFmtId="0" fontId="0" fillId="3" borderId="13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/>
    <xf numFmtId="0" fontId="0" fillId="0" borderId="29" xfId="0" applyBorder="1"/>
    <xf numFmtId="0" fontId="0" fillId="0" borderId="28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3" borderId="2" xfId="0" applyFill="1" applyBorder="1" applyAlignment="1">
      <alignment horizontal="center"/>
    </xf>
    <xf numFmtId="166" fontId="0" fillId="0" borderId="27" xfId="0" applyNumberFormat="1" applyBorder="1"/>
    <xf numFmtId="166" fontId="0" fillId="0" borderId="14" xfId="0" applyNumberFormat="1" applyBorder="1"/>
    <xf numFmtId="166" fontId="0" fillId="0" borderId="15" xfId="0" applyNumberFormat="1" applyBorder="1"/>
    <xf numFmtId="166" fontId="0" fillId="0" borderId="30" xfId="0" applyNumberFormat="1" applyBorder="1"/>
    <xf numFmtId="0" fontId="0" fillId="0" borderId="0" xfId="0" applyBorder="1" applyAlignment="1">
      <alignment horizontal="right"/>
    </xf>
    <xf numFmtId="166" fontId="0" fillId="0" borderId="0" xfId="0" applyNumberFormat="1" applyBorder="1"/>
    <xf numFmtId="0" fontId="0" fillId="4" borderId="2" xfId="0" applyFill="1" applyBorder="1" applyAlignment="1">
      <alignment horizontal="right"/>
    </xf>
    <xf numFmtId="0" fontId="0" fillId="0" borderId="25" xfId="0" applyBorder="1" applyAlignment="1">
      <alignment horizontal="right"/>
    </xf>
    <xf numFmtId="0" fontId="0" fillId="4" borderId="31" xfId="0" applyFill="1" applyBorder="1" applyAlignment="1">
      <alignment horizontal="right"/>
    </xf>
    <xf numFmtId="166" fontId="0" fillId="0" borderId="13" xfId="0" applyNumberFormat="1" applyBorder="1"/>
    <xf numFmtId="0" fontId="0" fillId="0" borderId="31" xfId="0" applyBorder="1"/>
    <xf numFmtId="0" fontId="0" fillId="0" borderId="30" xfId="0" applyBorder="1" applyAlignment="1">
      <alignment horizontal="right"/>
    </xf>
    <xf numFmtId="166" fontId="0" fillId="0" borderId="32" xfId="0" applyNumberFormat="1" applyBorder="1"/>
    <xf numFmtId="166" fontId="0" fillId="5" borderId="32" xfId="0" applyNumberFormat="1" applyFill="1" applyBorder="1"/>
    <xf numFmtId="0" fontId="0" fillId="6" borderId="31" xfId="0" applyFill="1" applyBorder="1" applyAlignment="1">
      <alignment horizontal="center"/>
    </xf>
    <xf numFmtId="0" fontId="0" fillId="6" borderId="33" xfId="0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166" fontId="0" fillId="7" borderId="32" xfId="0" applyNumberForma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53A17-57D5-4298-94DB-E871D0ACEF10}">
  <dimension ref="A1:I112"/>
  <sheetViews>
    <sheetView topLeftCell="A25" zoomScale="150" zoomScaleNormal="150" workbookViewId="0"/>
  </sheetViews>
  <sheetFormatPr defaultRowHeight="14.4" x14ac:dyDescent="0.3"/>
  <sheetData>
    <row r="1" spans="1:9" ht="15" thickBot="1" x14ac:dyDescent="0.35">
      <c r="A1" s="24"/>
      <c r="B1" s="20" t="s">
        <v>0</v>
      </c>
      <c r="D1" s="17" t="s">
        <v>10</v>
      </c>
      <c r="E1" s="26">
        <v>20</v>
      </c>
    </row>
    <row r="2" spans="1:9" ht="15" thickBot="1" x14ac:dyDescent="0.35">
      <c r="A2" s="17" t="s">
        <v>1</v>
      </c>
      <c r="B2" s="23">
        <v>25</v>
      </c>
      <c r="D2" s="19" t="s">
        <v>11</v>
      </c>
      <c r="E2" s="21">
        <v>100</v>
      </c>
    </row>
    <row r="3" spans="1:9" x14ac:dyDescent="0.3">
      <c r="A3" s="18" t="s">
        <v>2</v>
      </c>
      <c r="B3" s="22">
        <v>15</v>
      </c>
    </row>
    <row r="4" spans="1:9" x14ac:dyDescent="0.3">
      <c r="A4" s="18" t="s">
        <v>3</v>
      </c>
      <c r="B4" s="22">
        <v>80</v>
      </c>
    </row>
    <row r="5" spans="1:9" ht="15" thickBot="1" x14ac:dyDescent="0.35">
      <c r="A5" s="19" t="s">
        <v>4</v>
      </c>
      <c r="B5" s="8">
        <v>1</v>
      </c>
    </row>
    <row r="6" spans="1:9" ht="15" thickBot="1" x14ac:dyDescent="0.35"/>
    <row r="7" spans="1:9" ht="15" thickBot="1" x14ac:dyDescent="0.35">
      <c r="A7" s="5" t="s">
        <v>5</v>
      </c>
      <c r="B7" s="6" t="s">
        <v>6</v>
      </c>
      <c r="C7" s="6" t="s">
        <v>7</v>
      </c>
      <c r="D7" s="6" t="s">
        <v>8</v>
      </c>
      <c r="E7" s="7" t="s">
        <v>9</v>
      </c>
    </row>
    <row r="8" spans="1:9" x14ac:dyDescent="0.3">
      <c r="A8" s="12">
        <v>21.2</v>
      </c>
      <c r="B8" s="13">
        <v>34.1</v>
      </c>
      <c r="C8" s="13">
        <v>18.8</v>
      </c>
      <c r="D8" s="13">
        <v>5.9</v>
      </c>
      <c r="E8" s="14">
        <v>20</v>
      </c>
    </row>
    <row r="9" spans="1:9" x14ac:dyDescent="0.3">
      <c r="A9" s="10">
        <v>0.7</v>
      </c>
      <c r="B9" s="1">
        <v>3.4</v>
      </c>
      <c r="C9" s="1">
        <v>5.6</v>
      </c>
      <c r="D9" s="1">
        <v>2.9</v>
      </c>
      <c r="E9" s="11">
        <v>20.9</v>
      </c>
    </row>
    <row r="10" spans="1:9" x14ac:dyDescent="0.3">
      <c r="A10" s="10">
        <v>42.3</v>
      </c>
      <c r="B10" s="1">
        <v>27.2</v>
      </c>
      <c r="C10" s="1">
        <v>14.6</v>
      </c>
      <c r="D10" s="1">
        <v>29.7</v>
      </c>
      <c r="E10" s="11">
        <v>31.6</v>
      </c>
    </row>
    <row r="11" spans="1:9" ht="15" thickBot="1" x14ac:dyDescent="0.35">
      <c r="A11" s="2">
        <v>1</v>
      </c>
      <c r="B11" s="3">
        <v>1</v>
      </c>
      <c r="C11" s="3">
        <v>1</v>
      </c>
      <c r="D11" s="3">
        <v>1</v>
      </c>
      <c r="E11" s="4">
        <v>1</v>
      </c>
    </row>
    <row r="13" spans="1:9" x14ac:dyDescent="0.3">
      <c r="A13" s="36" t="s">
        <v>25</v>
      </c>
      <c r="B13" s="36"/>
      <c r="C13" s="36"/>
      <c r="D13" s="36"/>
      <c r="E13" s="36"/>
      <c r="F13" s="36"/>
      <c r="G13" s="36"/>
      <c r="H13" s="36"/>
      <c r="I13" s="36"/>
    </row>
    <row r="14" spans="1:9" ht="15" thickBot="1" x14ac:dyDescent="0.35"/>
    <row r="15" spans="1:9" ht="15" thickBot="1" x14ac:dyDescent="0.35">
      <c r="A15" s="32" t="s">
        <v>13</v>
      </c>
      <c r="B15" s="33"/>
    </row>
    <row r="16" spans="1:9" ht="15" thickBot="1" x14ac:dyDescent="0.35">
      <c r="A16" s="28" t="s">
        <v>1</v>
      </c>
      <c r="B16" s="14">
        <f>AVERAGE(A8,B8,E8)</f>
        <v>25.099999999999998</v>
      </c>
    </row>
    <row r="17" spans="1:8" ht="15" thickBot="1" x14ac:dyDescent="0.35">
      <c r="A17" s="27" t="s">
        <v>2</v>
      </c>
      <c r="B17" s="11">
        <f>AVERAGE(A9,B9,E9)</f>
        <v>8.3333333333333339</v>
      </c>
      <c r="D17" s="31" t="s">
        <v>14</v>
      </c>
      <c r="E17" s="9">
        <f>SQRT(($B$2-B16)^2+($B$3-B17)^2+($B$4-B18)^2)</f>
        <v>46.777606228241787</v>
      </c>
      <c r="G17" s="34" t="s">
        <v>24</v>
      </c>
      <c r="H17" s="35"/>
    </row>
    <row r="18" spans="1:8" ht="15" thickBot="1" x14ac:dyDescent="0.35">
      <c r="A18" s="25" t="s">
        <v>3</v>
      </c>
      <c r="B18" s="4">
        <f>AVERAGE(A10,B10,E10)</f>
        <v>33.699999999999996</v>
      </c>
      <c r="G18" s="15" t="s">
        <v>19</v>
      </c>
      <c r="H18" s="16">
        <f>E27</f>
        <v>55.867163880046753</v>
      </c>
    </row>
    <row r="19" spans="1:8" ht="15" thickBot="1" x14ac:dyDescent="0.35">
      <c r="G19" s="10" t="s">
        <v>20</v>
      </c>
      <c r="H19" s="11">
        <f>E22</f>
        <v>55.765361610551359</v>
      </c>
    </row>
    <row r="20" spans="1:8" ht="15" thickBot="1" x14ac:dyDescent="0.35">
      <c r="A20" s="32" t="s">
        <v>15</v>
      </c>
      <c r="B20" s="33"/>
      <c r="G20" s="10" t="s">
        <v>21</v>
      </c>
      <c r="H20" s="11">
        <f>E37</f>
        <v>53.130264445041114</v>
      </c>
    </row>
    <row r="21" spans="1:8" ht="15" thickBot="1" x14ac:dyDescent="0.35">
      <c r="A21" s="28" t="s">
        <v>1</v>
      </c>
      <c r="B21" s="14">
        <f>AVERAGE(B8,C8,E8)</f>
        <v>24.3</v>
      </c>
      <c r="G21" s="10" t="s">
        <v>22</v>
      </c>
      <c r="H21" s="11">
        <f>E32</f>
        <v>46.908445105569449</v>
      </c>
    </row>
    <row r="22" spans="1:8" ht="15" thickBot="1" x14ac:dyDescent="0.35">
      <c r="A22" s="27" t="s">
        <v>2</v>
      </c>
      <c r="B22" s="11">
        <f t="shared" ref="B22:B23" si="0">AVERAGE(B9,C9,E9)</f>
        <v>9.9666666666666668</v>
      </c>
      <c r="D22" s="31" t="s">
        <v>14</v>
      </c>
      <c r="E22" s="9">
        <f>SQRT(($B$2-B21)^2+($B$3-B22)^2+($B$4-B23)^2)</f>
        <v>55.765361610551359</v>
      </c>
      <c r="G22" s="2" t="s">
        <v>23</v>
      </c>
      <c r="H22" s="4">
        <f>E17</f>
        <v>46.777606228241787</v>
      </c>
    </row>
    <row r="23" spans="1:8" ht="15" thickBot="1" x14ac:dyDescent="0.35">
      <c r="A23" s="25" t="s">
        <v>3</v>
      </c>
      <c r="B23" s="4">
        <f t="shared" si="0"/>
        <v>24.466666666666669</v>
      </c>
    </row>
    <row r="24" spans="1:8" ht="15" thickBot="1" x14ac:dyDescent="0.35"/>
    <row r="25" spans="1:8" ht="15" thickBot="1" x14ac:dyDescent="0.35">
      <c r="A25" s="32" t="s">
        <v>16</v>
      </c>
      <c r="B25" s="33"/>
    </row>
    <row r="26" spans="1:8" ht="15" thickBot="1" x14ac:dyDescent="0.35">
      <c r="A26" s="28" t="s">
        <v>1</v>
      </c>
      <c r="B26" s="14">
        <f>AVERAGE(C8,D8,E8)</f>
        <v>14.9</v>
      </c>
    </row>
    <row r="27" spans="1:8" ht="15" thickBot="1" x14ac:dyDescent="0.35">
      <c r="A27" s="27" t="s">
        <v>2</v>
      </c>
      <c r="B27" s="11">
        <f t="shared" ref="B27:B28" si="1">AVERAGE(C9,D9,E9)</f>
        <v>9.7999999999999989</v>
      </c>
      <c r="D27" s="31" t="s">
        <v>14</v>
      </c>
      <c r="E27" s="9">
        <f>SQRT(($B$2-B26)^2+($B$3-B27)^2+($B$4-B28)^2)</f>
        <v>55.867163880046753</v>
      </c>
    </row>
    <row r="28" spans="1:8" ht="15" thickBot="1" x14ac:dyDescent="0.35">
      <c r="A28" s="25" t="s">
        <v>3</v>
      </c>
      <c r="B28" s="4">
        <f t="shared" si="1"/>
        <v>25.3</v>
      </c>
    </row>
    <row r="29" spans="1:8" ht="15" thickBot="1" x14ac:dyDescent="0.35"/>
    <row r="30" spans="1:8" ht="15" thickBot="1" x14ac:dyDescent="0.35">
      <c r="A30" s="32" t="s">
        <v>17</v>
      </c>
      <c r="B30" s="33"/>
    </row>
    <row r="31" spans="1:8" ht="15" thickBot="1" x14ac:dyDescent="0.35">
      <c r="A31" s="28" t="s">
        <v>1</v>
      </c>
      <c r="B31" s="14">
        <f>AVERAGE(D8,A8,E8)</f>
        <v>15.700000000000001</v>
      </c>
    </row>
    <row r="32" spans="1:8" ht="15" thickBot="1" x14ac:dyDescent="0.35">
      <c r="A32" s="27" t="s">
        <v>2</v>
      </c>
      <c r="B32" s="11">
        <f t="shared" ref="B32:B33" si="2">AVERAGE(D9,A9,E9)</f>
        <v>8.1666666666666661</v>
      </c>
      <c r="D32" s="31" t="s">
        <v>14</v>
      </c>
      <c r="E32" s="9">
        <f>SQRT(($B$2-B31)^2+($B$3-B32)^2+($B$4-B33)^2)</f>
        <v>46.908445105569449</v>
      </c>
    </row>
    <row r="33" spans="1:5" ht="15" thickBot="1" x14ac:dyDescent="0.35">
      <c r="A33" s="25" t="s">
        <v>3</v>
      </c>
      <c r="B33" s="4">
        <f t="shared" si="2"/>
        <v>34.533333333333331</v>
      </c>
    </row>
    <row r="34" spans="1:5" ht="15" thickBot="1" x14ac:dyDescent="0.35"/>
    <row r="35" spans="1:5" ht="15" thickBot="1" x14ac:dyDescent="0.35">
      <c r="A35" s="32" t="s">
        <v>18</v>
      </c>
      <c r="B35" s="33"/>
    </row>
    <row r="36" spans="1:5" ht="15" thickBot="1" x14ac:dyDescent="0.35">
      <c r="A36" s="28" t="s">
        <v>1</v>
      </c>
      <c r="B36" s="14">
        <f>AVERAGE(A8,D8,C8,B8)</f>
        <v>20</v>
      </c>
    </row>
    <row r="37" spans="1:5" ht="15" thickBot="1" x14ac:dyDescent="0.35">
      <c r="A37" s="27" t="s">
        <v>2</v>
      </c>
      <c r="B37" s="11">
        <f t="shared" ref="B37:B38" si="3">AVERAGE(A9,D9,C9,B9)</f>
        <v>3.15</v>
      </c>
      <c r="D37" s="31" t="s">
        <v>14</v>
      </c>
      <c r="E37" s="9">
        <f>SQRT(($B$2-B36)^2+($B$3-B37)^2+($B$4-B38)^2)</f>
        <v>53.130264445041114</v>
      </c>
    </row>
    <row r="38" spans="1:5" ht="15" thickBot="1" x14ac:dyDescent="0.35">
      <c r="A38" s="25" t="s">
        <v>3</v>
      </c>
      <c r="B38" s="4">
        <f t="shared" si="3"/>
        <v>28.45</v>
      </c>
    </row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</sheetData>
  <mergeCells count="7">
    <mergeCell ref="A13:I13"/>
    <mergeCell ref="A15:B15"/>
    <mergeCell ref="A20:B20"/>
    <mergeCell ref="A25:B25"/>
    <mergeCell ref="A30:B30"/>
    <mergeCell ref="A35:B35"/>
    <mergeCell ref="G17:H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156DE-D9C8-4D97-B4AD-133A9DA7CC5B}">
  <dimension ref="A1:I80"/>
  <sheetViews>
    <sheetView tabSelected="1" zoomScale="150" zoomScaleNormal="150" workbookViewId="0"/>
  </sheetViews>
  <sheetFormatPr defaultRowHeight="14.4" x14ac:dyDescent="0.3"/>
  <cols>
    <col min="1" max="9" width="9.6640625" customWidth="1"/>
  </cols>
  <sheetData>
    <row r="1" spans="1:9" ht="15" thickBot="1" x14ac:dyDescent="0.35">
      <c r="A1" s="24"/>
      <c r="B1" s="20" t="s">
        <v>0</v>
      </c>
    </row>
    <row r="2" spans="1:9" x14ac:dyDescent="0.3">
      <c r="A2" s="17" t="s">
        <v>1</v>
      </c>
      <c r="B2" s="23">
        <v>25</v>
      </c>
    </row>
    <row r="3" spans="1:9" x14ac:dyDescent="0.3">
      <c r="A3" s="18" t="s">
        <v>2</v>
      </c>
      <c r="B3" s="22">
        <v>15</v>
      </c>
    </row>
    <row r="4" spans="1:9" x14ac:dyDescent="0.3">
      <c r="A4" s="18" t="s">
        <v>3</v>
      </c>
      <c r="B4" s="22">
        <v>80</v>
      </c>
    </row>
    <row r="5" spans="1:9" ht="15" thickBot="1" x14ac:dyDescent="0.35">
      <c r="A5" s="19" t="s">
        <v>4</v>
      </c>
      <c r="B5" s="8">
        <v>1</v>
      </c>
    </row>
    <row r="6" spans="1:9" ht="15" thickBot="1" x14ac:dyDescent="0.35"/>
    <row r="7" spans="1:9" ht="15" thickBot="1" x14ac:dyDescent="0.35">
      <c r="A7" s="5" t="s">
        <v>5</v>
      </c>
      <c r="B7" s="6" t="s">
        <v>6</v>
      </c>
      <c r="C7" s="6" t="s">
        <v>7</v>
      </c>
      <c r="D7" s="6" t="s">
        <v>8</v>
      </c>
      <c r="E7" s="7" t="s">
        <v>9</v>
      </c>
    </row>
    <row r="8" spans="1:9" x14ac:dyDescent="0.3">
      <c r="A8" s="12">
        <v>21.2</v>
      </c>
      <c r="B8" s="13">
        <v>34.1</v>
      </c>
      <c r="C8" s="13">
        <v>18.8</v>
      </c>
      <c r="D8" s="13">
        <v>5.9</v>
      </c>
      <c r="E8" s="14">
        <v>20</v>
      </c>
    </row>
    <row r="9" spans="1:9" x14ac:dyDescent="0.3">
      <c r="A9" s="10">
        <v>0.7</v>
      </c>
      <c r="B9" s="1">
        <v>3.4</v>
      </c>
      <c r="C9" s="1">
        <v>5.6</v>
      </c>
      <c r="D9" s="1">
        <v>2.9</v>
      </c>
      <c r="E9" s="11">
        <v>20.9</v>
      </c>
    </row>
    <row r="10" spans="1:9" x14ac:dyDescent="0.3">
      <c r="A10" s="10">
        <v>42.3</v>
      </c>
      <c r="B10" s="1">
        <v>27.2</v>
      </c>
      <c r="C10" s="1">
        <v>14.6</v>
      </c>
      <c r="D10" s="1">
        <v>29.7</v>
      </c>
      <c r="E10" s="11">
        <v>31.6</v>
      </c>
    </row>
    <row r="11" spans="1:9" ht="15" thickBot="1" x14ac:dyDescent="0.35">
      <c r="A11" s="2">
        <v>1</v>
      </c>
      <c r="B11" s="3">
        <v>1</v>
      </c>
      <c r="C11" s="3">
        <v>1</v>
      </c>
      <c r="D11" s="3">
        <v>1</v>
      </c>
      <c r="E11" s="4">
        <v>1</v>
      </c>
    </row>
    <row r="13" spans="1:9" x14ac:dyDescent="0.3">
      <c r="A13" s="36" t="s">
        <v>12</v>
      </c>
      <c r="B13" s="36"/>
      <c r="C13" s="36"/>
      <c r="D13" s="36"/>
      <c r="E13" s="36"/>
      <c r="F13" s="36"/>
      <c r="G13" s="36"/>
      <c r="H13" s="36"/>
      <c r="I13" s="36"/>
    </row>
    <row r="14" spans="1:9" ht="15" thickBot="1" x14ac:dyDescent="0.35"/>
    <row r="15" spans="1:9" ht="15" thickBot="1" x14ac:dyDescent="0.35">
      <c r="A15" s="29" t="s">
        <v>26</v>
      </c>
      <c r="B15" s="30" t="s">
        <v>23</v>
      </c>
      <c r="C15" s="30" t="s">
        <v>20</v>
      </c>
      <c r="D15" s="30" t="s">
        <v>19</v>
      </c>
      <c r="E15" s="30" t="s">
        <v>22</v>
      </c>
      <c r="F15" s="30" t="s">
        <v>21</v>
      </c>
    </row>
    <row r="16" spans="1:9" x14ac:dyDescent="0.3">
      <c r="A16" s="28" t="s">
        <v>1</v>
      </c>
      <c r="B16" s="14">
        <f>AVERAGE(A8,B8,E8)</f>
        <v>25.099999999999998</v>
      </c>
      <c r="C16" s="14">
        <f>AVERAGE(B8,C8,E8)</f>
        <v>24.3</v>
      </c>
      <c r="D16" s="14">
        <f>AVERAGE(C8,D8,E8)</f>
        <v>14.9</v>
      </c>
      <c r="E16" s="14">
        <f>AVERAGE(D8,A8,E8)</f>
        <v>15.700000000000001</v>
      </c>
      <c r="F16" s="14">
        <f>AVERAGE(A8,D8,C8,B8)</f>
        <v>20</v>
      </c>
    </row>
    <row r="17" spans="1:9" x14ac:dyDescent="0.3">
      <c r="A17" s="27" t="s">
        <v>2</v>
      </c>
      <c r="B17" s="11">
        <f>AVERAGE(A9,B9,E9)</f>
        <v>8.3333333333333339</v>
      </c>
      <c r="C17" s="11">
        <f>AVERAGE(B9,C9,E9)</f>
        <v>9.9666666666666668</v>
      </c>
      <c r="D17" s="11">
        <f>AVERAGE(C9,D9,E9)</f>
        <v>9.7999999999999989</v>
      </c>
      <c r="E17" s="11">
        <f>AVERAGE(D9,A9,E9)</f>
        <v>8.1666666666666661</v>
      </c>
      <c r="F17" s="11">
        <f>AVERAGE(A9,D9,C9,B9)</f>
        <v>3.15</v>
      </c>
    </row>
    <row r="18" spans="1:9" ht="15" thickBot="1" x14ac:dyDescent="0.35">
      <c r="A18" s="25" t="s">
        <v>3</v>
      </c>
      <c r="B18" s="4">
        <f>AVERAGE(A10,B10,E10)</f>
        <v>33.699999999999996</v>
      </c>
      <c r="C18" s="4">
        <f>AVERAGE(B10,C10,E10)</f>
        <v>24.466666666666669</v>
      </c>
      <c r="D18" s="4">
        <f>AVERAGE(C10,D10,E10)</f>
        <v>25.3</v>
      </c>
      <c r="E18" s="4">
        <f>AVERAGE(D10,A10,E10)</f>
        <v>34.533333333333331</v>
      </c>
      <c r="F18" s="4">
        <f>AVERAGE(A10,D10,C10,B10)</f>
        <v>28.45</v>
      </c>
    </row>
    <row r="20" spans="1:9" x14ac:dyDescent="0.3">
      <c r="A20" s="36" t="s">
        <v>27</v>
      </c>
      <c r="B20" s="36"/>
      <c r="C20" s="36"/>
      <c r="D20" s="36"/>
      <c r="E20" s="36"/>
      <c r="F20" s="36"/>
      <c r="G20" s="36"/>
      <c r="H20" s="36"/>
      <c r="I20" s="36"/>
    </row>
    <row r="21" spans="1:9" ht="15" thickBot="1" x14ac:dyDescent="0.35"/>
    <row r="22" spans="1:9" ht="15" thickBot="1" x14ac:dyDescent="0.35">
      <c r="A22" s="53" t="s">
        <v>13</v>
      </c>
      <c r="B22" s="46" t="s">
        <v>29</v>
      </c>
      <c r="C22" s="47" t="s">
        <v>30</v>
      </c>
      <c r="D22" s="48" t="s">
        <v>31</v>
      </c>
      <c r="F22" s="53" t="s">
        <v>15</v>
      </c>
      <c r="G22" s="46" t="s">
        <v>29</v>
      </c>
      <c r="H22" s="47" t="s">
        <v>30</v>
      </c>
      <c r="I22" s="48" t="s">
        <v>31</v>
      </c>
    </row>
    <row r="23" spans="1:9" x14ac:dyDescent="0.3">
      <c r="A23" s="38" t="s">
        <v>28</v>
      </c>
      <c r="B23" s="43">
        <f>E8-B8</f>
        <v>-14.100000000000001</v>
      </c>
      <c r="C23" s="44">
        <f>E9-B9</f>
        <v>17.5</v>
      </c>
      <c r="D23" s="45">
        <f>E10-B10</f>
        <v>4.4000000000000021</v>
      </c>
      <c r="F23" s="38" t="s">
        <v>35</v>
      </c>
      <c r="G23" s="43">
        <f>E8-C8</f>
        <v>1.1999999999999993</v>
      </c>
      <c r="H23" s="44">
        <f>E9-C9</f>
        <v>15.299999999999999</v>
      </c>
      <c r="I23" s="45">
        <f>E10-C10</f>
        <v>17</v>
      </c>
    </row>
    <row r="24" spans="1:9" ht="15" thickBot="1" x14ac:dyDescent="0.35">
      <c r="A24" s="39" t="s">
        <v>32</v>
      </c>
      <c r="B24" s="40">
        <f>A8-B8</f>
        <v>-12.900000000000002</v>
      </c>
      <c r="C24" s="41">
        <f>A9-B9</f>
        <v>-2.7</v>
      </c>
      <c r="D24" s="42">
        <f>A10-B10</f>
        <v>15.099999999999998</v>
      </c>
      <c r="F24" s="39" t="s">
        <v>36</v>
      </c>
      <c r="G24" s="40">
        <f>B8-C8</f>
        <v>15.3</v>
      </c>
      <c r="H24" s="41">
        <f>B9-C9</f>
        <v>-2.1999999999999997</v>
      </c>
      <c r="I24" s="42">
        <f>B10-C10</f>
        <v>12.6</v>
      </c>
    </row>
    <row r="25" spans="1:9" ht="15" thickBot="1" x14ac:dyDescent="0.35">
      <c r="B25" s="37"/>
      <c r="C25" s="37"/>
      <c r="D25" s="37"/>
      <c r="G25" s="37"/>
      <c r="H25" s="37"/>
      <c r="I25" s="37"/>
    </row>
    <row r="26" spans="1:9" ht="15" thickBot="1" x14ac:dyDescent="0.35">
      <c r="A26" s="51" t="s">
        <v>34</v>
      </c>
      <c r="B26" s="50">
        <f>C23*D24-C24*D23</f>
        <v>276.12999999999994</v>
      </c>
      <c r="C26" s="49">
        <f>D23*B24-B23*D24</f>
        <v>156.14999999999998</v>
      </c>
      <c r="D26" s="9">
        <f>B23*C24-B24*C23</f>
        <v>263.82000000000005</v>
      </c>
      <c r="F26" s="51" t="s">
        <v>37</v>
      </c>
      <c r="G26" s="50">
        <f>H23*I24-H24*I23</f>
        <v>230.17999999999998</v>
      </c>
      <c r="H26" s="49">
        <f>I23*G24-G23*I24</f>
        <v>244.98000000000002</v>
      </c>
      <c r="I26" s="9">
        <f>G23*H24-G24*H23</f>
        <v>-236.73</v>
      </c>
    </row>
    <row r="27" spans="1:9" ht="15" thickBot="1" x14ac:dyDescent="0.35">
      <c r="A27" s="52" t="s">
        <v>39</v>
      </c>
      <c r="B27" s="57">
        <f>SQRT(B26^2+C26^2+D26^2)</f>
        <v>412.59131328713164</v>
      </c>
      <c r="F27" s="52" t="s">
        <v>38</v>
      </c>
      <c r="G27" s="57">
        <f>SQRT(G26^2+H26^2+I26^2)</f>
        <v>411.14368011681756</v>
      </c>
    </row>
    <row r="28" spans="1:9" ht="15" thickBot="1" x14ac:dyDescent="0.35"/>
    <row r="29" spans="1:9" ht="15" thickBot="1" x14ac:dyDescent="0.35">
      <c r="A29" s="60" t="s">
        <v>33</v>
      </c>
      <c r="B29" s="54">
        <f>B26/B27</f>
        <v>0.66925790996436907</v>
      </c>
      <c r="C29" s="55">
        <f>C26/B27</f>
        <v>0.37846167617041337</v>
      </c>
      <c r="D29" s="56">
        <f>D26/B27</f>
        <v>0.63942209034440267</v>
      </c>
      <c r="F29" s="60" t="s">
        <v>40</v>
      </c>
      <c r="G29" s="54">
        <f>G26/G27</f>
        <v>0.55985294468006741</v>
      </c>
      <c r="H29" s="55">
        <f>H26/G27</f>
        <v>0.59585009291738178</v>
      </c>
      <c r="I29" s="56">
        <f>I26/G27</f>
        <v>-0.57578411501482474</v>
      </c>
    </row>
    <row r="30" spans="1:9" x14ac:dyDescent="0.3">
      <c r="A30" s="58"/>
      <c r="B30" s="59"/>
      <c r="C30" s="59"/>
      <c r="D30" s="59"/>
      <c r="F30" s="58"/>
      <c r="G30" s="59"/>
      <c r="H30" s="59"/>
      <c r="I30" s="59"/>
    </row>
    <row r="31" spans="1:9" ht="15" thickBot="1" x14ac:dyDescent="0.35"/>
    <row r="32" spans="1:9" ht="15" thickBot="1" x14ac:dyDescent="0.35">
      <c r="A32" s="53" t="s">
        <v>16</v>
      </c>
      <c r="B32" s="46" t="s">
        <v>29</v>
      </c>
      <c r="C32" s="47" t="s">
        <v>30</v>
      </c>
      <c r="D32" s="48" t="s">
        <v>31</v>
      </c>
      <c r="F32" s="53" t="s">
        <v>17</v>
      </c>
      <c r="G32" s="46" t="s">
        <v>29</v>
      </c>
      <c r="H32" s="47" t="s">
        <v>30</v>
      </c>
      <c r="I32" s="48" t="s">
        <v>31</v>
      </c>
    </row>
    <row r="33" spans="1:9" x14ac:dyDescent="0.3">
      <c r="A33" s="38" t="s">
        <v>41</v>
      </c>
      <c r="B33" s="43">
        <f>E8-D8</f>
        <v>14.1</v>
      </c>
      <c r="C33" s="44">
        <f>E9-D9</f>
        <v>18</v>
      </c>
      <c r="D33" s="45">
        <f>E10-D10</f>
        <v>1.9000000000000021</v>
      </c>
      <c r="F33" s="38" t="s">
        <v>45</v>
      </c>
      <c r="G33" s="43">
        <f>E8-A8</f>
        <v>-1.1999999999999993</v>
      </c>
      <c r="H33" s="44">
        <f>E9-A9</f>
        <v>20.2</v>
      </c>
      <c r="I33" s="45">
        <f>E10-A10</f>
        <v>-10.699999999999996</v>
      </c>
    </row>
    <row r="34" spans="1:9" ht="15" thickBot="1" x14ac:dyDescent="0.35">
      <c r="A34" s="39" t="s">
        <v>42</v>
      </c>
      <c r="B34" s="40">
        <f>C8-D8</f>
        <v>12.9</v>
      </c>
      <c r="C34" s="41">
        <f>C9-D9</f>
        <v>2.6999999999999997</v>
      </c>
      <c r="D34" s="42">
        <f>C10-D10</f>
        <v>-15.1</v>
      </c>
      <c r="F34" s="39" t="s">
        <v>46</v>
      </c>
      <c r="G34" s="40">
        <f>D8-A8</f>
        <v>-15.299999999999999</v>
      </c>
      <c r="H34" s="41">
        <f>D9-A9</f>
        <v>2.2000000000000002</v>
      </c>
      <c r="I34" s="42">
        <f>D10-A10</f>
        <v>-12.599999999999998</v>
      </c>
    </row>
    <row r="35" spans="1:9" ht="15" thickBot="1" x14ac:dyDescent="0.35">
      <c r="B35" s="37"/>
      <c r="C35" s="37"/>
      <c r="D35" s="37"/>
      <c r="G35" s="37"/>
      <c r="H35" s="37"/>
      <c r="I35" s="37"/>
    </row>
    <row r="36" spans="1:9" ht="15" thickBot="1" x14ac:dyDescent="0.35">
      <c r="A36" s="51" t="s">
        <v>43</v>
      </c>
      <c r="B36" s="50">
        <f>C33*D34-C34*D33</f>
        <v>-276.93</v>
      </c>
      <c r="C36" s="49">
        <f>D33*B34-B33*D34</f>
        <v>237.42000000000002</v>
      </c>
      <c r="D36" s="9">
        <f>B33*C34-B34*C33</f>
        <v>-194.13000000000002</v>
      </c>
      <c r="F36" s="51" t="s">
        <v>47</v>
      </c>
      <c r="G36" s="50">
        <f>H33*I34-H34*I33</f>
        <v>-230.97999999999996</v>
      </c>
      <c r="H36" s="49">
        <f>I33*G34-G33*I34</f>
        <v>148.58999999999995</v>
      </c>
      <c r="I36" s="9">
        <f>G33*H34-G34*H33</f>
        <v>306.41999999999996</v>
      </c>
    </row>
    <row r="37" spans="1:9" ht="15" thickBot="1" x14ac:dyDescent="0.35">
      <c r="A37" s="52" t="s">
        <v>44</v>
      </c>
      <c r="B37" s="57">
        <f>SQRT(B36^2+C36^2+D36^2)</f>
        <v>413.21294534416518</v>
      </c>
      <c r="F37" s="52" t="s">
        <v>48</v>
      </c>
      <c r="G37" s="57">
        <f>SQRT(G36^2+H36^2+I36^2)</f>
        <v>411.48993292667558</v>
      </c>
    </row>
    <row r="38" spans="1:9" ht="15" thickBot="1" x14ac:dyDescent="0.35"/>
    <row r="39" spans="1:9" ht="15" thickBot="1" x14ac:dyDescent="0.35">
      <c r="A39" s="60" t="s">
        <v>49</v>
      </c>
      <c r="B39" s="54">
        <f>B36/B37</f>
        <v>-0.67018713503601623</v>
      </c>
      <c r="C39" s="55">
        <f>C36/B37</f>
        <v>0.57457057595872951</v>
      </c>
      <c r="D39" s="56">
        <f>D36/B37</f>
        <v>-0.4698061911838437</v>
      </c>
      <c r="F39" s="60" t="s">
        <v>50</v>
      </c>
      <c r="G39" s="54">
        <f>G36/G37</f>
        <v>-0.56132600464167093</v>
      </c>
      <c r="H39" s="55">
        <f>H36/G37</f>
        <v>0.36110239427528734</v>
      </c>
      <c r="I39" s="56">
        <f>I36/G37</f>
        <v>0.74465977289073004</v>
      </c>
    </row>
    <row r="41" spans="1:9" ht="15" thickBot="1" x14ac:dyDescent="0.35"/>
    <row r="42" spans="1:9" ht="15" thickBot="1" x14ac:dyDescent="0.35">
      <c r="A42" s="53" t="s">
        <v>18</v>
      </c>
      <c r="B42" s="46" t="s">
        <v>29</v>
      </c>
      <c r="C42" s="47" t="s">
        <v>30</v>
      </c>
      <c r="D42" s="48" t="s">
        <v>31</v>
      </c>
    </row>
    <row r="43" spans="1:9" x14ac:dyDescent="0.3">
      <c r="A43" s="38" t="s">
        <v>42</v>
      </c>
      <c r="B43" s="43">
        <f>C8-D8</f>
        <v>12.9</v>
      </c>
      <c r="C43" s="44">
        <f>C9-D9</f>
        <v>2.6999999999999997</v>
      </c>
      <c r="D43" s="45">
        <f>C10-D10</f>
        <v>-15.1</v>
      </c>
    </row>
    <row r="44" spans="1:9" ht="15" thickBot="1" x14ac:dyDescent="0.35">
      <c r="A44" s="39" t="s">
        <v>51</v>
      </c>
      <c r="B44" s="40">
        <f>A8-D8</f>
        <v>15.299999999999999</v>
      </c>
      <c r="C44" s="41">
        <f>A9-D9</f>
        <v>-2.2000000000000002</v>
      </c>
      <c r="D44" s="42">
        <f>A10-D10</f>
        <v>12.599999999999998</v>
      </c>
    </row>
    <row r="45" spans="1:9" ht="15" thickBot="1" x14ac:dyDescent="0.35">
      <c r="B45" s="37"/>
      <c r="C45" s="37"/>
      <c r="D45" s="37"/>
    </row>
    <row r="46" spans="1:9" ht="15" thickBot="1" x14ac:dyDescent="0.35">
      <c r="A46" s="51" t="s">
        <v>52</v>
      </c>
      <c r="B46" s="50">
        <f>C43*D44-C44*D43</f>
        <v>0.79999999999999005</v>
      </c>
      <c r="C46" s="49">
        <f>D43*B44-B43*D44</f>
        <v>-393.56999999999994</v>
      </c>
      <c r="D46" s="9">
        <f>B43*C44-B44*C43</f>
        <v>-69.69</v>
      </c>
    </row>
    <row r="47" spans="1:9" ht="15" thickBot="1" x14ac:dyDescent="0.35">
      <c r="A47" s="52" t="s">
        <v>54</v>
      </c>
      <c r="B47" s="57">
        <f>SQRT(B46^2+C46^2+D46^2)</f>
        <v>399.69323361798354</v>
      </c>
    </row>
    <row r="48" spans="1:9" ht="15" thickBot="1" x14ac:dyDescent="0.35"/>
    <row r="49" spans="1:9" ht="15" thickBot="1" x14ac:dyDescent="0.35">
      <c r="A49" s="60" t="s">
        <v>53</v>
      </c>
      <c r="B49" s="54">
        <f>B46/B47</f>
        <v>2.0015350091330529E-3</v>
      </c>
      <c r="C49" s="55">
        <f>C46/B47</f>
        <v>-0.98468016693063154</v>
      </c>
      <c r="D49" s="56">
        <f>D46/B47</f>
        <v>-0.17435871848310522</v>
      </c>
    </row>
    <row r="51" spans="1:9" x14ac:dyDescent="0.3">
      <c r="A51" s="36" t="s">
        <v>55</v>
      </c>
      <c r="B51" s="36"/>
      <c r="C51" s="36"/>
      <c r="D51" s="36"/>
      <c r="E51" s="36"/>
      <c r="F51" s="36"/>
      <c r="G51" s="36"/>
      <c r="H51" s="36"/>
      <c r="I51" s="36"/>
    </row>
    <row r="52" spans="1:9" ht="15" thickBot="1" x14ac:dyDescent="0.35"/>
    <row r="53" spans="1:9" ht="15" thickBot="1" x14ac:dyDescent="0.35">
      <c r="A53" s="53" t="s">
        <v>13</v>
      </c>
      <c r="B53" s="46" t="s">
        <v>29</v>
      </c>
      <c r="C53" s="47" t="s">
        <v>30</v>
      </c>
      <c r="D53" s="48" t="s">
        <v>31</v>
      </c>
      <c r="F53" s="53" t="s">
        <v>15</v>
      </c>
      <c r="G53" s="46" t="s">
        <v>29</v>
      </c>
      <c r="H53" s="47" t="s">
        <v>30</v>
      </c>
      <c r="I53" s="48" t="s">
        <v>31</v>
      </c>
    </row>
    <row r="54" spans="1:9" ht="15" thickBot="1" x14ac:dyDescent="0.35">
      <c r="A54" s="61" t="s">
        <v>56</v>
      </c>
      <c r="B54" s="46">
        <f>$B$2-B16</f>
        <v>-9.9999999999997868E-2</v>
      </c>
      <c r="C54" s="47">
        <f>$B$3-B17</f>
        <v>6.6666666666666661</v>
      </c>
      <c r="D54" s="48">
        <f>$B$4-B18</f>
        <v>46.300000000000004</v>
      </c>
      <c r="F54" s="61" t="s">
        <v>61</v>
      </c>
      <c r="G54" s="46">
        <f>$B$2-C16</f>
        <v>0.69999999999999929</v>
      </c>
      <c r="H54" s="47">
        <f>$B$3-C17</f>
        <v>5.0333333333333332</v>
      </c>
      <c r="I54" s="48">
        <f>$B$4-C18</f>
        <v>55.533333333333331</v>
      </c>
    </row>
    <row r="55" spans="1:9" ht="15" thickBot="1" x14ac:dyDescent="0.35">
      <c r="A55" s="52" t="s">
        <v>57</v>
      </c>
      <c r="B55" s="66">
        <f>SQRT(B54^2+C54^2+D54^2)</f>
        <v>46.777606228241787</v>
      </c>
      <c r="F55" s="52" t="s">
        <v>62</v>
      </c>
      <c r="G55" s="66">
        <f>SQRT(G54^2+H54^2+I54^2)</f>
        <v>55.765361610551359</v>
      </c>
    </row>
    <row r="56" spans="1:9" ht="15" thickBot="1" x14ac:dyDescent="0.35">
      <c r="A56" s="58"/>
      <c r="B56" s="59"/>
      <c r="F56" s="58"/>
      <c r="G56" s="59"/>
    </row>
    <row r="57" spans="1:9" ht="15" thickBot="1" x14ac:dyDescent="0.35">
      <c r="A57" s="62" t="s">
        <v>58</v>
      </c>
      <c r="B57" s="63">
        <f>B54/B55</f>
        <v>-2.1377750608286422E-3</v>
      </c>
      <c r="C57" s="55">
        <f>C54/B55</f>
        <v>0.14251833738857919</v>
      </c>
      <c r="D57" s="56">
        <f>D54/B55</f>
        <v>0.98978985316368262</v>
      </c>
      <c r="F57" s="62" t="s">
        <v>63</v>
      </c>
      <c r="G57" s="63">
        <f>G54/G55</f>
        <v>1.2552595012089949E-2</v>
      </c>
      <c r="H57" s="55">
        <f>H54/G55</f>
        <v>9.0259135563123052E-2</v>
      </c>
      <c r="I57" s="56">
        <f>I54/G55</f>
        <v>0.99583920429247019</v>
      </c>
    </row>
    <row r="58" spans="1:9" ht="15" thickBot="1" x14ac:dyDescent="0.35"/>
    <row r="59" spans="1:9" ht="15" thickBot="1" x14ac:dyDescent="0.35">
      <c r="A59" s="68" t="s">
        <v>59</v>
      </c>
      <c r="B59" s="69"/>
      <c r="C59" s="70"/>
      <c r="F59" s="68" t="s">
        <v>59</v>
      </c>
      <c r="G59" s="69"/>
      <c r="H59" s="70"/>
    </row>
    <row r="60" spans="1:9" ht="15" thickBot="1" x14ac:dyDescent="0.35">
      <c r="A60" s="64"/>
      <c r="B60" s="65" t="s">
        <v>60</v>
      </c>
      <c r="C60" s="67">
        <f>B57*B29+C57*C29+D57*D29</f>
        <v>0.68540050289551935</v>
      </c>
      <c r="F60" s="64"/>
      <c r="G60" s="65" t="s">
        <v>64</v>
      </c>
      <c r="H60" s="71">
        <f>G57*G29+H57*H29+I57*I29</f>
        <v>-0.51257987334778288</v>
      </c>
    </row>
    <row r="61" spans="1:9" x14ac:dyDescent="0.3">
      <c r="A61" s="72"/>
      <c r="B61" s="58"/>
      <c r="F61" s="72"/>
      <c r="G61" s="58"/>
    </row>
    <row r="62" spans="1:9" ht="15" thickBot="1" x14ac:dyDescent="0.35"/>
    <row r="63" spans="1:9" ht="15" thickBot="1" x14ac:dyDescent="0.35">
      <c r="A63" s="53" t="s">
        <v>16</v>
      </c>
      <c r="B63" s="46" t="s">
        <v>29</v>
      </c>
      <c r="C63" s="47" t="s">
        <v>30</v>
      </c>
      <c r="D63" s="48" t="s">
        <v>31</v>
      </c>
      <c r="F63" s="53" t="s">
        <v>17</v>
      </c>
      <c r="G63" s="46" t="s">
        <v>29</v>
      </c>
      <c r="H63" s="47" t="s">
        <v>30</v>
      </c>
      <c r="I63" s="48" t="s">
        <v>31</v>
      </c>
    </row>
    <row r="64" spans="1:9" ht="15" thickBot="1" x14ac:dyDescent="0.35">
      <c r="A64" s="61" t="s">
        <v>65</v>
      </c>
      <c r="B64" s="46">
        <f>$B$2-D16</f>
        <v>10.1</v>
      </c>
      <c r="C64" s="47">
        <f>$B$3-D17</f>
        <v>5.2000000000000011</v>
      </c>
      <c r="D64" s="48">
        <f>$B$4-D18</f>
        <v>54.7</v>
      </c>
      <c r="F64" s="61" t="s">
        <v>68</v>
      </c>
      <c r="G64" s="46">
        <f>$B$2-E16</f>
        <v>9.2999999999999989</v>
      </c>
      <c r="H64" s="47">
        <f>$B$3-E17</f>
        <v>6.8333333333333339</v>
      </c>
      <c r="I64" s="48">
        <f>$B$4-E18</f>
        <v>45.466666666666669</v>
      </c>
    </row>
    <row r="65" spans="1:9" ht="15" thickBot="1" x14ac:dyDescent="0.35">
      <c r="A65" s="52" t="s">
        <v>57</v>
      </c>
      <c r="B65" s="66">
        <f>SQRT(B64^2+C64^2+D64^2)</f>
        <v>55.867163880046753</v>
      </c>
      <c r="F65" s="52" t="s">
        <v>69</v>
      </c>
      <c r="G65" s="66">
        <f>SQRT(G64^2+H64^2+I64^2)</f>
        <v>46.908445105569449</v>
      </c>
    </row>
    <row r="66" spans="1:9" ht="15" thickBot="1" x14ac:dyDescent="0.35">
      <c r="A66" s="58"/>
      <c r="B66" s="59"/>
      <c r="F66" s="58"/>
      <c r="G66" s="59"/>
    </row>
    <row r="67" spans="1:9" ht="15" thickBot="1" x14ac:dyDescent="0.35">
      <c r="A67" s="62" t="s">
        <v>66</v>
      </c>
      <c r="B67" s="63">
        <f>B64/B65</f>
        <v>0.18078598050342889</v>
      </c>
      <c r="C67" s="55">
        <f>C64/B65</f>
        <v>9.3077930556220836E-2</v>
      </c>
      <c r="D67" s="56">
        <f>D64/B65</f>
        <v>0.9791082310433229</v>
      </c>
      <c r="F67" s="62" t="s">
        <v>70</v>
      </c>
      <c r="G67" s="63">
        <f>G64/G65</f>
        <v>0.19825854340449686</v>
      </c>
      <c r="H67" s="55">
        <f>H64/G65</f>
        <v>0.14567384013592066</v>
      </c>
      <c r="I67" s="56">
        <f>I64/G65</f>
        <v>0.96926398997754037</v>
      </c>
    </row>
    <row r="68" spans="1:9" ht="15" thickBot="1" x14ac:dyDescent="0.35"/>
    <row r="69" spans="1:9" ht="15" thickBot="1" x14ac:dyDescent="0.35">
      <c r="A69" s="68" t="s">
        <v>59</v>
      </c>
      <c r="B69" s="69"/>
      <c r="C69" s="70"/>
      <c r="F69" s="68" t="s">
        <v>59</v>
      </c>
      <c r="G69" s="69"/>
      <c r="H69" s="70"/>
    </row>
    <row r="70" spans="1:9" ht="15" thickBot="1" x14ac:dyDescent="0.35">
      <c r="A70" s="64"/>
      <c r="B70" s="65" t="s">
        <v>67</v>
      </c>
      <c r="C70" s="71">
        <f>B67*B39+C67*C39+D67*D39</f>
        <v>-0.52767170694275001</v>
      </c>
      <c r="F70" s="64"/>
      <c r="G70" s="65" t="s">
        <v>71</v>
      </c>
      <c r="H70" s="67">
        <f>G67*G39+H67*H39+I67*I39</f>
        <v>0.66308739904887093</v>
      </c>
    </row>
    <row r="72" spans="1:9" ht="15" thickBot="1" x14ac:dyDescent="0.35"/>
    <row r="73" spans="1:9" ht="15" thickBot="1" x14ac:dyDescent="0.35">
      <c r="A73" s="53" t="s">
        <v>18</v>
      </c>
      <c r="B73" s="46" t="s">
        <v>29</v>
      </c>
      <c r="C73" s="47" t="s">
        <v>30</v>
      </c>
      <c r="D73" s="48" t="s">
        <v>31</v>
      </c>
    </row>
    <row r="74" spans="1:9" ht="15" thickBot="1" x14ac:dyDescent="0.35">
      <c r="A74" s="61" t="s">
        <v>72</v>
      </c>
      <c r="B74" s="46">
        <f>$B$2-F16</f>
        <v>5</v>
      </c>
      <c r="C74" s="47">
        <f>$B$3-F17</f>
        <v>11.85</v>
      </c>
      <c r="D74" s="48">
        <f>$B$4-F18</f>
        <v>51.55</v>
      </c>
    </row>
    <row r="75" spans="1:9" ht="15" thickBot="1" x14ac:dyDescent="0.35">
      <c r="A75" s="52" t="s">
        <v>73</v>
      </c>
      <c r="B75" s="66">
        <f>SQRT(B74^2+C74^2+D74^2)</f>
        <v>53.130264445041114</v>
      </c>
    </row>
    <row r="76" spans="1:9" ht="15" thickBot="1" x14ac:dyDescent="0.35">
      <c r="A76" s="58"/>
      <c r="B76" s="59"/>
    </row>
    <row r="77" spans="1:9" ht="15" thickBot="1" x14ac:dyDescent="0.35">
      <c r="A77" s="62" t="s">
        <v>74</v>
      </c>
      <c r="B77" s="63">
        <f>B74/B75</f>
        <v>9.4108321353681357E-2</v>
      </c>
      <c r="C77" s="55">
        <f>C74/B75</f>
        <v>0.2230367216082248</v>
      </c>
      <c r="D77" s="56">
        <f>D74/B75</f>
        <v>0.97025679315645474</v>
      </c>
    </row>
    <row r="78" spans="1:9" ht="15" thickBot="1" x14ac:dyDescent="0.35"/>
    <row r="79" spans="1:9" ht="15" thickBot="1" x14ac:dyDescent="0.35">
      <c r="A79" s="68" t="s">
        <v>59</v>
      </c>
      <c r="B79" s="69"/>
      <c r="C79" s="70"/>
    </row>
    <row r="80" spans="1:9" ht="15" thickBot="1" x14ac:dyDescent="0.35">
      <c r="A80" s="64"/>
      <c r="B80" s="65" t="s">
        <v>75</v>
      </c>
      <c r="C80" s="71">
        <f>B77*B49+C77*C49+D77*D49</f>
        <v>-0.3886042062192942</v>
      </c>
    </row>
  </sheetData>
  <mergeCells count="8">
    <mergeCell ref="A69:C69"/>
    <mergeCell ref="F69:H69"/>
    <mergeCell ref="A79:C79"/>
    <mergeCell ref="A13:I13"/>
    <mergeCell ref="A20:I20"/>
    <mergeCell ref="A51:I51"/>
    <mergeCell ref="A59:C59"/>
    <mergeCell ref="F59:H5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Pintor</vt:lpstr>
      <vt:lpstr>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</dc:creator>
  <cp:lastModifiedBy>ASC</cp:lastModifiedBy>
  <cp:lastPrinted>2024-10-23T11:18:26Z</cp:lastPrinted>
  <dcterms:created xsi:type="dcterms:W3CDTF">2024-10-02T11:00:49Z</dcterms:created>
  <dcterms:modified xsi:type="dcterms:W3CDTF">2024-10-23T11:53:58Z</dcterms:modified>
</cp:coreProperties>
</file>