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C-Files\"/>
    </mc:Choice>
  </mc:AlternateContent>
  <xr:revisionPtr revIDLastSave="0" documentId="13_ncr:1_{1DBE20B5-321A-41DD-9260-E995EF64C4FB}" xr6:coauthVersionLast="46" xr6:coauthVersionMax="46" xr10:uidLastSave="{00000000-0000-0000-0000-000000000000}"/>
  <bookViews>
    <workbookView xWindow="-108" yWindow="-108" windowWidth="23256" windowHeight="12576" xr2:uid="{9932282B-02EC-481B-8D18-F3C4F32719F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6" i="1"/>
  <c r="B54" i="1"/>
  <c r="D52" i="1"/>
  <c r="C52" i="1"/>
  <c r="B52" i="1"/>
  <c r="A52" i="1"/>
  <c r="B47" i="1"/>
  <c r="B45" i="1"/>
  <c r="D39" i="1"/>
  <c r="B43" i="1" s="1"/>
  <c r="C39" i="1"/>
  <c r="C43" i="1" s="1"/>
  <c r="B39" i="1"/>
  <c r="A39" i="1"/>
  <c r="A43" i="1" s="1"/>
  <c r="B32" i="1"/>
</calcChain>
</file>

<file path=xl/sharedStrings.xml><?xml version="1.0" encoding="utf-8"?>
<sst xmlns="http://schemas.openxmlformats.org/spreadsheetml/2006/main" count="99" uniqueCount="59">
  <si>
    <t>Parâmetros da câmera e vértices do objeto (SRU)</t>
  </si>
  <si>
    <t>VRP</t>
  </si>
  <si>
    <t>P</t>
  </si>
  <si>
    <t>Y</t>
  </si>
  <si>
    <t>Vértices</t>
  </si>
  <si>
    <t>A</t>
  </si>
  <si>
    <t>B</t>
  </si>
  <si>
    <t>D</t>
  </si>
  <si>
    <t>E</t>
  </si>
  <si>
    <t>x =</t>
  </si>
  <si>
    <t>y =</t>
  </si>
  <si>
    <t>z =</t>
  </si>
  <si>
    <t>h =</t>
  </si>
  <si>
    <t>Vértices do objeto em perspectiva (SRT), limites da viewport e faces visíveis</t>
  </si>
  <si>
    <t>Vértices em Perspectiva (SRT)</t>
  </si>
  <si>
    <t>Viewport (SRT)</t>
  </si>
  <si>
    <t>Eixo</t>
  </si>
  <si>
    <t>Min</t>
  </si>
  <si>
    <t>Max</t>
  </si>
  <si>
    <t>u</t>
  </si>
  <si>
    <t>v</t>
  </si>
  <si>
    <t>Faces
visíveis</t>
  </si>
  <si>
    <t>"Centróide"</t>
  </si>
  <si>
    <t>Vetor Normal Face (n)</t>
  </si>
  <si>
    <t>Vetor s = o</t>
  </si>
  <si>
    <t>x</t>
  </si>
  <si>
    <t>y</t>
  </si>
  <si>
    <t>z</t>
  </si>
  <si>
    <t>i</t>
  </si>
  <si>
    <t>j</t>
  </si>
  <si>
    <t>k</t>
  </si>
  <si>
    <t>ABE</t>
  </si>
  <si>
    <t>DAE</t>
  </si>
  <si>
    <t>Propriedades dos Materias e das Luzes (Grayscale)</t>
  </si>
  <si>
    <t>Luz ambiente</t>
  </si>
  <si>
    <t>Lâmpada (L)</t>
  </si>
  <si>
    <t>Material</t>
  </si>
  <si>
    <t>Ila =</t>
  </si>
  <si>
    <t>Il =</t>
  </si>
  <si>
    <t>Ka =</t>
  </si>
  <si>
    <t>Kd =</t>
  </si>
  <si>
    <t>Ks =</t>
  </si>
  <si>
    <t>n =</t>
  </si>
  <si>
    <t>Ia =</t>
  </si>
  <si>
    <t>Iluminação ambiente (Ia = Ila . Ka)</t>
  </si>
  <si>
    <t>Face ABE</t>
  </si>
  <si>
    <t>Iluminação difusa  (Id = Il . Kd . (N^.L^)</t>
  </si>
  <si>
    <t>L~ = L - Centroide</t>
  </si>
  <si>
    <t>|L~|</t>
  </si>
  <si>
    <t>L^</t>
  </si>
  <si>
    <t xml:space="preserve">(N^ . L^) = </t>
  </si>
  <si>
    <t>Id =</t>
  </si>
  <si>
    <t>Iluminação especular (Is = Il . Ks . (R^.S^)^n)</t>
  </si>
  <si>
    <t>R^ = (2 . L^ . N^).N^ - L^</t>
  </si>
  <si>
    <t>|R^|</t>
  </si>
  <si>
    <t>(R^ . S^) =</t>
  </si>
  <si>
    <t>Is =</t>
  </si>
  <si>
    <t>It (ABE) =</t>
  </si>
  <si>
    <t>Face 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</si>
</sst>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209C-0FC1-4DDC-B50A-181C6EC6A196}">
  <dimension ref="A1:J58"/>
  <sheetViews>
    <sheetView tabSelected="1" topLeftCell="A22" zoomScale="150" zoomScaleNormal="150" workbookViewId="0">
      <selection activeCell="I58" sqref="I58"/>
    </sheetView>
  </sheetViews>
  <sheetFormatPr defaultRowHeight="14.4" x14ac:dyDescent="0.3"/>
  <sheetData>
    <row r="1" spans="1:10" x14ac:dyDescent="0.3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</row>
    <row r="2" spans="1:10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3">
      <c r="A3" s="5"/>
      <c r="B3" s="6" t="s">
        <v>1</v>
      </c>
      <c r="C3" s="6" t="s">
        <v>2</v>
      </c>
      <c r="D3" s="6" t="s">
        <v>3</v>
      </c>
      <c r="E3" s="4" t="s">
        <v>4</v>
      </c>
      <c r="F3" s="4"/>
      <c r="G3" s="4"/>
      <c r="H3" s="4"/>
      <c r="I3" s="5"/>
      <c r="J3" s="5"/>
    </row>
    <row r="4" spans="1:10" x14ac:dyDescent="0.3">
      <c r="A4" s="5"/>
      <c r="B4" s="5"/>
      <c r="C4" s="5"/>
      <c r="D4" s="5"/>
      <c r="E4" s="6" t="s">
        <v>5</v>
      </c>
      <c r="F4" s="6" t="s">
        <v>6</v>
      </c>
      <c r="G4" s="6" t="s">
        <v>7</v>
      </c>
      <c r="H4" s="6" t="s">
        <v>8</v>
      </c>
      <c r="I4" s="5"/>
      <c r="J4" s="5"/>
    </row>
    <row r="5" spans="1:10" x14ac:dyDescent="0.3">
      <c r="A5" s="5" t="s">
        <v>9</v>
      </c>
      <c r="B5" s="5">
        <v>25</v>
      </c>
      <c r="C5" s="5">
        <v>20</v>
      </c>
      <c r="D5" s="5">
        <v>0</v>
      </c>
      <c r="E5" s="5">
        <v>21.2</v>
      </c>
      <c r="F5" s="5">
        <v>34.1</v>
      </c>
      <c r="G5" s="5">
        <v>5.9</v>
      </c>
      <c r="H5" s="5">
        <v>20</v>
      </c>
      <c r="I5" s="5"/>
      <c r="J5" s="5"/>
    </row>
    <row r="6" spans="1:10" x14ac:dyDescent="0.3">
      <c r="A6" s="5" t="s">
        <v>10</v>
      </c>
      <c r="B6" s="5">
        <v>15</v>
      </c>
      <c r="C6" s="5">
        <v>10</v>
      </c>
      <c r="D6" s="5">
        <v>1</v>
      </c>
      <c r="E6" s="5">
        <v>0.7</v>
      </c>
      <c r="F6" s="5">
        <v>3.4</v>
      </c>
      <c r="G6" s="5">
        <v>2.9</v>
      </c>
      <c r="H6" s="5">
        <v>20.9</v>
      </c>
      <c r="I6" s="5"/>
      <c r="J6" s="5"/>
    </row>
    <row r="7" spans="1:10" x14ac:dyDescent="0.3">
      <c r="A7" s="5" t="s">
        <v>11</v>
      </c>
      <c r="B7" s="5">
        <v>80</v>
      </c>
      <c r="C7" s="5">
        <v>25</v>
      </c>
      <c r="D7" s="5">
        <v>0</v>
      </c>
      <c r="E7" s="5">
        <v>42.3</v>
      </c>
      <c r="F7" s="5">
        <v>27.2</v>
      </c>
      <c r="G7" s="5">
        <v>29.7</v>
      </c>
      <c r="H7" s="5">
        <v>31.6</v>
      </c>
      <c r="I7" s="5"/>
      <c r="J7" s="5"/>
    </row>
    <row r="8" spans="1:10" x14ac:dyDescent="0.3">
      <c r="A8" s="5" t="s">
        <v>12</v>
      </c>
      <c r="B8" s="5">
        <v>1</v>
      </c>
      <c r="C8" s="5">
        <v>1</v>
      </c>
      <c r="D8" s="5"/>
      <c r="E8" s="5">
        <v>1</v>
      </c>
      <c r="F8" s="5">
        <v>1</v>
      </c>
      <c r="G8" s="5">
        <v>1</v>
      </c>
      <c r="H8" s="5">
        <v>1</v>
      </c>
      <c r="I8" s="5"/>
      <c r="J8" s="5"/>
    </row>
    <row r="9" spans="1:10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x14ac:dyDescent="0.3">
      <c r="A10" s="4" t="s">
        <v>13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3">
      <c r="A12" s="4" t="s">
        <v>14</v>
      </c>
      <c r="B12" s="4"/>
      <c r="C12" s="4"/>
      <c r="D12" s="4"/>
      <c r="E12" s="5"/>
      <c r="F12" s="4" t="s">
        <v>15</v>
      </c>
      <c r="G12" s="4"/>
      <c r="H12" s="4"/>
      <c r="I12" s="5"/>
      <c r="J12" s="5"/>
    </row>
    <row r="13" spans="1:10" x14ac:dyDescent="0.3">
      <c r="A13" s="6" t="s">
        <v>5</v>
      </c>
      <c r="B13" s="6" t="s">
        <v>6</v>
      </c>
      <c r="C13" s="6" t="s">
        <v>7</v>
      </c>
      <c r="D13" s="6" t="s">
        <v>8</v>
      </c>
      <c r="E13" s="5"/>
      <c r="F13" s="6" t="s">
        <v>16</v>
      </c>
      <c r="G13" s="6" t="s">
        <v>17</v>
      </c>
      <c r="H13" s="6" t="s">
        <v>18</v>
      </c>
      <c r="I13" s="5"/>
      <c r="J13" s="5"/>
    </row>
    <row r="14" spans="1:10" x14ac:dyDescent="0.3">
      <c r="A14" s="7">
        <v>151.91422535479015</v>
      </c>
      <c r="B14" s="7">
        <v>369.40309443733446</v>
      </c>
      <c r="C14" s="7">
        <v>-59.425117560642448</v>
      </c>
      <c r="D14" s="7">
        <v>149.5563919149443</v>
      </c>
      <c r="E14" s="5"/>
      <c r="F14" s="6" t="s">
        <v>19</v>
      </c>
      <c r="G14" s="5">
        <v>0</v>
      </c>
      <c r="H14" s="5">
        <v>319</v>
      </c>
      <c r="I14" s="5"/>
      <c r="J14" s="5"/>
    </row>
    <row r="15" spans="1:10" x14ac:dyDescent="0.3">
      <c r="A15" s="7">
        <v>340.49668226778442</v>
      </c>
      <c r="B15" s="7">
        <v>223.80132880199204</v>
      </c>
      <c r="C15" s="7">
        <v>231.02816389108384</v>
      </c>
      <c r="D15" s="7">
        <v>-51.107388159249773</v>
      </c>
      <c r="E15" s="5"/>
      <c r="F15" s="6" t="s">
        <v>20</v>
      </c>
      <c r="G15" s="5">
        <v>0</v>
      </c>
      <c r="H15" s="5">
        <v>239</v>
      </c>
      <c r="I15" s="5"/>
      <c r="J15" s="5"/>
    </row>
    <row r="16" spans="1:10" x14ac:dyDescent="0.3">
      <c r="A16" s="7">
        <v>-39.024261788406477</v>
      </c>
      <c r="B16" s="7">
        <v>-52.59438979015134</v>
      </c>
      <c r="C16" s="7">
        <v>-52.702590146311422</v>
      </c>
      <c r="D16" s="7">
        <v>-47.923741082574033</v>
      </c>
      <c r="E16" s="5"/>
      <c r="F16" s="5"/>
      <c r="G16" s="5"/>
      <c r="H16" s="5"/>
      <c r="I16" s="5"/>
      <c r="J16" s="5"/>
    </row>
    <row r="17" spans="1:1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3">
      <c r="A18" s="5" t="s">
        <v>21</v>
      </c>
      <c r="B18" s="4" t="s">
        <v>22</v>
      </c>
      <c r="C18" s="4"/>
      <c r="D18" s="4"/>
      <c r="E18" s="4" t="s">
        <v>23</v>
      </c>
      <c r="F18" s="4"/>
      <c r="G18" s="4"/>
      <c r="H18" s="4" t="s">
        <v>24</v>
      </c>
      <c r="I18" s="4"/>
      <c r="J18" s="4"/>
    </row>
    <row r="19" spans="1:10" x14ac:dyDescent="0.3">
      <c r="A19" s="5"/>
      <c r="B19" s="6" t="s">
        <v>25</v>
      </c>
      <c r="C19" s="6" t="s">
        <v>26</v>
      </c>
      <c r="D19" s="6" t="s">
        <v>27</v>
      </c>
      <c r="E19" s="6" t="s">
        <v>28</v>
      </c>
      <c r="F19" s="6" t="s">
        <v>29</v>
      </c>
      <c r="G19" s="6" t="s">
        <v>30</v>
      </c>
      <c r="H19" s="6" t="s">
        <v>28</v>
      </c>
      <c r="I19" s="6" t="s">
        <v>29</v>
      </c>
      <c r="J19" s="6" t="s">
        <v>30</v>
      </c>
    </row>
    <row r="20" spans="1:10" x14ac:dyDescent="0.3">
      <c r="A20" s="5" t="s">
        <v>31</v>
      </c>
      <c r="B20" s="7">
        <v>25.099999999999998</v>
      </c>
      <c r="C20" s="7">
        <v>8.3333333333333339</v>
      </c>
      <c r="D20" s="7">
        <v>33.699999999999996</v>
      </c>
      <c r="E20" s="7">
        <v>0.66925790996436907</v>
      </c>
      <c r="F20" s="7">
        <v>0.37846167617041337</v>
      </c>
      <c r="G20" s="7">
        <v>0.63942209034440267</v>
      </c>
      <c r="H20" s="7">
        <v>-2.1377750608286422E-3</v>
      </c>
      <c r="I20" s="7">
        <v>0.14251833738857919</v>
      </c>
      <c r="J20" s="7">
        <v>0.98978985316368262</v>
      </c>
    </row>
    <row r="21" spans="1:10" x14ac:dyDescent="0.3">
      <c r="A21" s="5" t="s">
        <v>32</v>
      </c>
      <c r="B21" s="7">
        <v>15.700000000000001</v>
      </c>
      <c r="C21" s="7">
        <v>8.1666666666666661</v>
      </c>
      <c r="D21" s="7">
        <v>34.533333333333331</v>
      </c>
      <c r="E21" s="7">
        <v>-0.56132600464167093</v>
      </c>
      <c r="F21" s="7">
        <v>0.36110239427528734</v>
      </c>
      <c r="G21" s="7">
        <v>0.74465977289073004</v>
      </c>
      <c r="H21" s="7">
        <v>0.19825854340449686</v>
      </c>
      <c r="I21" s="7">
        <v>0.14567384013592066</v>
      </c>
      <c r="J21" s="7">
        <v>0.96926398997754037</v>
      </c>
    </row>
    <row r="22" spans="1:1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3">
      <c r="A23" s="4" t="s">
        <v>33</v>
      </c>
      <c r="B23" s="4"/>
      <c r="C23" s="4"/>
      <c r="D23" s="4"/>
      <c r="E23" s="4"/>
      <c r="F23" s="4"/>
      <c r="G23" s="4"/>
      <c r="H23" s="4"/>
      <c r="I23" s="5"/>
      <c r="J23" s="5"/>
    </row>
    <row r="24" spans="1:1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3">
      <c r="A25" s="4" t="s">
        <v>34</v>
      </c>
      <c r="B25" s="4"/>
      <c r="C25" s="5"/>
      <c r="D25" s="4" t="s">
        <v>35</v>
      </c>
      <c r="E25" s="4"/>
      <c r="F25" s="5"/>
      <c r="G25" s="4" t="s">
        <v>36</v>
      </c>
      <c r="H25" s="4"/>
      <c r="I25" s="5"/>
      <c r="J25" s="5"/>
    </row>
    <row r="26" spans="1:10" x14ac:dyDescent="0.3">
      <c r="A26" s="5" t="s">
        <v>37</v>
      </c>
      <c r="B26" s="5">
        <v>120</v>
      </c>
      <c r="C26" s="5"/>
      <c r="D26" s="5" t="s">
        <v>38</v>
      </c>
      <c r="E26" s="5">
        <v>150</v>
      </c>
      <c r="F26" s="5"/>
      <c r="G26" s="5" t="s">
        <v>39</v>
      </c>
      <c r="H26" s="5">
        <v>0.4</v>
      </c>
      <c r="I26" s="5"/>
      <c r="J26" s="5"/>
    </row>
    <row r="27" spans="1:10" x14ac:dyDescent="0.3">
      <c r="A27" s="5"/>
      <c r="B27" s="5"/>
      <c r="C27" s="5"/>
      <c r="D27" s="5" t="s">
        <v>9</v>
      </c>
      <c r="E27" s="5">
        <v>70</v>
      </c>
      <c r="F27" s="5"/>
      <c r="G27" s="5" t="s">
        <v>40</v>
      </c>
      <c r="H27" s="5">
        <v>0.7</v>
      </c>
      <c r="I27" s="5"/>
      <c r="J27" s="5"/>
    </row>
    <row r="28" spans="1:10" x14ac:dyDescent="0.3">
      <c r="A28" s="5"/>
      <c r="B28" s="5"/>
      <c r="C28" s="5"/>
      <c r="D28" s="5" t="s">
        <v>10</v>
      </c>
      <c r="E28" s="5">
        <v>20</v>
      </c>
      <c r="F28" s="5"/>
      <c r="G28" s="5" t="s">
        <v>41</v>
      </c>
      <c r="H28" s="5">
        <v>0.5</v>
      </c>
      <c r="I28" s="5"/>
      <c r="J28" s="5"/>
    </row>
    <row r="29" spans="1:10" x14ac:dyDescent="0.3">
      <c r="A29" s="5"/>
      <c r="B29" s="5"/>
      <c r="C29" s="5"/>
      <c r="D29" s="5" t="s">
        <v>11</v>
      </c>
      <c r="E29" s="5">
        <v>35</v>
      </c>
      <c r="F29" s="5"/>
      <c r="G29" s="5" t="s">
        <v>42</v>
      </c>
      <c r="H29" s="5">
        <v>2.15</v>
      </c>
      <c r="I29" s="5"/>
      <c r="J29" s="5"/>
    </row>
    <row r="31" spans="1:10" x14ac:dyDescent="0.3">
      <c r="A31" t="s">
        <v>44</v>
      </c>
    </row>
    <row r="32" spans="1:10" x14ac:dyDescent="0.3">
      <c r="A32" s="8" t="s">
        <v>43</v>
      </c>
      <c r="B32">
        <f>B26*H26</f>
        <v>48</v>
      </c>
    </row>
    <row r="34" spans="1:9" x14ac:dyDescent="0.3">
      <c r="A34" s="9" t="s">
        <v>45</v>
      </c>
      <c r="B34" s="9"/>
      <c r="C34" s="9"/>
      <c r="D34" s="9"/>
      <c r="F34" s="9" t="s">
        <v>58</v>
      </c>
      <c r="G34" s="9"/>
      <c r="H34" s="9"/>
      <c r="I34" s="9"/>
    </row>
    <row r="35" spans="1:9" x14ac:dyDescent="0.3">
      <c r="A35" s="10" t="s">
        <v>46</v>
      </c>
      <c r="B35" s="10"/>
      <c r="C35" s="10"/>
      <c r="D35" s="10"/>
      <c r="F35" s="10" t="s">
        <v>46</v>
      </c>
      <c r="G35" s="10"/>
      <c r="H35" s="10"/>
      <c r="I35" s="10"/>
    </row>
    <row r="37" spans="1:9" x14ac:dyDescent="0.3">
      <c r="A37" s="3" t="s">
        <v>47</v>
      </c>
      <c r="B37" s="3"/>
      <c r="C37" s="3"/>
      <c r="D37" s="3"/>
      <c r="F37" s="3" t="s">
        <v>47</v>
      </c>
      <c r="G37" s="3"/>
      <c r="H37" s="3"/>
      <c r="I37" s="3"/>
    </row>
    <row r="38" spans="1:9" x14ac:dyDescent="0.3">
      <c r="A38" s="2" t="s">
        <v>28</v>
      </c>
      <c r="B38" s="2" t="s">
        <v>29</v>
      </c>
      <c r="C38" s="2" t="s">
        <v>30</v>
      </c>
      <c r="D38" s="2" t="s">
        <v>48</v>
      </c>
      <c r="F38" s="2" t="s">
        <v>28</v>
      </c>
      <c r="G38" s="2" t="s">
        <v>29</v>
      </c>
      <c r="H38" s="2" t="s">
        <v>30</v>
      </c>
      <c r="I38" s="2" t="s">
        <v>48</v>
      </c>
    </row>
    <row r="39" spans="1:9" x14ac:dyDescent="0.3">
      <c r="A39" s="1">
        <f>E27-B20</f>
        <v>44.900000000000006</v>
      </c>
      <c r="B39" s="1">
        <f>E28-C20</f>
        <v>11.666666666666666</v>
      </c>
      <c r="C39" s="1">
        <f>E29-D20</f>
        <v>1.3000000000000043</v>
      </c>
      <c r="D39">
        <f>SQRT(A39^2+B39^2+C39^2)</f>
        <v>46.409170549699674</v>
      </c>
      <c r="F39" s="1"/>
      <c r="G39" s="1"/>
      <c r="H39" s="1"/>
    </row>
    <row r="41" spans="1:9" x14ac:dyDescent="0.3">
      <c r="A41" s="3" t="s">
        <v>49</v>
      </c>
      <c r="B41" s="3"/>
      <c r="C41" s="3"/>
      <c r="F41" s="3" t="s">
        <v>49</v>
      </c>
      <c r="G41" s="3"/>
      <c r="H41" s="3"/>
    </row>
    <row r="42" spans="1:9" x14ac:dyDescent="0.3">
      <c r="A42" t="s">
        <v>28</v>
      </c>
      <c r="B42" t="s">
        <v>29</v>
      </c>
      <c r="C42" t="s">
        <v>30</v>
      </c>
      <c r="F42" t="s">
        <v>28</v>
      </c>
      <c r="G42" t="s">
        <v>29</v>
      </c>
      <c r="H42" t="s">
        <v>30</v>
      </c>
    </row>
    <row r="43" spans="1:9" x14ac:dyDescent="0.3">
      <c r="A43">
        <f>A39/D39</f>
        <v>0.96748119968911117</v>
      </c>
      <c r="B43">
        <f>B39/D39</f>
        <v>0.25138709717237478</v>
      </c>
      <c r="C43">
        <f>C39/D39</f>
        <v>2.8011705113493282E-2</v>
      </c>
    </row>
    <row r="45" spans="1:9" x14ac:dyDescent="0.3">
      <c r="A45" t="s">
        <v>50</v>
      </c>
      <c r="B45">
        <f>E20*A43+F20*B43+G20*C43</f>
        <v>0.76054613083500733</v>
      </c>
      <c r="F45" t="s">
        <v>50</v>
      </c>
    </row>
    <row r="47" spans="1:9" x14ac:dyDescent="0.3">
      <c r="A47" t="s">
        <v>51</v>
      </c>
      <c r="B47">
        <f>E26*H27*B45</f>
        <v>79.857343737675762</v>
      </c>
      <c r="F47" t="s">
        <v>51</v>
      </c>
    </row>
    <row r="49" spans="1:9" x14ac:dyDescent="0.3">
      <c r="A49" t="s">
        <v>52</v>
      </c>
      <c r="F49" t="s">
        <v>52</v>
      </c>
    </row>
    <row r="50" spans="1:9" x14ac:dyDescent="0.3">
      <c r="A50" t="s">
        <v>53</v>
      </c>
      <c r="F50" t="s">
        <v>53</v>
      </c>
    </row>
    <row r="51" spans="1:9" x14ac:dyDescent="0.3">
      <c r="A51" s="2" t="s">
        <v>28</v>
      </c>
      <c r="B51" s="2" t="s">
        <v>29</v>
      </c>
      <c r="C51" s="2" t="s">
        <v>30</v>
      </c>
      <c r="D51" s="2" t="s">
        <v>54</v>
      </c>
      <c r="F51" s="2" t="s">
        <v>28</v>
      </c>
      <c r="G51" s="2" t="s">
        <v>29</v>
      </c>
      <c r="H51" s="2" t="s">
        <v>30</v>
      </c>
      <c r="I51" s="2" t="s">
        <v>54</v>
      </c>
    </row>
    <row r="52" spans="1:9" x14ac:dyDescent="0.3">
      <c r="A52">
        <f>2*B45*E20-A43</f>
        <v>5.0521828219138087E-2</v>
      </c>
      <c r="B52">
        <f>2*B45*F20-B43</f>
        <v>0.32428802978910404</v>
      </c>
      <c r="C52">
        <f>2*B45*G20-C43</f>
        <v>0.94460828845024258</v>
      </c>
      <c r="D52">
        <f>SQRT(A52^2+B52^2+C52^2)</f>
        <v>0.99999999999999978</v>
      </c>
    </row>
    <row r="54" spans="1:9" x14ac:dyDescent="0.3">
      <c r="A54" t="s">
        <v>55</v>
      </c>
      <c r="B54">
        <f>A52*H20+B52*I20+C52*J20</f>
        <v>0.98107268565853001</v>
      </c>
      <c r="F54" t="s">
        <v>55</v>
      </c>
    </row>
    <row r="56" spans="1:9" x14ac:dyDescent="0.3">
      <c r="A56" t="s">
        <v>56</v>
      </c>
      <c r="B56">
        <f>E26*H28*B54^H29</f>
        <v>71.981154865071474</v>
      </c>
      <c r="F56" t="s">
        <v>56</v>
      </c>
    </row>
    <row r="58" spans="1:9" x14ac:dyDescent="0.3">
      <c r="A58" t="s">
        <v>57</v>
      </c>
      <c r="B58">
        <f>B32+B47+B56</f>
        <v>199.83849860274722</v>
      </c>
      <c r="F58" t="s">
        <v>57</v>
      </c>
    </row>
  </sheetData>
  <mergeCells count="18">
    <mergeCell ref="A34:D34"/>
    <mergeCell ref="A41:C41"/>
    <mergeCell ref="A37:D37"/>
    <mergeCell ref="F34:I34"/>
    <mergeCell ref="F37:I37"/>
    <mergeCell ref="F41:H41"/>
    <mergeCell ref="A25:B25"/>
    <mergeCell ref="D25:E25"/>
    <mergeCell ref="G25:H25"/>
    <mergeCell ref="A1:H1"/>
    <mergeCell ref="A10:J10"/>
    <mergeCell ref="A23:H23"/>
    <mergeCell ref="A12:D12"/>
    <mergeCell ref="F12:H12"/>
    <mergeCell ref="B18:D18"/>
    <mergeCell ref="E18:G18"/>
    <mergeCell ref="H18:J18"/>
    <mergeCell ref="E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</dc:creator>
  <cp:lastModifiedBy>ASC</cp:lastModifiedBy>
  <dcterms:created xsi:type="dcterms:W3CDTF">2025-01-29T11:20:17Z</dcterms:created>
  <dcterms:modified xsi:type="dcterms:W3CDTF">2025-01-29T11:59:54Z</dcterms:modified>
</cp:coreProperties>
</file>