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Faaiqa\Documents\2.Projects\ESRG\IMAGINE\SAMchanges\CGE\"/>
    </mc:Choice>
  </mc:AlternateContent>
  <xr:revisionPtr revIDLastSave="0" documentId="13_ncr:1_{88D02651-7C80-4DA5-9C1B-7358E650B536}" xr6:coauthVersionLast="47" xr6:coauthVersionMax="47" xr10:uidLastSave="{00000000-0000-0000-0000-000000000000}"/>
  <bookViews>
    <workbookView xWindow="-108" yWindow="-108" windowWidth="22080" windowHeight="13176" tabRatio="947" activeTab="18" xr2:uid="{42096573-32CB-4FD1-AD04-1DB4163865F2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SATIM" sheetId="27" r:id="rId7"/>
    <sheet name="TFP" sheetId="34" r:id="rId8"/>
    <sheet name="FacProd" sheetId="6" r:id="rId9"/>
    <sheet name="FacSup" sheetId="5" r:id="rId10"/>
    <sheet name="Wage" sheetId="16" r:id="rId11"/>
    <sheet name="FixCap" sheetId="7" r:id="rId12"/>
    <sheet name="Misc" sheetId="8" r:id="rId13"/>
    <sheet name="Population" sheetId="12" r:id="rId14"/>
    <sheet name="PWGR" sheetId="26" r:id="rId15"/>
    <sheet name="evpen" sheetId="22" r:id="rId16"/>
    <sheet name="evexp" sheetId="23" r:id="rId17"/>
    <sheet name="CARBONTAX" sheetId="19" r:id="rId18"/>
    <sheet name="WPDATA" sheetId="18" r:id="rId19"/>
    <sheet name="FSHOCK" sheetId="21" r:id="rId20"/>
  </sheets>
  <externalReferences>
    <externalReference r:id="rId21"/>
    <externalReference r:id="rId22"/>
    <externalReference r:id="rId23"/>
    <externalReference r:id="rId2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89" i="7" l="1"/>
  <c r="Y89" i="7"/>
  <c r="X89" i="7"/>
  <c r="W89" i="7"/>
  <c r="V89" i="7"/>
  <c r="U89" i="7"/>
  <c r="T89" i="7"/>
  <c r="S89" i="7"/>
  <c r="R89" i="7"/>
  <c r="P89" i="7"/>
  <c r="L89" i="7"/>
  <c r="K89" i="7"/>
  <c r="J89" i="7"/>
  <c r="I89" i="7"/>
  <c r="H89" i="7"/>
  <c r="G89" i="7"/>
  <c r="F89" i="7"/>
  <c r="E89" i="7"/>
  <c r="D89" i="7"/>
  <c r="A89" i="7"/>
  <c r="O89" i="7" s="1"/>
  <c r="Z88" i="7"/>
  <c r="Y88" i="7"/>
  <c r="X88" i="7"/>
  <c r="W88" i="7"/>
  <c r="V88" i="7"/>
  <c r="U88" i="7"/>
  <c r="T88" i="7"/>
  <c r="S88" i="7"/>
  <c r="R88" i="7"/>
  <c r="P88" i="7"/>
  <c r="O88" i="7"/>
  <c r="L88" i="7"/>
  <c r="K88" i="7"/>
  <c r="J88" i="7"/>
  <c r="I88" i="7"/>
  <c r="H88" i="7"/>
  <c r="G88" i="7"/>
  <c r="F88" i="7"/>
  <c r="E88" i="7"/>
  <c r="D88" i="7"/>
  <c r="A88" i="7"/>
  <c r="Z87" i="7"/>
  <c r="Y87" i="7"/>
  <c r="X87" i="7"/>
  <c r="W87" i="7"/>
  <c r="V87" i="7"/>
  <c r="U87" i="7"/>
  <c r="T87" i="7"/>
  <c r="S87" i="7"/>
  <c r="R87" i="7"/>
  <c r="P87" i="7"/>
  <c r="O87" i="7"/>
  <c r="L87" i="7"/>
  <c r="K87" i="7"/>
  <c r="J87" i="7"/>
  <c r="I87" i="7"/>
  <c r="H87" i="7"/>
  <c r="G87" i="7"/>
  <c r="F87" i="7"/>
  <c r="E87" i="7"/>
  <c r="D87" i="7"/>
  <c r="A87" i="7"/>
  <c r="Z86" i="7"/>
  <c r="Y86" i="7"/>
  <c r="X86" i="7"/>
  <c r="W86" i="7"/>
  <c r="V86" i="7"/>
  <c r="U86" i="7"/>
  <c r="T86" i="7"/>
  <c r="S86" i="7"/>
  <c r="R86" i="7"/>
  <c r="P86" i="7"/>
  <c r="L86" i="7"/>
  <c r="K86" i="7"/>
  <c r="J86" i="7"/>
  <c r="I86" i="7"/>
  <c r="H86" i="7"/>
  <c r="G86" i="7"/>
  <c r="F86" i="7"/>
  <c r="E86" i="7"/>
  <c r="D86" i="7"/>
  <c r="A86" i="7"/>
  <c r="O86" i="7" s="1"/>
  <c r="Z85" i="7"/>
  <c r="Y85" i="7"/>
  <c r="X85" i="7"/>
  <c r="W85" i="7"/>
  <c r="V85" i="7"/>
  <c r="U85" i="7"/>
  <c r="T85" i="7"/>
  <c r="S85" i="7"/>
  <c r="R85" i="7"/>
  <c r="P85" i="7"/>
  <c r="O85" i="7"/>
  <c r="L85" i="7"/>
  <c r="K85" i="7"/>
  <c r="J85" i="7"/>
  <c r="I85" i="7"/>
  <c r="H85" i="7"/>
  <c r="G85" i="7"/>
  <c r="F85" i="7"/>
  <c r="E85" i="7"/>
  <c r="D85" i="7"/>
  <c r="A85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" i="7"/>
  <c r="B7" i="6"/>
  <c r="R76" i="36"/>
  <c r="P76" i="36"/>
  <c r="O76" i="36"/>
  <c r="F76" i="36"/>
  <c r="G76" i="36" s="1"/>
  <c r="H76" i="36" s="1"/>
  <c r="I76" i="36" s="1"/>
  <c r="J76" i="36" s="1"/>
  <c r="C76" i="36"/>
  <c r="B76" i="36"/>
  <c r="R67" i="36"/>
  <c r="Q67" i="36"/>
  <c r="P67" i="36"/>
  <c r="O67" i="36"/>
  <c r="N67" i="36"/>
  <c r="M67" i="36"/>
  <c r="L67" i="36"/>
  <c r="K67" i="36"/>
  <c r="J67" i="36"/>
  <c r="I67" i="36"/>
  <c r="H67" i="36"/>
  <c r="G67" i="36"/>
  <c r="F67" i="36"/>
  <c r="E67" i="36"/>
  <c r="D67" i="36"/>
  <c r="C67" i="36"/>
  <c r="B67" i="36"/>
  <c r="R63" i="36"/>
  <c r="Q63" i="36"/>
  <c r="P63" i="36"/>
  <c r="O63" i="36"/>
  <c r="N63" i="36"/>
  <c r="M63" i="36"/>
  <c r="L63" i="36"/>
  <c r="K63" i="36"/>
  <c r="J63" i="36"/>
  <c r="I63" i="36"/>
  <c r="H63" i="36"/>
  <c r="G63" i="36"/>
  <c r="F63" i="36"/>
  <c r="E63" i="36"/>
  <c r="D63" i="36"/>
  <c r="C63" i="36"/>
  <c r="B63" i="36"/>
  <c r="R56" i="36"/>
  <c r="Q56" i="36"/>
  <c r="P56" i="36"/>
  <c r="M56" i="36"/>
  <c r="K56" i="36"/>
  <c r="J56" i="36"/>
  <c r="I56" i="36"/>
  <c r="H56" i="36"/>
  <c r="E56" i="36"/>
  <c r="R55" i="36"/>
  <c r="Q55" i="36"/>
  <c r="P55" i="36"/>
  <c r="O55" i="36"/>
  <c r="O56" i="36" s="1"/>
  <c r="N55" i="36"/>
  <c r="N56" i="36" s="1"/>
  <c r="M55" i="36"/>
  <c r="L55" i="36"/>
  <c r="L56" i="36" s="1"/>
  <c r="K55" i="36"/>
  <c r="J55" i="36"/>
  <c r="I55" i="36"/>
  <c r="H55" i="36"/>
  <c r="G55" i="36"/>
  <c r="G56" i="36" s="1"/>
  <c r="F55" i="36"/>
  <c r="F56" i="36" s="1"/>
  <c r="E55" i="36"/>
  <c r="D55" i="36"/>
  <c r="D56" i="36" s="1"/>
  <c r="C55" i="36"/>
  <c r="C56" i="36" s="1"/>
  <c r="B55" i="36"/>
  <c r="B56" i="36" s="1"/>
  <c r="N24" i="36" l="1"/>
  <c r="N25" i="36" s="1"/>
  <c r="N26" i="36" s="1"/>
  <c r="N27" i="36" s="1"/>
  <c r="O86" i="36"/>
  <c r="O88" i="36"/>
  <c r="O89" i="36" s="1"/>
  <c r="O77" i="36"/>
  <c r="P77" i="36" s="1"/>
  <c r="P78" i="36" s="1"/>
  <c r="P79" i="36" s="1"/>
  <c r="P80" i="36" s="1"/>
  <c r="P81" i="36" s="1"/>
  <c r="P82" i="36" s="1"/>
  <c r="P84" i="36" s="1"/>
  <c r="P85" i="36" s="1"/>
  <c r="P86" i="36" s="1"/>
  <c r="P87" i="36" s="1"/>
  <c r="O75" i="36"/>
  <c r="P75" i="36" s="1"/>
  <c r="O28" i="36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51" i="36" s="1"/>
  <c r="P52" i="36" s="1"/>
  <c r="P53" i="36" s="1"/>
  <c r="P54" i="36" s="1"/>
  <c r="P57" i="36" s="1"/>
  <c r="P58" i="36" s="1"/>
  <c r="P59" i="36" s="1"/>
  <c r="P60" i="36" s="1"/>
  <c r="P61" i="36" s="1"/>
  <c r="P62" i="36" s="1"/>
  <c r="P64" i="36" s="1"/>
  <c r="P65" i="36" s="1"/>
  <c r="P66" i="36" s="1"/>
  <c r="P68" i="36" s="1"/>
  <c r="P69" i="36" s="1"/>
  <c r="P70" i="36" s="1"/>
  <c r="P71" i="36" s="1"/>
  <c r="P72" i="36" s="1"/>
  <c r="O8" i="36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O9" i="36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N78" i="36"/>
  <c r="N79" i="36" s="1"/>
  <c r="N80" i="36" s="1"/>
  <c r="N81" i="36" s="1"/>
  <c r="N82" i="36" s="1"/>
  <c r="N84" i="36" s="1"/>
  <c r="N85" i="36" s="1"/>
  <c r="N87" i="36" s="1"/>
  <c r="J88" i="36"/>
  <c r="K88" i="36" s="1"/>
  <c r="J28" i="36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51" i="36" s="1"/>
  <c r="J52" i="36" s="1"/>
  <c r="J53" i="36" s="1"/>
  <c r="J54" i="36" s="1"/>
  <c r="J57" i="36" s="1"/>
  <c r="J58" i="36" s="1"/>
  <c r="J59" i="36" s="1"/>
  <c r="J60" i="36" s="1"/>
  <c r="J61" i="36" s="1"/>
  <c r="J62" i="36" s="1"/>
  <c r="J64" i="36" s="1"/>
  <c r="J65" i="36" s="1"/>
  <c r="J66" i="36" s="1"/>
  <c r="J68" i="36" s="1"/>
  <c r="J69" i="36" s="1"/>
  <c r="J70" i="36" s="1"/>
  <c r="J71" i="36" s="1"/>
  <c r="J72" i="36" s="1"/>
  <c r="J9" i="36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H28" i="36"/>
  <c r="E88" i="36"/>
  <c r="E86" i="36"/>
  <c r="E77" i="36"/>
  <c r="F77" i="36" s="1"/>
  <c r="E28" i="36"/>
  <c r="E29" i="36" s="1"/>
  <c r="E30" i="36" s="1"/>
  <c r="E31" i="36" s="1"/>
  <c r="E32" i="36" s="1"/>
  <c r="E33" i="36" s="1"/>
  <c r="E34" i="36" s="1"/>
  <c r="E35" i="36" s="1"/>
  <c r="E36" i="36" s="1"/>
  <c r="E37" i="36" s="1"/>
  <c r="E38" i="36" s="1"/>
  <c r="E39" i="36" s="1"/>
  <c r="E40" i="36" s="1"/>
  <c r="E41" i="36" s="1"/>
  <c r="E42" i="36" s="1"/>
  <c r="E43" i="36" s="1"/>
  <c r="E44" i="36" s="1"/>
  <c r="E45" i="36" s="1"/>
  <c r="E46" i="36" s="1"/>
  <c r="E47" i="36" s="1"/>
  <c r="E48" i="36" s="1"/>
  <c r="E51" i="36" s="1"/>
  <c r="E52" i="36" s="1"/>
  <c r="E53" i="36" s="1"/>
  <c r="E54" i="36" s="1"/>
  <c r="E57" i="36" s="1"/>
  <c r="E58" i="36" s="1"/>
  <c r="E59" i="36" s="1"/>
  <c r="E60" i="36" s="1"/>
  <c r="E61" i="36" s="1"/>
  <c r="E62" i="36" s="1"/>
  <c r="E64" i="36" s="1"/>
  <c r="E65" i="36" s="1"/>
  <c r="E66" i="36" s="1"/>
  <c r="E68" i="36" s="1"/>
  <c r="E69" i="36" s="1"/>
  <c r="E70" i="36" s="1"/>
  <c r="E71" i="36" s="1"/>
  <c r="E72" i="36" s="1"/>
  <c r="R8" i="36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K9" i="36"/>
  <c r="L9" i="36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M9" i="36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N9" i="36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Q9" i="36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K10" i="36"/>
  <c r="K11" i="36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J25" i="36"/>
  <c r="J26" i="36" s="1"/>
  <c r="J27" i="36" s="1"/>
  <c r="K25" i="36"/>
  <c r="K26" i="36" s="1"/>
  <c r="K27" i="36" s="1"/>
  <c r="L25" i="36"/>
  <c r="L26" i="36" s="1"/>
  <c r="L27" i="36" s="1"/>
  <c r="M25" i="36"/>
  <c r="M26" i="36" s="1"/>
  <c r="M27" i="36" s="1"/>
  <c r="R28" i="36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51" i="36" s="1"/>
  <c r="R52" i="36" s="1"/>
  <c r="R53" i="36" s="1"/>
  <c r="R54" i="36" s="1"/>
  <c r="R57" i="36" s="1"/>
  <c r="R58" i="36" s="1"/>
  <c r="R59" i="36" s="1"/>
  <c r="R60" i="36" s="1"/>
  <c r="R61" i="36" s="1"/>
  <c r="R62" i="36" s="1"/>
  <c r="R64" i="36" s="1"/>
  <c r="R65" i="36" s="1"/>
  <c r="R66" i="36" s="1"/>
  <c r="R68" i="36" s="1"/>
  <c r="R69" i="36" s="1"/>
  <c r="R70" i="36" s="1"/>
  <c r="R71" i="36" s="1"/>
  <c r="R72" i="36" s="1"/>
  <c r="K29" i="36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51" i="36" s="1"/>
  <c r="K52" i="36" s="1"/>
  <c r="K53" i="36" s="1"/>
  <c r="K54" i="36" s="1"/>
  <c r="K57" i="36" s="1"/>
  <c r="K58" i="36" s="1"/>
  <c r="K59" i="36" s="1"/>
  <c r="K60" i="36" s="1"/>
  <c r="K61" i="36" s="1"/>
  <c r="K62" i="36" s="1"/>
  <c r="K64" i="36" s="1"/>
  <c r="K65" i="36" s="1"/>
  <c r="K66" i="36" s="1"/>
  <c r="K68" i="36" s="1"/>
  <c r="K69" i="36" s="1"/>
  <c r="K70" i="36" s="1"/>
  <c r="K71" i="36" s="1"/>
  <c r="K72" i="36" s="1"/>
  <c r="L29" i="36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51" i="36" s="1"/>
  <c r="L52" i="36" s="1"/>
  <c r="L53" i="36" s="1"/>
  <c r="L54" i="36" s="1"/>
  <c r="L57" i="36" s="1"/>
  <c r="L58" i="36" s="1"/>
  <c r="L59" i="36" s="1"/>
  <c r="L60" i="36" s="1"/>
  <c r="L61" i="36" s="1"/>
  <c r="L62" i="36" s="1"/>
  <c r="L64" i="36" s="1"/>
  <c r="L65" i="36" s="1"/>
  <c r="L66" i="36" s="1"/>
  <c r="L68" i="36" s="1"/>
  <c r="L69" i="36" s="1"/>
  <c r="L70" i="36" s="1"/>
  <c r="L71" i="36" s="1"/>
  <c r="L72" i="36" s="1"/>
  <c r="M29" i="36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51" i="36" s="1"/>
  <c r="M52" i="36" s="1"/>
  <c r="M53" i="36" s="1"/>
  <c r="M54" i="36" s="1"/>
  <c r="M57" i="36" s="1"/>
  <c r="M58" i="36" s="1"/>
  <c r="M59" i="36" s="1"/>
  <c r="M60" i="36" s="1"/>
  <c r="M61" i="36" s="1"/>
  <c r="M62" i="36" s="1"/>
  <c r="M64" i="36" s="1"/>
  <c r="M65" i="36" s="1"/>
  <c r="M66" i="36" s="1"/>
  <c r="M68" i="36" s="1"/>
  <c r="M69" i="36" s="1"/>
  <c r="M70" i="36" s="1"/>
  <c r="M71" i="36" s="1"/>
  <c r="M72" i="36" s="1"/>
  <c r="N29" i="36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51" i="36" s="1"/>
  <c r="N52" i="36" s="1"/>
  <c r="N53" i="36" s="1"/>
  <c r="N54" i="36" s="1"/>
  <c r="N57" i="36" s="1"/>
  <c r="N58" i="36" s="1"/>
  <c r="N59" i="36" s="1"/>
  <c r="N60" i="36" s="1"/>
  <c r="N61" i="36" s="1"/>
  <c r="N62" i="36" s="1"/>
  <c r="N64" i="36" s="1"/>
  <c r="N65" i="36" s="1"/>
  <c r="N66" i="36" s="1"/>
  <c r="N68" i="36" s="1"/>
  <c r="N69" i="36" s="1"/>
  <c r="N70" i="36" s="1"/>
  <c r="N71" i="36" s="1"/>
  <c r="N72" i="36" s="1"/>
  <c r="Q29" i="36"/>
  <c r="Q30" i="36"/>
  <c r="Q31" i="36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51" i="36" s="1"/>
  <c r="Q52" i="36" s="1"/>
  <c r="Q53" i="36" s="1"/>
  <c r="Q54" i="36" s="1"/>
  <c r="Q57" i="36" s="1"/>
  <c r="Q58" i="36" s="1"/>
  <c r="Q59" i="36" s="1"/>
  <c r="Q60" i="36" s="1"/>
  <c r="Q61" i="36" s="1"/>
  <c r="Q62" i="36" s="1"/>
  <c r="Q64" i="36" s="1"/>
  <c r="Q65" i="36" s="1"/>
  <c r="Q66" i="36" s="1"/>
  <c r="Q68" i="36" s="1"/>
  <c r="Q69" i="36" s="1"/>
  <c r="Q70" i="36" s="1"/>
  <c r="Q71" i="36" s="1"/>
  <c r="Q72" i="36" s="1"/>
  <c r="R75" i="36"/>
  <c r="R77" i="36"/>
  <c r="R78" i="36" s="1"/>
  <c r="R79" i="36" s="1"/>
  <c r="R80" i="36" s="1"/>
  <c r="R81" i="36" s="1"/>
  <c r="R82" i="36" s="1"/>
  <c r="R84" i="36" s="1"/>
  <c r="R85" i="36" s="1"/>
  <c r="R86" i="36" s="1"/>
  <c r="R87" i="36" s="1"/>
  <c r="J78" i="36"/>
  <c r="J79" i="36" s="1"/>
  <c r="J80" i="36" s="1"/>
  <c r="J81" i="36" s="1"/>
  <c r="J82" i="36" s="1"/>
  <c r="J84" i="36" s="1"/>
  <c r="J85" i="36" s="1"/>
  <c r="K78" i="36"/>
  <c r="K79" i="36" s="1"/>
  <c r="K80" i="36" s="1"/>
  <c r="K81" i="36" s="1"/>
  <c r="K82" i="36" s="1"/>
  <c r="K84" i="36" s="1"/>
  <c r="K85" i="36" s="1"/>
  <c r="K86" i="36" s="1"/>
  <c r="K87" i="36" s="1"/>
  <c r="L78" i="36"/>
  <c r="M78" i="36"/>
  <c r="M79" i="36" s="1"/>
  <c r="M80" i="36" s="1"/>
  <c r="M81" i="36" s="1"/>
  <c r="M82" i="36" s="1"/>
  <c r="M84" i="36" s="1"/>
  <c r="M85" i="36" s="1"/>
  <c r="M87" i="36" s="1"/>
  <c r="O78" i="36"/>
  <c r="O79" i="36" s="1"/>
  <c r="O80" i="36" s="1"/>
  <c r="O81" i="36" s="1"/>
  <c r="O82" i="36" s="1"/>
  <c r="O84" i="36" s="1"/>
  <c r="O85" i="36" s="1"/>
  <c r="Q78" i="36"/>
  <c r="Q79" i="36" s="1"/>
  <c r="Q80" i="36" s="1"/>
  <c r="Q81" i="36" s="1"/>
  <c r="Q82" i="36" s="1"/>
  <c r="Q84" i="36" s="1"/>
  <c r="Q85" i="36" s="1"/>
  <c r="Q86" i="36" s="1"/>
  <c r="Q87" i="36" s="1"/>
  <c r="L80" i="36"/>
  <c r="L81" i="36" s="1"/>
  <c r="L82" i="36" s="1"/>
  <c r="L84" i="36" s="1"/>
  <c r="L85" i="36" s="1"/>
  <c r="L87" i="36"/>
  <c r="L89" i="36"/>
  <c r="N89" i="36"/>
  <c r="F75" i="36"/>
  <c r="G75" i="36" s="1"/>
  <c r="H75" i="36" s="1"/>
  <c r="I75" i="36" s="1"/>
  <c r="J75" i="36" s="1"/>
  <c r="E24" i="36"/>
  <c r="E25" i="36" s="1"/>
  <c r="E26" i="36" s="1"/>
  <c r="E27" i="36" s="1"/>
  <c r="E8" i="36"/>
  <c r="F8" i="36" s="1"/>
  <c r="F9" i="36" s="1"/>
  <c r="F10" i="36" s="1"/>
  <c r="F11" i="36" s="1"/>
  <c r="F12" i="36" s="1"/>
  <c r="F13" i="36" s="1"/>
  <c r="F14" i="36" s="1"/>
  <c r="F15" i="36" s="1"/>
  <c r="F16" i="36" s="1"/>
  <c r="F17" i="36" s="1"/>
  <c r="F18" i="36" s="1"/>
  <c r="F19" i="36" s="1"/>
  <c r="F20" i="36" s="1"/>
  <c r="F21" i="36" s="1"/>
  <c r="E78" i="36"/>
  <c r="E79" i="36" s="1"/>
  <c r="E80" i="36" s="1"/>
  <c r="E81" i="36" s="1"/>
  <c r="E82" i="36" s="1"/>
  <c r="E84" i="36" s="1"/>
  <c r="E85" i="36" s="1"/>
  <c r="E9" i="36"/>
  <c r="E10" i="36" s="1"/>
  <c r="E11" i="36" s="1"/>
  <c r="E12" i="36" s="1"/>
  <c r="E13" i="36" s="1"/>
  <c r="E14" i="36" s="1"/>
  <c r="E15" i="36" s="1"/>
  <c r="E16" i="36" s="1"/>
  <c r="E17" i="36" s="1"/>
  <c r="E18" i="36" s="1"/>
  <c r="E19" i="36" s="1"/>
  <c r="E20" i="36" s="1"/>
  <c r="E21" i="36" s="1"/>
  <c r="D78" i="36"/>
  <c r="D79" i="36" s="1"/>
  <c r="D80" i="36" s="1"/>
  <c r="D81" i="36" s="1"/>
  <c r="D82" i="36" s="1"/>
  <c r="D84" i="36" s="1"/>
  <c r="D85" i="36" s="1"/>
  <c r="D87" i="36" s="1"/>
  <c r="D89" i="36" s="1"/>
  <c r="E89" i="36" s="1"/>
  <c r="D29" i="36"/>
  <c r="D30" i="36" s="1"/>
  <c r="D31" i="36" s="1"/>
  <c r="D32" i="36" s="1"/>
  <c r="D33" i="36" s="1"/>
  <c r="D34" i="36" s="1"/>
  <c r="D35" i="36" s="1"/>
  <c r="D36" i="36" s="1"/>
  <c r="D37" i="36" s="1"/>
  <c r="D38" i="36" s="1"/>
  <c r="D39" i="36" s="1"/>
  <c r="D40" i="36" s="1"/>
  <c r="D41" i="36" s="1"/>
  <c r="D42" i="36" s="1"/>
  <c r="D43" i="36" s="1"/>
  <c r="D44" i="36" s="1"/>
  <c r="D45" i="36" s="1"/>
  <c r="D46" i="36" s="1"/>
  <c r="D47" i="36" s="1"/>
  <c r="D48" i="36" s="1"/>
  <c r="D51" i="36" s="1"/>
  <c r="D52" i="36" s="1"/>
  <c r="D53" i="36" s="1"/>
  <c r="D54" i="36" s="1"/>
  <c r="D57" i="36" s="1"/>
  <c r="D58" i="36" s="1"/>
  <c r="D59" i="36" s="1"/>
  <c r="D60" i="36" s="1"/>
  <c r="D61" i="36" s="1"/>
  <c r="D62" i="36" s="1"/>
  <c r="D64" i="36" s="1"/>
  <c r="D65" i="36" s="1"/>
  <c r="D66" i="36" s="1"/>
  <c r="D68" i="36" s="1"/>
  <c r="D69" i="36" s="1"/>
  <c r="D70" i="36" s="1"/>
  <c r="D71" i="36" s="1"/>
  <c r="D72" i="36" s="1"/>
  <c r="D25" i="36"/>
  <c r="D26" i="36" s="1"/>
  <c r="D27" i="36" s="1"/>
  <c r="D9" i="36"/>
  <c r="D10" i="36" s="1"/>
  <c r="D11" i="36" s="1"/>
  <c r="D12" i="36" s="1"/>
  <c r="D13" i="36" s="1"/>
  <c r="D14" i="36" s="1"/>
  <c r="D15" i="36" s="1"/>
  <c r="D16" i="36" s="1"/>
  <c r="D17" i="36" s="1"/>
  <c r="D18" i="36" s="1"/>
  <c r="D19" i="36" s="1"/>
  <c r="D20" i="36" s="1"/>
  <c r="D21" i="36" s="1"/>
  <c r="O2" i="36"/>
  <c r="G77" i="36" l="1"/>
  <c r="H77" i="36" s="1"/>
  <c r="F78" i="36"/>
  <c r="F79" i="36" s="1"/>
  <c r="F80" i="36" s="1"/>
  <c r="F81" i="36" s="1"/>
  <c r="F82" i="36" s="1"/>
  <c r="F84" i="36" s="1"/>
  <c r="F85" i="36" s="1"/>
  <c r="J89" i="36"/>
  <c r="K89" i="36" s="1"/>
  <c r="F28" i="36"/>
  <c r="F29" i="36" s="1"/>
  <c r="F30" i="36" s="1"/>
  <c r="F31" i="36" s="1"/>
  <c r="F32" i="36" s="1"/>
  <c r="F33" i="36" s="1"/>
  <c r="F34" i="36" s="1"/>
  <c r="F35" i="36" s="1"/>
  <c r="F36" i="36" s="1"/>
  <c r="F37" i="36" s="1"/>
  <c r="F38" i="36" s="1"/>
  <c r="F39" i="36" s="1"/>
  <c r="F40" i="36" s="1"/>
  <c r="F41" i="36" s="1"/>
  <c r="F42" i="36" s="1"/>
  <c r="F43" i="36" s="1"/>
  <c r="F44" i="36" s="1"/>
  <c r="F45" i="36" s="1"/>
  <c r="F46" i="36" s="1"/>
  <c r="F47" i="36" s="1"/>
  <c r="F48" i="36" s="1"/>
  <c r="F51" i="36" s="1"/>
  <c r="F52" i="36" s="1"/>
  <c r="F53" i="36" s="1"/>
  <c r="F54" i="36" s="1"/>
  <c r="F57" i="36" s="1"/>
  <c r="F58" i="36" s="1"/>
  <c r="F59" i="36" s="1"/>
  <c r="F60" i="36" s="1"/>
  <c r="F61" i="36" s="1"/>
  <c r="F62" i="36" s="1"/>
  <c r="F64" i="36" s="1"/>
  <c r="F65" i="36" s="1"/>
  <c r="F66" i="36" s="1"/>
  <c r="F68" i="36" s="1"/>
  <c r="F69" i="36" s="1"/>
  <c r="F70" i="36" s="1"/>
  <c r="F71" i="36" s="1"/>
  <c r="F72" i="36" s="1"/>
  <c r="P88" i="36"/>
  <c r="P89" i="36" s="1"/>
  <c r="Q89" i="36" s="1"/>
  <c r="R89" i="36" s="1"/>
  <c r="O87" i="36"/>
  <c r="O24" i="36"/>
  <c r="P24" i="36" s="1"/>
  <c r="Q24" i="36" s="1"/>
  <c r="O29" i="36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51" i="36" s="1"/>
  <c r="O52" i="36" s="1"/>
  <c r="O53" i="36" s="1"/>
  <c r="O54" i="36" s="1"/>
  <c r="O57" i="36" s="1"/>
  <c r="O58" i="36" s="1"/>
  <c r="O59" i="36" s="1"/>
  <c r="O60" i="36" s="1"/>
  <c r="O61" i="36" s="1"/>
  <c r="O62" i="36" s="1"/>
  <c r="O64" i="36" s="1"/>
  <c r="O65" i="36" s="1"/>
  <c r="O66" i="36" s="1"/>
  <c r="O68" i="36" s="1"/>
  <c r="O69" i="36" s="1"/>
  <c r="O70" i="36" s="1"/>
  <c r="O71" i="36" s="1"/>
  <c r="O72" i="36" s="1"/>
  <c r="J87" i="36"/>
  <c r="E87" i="36"/>
  <c r="F86" i="36"/>
  <c r="G86" i="36" s="1"/>
  <c r="F24" i="36"/>
  <c r="G8" i="36"/>
  <c r="H8" i="36" s="1"/>
  <c r="F87" i="36"/>
  <c r="Q88" i="36" l="1"/>
  <c r="R88" i="36" s="1"/>
  <c r="O25" i="36"/>
  <c r="O26" i="36" s="1"/>
  <c r="O27" i="36" s="1"/>
  <c r="P25" i="36"/>
  <c r="P26" i="36" s="1"/>
  <c r="P27" i="36" s="1"/>
  <c r="Q25" i="36"/>
  <c r="Q26" i="36" s="1"/>
  <c r="Q27" i="36" s="1"/>
  <c r="R24" i="36"/>
  <c r="R25" i="36" s="1"/>
  <c r="R26" i="36" s="1"/>
  <c r="R27" i="36" s="1"/>
  <c r="F88" i="36"/>
  <c r="G88" i="36" s="1"/>
  <c r="F25" i="36"/>
  <c r="F26" i="36" s="1"/>
  <c r="F27" i="36" s="1"/>
  <c r="G24" i="36"/>
  <c r="H24" i="36" s="1"/>
  <c r="F89" i="36" l="1"/>
  <c r="I89" i="36"/>
  <c r="I78" i="36"/>
  <c r="I79" i="36" s="1"/>
  <c r="I80" i="36" s="1"/>
  <c r="I81" i="36" s="1"/>
  <c r="I82" i="36" s="1"/>
  <c r="I84" i="36" s="1"/>
  <c r="I85" i="36" s="1"/>
  <c r="I87" i="36" s="1"/>
  <c r="I29" i="36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51" i="36" s="1"/>
  <c r="I52" i="36" s="1"/>
  <c r="I53" i="36" s="1"/>
  <c r="I54" i="36" s="1"/>
  <c r="I57" i="36" s="1"/>
  <c r="I58" i="36" s="1"/>
  <c r="I59" i="36" s="1"/>
  <c r="I60" i="36" s="1"/>
  <c r="I61" i="36" s="1"/>
  <c r="I62" i="36" s="1"/>
  <c r="I64" i="36" s="1"/>
  <c r="I65" i="36" s="1"/>
  <c r="I66" i="36" s="1"/>
  <c r="I68" i="36" s="1"/>
  <c r="I69" i="36" s="1"/>
  <c r="I70" i="36" s="1"/>
  <c r="I71" i="36" s="1"/>
  <c r="I72" i="36" s="1"/>
  <c r="I25" i="36"/>
  <c r="I26" i="36" s="1"/>
  <c r="I27" i="36" s="1"/>
  <c r="I9" i="36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H89" i="36" l="1"/>
  <c r="H78" i="36"/>
  <c r="H79" i="36" s="1"/>
  <c r="H80" i="36" s="1"/>
  <c r="H81" i="36" s="1"/>
  <c r="H82" i="36" s="1"/>
  <c r="H84" i="36" s="1"/>
  <c r="H85" i="36" s="1"/>
  <c r="H87" i="36" s="1"/>
  <c r="H29" i="36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H48" i="36" s="1"/>
  <c r="H51" i="36" s="1"/>
  <c r="H52" i="36" s="1"/>
  <c r="H53" i="36" s="1"/>
  <c r="H54" i="36" s="1"/>
  <c r="H57" i="36" s="1"/>
  <c r="H58" i="36" s="1"/>
  <c r="H59" i="36" s="1"/>
  <c r="H60" i="36" s="1"/>
  <c r="H61" i="36" s="1"/>
  <c r="H62" i="36" s="1"/>
  <c r="H64" i="36" s="1"/>
  <c r="H65" i="36" s="1"/>
  <c r="H66" i="36" s="1"/>
  <c r="H68" i="36" s="1"/>
  <c r="H69" i="36" s="1"/>
  <c r="H70" i="36" s="1"/>
  <c r="H71" i="36" s="1"/>
  <c r="H72" i="36" s="1"/>
  <c r="H25" i="36"/>
  <c r="H26" i="36" s="1"/>
  <c r="H27" i="36" s="1"/>
  <c r="H9" i="36"/>
  <c r="H10" i="36" s="1"/>
  <c r="H11" i="36" s="1"/>
  <c r="H12" i="36" s="1"/>
  <c r="H13" i="36" s="1"/>
  <c r="H14" i="36" s="1"/>
  <c r="H15" i="36" s="1"/>
  <c r="H16" i="36" s="1"/>
  <c r="H17" i="36" s="1"/>
  <c r="H18" i="36" s="1"/>
  <c r="H19" i="36" s="1"/>
  <c r="H20" i="36" s="1"/>
  <c r="H21" i="36" s="1"/>
  <c r="AC72" i="36"/>
  <c r="G78" i="36"/>
  <c r="G79" i="36" s="1"/>
  <c r="G80" i="36" s="1"/>
  <c r="G81" i="36" s="1"/>
  <c r="G82" i="36" s="1"/>
  <c r="G84" i="36" s="1"/>
  <c r="G85" i="36" s="1"/>
  <c r="G87" i="36" s="1"/>
  <c r="AD73" i="36"/>
  <c r="AC73" i="36" s="1"/>
  <c r="AC76" i="36"/>
  <c r="AC77" i="36"/>
  <c r="AD78" i="36"/>
  <c r="AC78" i="36" s="1"/>
  <c r="AC79" i="36"/>
  <c r="AC80" i="36"/>
  <c r="AC81" i="36"/>
  <c r="AC82" i="36"/>
  <c r="AD83" i="36"/>
  <c r="AC83" i="36" s="1"/>
  <c r="G89" i="36"/>
  <c r="G29" i="36"/>
  <c r="G30" i="36" s="1"/>
  <c r="G31" i="36" s="1"/>
  <c r="G32" i="36" s="1"/>
  <c r="G33" i="36" s="1"/>
  <c r="G34" i="36" s="1"/>
  <c r="G35" i="36" s="1"/>
  <c r="G36" i="36" s="1"/>
  <c r="G37" i="36" s="1"/>
  <c r="G38" i="36" s="1"/>
  <c r="G39" i="36" s="1"/>
  <c r="G40" i="36" s="1"/>
  <c r="G41" i="36" s="1"/>
  <c r="G42" i="36" s="1"/>
  <c r="G43" i="36" s="1"/>
  <c r="G44" i="36" s="1"/>
  <c r="G45" i="36" s="1"/>
  <c r="G46" i="36" s="1"/>
  <c r="G47" i="36" s="1"/>
  <c r="G48" i="36" s="1"/>
  <c r="G51" i="36" s="1"/>
  <c r="G52" i="36" s="1"/>
  <c r="G53" i="36" s="1"/>
  <c r="G54" i="36" s="1"/>
  <c r="G57" i="36" s="1"/>
  <c r="G58" i="36" s="1"/>
  <c r="G59" i="36" s="1"/>
  <c r="G60" i="36" s="1"/>
  <c r="G61" i="36" s="1"/>
  <c r="G62" i="36" s="1"/>
  <c r="G64" i="36" s="1"/>
  <c r="G65" i="36" s="1"/>
  <c r="G66" i="36" s="1"/>
  <c r="G68" i="36" s="1"/>
  <c r="G69" i="36" s="1"/>
  <c r="G70" i="36" s="1"/>
  <c r="G71" i="36" s="1"/>
  <c r="G72" i="36" s="1"/>
  <c r="G25" i="36"/>
  <c r="G26" i="36" s="1"/>
  <c r="G27" i="36" s="1"/>
  <c r="G9" i="36"/>
  <c r="G10" i="36" s="1"/>
  <c r="G11" i="36" s="1"/>
  <c r="G12" i="36" s="1"/>
  <c r="G13" i="36" s="1"/>
  <c r="G14" i="36" s="1"/>
  <c r="G15" i="36" s="1"/>
  <c r="G16" i="36" s="1"/>
  <c r="G17" i="36" s="1"/>
  <c r="G18" i="36" s="1"/>
  <c r="G19" i="36" s="1"/>
  <c r="G20" i="36" s="1"/>
  <c r="G21" i="36" s="1"/>
  <c r="AD84" i="36" l="1"/>
  <c r="AC84" i="36" s="1"/>
  <c r="AD74" i="36"/>
  <c r="AC74" i="36" l="1"/>
  <c r="AD75" i="36"/>
  <c r="AC75" i="36" s="1"/>
  <c r="Z62" i="7" l="1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C62" i="27"/>
  <c r="B62" i="27"/>
  <c r="C61" i="27"/>
  <c r="B61" i="27"/>
  <c r="AD71" i="36"/>
  <c r="AC71" i="36" s="1"/>
  <c r="AD70" i="36"/>
  <c r="AC70" i="36" s="1"/>
  <c r="AC69" i="36"/>
  <c r="AC68" i="36"/>
  <c r="AC67" i="36"/>
  <c r="AC66" i="36"/>
  <c r="AD35" i="36"/>
  <c r="AC35" i="36" s="1"/>
  <c r="AC34" i="36"/>
  <c r="AD33" i="36"/>
  <c r="AC33" i="36" s="1"/>
  <c r="AC32" i="36"/>
  <c r="AD29" i="36"/>
  <c r="AD30" i="36" s="1"/>
  <c r="AD31" i="36" s="1"/>
  <c r="AC31" i="36" s="1"/>
  <c r="AC28" i="36"/>
  <c r="AC27" i="36"/>
  <c r="AD26" i="36"/>
  <c r="AC26" i="36" s="1"/>
  <c r="AC25" i="36"/>
  <c r="AD21" i="36"/>
  <c r="AD22" i="36" s="1"/>
  <c r="AC22" i="36" s="1"/>
  <c r="AC20" i="36"/>
  <c r="AD19" i="36"/>
  <c r="AC19" i="36" s="1"/>
  <c r="AC18" i="36"/>
  <c r="AD17" i="36"/>
  <c r="AC17" i="36" s="1"/>
  <c r="AD14" i="36"/>
  <c r="AC14" i="36" s="1"/>
  <c r="AC13" i="36"/>
  <c r="AC12" i="36"/>
  <c r="AC11" i="36"/>
  <c r="AD9" i="36"/>
  <c r="AC9" i="36" s="1"/>
  <c r="B9" i="36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2" i="36" s="1"/>
  <c r="B53" i="36" s="1"/>
  <c r="B54" i="36" s="1"/>
  <c r="B57" i="36" s="1"/>
  <c r="B58" i="36" s="1"/>
  <c r="B59" i="36" s="1"/>
  <c r="B60" i="36" s="1"/>
  <c r="B61" i="36" s="1"/>
  <c r="B62" i="36" s="1"/>
  <c r="B66" i="36" s="1"/>
  <c r="B68" i="36" s="1"/>
  <c r="B69" i="36" s="1"/>
  <c r="B70" i="36" s="1"/>
  <c r="B71" i="36" s="1"/>
  <c r="B72" i="36" s="1"/>
  <c r="B73" i="36" s="1"/>
  <c r="B74" i="36" s="1"/>
  <c r="B75" i="36" s="1"/>
  <c r="B77" i="36" s="1"/>
  <c r="B78" i="36" s="1"/>
  <c r="B79" i="36" s="1"/>
  <c r="B80" i="36" s="1"/>
  <c r="B81" i="36" s="1"/>
  <c r="B82" i="36" s="1"/>
  <c r="B83" i="36" s="1"/>
  <c r="B84" i="36" s="1"/>
  <c r="B85" i="36" s="1"/>
  <c r="B86" i="36" s="1"/>
  <c r="B87" i="36" s="1"/>
  <c r="B88" i="36" s="1"/>
  <c r="B89" i="36" s="1"/>
  <c r="AC8" i="36"/>
  <c r="C8" i="36"/>
  <c r="C9" i="36" s="1"/>
  <c r="C10" i="36" s="1"/>
  <c r="C11" i="36" s="1"/>
  <c r="C12" i="36" s="1"/>
  <c r="C13" i="36" s="1"/>
  <c r="C14" i="36" s="1"/>
  <c r="C15" i="36" s="1"/>
  <c r="C16" i="36" s="1"/>
  <c r="C17" i="36" s="1"/>
  <c r="C18" i="36" s="1"/>
  <c r="C19" i="36" s="1"/>
  <c r="C20" i="36" s="1"/>
  <c r="C21" i="36" s="1"/>
  <c r="C22" i="36" s="1"/>
  <c r="C23" i="36" s="1"/>
  <c r="C24" i="36" s="1"/>
  <c r="C25" i="36" s="1"/>
  <c r="C26" i="36" s="1"/>
  <c r="C27" i="36" s="1"/>
  <c r="C28" i="36" s="1"/>
  <c r="C29" i="36" s="1"/>
  <c r="C30" i="36" s="1"/>
  <c r="C31" i="36" s="1"/>
  <c r="C32" i="36" s="1"/>
  <c r="C33" i="36" s="1"/>
  <c r="C34" i="36" s="1"/>
  <c r="C35" i="36" s="1"/>
  <c r="C36" i="36" s="1"/>
  <c r="C37" i="36" s="1"/>
  <c r="C38" i="36" s="1"/>
  <c r="C39" i="36" s="1"/>
  <c r="C40" i="36" s="1"/>
  <c r="C41" i="36" s="1"/>
  <c r="C42" i="36" s="1"/>
  <c r="C43" i="36" s="1"/>
  <c r="C44" i="36" s="1"/>
  <c r="C45" i="36" s="1"/>
  <c r="C46" i="36" s="1"/>
  <c r="C47" i="36" s="1"/>
  <c r="C48" i="36" s="1"/>
  <c r="C49" i="36" s="1"/>
  <c r="C50" i="36" s="1"/>
  <c r="C52" i="36" s="1"/>
  <c r="C53" i="36" s="1"/>
  <c r="C54" i="36" s="1"/>
  <c r="C57" i="36" s="1"/>
  <c r="C58" i="36" s="1"/>
  <c r="C59" i="36" s="1"/>
  <c r="C60" i="36" s="1"/>
  <c r="C61" i="36" s="1"/>
  <c r="C62" i="36" s="1"/>
  <c r="C66" i="36" s="1"/>
  <c r="C68" i="36" s="1"/>
  <c r="C69" i="36" s="1"/>
  <c r="C70" i="36" s="1"/>
  <c r="C71" i="36" s="1"/>
  <c r="C72" i="36" s="1"/>
  <c r="C73" i="36" s="1"/>
  <c r="C74" i="36" s="1"/>
  <c r="C75" i="36" s="1"/>
  <c r="C77" i="36" s="1"/>
  <c r="C78" i="36" s="1"/>
  <c r="C79" i="36" s="1"/>
  <c r="C80" i="36" s="1"/>
  <c r="C81" i="36" s="1"/>
  <c r="C82" i="36" s="1"/>
  <c r="C83" i="36" s="1"/>
  <c r="C84" i="36" s="1"/>
  <c r="C85" i="36" s="1"/>
  <c r="C86" i="36" s="1"/>
  <c r="C87" i="36" s="1"/>
  <c r="C88" i="36" s="1"/>
  <c r="C89" i="36" s="1"/>
  <c r="S4" i="36"/>
  <c r="G4" i="36"/>
  <c r="H4" i="36" s="1"/>
  <c r="S3" i="36"/>
  <c r="N2" i="36"/>
  <c r="P2" i="36" l="1"/>
  <c r="AC29" i="36"/>
  <c r="AC21" i="36"/>
  <c r="AD10" i="36"/>
  <c r="AC10" i="36" s="1"/>
  <c r="I4" i="36"/>
  <c r="K4" i="36" s="1"/>
  <c r="J4" i="36"/>
  <c r="L4" i="36" s="1"/>
  <c r="AD36" i="36"/>
  <c r="AC36" i="36" s="1"/>
  <c r="AD15" i="36"/>
  <c r="B51" i="36"/>
  <c r="C51" i="36"/>
  <c r="B64" i="36"/>
  <c r="B65" i="36" s="1"/>
  <c r="C64" i="36"/>
  <c r="C65" i="36" s="1"/>
  <c r="AD23" i="36"/>
  <c r="AC30" i="36"/>
  <c r="AD37" i="36" l="1"/>
  <c r="M4" i="36"/>
  <c r="AD16" i="36"/>
  <c r="AC16" i="36" s="1"/>
  <c r="AC15" i="36"/>
  <c r="AD24" i="36"/>
  <c r="AC24" i="36" s="1"/>
  <c r="AC23" i="36"/>
  <c r="AC37" i="36"/>
  <c r="AD38" i="36"/>
  <c r="N4" i="36" l="1"/>
  <c r="O4" i="36"/>
  <c r="P4" i="36"/>
  <c r="Q4" i="36" s="1"/>
  <c r="AC38" i="36"/>
  <c r="AD39" i="36"/>
  <c r="AD62" i="36" l="1"/>
  <c r="AC39" i="36"/>
  <c r="AC62" i="36" l="1"/>
  <c r="AD63" i="36"/>
  <c r="AC63" i="36" l="1"/>
  <c r="AD64" i="36"/>
  <c r="AC64" i="36" l="1"/>
  <c r="AD65" i="36"/>
  <c r="AC65" i="36" s="1"/>
  <c r="P84" i="34" l="1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Q7" i="34" s="1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O79" i="7"/>
  <c r="O80" i="7"/>
  <c r="O81" i="7"/>
  <c r="O82" i="7"/>
  <c r="O83" i="7"/>
  <c r="O84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9" i="27" s="1"/>
  <c r="C60" i="27" s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AF33" i="26" l="1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V11" i="6" l="1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<sst xmlns="http://schemas.openxmlformats.org/spreadsheetml/2006/main" count="1858" uniqueCount="450">
  <si>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</si>
  <si>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</si>
  <si>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</si>
  <si>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</si>
  <si>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</si>
  <si>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</si>
  <si>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</si>
  <si>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</si>
  <si>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</si>
  <si>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</si>
  <si>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</si>
  <si>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</si>
  <si>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</si>
  <si>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</si>
  <si>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</si>
  <si>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</si>
  <si>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</si>
  <si>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</si>
  <si>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</si>
  <si>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</si>
  <si>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</si>
  <si>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</si>
  <si>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</si>
  <si>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</si>
  <si>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</si>
  <si>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</si>
  <si>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</si>
  <si>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</si>
  <si>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</si>
  <si>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</si>
  <si>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</si>
  <si>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</si>
  <si>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</si>
  <si>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</si>
  <si>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</si>
  <si>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</si>
  <si>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</si>
  <si>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</si>
  <si>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</si>
  <si>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</si>
  <si>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</si>
  <si>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</si>
  <si>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</si>
  <si>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</si>
  <si>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</si>
  <si>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</si>
  <si>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</si>
  <si>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</si>
  <si>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</si>
  <si>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</si>
  <si>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</si>
  <si>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</si>
  <si>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</si>
  <si>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</si>
  <si>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</si>
  <si>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</si>
  <si>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</si>
  <si>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</si>
  <si>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</si>
  <si>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</si>
  <si>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</si>
  <si>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</si>
  <si>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</si>
  <si>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</si>
  <si>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</si>
  <si>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</si>
  <si>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</si>
  <si>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</si>
  <si>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</si>
  <si>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</si>
  <si>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</si>
  <si>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</si>
  <si>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</si>
  <si>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</si>
  <si>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</si>
  <si>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</si>
  <si>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</si>
  <si>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</si>
  <si>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</si>
  <si>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</si>
  <si>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</si>
  <si>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</si>
  <si>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</si>
  <si>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</si>
  <si>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</si>
  <si>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</si>
  <si>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</si>
  <si>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</si>
  <si>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</si>
  <si>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</si>
  <si>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</si>
  <si>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</si>
  <si>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</si>
  <si>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</si>
  <si>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</si>
  <si>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</si>
  <si>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</si>
  <si>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</si>
  <si>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</si>
  <si>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</si>
  <si>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</si>
  <si>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</si>
  <si>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</si>
  <si>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</si>
  <si>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</si>
  <si>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</si>
  <si>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</si>
  <si>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</si>
  <si>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</si>
  <si>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</si>
  <si>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</si>
  <si>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</si>
  <si>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</si>
  <si>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</si>
  <si>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</si>
  <si>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</si>
  <si>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</si>
  <si>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</si>
  <si>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</si>
  <si>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</si>
  <si>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</si>
  <si>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</si>
  <si>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</si>
  <si>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</si>
  <si>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</si>
  <si>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</si>
  <si>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</si>
  <si>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</si>
  <si>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</si>
  <si>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</si>
  <si>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</si>
  <si>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</si>
  <si>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</si>
  <si>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</si>
  <si>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</si>
  <si>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</si>
  <si>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</si>
  <si>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</si>
  <si>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</si>
  <si>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</si>
  <si>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</si>
  <si>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</si>
  <si>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</si>
  <si>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</si>
  <si>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</si>
  <si>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</si>
  <si>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</si>
  <si>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</si>
  <si>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</si>
  <si>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</si>
  <si>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</si>
  <si>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</si>
  <si>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</si>
  <si>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</si>
  <si>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</si>
  <si>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</si>
  <si>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</si>
  <si>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</si>
  <si>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</si>
  <si>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</si>
  <si>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</si>
  <si>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</si>
  <si>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</si>
  <si>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</si>
  <si>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</si>
  <si>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</si>
  <si>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</si>
  <si>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</si>
  <si>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</si>
  <si>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</si>
  <si>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</si>
  <si>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</si>
  <si>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</si>
  <si>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</si>
  <si>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</si>
  <si>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</si>
  <si>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</si>
  <si>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</si>
  <si>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</si>
  <si>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</si>
  <si>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</si>
  <si>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</si>
  <si>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</si>
  <si>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</si>
  <si>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</si>
  <si>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</si>
  <si>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</si>
  <si>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</si>
  <si>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</si>
  <si>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</si>
  <si>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</si>
  <si>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</si>
  <si>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</si>
  <si>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</si>
  <si>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</si>
  <si>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</si>
  <si>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</si>
  <si>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</si>
  <si>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</si>
  <si>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</si>
  <si>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</si>
  <si>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</si>
  <si>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</si>
  <si>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</si>
  <si>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</si>
  <si>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</si>
  <si>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</si>
  <si>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</si>
  <si>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</si>
  <si>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</si>
  <si>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</si>
  <si>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</si>
  <si>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</si>
  <si>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</si>
  <si>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</si>
  <si>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</si>
  <si>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</si>
  <si>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</si>
  <si>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</si>
  <si>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</si>
  <si>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</si>
  <si>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</si>
  <si>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</si>
  <si>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</si>
  <si>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</si>
  <si>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</si>
  <si>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</si>
  <si>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</si>
  <si>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</si>
  <si>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</si>
  <si>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</si>
  <si>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</si>
  <si>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</si>
  <si>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</si>
  <si>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</si>
  <si>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</si>
  <si>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</si>
  <si>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</si>
  <si>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</si>
  <si>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</si>
  <si>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</si>
  <si>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</si>
  <si>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</si>
  <si>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</si>
  <si>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</si>
  <si>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</si>
  <si>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</si>
  <si>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</si>
  <si>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</si>
  <si>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</si>
  <si>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</si>
  <si>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</si>
  <si>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</si>
  <si>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</si>
  <si>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</si>
  <si>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</si>
  <si>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</si>
  <si>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</si>
  <si>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</si>
  <si>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</si>
  <si>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</si>
  <si>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</si>
  <si>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</si>
  <si>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</si>
  <si>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</si>
  <si>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</si>
  <si>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</si>
  <si>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</si>
  <si>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</si>
  <si>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</si>
  <si>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</si>
  <si>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</si>
  <si>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</si>
  <si>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</si>
  <si>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</si>
  <si>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</si>
  <si>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</si>
  <si>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</si>
  <si>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</si>
  <si>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</si>
  <si>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</si>
  <si>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</si>
  <si>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</si>
  <si>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</si>
  <si>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</si>
  <si>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</si>
  <si>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</si>
  <si>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</si>
  <si>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</si>
  <si>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</si>
  <si>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</si>
  <si>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</si>
  <si>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</si>
  <si>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</si>
  <si>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</si>
  <si>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</si>
  <si>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</si>
  <si>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</si>
  <si>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</si>
  <si>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</si>
  <si>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</si>
  <si>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</si>
  <si>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</si>
  <si>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</si>
  <si>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</si>
  <si>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</si>
  <si>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</si>
  <si>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</si>
  <si>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</si>
  <si>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</si>
  <si>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</si>
  <si>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</si>
  <si>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</si>
  <si>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</si>
  <si>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</si>
  <si>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</si>
  <si>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</si>
  <si>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</si>
  <si>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</si>
  <si>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</si>
  <si>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</si>
  <si>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</si>
  <si>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</si>
  <si>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</si>
  <si>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</si>
  <si>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</si>
  <si>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</si>
  <si>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</si>
  <si>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</si>
  <si>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</si>
  <si>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</si>
  <si>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</si>
  <si>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</si>
  <si>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</si>
  <si>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</si>
  <si>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</si>
  <si>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</si>
  <si>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</si>
  <si>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</si>
  <si>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</si>
  <si>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</si>
  <si>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</si>
  <si>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</si>
  <si>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</si>
  <si>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</si>
  <si>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</si>
  <si>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</si>
  <si>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</si>
  <si>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</si>
  <si>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</si>
  <si>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</si>
  <si>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</si>
  <si>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</si>
  <si>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</si>
  <si>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</si>
  <si>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</si>
  <si>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</si>
  <si>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</si>
  <si>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</si>
  <si>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</si>
  <si>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</si>
  <si>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</si>
  <si>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</si>
  <si>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</si>
  <si>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</si>
  <si>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</si>
  <si>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</si>
  <si>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</si>
  <si>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</si>
  <si>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</si>
  <si>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</si>
  <si>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</si>
  <si>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</si>
  <si>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</si>
  <si>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</si>
  <si>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</si>
  <si>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</si>
  <si>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</si>
  <si>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</si>
  <si>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</si>
  <si>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</si>
  <si>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</si>
  <si>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</si>
  <si>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</si>
  <si>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</si>
  <si>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</si>
  <si>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</si>
  <si>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</si>
  <si>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</si>
  <si>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</si>
  <si>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</si>
  <si>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</si>
  <si>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</si>
  <si>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</si>
  <si>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</si>
  <si>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</si>
  <si>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</si>
  <si>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</si>
  <si>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</si>
  <si>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</si>
  <si>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</si>
  <si>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</si>
  <si>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</si>
  <si>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</si>
  <si>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</si>
  <si>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</si>
  <si>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</si>
  <si>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</si>
  <si>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</si>
  <si>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</si>
  <si>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</si>
  <si>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</si>
  <si>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</si>
  <si>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</si>
  <si>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</si>
  <si>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</si>
  <si>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</si>
  <si>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</si>
  <si>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</si>
  <si>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</si>
  <si>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</si>
  <si>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</si>
  <si>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</si>
  <si>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</si>
  <si>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</si>
  <si>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</si>
  <si>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</si>
  <si>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</si>
  <si>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</si>
  <si>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</si>
  <si>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</si>
  <si>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</si>
  <si>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</si>
  <si>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</si>
  <si>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</si>
  <si>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</si>
  <si>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</si>
  <si>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</si>
  <si>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</si>
  <si>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</si>
  <si>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</si>
  <si>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</si>
  <si>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</si>
  <si>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</si>
  <si>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</si>
  <si>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aconc</t>
  </si>
  <si>
    <t>acmnt</t>
  </si>
  <si>
    <t>amach_e</t>
  </si>
  <si>
    <t>aemch_e</t>
  </si>
  <si>
    <t>acons_e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</si>
</sst>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_ * #,##0.00_ ;_ * \-#,##0.00_ ;_ * &quot;-&quot;??_ ;_ @_ "/>
    <numFmt numFmtId="166" formatCode="0.000"/>
    <numFmt numFmtId="167" formatCode="0.0%"/>
    <numFmt numFmtId="168" formatCode="0.00000"/>
    <numFmt numFmtId="169" formatCode="0.0"/>
    <numFmt numFmtId="170" formatCode="0.0000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4" fontId="24" fillId="0" borderId="0" applyFont="0" applyFill="0" applyBorder="0" applyAlignment="0" applyProtection="0"/>
  </cellStyleXfs>
  <cellXfs count="16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6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7" fontId="0" fillId="0" borderId="0" xfId="1" applyNumberFormat="1" applyFont="1" applyAlignment="1">
      <alignment horizontal="right"/>
    </xf>
    <xf numFmtId="167" fontId="0" fillId="0" borderId="0" xfId="1" applyNumberFormat="1" applyFont="1"/>
    <xf numFmtId="167" fontId="17" fillId="0" borderId="0" xfId="1" applyNumberFormat="1" applyFont="1" applyAlignment="1">
      <alignment horizontal="right"/>
    </xf>
    <xf numFmtId="0" fontId="19" fillId="0" borderId="0" xfId="0" applyFont="1"/>
    <xf numFmtId="169" fontId="0" fillId="0" borderId="0" xfId="0" applyNumberFormat="1"/>
    <xf numFmtId="1" fontId="0" fillId="0" borderId="0" xfId="0" applyNumberFormat="1"/>
    <xf numFmtId="168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5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6" fontId="10" fillId="0" borderId="0" xfId="0" applyNumberFormat="1" applyFont="1"/>
    <xf numFmtId="9" fontId="10" fillId="0" borderId="0" xfId="0" applyNumberFormat="1" applyFont="1"/>
    <xf numFmtId="165" fontId="10" fillId="0" borderId="0" xfId="3" applyFont="1" applyAlignment="1">
      <alignment horizontal="right"/>
    </xf>
    <xf numFmtId="165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9" fontId="10" fillId="0" borderId="0" xfId="0" applyNumberFormat="1" applyFont="1"/>
    <xf numFmtId="167" fontId="10" fillId="0" borderId="0" xfId="1" applyNumberFormat="1" applyFont="1" applyAlignment="1">
      <alignment horizontal="right"/>
    </xf>
    <xf numFmtId="165" fontId="10" fillId="0" borderId="0" xfId="3" applyFont="1"/>
    <xf numFmtId="1" fontId="10" fillId="0" borderId="0" xfId="0" applyNumberFormat="1" applyFont="1"/>
    <xf numFmtId="165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9" fontId="10" fillId="0" borderId="0" xfId="5" applyNumberFormat="1" applyFont="1"/>
    <xf numFmtId="169" fontId="10" fillId="0" borderId="0" xfId="6" applyNumberFormat="1" applyFont="1"/>
    <xf numFmtId="166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5" fontId="0" fillId="0" borderId="0" xfId="0" applyNumberFormat="1"/>
    <xf numFmtId="164" fontId="0" fillId="0" borderId="0" xfId="0" applyNumberFormat="1"/>
    <xf numFmtId="9" fontId="0" fillId="0" borderId="0" xfId="0" applyNumberFormat="1"/>
    <xf numFmtId="165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4" xfId="3" applyFont="1" applyBorder="1" applyAlignment="1">
      <alignment horizontal="right"/>
    </xf>
    <xf numFmtId="165" fontId="0" fillId="0" borderId="0" xfId="3" applyFont="1" applyBorder="1" applyAlignment="1">
      <alignment horizontal="right"/>
    </xf>
    <xf numFmtId="165" fontId="0" fillId="0" borderId="1" xfId="3" applyFont="1" applyBorder="1" applyAlignment="1">
      <alignment horizontal="right"/>
    </xf>
    <xf numFmtId="165" fontId="0" fillId="0" borderId="0" xfId="3" applyFont="1" applyBorder="1"/>
    <xf numFmtId="165" fontId="7" fillId="0" borderId="0" xfId="3" applyFont="1"/>
    <xf numFmtId="164" fontId="24" fillId="0" borderId="0" xfId="6" applyFont="1"/>
    <xf numFmtId="165" fontId="7" fillId="0" borderId="0" xfId="0" applyNumberFormat="1" applyFont="1"/>
    <xf numFmtId="170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7" fillId="0" borderId="5" xfId="0" applyNumberFormat="1" applyFont="1" applyBorder="1" applyAlignment="1">
      <alignment horizontal="right"/>
    </xf>
    <xf numFmtId="2" fontId="29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7" fillId="23" borderId="0" xfId="0" applyNumberFormat="1" applyFont="1" applyFill="1" applyAlignment="1">
      <alignment horizontal="right"/>
    </xf>
    <xf numFmtId="2" fontId="31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0" fontId="33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4" fillId="0" borderId="0" xfId="0" applyFont="1"/>
    <xf numFmtId="0" fontId="0" fillId="24" borderId="0" xfId="0" applyFill="1"/>
    <xf numFmtId="2" fontId="35" fillId="7" borderId="0" xfId="0" applyNumberFormat="1" applyFont="1" applyFill="1" applyAlignment="1">
      <alignment horizontal="right"/>
    </xf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10" borderId="0" xfId="0" applyFill="1"/>
    <xf numFmtId="2" fontId="35" fillId="23" borderId="0" xfId="0" applyNumberFormat="1" applyFont="1" applyFill="1" applyAlignment="1">
      <alignment horizontal="center"/>
    </xf>
    <xf numFmtId="2" fontId="35" fillId="24" borderId="0" xfId="0" applyNumberFormat="1" applyFont="1" applyFill="1" applyAlignment="1">
      <alignment horizontal="center"/>
    </xf>
    <xf numFmtId="0" fontId="35" fillId="23" borderId="0" xfId="0" applyFont="1" applyFill="1" applyAlignment="1">
      <alignment horizontal="center"/>
    </xf>
    <xf numFmtId="0" fontId="35" fillId="24" borderId="0" xfId="0" applyFont="1" applyFill="1" applyAlignment="1">
      <alignment horizontal="center"/>
    </xf>
    <xf numFmtId="0" fontId="0" fillId="25" borderId="0" xfId="0" applyFill="1"/>
    <xf numFmtId="168" fontId="7" fillId="0" borderId="0" xfId="0" applyNumberFormat="1" applyFont="1"/>
    <xf numFmtId="0" fontId="0" fillId="26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6" fillId="0" borderId="0" xfId="0" applyFont="1"/>
    <xf numFmtId="0" fontId="0" fillId="5" borderId="0" xfId="0" applyFill="1"/>
    <xf numFmtId="2" fontId="7" fillId="5" borderId="0" xfId="0" applyNumberFormat="1" applyFont="1" applyFill="1"/>
    <xf numFmtId="2" fontId="37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0" fillId="27" borderId="0" xfId="0" applyFill="1"/>
    <xf numFmtId="2" fontId="5" fillId="27" borderId="0" xfId="0" applyNumberFormat="1" applyFont="1" applyFill="1" applyAlignment="1">
      <alignment horizontal="right"/>
    </xf>
    <xf numFmtId="2" fontId="35" fillId="27" borderId="0" xfId="0" applyNumberFormat="1" applyFont="1" applyFill="1" applyAlignment="1">
      <alignment horizontal="right"/>
    </xf>
    <xf numFmtId="0" fontId="0" fillId="7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79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workbookViewId="0">
      <selection activeCell="D16" sqref="D16"/>
    </sheetView>
  </sheetViews>
  <sheetFormatPr defaultRowHeight="14.4" x14ac:dyDescent="0.3"/>
  <sheetData>
    <row r="5" spans="2:3" x14ac:dyDescent="0.3">
      <c r="B5" s="7" t="s">
        <v>28</v>
      </c>
      <c r="C5" s="5"/>
    </row>
    <row r="6" spans="2:3" x14ac:dyDescent="0.3">
      <c r="B6" s="8" t="s">
        <v>31</v>
      </c>
      <c r="C6" s="5"/>
    </row>
    <row r="7" spans="2:3" x14ac:dyDescent="0.3">
      <c r="B7" s="5">
        <v>1</v>
      </c>
      <c r="C7" s="5" t="s">
        <v>34</v>
      </c>
    </row>
    <row r="8" spans="2:3" x14ac:dyDescent="0.3">
      <c r="B8" s="5">
        <v>2</v>
      </c>
      <c r="C8" s="5" t="s">
        <v>37</v>
      </c>
    </row>
    <row r="9" spans="2:3" x14ac:dyDescent="0.3">
      <c r="B9" s="8" t="s">
        <v>40</v>
      </c>
      <c r="C9" s="5"/>
    </row>
    <row r="10" spans="2:3" x14ac:dyDescent="0.3">
      <c r="B10" s="5">
        <v>1</v>
      </c>
      <c r="C10" s="5" t="s">
        <v>41</v>
      </c>
    </row>
    <row r="11" spans="2:3" x14ac:dyDescent="0.3">
      <c r="B11" s="5">
        <v>2</v>
      </c>
      <c r="C11" s="5" t="s">
        <v>42</v>
      </c>
    </row>
    <row r="12" spans="2:3" x14ac:dyDescent="0.3">
      <c r="B12" s="5">
        <v>3</v>
      </c>
      <c r="C12" s="5" t="s">
        <v>43</v>
      </c>
    </row>
    <row r="13" spans="2:3" x14ac:dyDescent="0.3">
      <c r="B13" s="5">
        <v>4</v>
      </c>
      <c r="C13" s="5" t="s">
        <v>44</v>
      </c>
    </row>
    <row r="14" spans="2:3" x14ac:dyDescent="0.3">
      <c r="B14" s="5">
        <v>5</v>
      </c>
      <c r="C14" s="5" t="s">
        <v>45</v>
      </c>
    </row>
    <row r="15" spans="2:3" x14ac:dyDescent="0.3">
      <c r="B15" s="8" t="s">
        <v>46</v>
      </c>
      <c r="C15" s="5"/>
    </row>
    <row r="16" spans="2:3" x14ac:dyDescent="0.3">
      <c r="B16" s="5">
        <v>1</v>
      </c>
      <c r="C16" s="5" t="s">
        <v>47</v>
      </c>
    </row>
    <row r="17" spans="2:3" x14ac:dyDescent="0.3">
      <c r="B17" s="5">
        <v>2</v>
      </c>
      <c r="C17" s="5" t="s">
        <v>48</v>
      </c>
    </row>
    <row r="18" spans="2:3" x14ac:dyDescent="0.3">
      <c r="B18" s="5">
        <v>3</v>
      </c>
      <c r="C18" s="5" t="s">
        <v>49</v>
      </c>
    </row>
    <row r="19" spans="2:3" x14ac:dyDescent="0.3">
      <c r="B19" s="5">
        <v>4</v>
      </c>
      <c r="C19" s="5" t="s">
        <v>163</v>
      </c>
    </row>
    <row r="20" spans="2:3" x14ac:dyDescent="0.3">
      <c r="B20" s="5">
        <v>5</v>
      </c>
      <c r="C20" s="5" t="s">
        <v>164</v>
      </c>
    </row>
    <row r="21" spans="2:3" x14ac:dyDescent="0.3">
      <c r="B21" s="5">
        <v>6</v>
      </c>
      <c r="C21" s="5" t="s">
        <v>166</v>
      </c>
    </row>
    <row r="22" spans="2:3" x14ac:dyDescent="0.3">
      <c r="B22" s="5">
        <v>7</v>
      </c>
      <c r="C22" s="5" t="s">
        <v>165</v>
      </c>
    </row>
    <row r="23" spans="2:3" x14ac:dyDescent="0.3">
      <c r="B23" s="5"/>
      <c r="C23" s="5"/>
    </row>
    <row r="24" spans="2:3" x14ac:dyDescent="0.3">
      <c r="B24" s="8" t="s">
        <v>50</v>
      </c>
      <c r="C24" s="5"/>
    </row>
    <row r="25" spans="2:3" x14ac:dyDescent="0.3">
      <c r="B25" s="5">
        <v>1</v>
      </c>
      <c r="C25" s="5" t="s">
        <v>51</v>
      </c>
    </row>
    <row r="26" spans="2:3" x14ac:dyDescent="0.3">
      <c r="B26" s="5">
        <v>2</v>
      </c>
      <c r="C26" s="5" t="s">
        <v>52</v>
      </c>
    </row>
    <row r="27" spans="2:3" x14ac:dyDescent="0.3">
      <c r="B27" s="5"/>
      <c r="C27" s="5"/>
    </row>
    <row r="28" spans="2:3" x14ac:dyDescent="0.3">
      <c r="B28" s="7" t="s">
        <v>54</v>
      </c>
      <c r="C28" s="5"/>
    </row>
    <row r="29" spans="2:3" x14ac:dyDescent="0.3">
      <c r="B29" s="5">
        <v>1</v>
      </c>
      <c r="C29" s="5" t="s">
        <v>55</v>
      </c>
    </row>
    <row r="30" spans="2:3" x14ac:dyDescent="0.3">
      <c r="B30" s="5">
        <v>2</v>
      </c>
      <c r="C30" s="5" t="s">
        <v>56</v>
      </c>
    </row>
    <row r="31" spans="2:3" x14ac:dyDescent="0.3">
      <c r="B31" s="5">
        <v>3</v>
      </c>
      <c r="C31" s="5" t="s">
        <v>57</v>
      </c>
    </row>
    <row r="32" spans="2:3" x14ac:dyDescent="0.3">
      <c r="B32" s="5">
        <v>4</v>
      </c>
      <c r="C32" s="5" t="s">
        <v>148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workbookViewId="0"/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187</v>
      </c>
      <c r="C9" t="s">
        <v>185</v>
      </c>
      <c r="D9">
        <v>1</v>
      </c>
    </row>
    <row r="10" spans="1:6" x14ac:dyDescent="0.3">
      <c r="A10" t="s">
        <v>9</v>
      </c>
      <c r="B10" t="s">
        <v>188</v>
      </c>
      <c r="C10" t="s">
        <v>190</v>
      </c>
      <c r="D10">
        <v>1</v>
      </c>
    </row>
    <row r="11" spans="1:6" x14ac:dyDescent="0.3">
      <c r="A11" t="s">
        <v>9</v>
      </c>
      <c r="B11" t="s">
        <v>7</v>
      </c>
      <c r="C11" t="s">
        <v>186</v>
      </c>
      <c r="D11">
        <v>1</v>
      </c>
    </row>
    <row r="12" spans="1:6" x14ac:dyDescent="0.3">
      <c r="A12" t="s">
        <v>9</v>
      </c>
      <c r="B12" t="s">
        <v>8</v>
      </c>
      <c r="C12" t="s">
        <v>297</v>
      </c>
      <c r="D12">
        <v>1</v>
      </c>
    </row>
    <row r="13" spans="1:6" x14ac:dyDescent="0.3">
      <c r="A13" t="s">
        <v>9</v>
      </c>
      <c r="B13" t="s">
        <v>200</v>
      </c>
      <c r="C13" t="s">
        <v>201</v>
      </c>
      <c r="D13">
        <v>1</v>
      </c>
    </row>
    <row r="14" spans="1:6" x14ac:dyDescent="0.3">
      <c r="A14" t="s">
        <v>9</v>
      </c>
      <c r="B14" t="s">
        <v>206</v>
      </c>
      <c r="C14" t="s">
        <v>205</v>
      </c>
      <c r="D14">
        <v>1</v>
      </c>
    </row>
    <row r="15" spans="1:6" x14ac:dyDescent="0.3">
      <c r="A15" t="s">
        <v>126</v>
      </c>
      <c r="B15" t="s">
        <v>203</v>
      </c>
      <c r="C15" t="s">
        <v>207</v>
      </c>
      <c r="D15">
        <v>2</v>
      </c>
      <c r="F15" t="s">
        <v>125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126</v>
      </c>
      <c r="B17" t="s">
        <v>23</v>
      </c>
      <c r="C17" t="s">
        <v>97</v>
      </c>
      <c r="D17">
        <v>2</v>
      </c>
      <c r="F17" t="s">
        <v>125</v>
      </c>
    </row>
    <row r="18" spans="1:6" x14ac:dyDescent="0.3">
      <c r="A18" t="s">
        <v>3</v>
      </c>
      <c r="B18" t="s">
        <v>141</v>
      </c>
      <c r="C18" t="s">
        <v>124</v>
      </c>
      <c r="D18">
        <v>1</v>
      </c>
      <c r="E18">
        <v>1</v>
      </c>
    </row>
    <row r="19" spans="1:6" x14ac:dyDescent="0.3">
      <c r="A19" t="s">
        <v>3</v>
      </c>
      <c r="B19" t="s">
        <v>142</v>
      </c>
      <c r="C19" t="s">
        <v>300</v>
      </c>
      <c r="D19">
        <v>3</v>
      </c>
      <c r="E19">
        <v>1</v>
      </c>
    </row>
    <row r="20" spans="1:6" x14ac:dyDescent="0.3">
      <c r="A20" t="s">
        <v>3</v>
      </c>
      <c r="B20" t="s">
        <v>143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144</v>
      </c>
      <c r="C21" t="s">
        <v>303</v>
      </c>
      <c r="D21">
        <v>1</v>
      </c>
      <c r="E21">
        <v>2</v>
      </c>
    </row>
    <row r="22" spans="1:6" x14ac:dyDescent="0.3">
      <c r="A22" t="s">
        <v>3</v>
      </c>
      <c r="B22" t="s">
        <v>168</v>
      </c>
      <c r="C22" t="s">
        <v>169</v>
      </c>
      <c r="D22">
        <v>1</v>
      </c>
      <c r="E22">
        <v>2</v>
      </c>
    </row>
    <row r="23" spans="1:6" x14ac:dyDescent="0.3">
      <c r="A23" t="s">
        <v>3</v>
      </c>
      <c r="B23" t="s">
        <v>162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145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146</v>
      </c>
      <c r="C25" t="s">
        <v>147</v>
      </c>
      <c r="D25">
        <v>1</v>
      </c>
      <c r="E25">
        <v>2</v>
      </c>
    </row>
    <row r="26" spans="1:6" x14ac:dyDescent="0.3">
      <c r="A26" t="s">
        <v>3</v>
      </c>
      <c r="B26" t="s">
        <v>152</v>
      </c>
      <c r="C26" t="s">
        <v>181</v>
      </c>
      <c r="D26">
        <v>1</v>
      </c>
      <c r="E26">
        <v>1</v>
      </c>
    </row>
    <row r="27" spans="1:6" x14ac:dyDescent="0.3">
      <c r="A27" t="s">
        <v>3</v>
      </c>
      <c r="B27" t="s">
        <v>151</v>
      </c>
      <c r="C27" t="s">
        <v>182</v>
      </c>
      <c r="D27">
        <v>1</v>
      </c>
      <c r="E27">
        <v>1</v>
      </c>
    </row>
    <row r="28" spans="1:6" x14ac:dyDescent="0.3">
      <c r="A28" t="s">
        <v>3</v>
      </c>
      <c r="B28" t="s">
        <v>170</v>
      </c>
      <c r="C28" t="s">
        <v>183</v>
      </c>
      <c r="D28">
        <v>1</v>
      </c>
      <c r="E28">
        <v>1</v>
      </c>
    </row>
    <row r="29" spans="1:6" x14ac:dyDescent="0.3">
      <c r="A29" t="s">
        <v>3</v>
      </c>
      <c r="B29" t="s">
        <v>153</v>
      </c>
      <c r="C29" t="s">
        <v>178</v>
      </c>
      <c r="D29">
        <v>2</v>
      </c>
      <c r="E29">
        <v>1</v>
      </c>
    </row>
    <row r="30" spans="1:6" x14ac:dyDescent="0.3">
      <c r="A30" t="s">
        <v>3</v>
      </c>
      <c r="B30" t="s">
        <v>154</v>
      </c>
      <c r="C30" t="s">
        <v>179</v>
      </c>
      <c r="D30">
        <v>1</v>
      </c>
      <c r="E30">
        <v>1</v>
      </c>
    </row>
    <row r="31" spans="1:6" x14ac:dyDescent="0.3">
      <c r="A31" t="s">
        <v>3</v>
      </c>
      <c r="B31" t="s">
        <v>155</v>
      </c>
      <c r="C31" t="s">
        <v>184</v>
      </c>
      <c r="D31">
        <v>1</v>
      </c>
      <c r="E31">
        <v>1</v>
      </c>
    </row>
    <row r="32" spans="1:6" x14ac:dyDescent="0.3">
      <c r="A32" t="s">
        <v>3</v>
      </c>
      <c r="B32" t="s">
        <v>285</v>
      </c>
      <c r="C32" t="s">
        <v>286</v>
      </c>
      <c r="D32">
        <v>2</v>
      </c>
      <c r="E32">
        <v>1</v>
      </c>
    </row>
    <row r="33" spans="1:5" x14ac:dyDescent="0.3">
      <c r="A33" t="s">
        <v>3</v>
      </c>
      <c r="B33" t="s">
        <v>293</v>
      </c>
      <c r="C33" t="s">
        <v>294</v>
      </c>
      <c r="D33">
        <v>1</v>
      </c>
      <c r="E33">
        <v>1</v>
      </c>
    </row>
    <row r="34" spans="1:5" x14ac:dyDescent="0.3">
      <c r="A34" t="s">
        <v>3</v>
      </c>
      <c r="B34" t="s">
        <v>295</v>
      </c>
      <c r="C34" t="s">
        <v>296</v>
      </c>
      <c r="D34">
        <v>1</v>
      </c>
      <c r="E34">
        <v>1</v>
      </c>
    </row>
    <row r="35" spans="1:5" x14ac:dyDescent="0.3">
      <c r="A35" t="s">
        <v>3</v>
      </c>
      <c r="B35" t="s">
        <v>308</v>
      </c>
      <c r="C35" t="s">
        <v>309</v>
      </c>
      <c r="D35">
        <v>1</v>
      </c>
      <c r="E35">
        <v>1</v>
      </c>
    </row>
    <row r="36" spans="1:5" x14ac:dyDescent="0.3">
      <c r="A36" t="s">
        <v>3</v>
      </c>
      <c r="B36" t="s">
        <v>315</v>
      </c>
      <c r="C36" t="s">
        <v>316</v>
      </c>
      <c r="D36">
        <v>3</v>
      </c>
      <c r="E36">
        <v>1</v>
      </c>
    </row>
    <row r="37" spans="1:5" x14ac:dyDescent="0.3">
      <c r="A37" t="s">
        <v>3</v>
      </c>
      <c r="B37" t="s">
        <v>317</v>
      </c>
      <c r="C37" t="s">
        <v>318</v>
      </c>
      <c r="D37">
        <v>3</v>
      </c>
      <c r="E37">
        <v>1</v>
      </c>
    </row>
    <row r="38" spans="1:5" x14ac:dyDescent="0.3">
      <c r="A38" t="s">
        <v>126</v>
      </c>
      <c r="B38" t="s">
        <v>328</v>
      </c>
      <c r="C38" t="s">
        <v>329</v>
      </c>
      <c r="D38">
        <v>1</v>
      </c>
    </row>
    <row r="39" spans="1:5" x14ac:dyDescent="0.3">
      <c r="A39" t="s">
        <v>3</v>
      </c>
      <c r="B39" t="s">
        <v>330</v>
      </c>
      <c r="C39" t="s">
        <v>331</v>
      </c>
      <c r="D39">
        <v>1</v>
      </c>
      <c r="E39">
        <v>1</v>
      </c>
    </row>
    <row r="40" spans="1:5" x14ac:dyDescent="0.3">
      <c r="A40" t="s">
        <v>3</v>
      </c>
      <c r="B40" t="s">
        <v>332</v>
      </c>
      <c r="C40" t="s">
        <v>333</v>
      </c>
      <c r="D40">
        <v>1</v>
      </c>
      <c r="E40">
        <v>1</v>
      </c>
    </row>
    <row r="41" spans="1:5" x14ac:dyDescent="0.3">
      <c r="A41" t="s">
        <v>3</v>
      </c>
      <c r="B41" t="s">
        <v>150</v>
      </c>
      <c r="C41" t="s">
        <v>180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/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328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workbookViewId="0">
      <selection activeCell="G7" sqref="G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209</v>
      </c>
      <c r="K1" s="44" t="s">
        <v>298</v>
      </c>
    </row>
    <row r="4" spans="1:43" x14ac:dyDescent="0.3">
      <c r="A4" s="14" t="s">
        <v>12</v>
      </c>
      <c r="F4" s="14" t="s">
        <v>13</v>
      </c>
      <c r="I4" s="14" t="s">
        <v>199</v>
      </c>
      <c r="K4" s="16" t="s">
        <v>15</v>
      </c>
    </row>
    <row r="5" spans="1:43" x14ac:dyDescent="0.3">
      <c r="A5" s="16" t="s">
        <v>14</v>
      </c>
      <c r="B5" s="16" t="s">
        <v>191</v>
      </c>
      <c r="C5" s="16" t="s">
        <v>192</v>
      </c>
      <c r="D5" s="16" t="s">
        <v>189</v>
      </c>
      <c r="F5" s="16" t="s">
        <v>14</v>
      </c>
      <c r="G5" s="16" t="s">
        <v>15</v>
      </c>
      <c r="I5" s="16" t="s">
        <v>14</v>
      </c>
      <c r="K5" s="17" t="s">
        <v>202</v>
      </c>
      <c r="O5" s="15" t="s">
        <v>208</v>
      </c>
      <c r="S5" s="15" t="s">
        <v>203</v>
      </c>
    </row>
    <row r="6" spans="1:43" x14ac:dyDescent="0.3">
      <c r="A6" s="15" t="s">
        <v>5</v>
      </c>
      <c r="B6" s="15" t="s">
        <v>6</v>
      </c>
      <c r="C6" s="15" t="s">
        <v>187</v>
      </c>
      <c r="D6" s="15" t="s">
        <v>188</v>
      </c>
      <c r="F6" s="15" t="s">
        <v>7</v>
      </c>
      <c r="G6" s="15" t="s">
        <v>8</v>
      </c>
      <c r="I6" s="15" t="s">
        <v>200</v>
      </c>
      <c r="K6" s="15" t="s">
        <v>8</v>
      </c>
      <c r="L6" s="15" t="s">
        <v>200</v>
      </c>
      <c r="O6" s="15" t="s">
        <v>204</v>
      </c>
      <c r="Q6" s="15" t="s">
        <v>206</v>
      </c>
      <c r="S6" s="15" t="s">
        <v>5</v>
      </c>
      <c r="T6" s="15" t="s">
        <v>206</v>
      </c>
      <c r="W6" s="23"/>
      <c r="X6" s="23" t="s">
        <v>287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212</v>
      </c>
      <c r="K7" s="43"/>
      <c r="L7" s="43"/>
      <c r="O7" s="43"/>
      <c r="Q7" s="15" t="s">
        <v>210</v>
      </c>
      <c r="S7" s="15">
        <v>2007</v>
      </c>
      <c r="T7" s="15" t="str">
        <f>Q8</f>
        <v>C:\SATMGE_1.0</v>
      </c>
      <c r="W7" s="15" t="str">
        <f>F8</f>
        <v>base</v>
      </c>
      <c r="X7" s="125" t="s">
        <v>252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211</v>
      </c>
      <c r="W8" s="15" t="str">
        <f t="shared" ref="W8:W16" si="2">F9</f>
        <v>sim1</v>
      </c>
      <c r="X8" s="125" t="s">
        <v>252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326</v>
      </c>
      <c r="K9" s="43"/>
      <c r="L9" s="43"/>
      <c r="O9" s="43"/>
      <c r="W9" s="15" t="str">
        <f t="shared" si="2"/>
        <v>sim2</v>
      </c>
      <c r="X9" s="125" t="s">
        <v>252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327</v>
      </c>
      <c r="K10" s="43"/>
      <c r="L10" s="43"/>
      <c r="O10" s="43"/>
      <c r="W10" s="15" t="str">
        <f t="shared" si="2"/>
        <v>sim3</v>
      </c>
      <c r="X10" s="125" t="s">
        <v>252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175</v>
      </c>
      <c r="W11" s="15" t="str">
        <f t="shared" si="2"/>
        <v>sim4</v>
      </c>
      <c r="X11" s="125" t="s">
        <v>252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176</v>
      </c>
      <c r="W12" s="15" t="str">
        <f t="shared" si="2"/>
        <v>sim5</v>
      </c>
      <c r="X12" s="125" t="s">
        <v>252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177</v>
      </c>
      <c r="W13" s="15" t="str">
        <f t="shared" si="2"/>
        <v>sim6</v>
      </c>
      <c r="X13" s="125" t="s">
        <v>252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171</v>
      </c>
      <c r="W14" s="15" t="str">
        <f t="shared" si="2"/>
        <v>sim7</v>
      </c>
      <c r="X14" s="125" t="s">
        <v>252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172</v>
      </c>
      <c r="W15" s="15" t="str">
        <f t="shared" si="2"/>
        <v>sim8</v>
      </c>
      <c r="X15" s="125" t="s">
        <v>252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173</v>
      </c>
      <c r="W16" s="15" t="str">
        <f t="shared" si="2"/>
        <v>sim9</v>
      </c>
      <c r="X16" s="125" t="s">
        <v>252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174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workbookViewId="0">
      <selection activeCell="I17" sqref="I17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1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15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15">
        <v>4</v>
      </c>
      <c r="I8" s="15">
        <f t="shared" ref="I8:J19" si="1">$H8</f>
        <v>4</v>
      </c>
      <c r="J8" s="15">
        <f t="shared" si="1"/>
        <v>4</v>
      </c>
      <c r="K8" s="15">
        <f t="shared" si="0"/>
        <v>4</v>
      </c>
      <c r="L8" s="15">
        <f t="shared" si="0"/>
        <v>4</v>
      </c>
      <c r="M8" s="15">
        <f t="shared" si="0"/>
        <v>4</v>
      </c>
      <c r="N8" s="15">
        <f t="shared" si="0"/>
        <v>4</v>
      </c>
      <c r="O8" s="15">
        <f t="shared" si="0"/>
        <v>4</v>
      </c>
      <c r="P8" s="15">
        <f t="shared" si="0"/>
        <v>4</v>
      </c>
      <c r="Q8" s="15">
        <f t="shared" si="0"/>
        <v>4</v>
      </c>
    </row>
    <row r="9" spans="1:17" x14ac:dyDescent="0.3">
      <c r="E9" s="18"/>
      <c r="F9" s="20" t="s">
        <v>32</v>
      </c>
      <c r="G9" s="20" t="s">
        <v>33</v>
      </c>
      <c r="H9" s="15">
        <v>3</v>
      </c>
      <c r="I9" s="15">
        <f t="shared" si="1"/>
        <v>3</v>
      </c>
      <c r="J9" s="15">
        <f t="shared" si="1"/>
        <v>3</v>
      </c>
      <c r="K9" s="15">
        <f t="shared" si="0"/>
        <v>3</v>
      </c>
      <c r="L9" s="15">
        <f t="shared" si="0"/>
        <v>3</v>
      </c>
      <c r="M9" s="15">
        <f t="shared" si="0"/>
        <v>3</v>
      </c>
      <c r="N9" s="15">
        <f t="shared" si="0"/>
        <v>3</v>
      </c>
      <c r="O9" s="15">
        <f t="shared" si="0"/>
        <v>3</v>
      </c>
      <c r="P9" s="15">
        <f t="shared" si="0"/>
        <v>3</v>
      </c>
      <c r="Q9" s="15">
        <f t="shared" si="0"/>
        <v>3</v>
      </c>
    </row>
    <row r="10" spans="1:17" x14ac:dyDescent="0.3">
      <c r="E10" s="18"/>
      <c r="F10" s="22" t="s">
        <v>35</v>
      </c>
      <c r="G10" s="22" t="s">
        <v>36</v>
      </c>
      <c r="H10" s="23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99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100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101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102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197</v>
      </c>
      <c r="G16" s="19" t="s">
        <v>161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196</v>
      </c>
      <c r="G17" s="19" t="s">
        <v>193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198</v>
      </c>
      <c r="G18" s="19" t="s">
        <v>194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365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x14ac:dyDescent="0.3">
      <c r="G24" s="19"/>
    </row>
    <row r="25" spans="4:17" x14ac:dyDescent="0.3">
      <c r="G25" s="19"/>
    </row>
    <row r="26" spans="4:17" x14ac:dyDescent="0.3">
      <c r="G26" s="19"/>
    </row>
    <row r="27" spans="4:17" x14ac:dyDescent="0.3">
      <c r="D27" s="20"/>
      <c r="G27" s="19"/>
      <c r="H27" s="20"/>
    </row>
    <row r="28" spans="4:17" x14ac:dyDescent="0.3">
      <c r="D28" s="20"/>
      <c r="G28" s="19"/>
      <c r="H28" s="20"/>
    </row>
    <row r="29" spans="4:17" x14ac:dyDescent="0.3">
      <c r="D29" s="20"/>
      <c r="G29" s="20"/>
      <c r="H29" s="20"/>
    </row>
    <row r="30" spans="4:17" x14ac:dyDescent="0.3">
      <c r="D30" s="20"/>
      <c r="G30" s="20"/>
      <c r="H30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M89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A77" sqref="A77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91" ht="18" x14ac:dyDescent="0.35">
      <c r="A1" s="131" t="s">
        <v>73</v>
      </c>
      <c r="D1" t="s">
        <v>326</v>
      </c>
      <c r="E1" t="s">
        <v>334</v>
      </c>
      <c r="F1">
        <v>-8</v>
      </c>
      <c r="G1">
        <v>0.5</v>
      </c>
      <c r="H1">
        <v>0.1</v>
      </c>
      <c r="I1">
        <v>0.3</v>
      </c>
      <c r="J1">
        <v>9</v>
      </c>
      <c r="K1">
        <v>9</v>
      </c>
      <c r="L1">
        <v>9</v>
      </c>
      <c r="M1">
        <v>9</v>
      </c>
      <c r="N1">
        <v>12</v>
      </c>
      <c r="O1">
        <v>1.5</v>
      </c>
      <c r="P1">
        <v>1.5</v>
      </c>
      <c r="Q1">
        <v>1.5</v>
      </c>
      <c r="R1">
        <v>1.5</v>
      </c>
      <c r="S1">
        <v>1.5</v>
      </c>
      <c r="W1" s="112">
        <v>2021</v>
      </c>
      <c r="X1" s="112">
        <v>2022</v>
      </c>
      <c r="Y1" s="113">
        <v>2023</v>
      </c>
      <c r="Z1" s="113">
        <v>2024</v>
      </c>
      <c r="AA1" s="113">
        <v>2025</v>
      </c>
      <c r="AB1" s="113">
        <v>2029</v>
      </c>
      <c r="AC1" s="113">
        <v>2031</v>
      </c>
      <c r="AD1" s="113">
        <v>2035</v>
      </c>
      <c r="AE1" s="113">
        <v>2040</v>
      </c>
      <c r="AF1" s="113">
        <v>2045</v>
      </c>
    </row>
    <row r="2" spans="1:91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v>3</v>
      </c>
      <c r="L2" s="45">
        <v>3</v>
      </c>
      <c r="M2" s="45">
        <v>3</v>
      </c>
      <c r="N2" s="45">
        <f t="shared" ref="N2" si="0">M2</f>
        <v>3</v>
      </c>
      <c r="O2" s="45">
        <f>M2</f>
        <v>3</v>
      </c>
      <c r="P2" s="45">
        <f>N2</f>
        <v>3</v>
      </c>
      <c r="Q2" s="45">
        <v>2</v>
      </c>
      <c r="R2" s="45">
        <v>2</v>
      </c>
      <c r="S2" s="45">
        <v>2</v>
      </c>
      <c r="V2" t="s">
        <v>337</v>
      </c>
      <c r="W2">
        <v>2</v>
      </c>
      <c r="X2">
        <v>4</v>
      </c>
      <c r="Y2">
        <v>-4</v>
      </c>
      <c r="Z2">
        <v>-4</v>
      </c>
      <c r="AA2">
        <v>-4</v>
      </c>
      <c r="AB2">
        <v>3</v>
      </c>
      <c r="AC2">
        <v>2</v>
      </c>
      <c r="AD2">
        <v>4</v>
      </c>
      <c r="AE2">
        <v>2.65</v>
      </c>
      <c r="AF2">
        <v>2.25</v>
      </c>
    </row>
    <row r="3" spans="1:91" x14ac:dyDescent="0.3">
      <c r="D3" t="s">
        <v>327</v>
      </c>
      <c r="E3" t="s">
        <v>335</v>
      </c>
      <c r="F3">
        <v>-8</v>
      </c>
      <c r="G3">
        <v>-2</v>
      </c>
      <c r="H3">
        <v>4</v>
      </c>
      <c r="I3">
        <v>8</v>
      </c>
      <c r="J3">
        <v>10</v>
      </c>
      <c r="K3">
        <v>10</v>
      </c>
      <c r="L3">
        <v>10</v>
      </c>
      <c r="M3">
        <v>10</v>
      </c>
      <c r="N3">
        <v>14</v>
      </c>
      <c r="O3">
        <v>1.5</v>
      </c>
      <c r="P3">
        <v>1.5</v>
      </c>
      <c r="Q3">
        <v>-1</v>
      </c>
      <c r="R3">
        <v>-1</v>
      </c>
      <c r="S3">
        <f>R3</f>
        <v>-1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  <c r="AC3" s="45">
        <v>1</v>
      </c>
      <c r="AD3" s="45">
        <v>1</v>
      </c>
      <c r="AE3" s="45">
        <v>1</v>
      </c>
      <c r="AF3" s="45">
        <v>1</v>
      </c>
    </row>
    <row r="4" spans="1:91" x14ac:dyDescent="0.3">
      <c r="F4" s="45">
        <v>1.5</v>
      </c>
      <c r="G4" s="45">
        <f t="shared" ref="G4:Q4" si="1">F4</f>
        <v>1.5</v>
      </c>
      <c r="H4" s="45">
        <f t="shared" si="1"/>
        <v>1.5</v>
      </c>
      <c r="I4" s="45">
        <f t="shared" si="1"/>
        <v>1.5</v>
      </c>
      <c r="J4" s="45">
        <f>H4</f>
        <v>1.5</v>
      </c>
      <c r="K4" s="45">
        <f>I4</f>
        <v>1.5</v>
      </c>
      <c r="L4" s="45">
        <f>J4</f>
        <v>1.5</v>
      </c>
      <c r="M4" s="45">
        <f>I4</f>
        <v>1.5</v>
      </c>
      <c r="N4" s="45">
        <f t="shared" si="1"/>
        <v>1.5</v>
      </c>
      <c r="O4" s="45">
        <f>M4</f>
        <v>1.5</v>
      </c>
      <c r="P4" s="45">
        <f>N4</f>
        <v>1.5</v>
      </c>
      <c r="Q4" s="45">
        <f t="shared" si="1"/>
        <v>1.5</v>
      </c>
      <c r="R4" s="45">
        <v>1</v>
      </c>
      <c r="S4" s="45">
        <f>R4</f>
        <v>1</v>
      </c>
    </row>
    <row r="5" spans="1:91" x14ac:dyDescent="0.3">
      <c r="A5" s="7" t="s">
        <v>156</v>
      </c>
      <c r="W5">
        <v>-1.5</v>
      </c>
      <c r="X5">
        <v>-1.5</v>
      </c>
      <c r="Y5">
        <v>1.5</v>
      </c>
      <c r="Z5">
        <v>2</v>
      </c>
      <c r="AA5">
        <v>4</v>
      </c>
      <c r="AB5">
        <v>7</v>
      </c>
      <c r="AC5">
        <v>3</v>
      </c>
      <c r="AD5">
        <v>2</v>
      </c>
      <c r="AE5">
        <v>1</v>
      </c>
      <c r="AF5">
        <v>1</v>
      </c>
    </row>
    <row r="6" spans="1:91" x14ac:dyDescent="0.3">
      <c r="D6" s="155" t="s">
        <v>301</v>
      </c>
      <c r="E6" s="155"/>
      <c r="F6" s="155"/>
      <c r="G6" s="155"/>
      <c r="H6" s="155"/>
      <c r="I6" s="155"/>
      <c r="J6" s="156" t="s">
        <v>302</v>
      </c>
      <c r="K6" s="156"/>
      <c r="L6" s="156"/>
      <c r="M6" s="156"/>
      <c r="N6" s="156"/>
      <c r="O6" s="156"/>
      <c r="P6" s="156"/>
      <c r="Q6" s="156"/>
      <c r="R6" s="156"/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  <c r="AC6" s="45">
        <v>1</v>
      </c>
      <c r="AD6" s="45">
        <v>1</v>
      </c>
      <c r="AE6" s="45">
        <v>1</v>
      </c>
      <c r="AF6" s="45">
        <v>1</v>
      </c>
    </row>
    <row r="7" spans="1:91" x14ac:dyDescent="0.3">
      <c r="D7" s="134">
        <v>2020</v>
      </c>
      <c r="E7" s="134">
        <v>2021</v>
      </c>
      <c r="F7" s="134">
        <v>2022</v>
      </c>
      <c r="G7" s="135">
        <v>2023</v>
      </c>
      <c r="H7" s="135">
        <v>2024</v>
      </c>
      <c r="I7" s="135">
        <v>2025</v>
      </c>
      <c r="J7" s="152">
        <v>2026</v>
      </c>
      <c r="K7" s="152">
        <v>2027</v>
      </c>
      <c r="L7" s="152">
        <v>2028</v>
      </c>
      <c r="M7" s="152">
        <v>2029</v>
      </c>
      <c r="N7" s="152">
        <v>2030</v>
      </c>
      <c r="O7" s="152">
        <v>2032</v>
      </c>
      <c r="P7" s="152">
        <v>2035</v>
      </c>
      <c r="Q7" s="152">
        <v>2040</v>
      </c>
      <c r="R7" s="152">
        <v>2045</v>
      </c>
      <c r="AC7">
        <v>0.5</v>
      </c>
    </row>
    <row r="8" spans="1:91" x14ac:dyDescent="0.3">
      <c r="A8" s="5" t="s">
        <v>338</v>
      </c>
      <c r="B8" s="5" t="s">
        <v>72</v>
      </c>
      <c r="C8" s="5" t="str">
        <f>Closures!H6</f>
        <v>base</v>
      </c>
      <c r="D8" s="46">
        <v>-0.5</v>
      </c>
      <c r="E8" s="46">
        <f>D8</f>
        <v>-0.5</v>
      </c>
      <c r="F8" s="46">
        <f>E8</f>
        <v>-0.5</v>
      </c>
      <c r="G8" s="46">
        <f>F8</f>
        <v>-0.5</v>
      </c>
      <c r="H8" s="46">
        <f>G8</f>
        <v>-0.5</v>
      </c>
      <c r="I8" s="46">
        <v>-1.5</v>
      </c>
      <c r="J8" s="153">
        <v>-1.2</v>
      </c>
      <c r="K8" s="153">
        <v>-1</v>
      </c>
      <c r="L8" s="153">
        <v>-4.5</v>
      </c>
      <c r="M8" s="153">
        <v>-1</v>
      </c>
      <c r="N8" s="153">
        <v>0.5</v>
      </c>
      <c r="O8" s="153">
        <f>N8</f>
        <v>0.5</v>
      </c>
      <c r="P8" s="153">
        <f>O8+0.1</f>
        <v>0.6</v>
      </c>
      <c r="Q8" s="153">
        <v>0.45</v>
      </c>
      <c r="R8" s="153">
        <f>Q8</f>
        <v>0.45</v>
      </c>
      <c r="AC8" s="128">
        <f>IF(ISERROR(AD8*$AC$7),"eps",(AD8*$AC$7))</f>
        <v>-0.7</v>
      </c>
      <c r="AD8" s="126">
        <v>-1.4</v>
      </c>
      <c r="AE8" s="129"/>
      <c r="AF8" s="129"/>
      <c r="AG8" s="127">
        <v>-0.1</v>
      </c>
      <c r="AH8" s="127">
        <v>-0.05</v>
      </c>
      <c r="AI8" s="127">
        <v>0.05</v>
      </c>
      <c r="AJ8" s="127">
        <v>0.05</v>
      </c>
      <c r="AK8" s="127">
        <v>0.05</v>
      </c>
      <c r="AL8" s="127">
        <v>0.05</v>
      </c>
      <c r="AM8" s="127">
        <v>0.2</v>
      </c>
      <c r="AN8" s="127">
        <v>0.1</v>
      </c>
      <c r="AO8" s="127">
        <v>0.15</v>
      </c>
      <c r="AP8" s="127">
        <v>0.2</v>
      </c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9"/>
      <c r="CB8" s="129"/>
      <c r="CC8" s="129"/>
      <c r="CG8">
        <v>1.5</v>
      </c>
      <c r="CH8">
        <v>2</v>
      </c>
      <c r="CI8">
        <v>-5.2</v>
      </c>
      <c r="CJ8">
        <v>-5.5</v>
      </c>
      <c r="CK8">
        <v>2</v>
      </c>
      <c r="CL8">
        <v>-5.5</v>
      </c>
      <c r="CM8">
        <v>-5.5</v>
      </c>
    </row>
    <row r="9" spans="1:91" x14ac:dyDescent="0.3">
      <c r="A9" s="5" t="s">
        <v>339</v>
      </c>
      <c r="B9" s="5" t="str">
        <f>B8</f>
        <v>nat</v>
      </c>
      <c r="C9" s="5" t="str">
        <f>C8</f>
        <v>base</v>
      </c>
      <c r="D9" s="133">
        <f>D8</f>
        <v>-0.5</v>
      </c>
      <c r="E9" s="133">
        <f>E8</f>
        <v>-0.5</v>
      </c>
      <c r="F9" s="133">
        <f>F8</f>
        <v>-0.5</v>
      </c>
      <c r="G9" s="133">
        <f t="shared" ref="G9:L9" si="2">G8</f>
        <v>-0.5</v>
      </c>
      <c r="H9" s="133">
        <f t="shared" si="2"/>
        <v>-0.5</v>
      </c>
      <c r="I9" s="133">
        <f t="shared" si="2"/>
        <v>-1.5</v>
      </c>
      <c r="J9" s="154">
        <f t="shared" si="2"/>
        <v>-1.2</v>
      </c>
      <c r="K9" s="154">
        <f t="shared" si="2"/>
        <v>-1</v>
      </c>
      <c r="L9" s="154">
        <f t="shared" si="2"/>
        <v>-4.5</v>
      </c>
      <c r="M9" s="154">
        <f t="shared" ref="M9:O9" si="3">M8</f>
        <v>-1</v>
      </c>
      <c r="N9" s="154">
        <f t="shared" si="3"/>
        <v>0.5</v>
      </c>
      <c r="O9" s="154">
        <f t="shared" si="3"/>
        <v>0.5</v>
      </c>
      <c r="P9" s="154">
        <f t="shared" ref="P9:R9" si="4">P8</f>
        <v>0.6</v>
      </c>
      <c r="Q9" s="154">
        <f t="shared" si="4"/>
        <v>0.45</v>
      </c>
      <c r="R9" s="154">
        <f t="shared" si="4"/>
        <v>0.45</v>
      </c>
      <c r="AC9" s="128">
        <f t="shared" ref="AC9:AC81" si="5">IF(ISERROR(AD9*$AC$7),"eps",(AD9*$AC$7))</f>
        <v>-0.7</v>
      </c>
      <c r="AD9" s="108">
        <f>AD8</f>
        <v>-1.4</v>
      </c>
      <c r="AE9" s="118"/>
      <c r="AF9" s="118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G9">
        <v>1.5</v>
      </c>
      <c r="CH9">
        <v>2</v>
      </c>
      <c r="CI9">
        <v>-5.2</v>
      </c>
      <c r="CJ9">
        <v>-5.5</v>
      </c>
      <c r="CK9">
        <v>2</v>
      </c>
      <c r="CL9">
        <v>-5.5</v>
      </c>
      <c r="CM9">
        <v>-5.5</v>
      </c>
    </row>
    <row r="10" spans="1:91" x14ac:dyDescent="0.3">
      <c r="A10" s="5" t="s">
        <v>340</v>
      </c>
      <c r="B10" s="5" t="str">
        <f t="shared" ref="B10:C25" si="6">B9</f>
        <v>nat</v>
      </c>
      <c r="C10" s="5" t="str">
        <f t="shared" si="6"/>
        <v>base</v>
      </c>
      <c r="D10" s="133">
        <f t="shared" ref="D10:E10" si="7">D9</f>
        <v>-0.5</v>
      </c>
      <c r="E10" s="133">
        <f t="shared" si="7"/>
        <v>-0.5</v>
      </c>
      <c r="F10" s="133">
        <f t="shared" ref="F10" si="8">F9</f>
        <v>-0.5</v>
      </c>
      <c r="G10" s="133">
        <f t="shared" ref="G10" si="9">G9</f>
        <v>-0.5</v>
      </c>
      <c r="H10" s="133">
        <f t="shared" ref="H10:I10" si="10">H9</f>
        <v>-0.5</v>
      </c>
      <c r="I10" s="133">
        <f t="shared" si="10"/>
        <v>-1.5</v>
      </c>
      <c r="J10" s="154">
        <f t="shared" ref="J10" si="11">J9</f>
        <v>-1.2</v>
      </c>
      <c r="K10" s="154">
        <f t="shared" ref="K10:L10" si="12">K9</f>
        <v>-1</v>
      </c>
      <c r="L10" s="154">
        <f t="shared" si="12"/>
        <v>-4.5</v>
      </c>
      <c r="M10" s="154">
        <f t="shared" ref="M10" si="13">M9</f>
        <v>-1</v>
      </c>
      <c r="N10" s="154">
        <f t="shared" ref="N10:O10" si="14">N9</f>
        <v>0.5</v>
      </c>
      <c r="O10" s="154">
        <f t="shared" si="14"/>
        <v>0.5</v>
      </c>
      <c r="P10" s="154">
        <f t="shared" ref="P10:R10" si="15">P9</f>
        <v>0.6</v>
      </c>
      <c r="Q10" s="154">
        <f t="shared" si="15"/>
        <v>0.45</v>
      </c>
      <c r="R10" s="154">
        <f t="shared" si="15"/>
        <v>0.45</v>
      </c>
      <c r="AC10" s="128">
        <f t="shared" si="5"/>
        <v>-0.7</v>
      </c>
      <c r="AD10" s="108">
        <f>AD9</f>
        <v>-1.4</v>
      </c>
      <c r="AE10" s="118"/>
      <c r="AF10" s="118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G10">
        <v>1.5</v>
      </c>
      <c r="CH10">
        <v>2</v>
      </c>
      <c r="CI10">
        <v>-5.2</v>
      </c>
      <c r="CJ10">
        <v>-5.5</v>
      </c>
      <c r="CK10">
        <v>2</v>
      </c>
      <c r="CL10">
        <v>-5.5</v>
      </c>
      <c r="CM10">
        <v>-5.5</v>
      </c>
    </row>
    <row r="11" spans="1:91" x14ac:dyDescent="0.3">
      <c r="A11" s="5" t="s">
        <v>341</v>
      </c>
      <c r="B11" s="5" t="str">
        <f t="shared" si="6"/>
        <v>nat</v>
      </c>
      <c r="C11" s="5" t="str">
        <f t="shared" si="6"/>
        <v>base</v>
      </c>
      <c r="D11" s="133">
        <f t="shared" ref="D11:E11" si="16">D10</f>
        <v>-0.5</v>
      </c>
      <c r="E11" s="133">
        <f t="shared" si="16"/>
        <v>-0.5</v>
      </c>
      <c r="F11" s="133">
        <f t="shared" ref="F11" si="17">F10</f>
        <v>-0.5</v>
      </c>
      <c r="G11" s="133">
        <f t="shared" ref="G11" si="18">G10</f>
        <v>-0.5</v>
      </c>
      <c r="H11" s="133">
        <f t="shared" ref="H11:I11" si="19">H10</f>
        <v>-0.5</v>
      </c>
      <c r="I11" s="133">
        <f t="shared" si="19"/>
        <v>-1.5</v>
      </c>
      <c r="J11" s="154">
        <f t="shared" ref="J11" si="20">J10</f>
        <v>-1.2</v>
      </c>
      <c r="K11" s="154">
        <f t="shared" ref="K11:L11" si="21">K10</f>
        <v>-1</v>
      </c>
      <c r="L11" s="154">
        <f t="shared" si="21"/>
        <v>-4.5</v>
      </c>
      <c r="M11" s="154">
        <f t="shared" ref="M11" si="22">M10</f>
        <v>-1</v>
      </c>
      <c r="N11" s="154">
        <f t="shared" ref="N11:O11" si="23">N10</f>
        <v>0.5</v>
      </c>
      <c r="O11" s="154">
        <f t="shared" si="23"/>
        <v>0.5</v>
      </c>
      <c r="P11" s="154">
        <f t="shared" ref="P11:R11" si="24">P10</f>
        <v>0.6</v>
      </c>
      <c r="Q11" s="154">
        <f t="shared" si="24"/>
        <v>0.45</v>
      </c>
      <c r="R11" s="154">
        <f t="shared" si="24"/>
        <v>0.45</v>
      </c>
      <c r="AC11" s="128" t="str">
        <f t="shared" si="5"/>
        <v>eps</v>
      </c>
      <c r="AD11" s="126" t="s">
        <v>75</v>
      </c>
      <c r="AE11" s="129"/>
      <c r="AF11" s="129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9"/>
      <c r="AR11" s="129"/>
      <c r="AS11" s="129"/>
      <c r="AT11" s="129"/>
      <c r="AU11" s="129"/>
      <c r="AV11" s="129"/>
      <c r="AW11" s="129"/>
      <c r="AX11" s="129"/>
      <c r="AY11" s="129"/>
      <c r="AZ11" s="129"/>
      <c r="BA11" s="129"/>
      <c r="BB11" s="129"/>
      <c r="BC11" s="129"/>
      <c r="BD11" s="129"/>
      <c r="BE11" s="129"/>
      <c r="BF11" s="129"/>
      <c r="BG11" s="129"/>
      <c r="BH11" s="129"/>
      <c r="BI11" s="129"/>
      <c r="BJ11" s="129"/>
      <c r="BK11" s="129"/>
      <c r="BL11" s="129"/>
      <c r="BM11" s="129"/>
      <c r="BN11" s="129"/>
      <c r="BO11" s="129"/>
      <c r="BP11" s="129"/>
      <c r="BQ11" s="129"/>
      <c r="BR11" s="129"/>
      <c r="BS11" s="129"/>
      <c r="BT11" s="129"/>
      <c r="BU11" s="129"/>
      <c r="BV11" s="129"/>
      <c r="BW11" s="129"/>
      <c r="BX11" s="129"/>
      <c r="BY11" s="129"/>
      <c r="BZ11" s="129"/>
      <c r="CA11" s="129"/>
      <c r="CB11" s="129"/>
      <c r="CC11" s="129"/>
      <c r="CG11" t="s">
        <v>75</v>
      </c>
      <c r="CH11" t="s">
        <v>75</v>
      </c>
      <c r="CI11" t="s">
        <v>75</v>
      </c>
      <c r="CJ11" t="s">
        <v>75</v>
      </c>
      <c r="CK11" t="s">
        <v>75</v>
      </c>
      <c r="CL11" t="s">
        <v>75</v>
      </c>
      <c r="CM11" t="s">
        <v>75</v>
      </c>
    </row>
    <row r="12" spans="1:91" x14ac:dyDescent="0.3">
      <c r="A12" s="5" t="s">
        <v>342</v>
      </c>
      <c r="B12" s="5" t="str">
        <f t="shared" si="6"/>
        <v>nat</v>
      </c>
      <c r="C12" s="5" t="str">
        <f t="shared" si="6"/>
        <v>base</v>
      </c>
      <c r="D12" s="133">
        <f t="shared" ref="D12:E12" si="25">D11</f>
        <v>-0.5</v>
      </c>
      <c r="E12" s="133">
        <f t="shared" si="25"/>
        <v>-0.5</v>
      </c>
      <c r="F12" s="133">
        <f t="shared" ref="F12" si="26">F11</f>
        <v>-0.5</v>
      </c>
      <c r="G12" s="133">
        <f t="shared" ref="G12" si="27">G11</f>
        <v>-0.5</v>
      </c>
      <c r="H12" s="133">
        <f t="shared" ref="H12:I12" si="28">H11</f>
        <v>-0.5</v>
      </c>
      <c r="I12" s="133">
        <f t="shared" si="28"/>
        <v>-1.5</v>
      </c>
      <c r="J12" s="154">
        <f t="shared" ref="J12" si="29">J11</f>
        <v>-1.2</v>
      </c>
      <c r="K12" s="154">
        <f t="shared" ref="K12:L12" si="30">K11</f>
        <v>-1</v>
      </c>
      <c r="L12" s="154">
        <f t="shared" si="30"/>
        <v>-4.5</v>
      </c>
      <c r="M12" s="154">
        <f t="shared" ref="M12" si="31">M11</f>
        <v>-1</v>
      </c>
      <c r="N12" s="154">
        <f t="shared" ref="N12:O12" si="32">N11</f>
        <v>0.5</v>
      </c>
      <c r="O12" s="154">
        <f t="shared" si="32"/>
        <v>0.5</v>
      </c>
      <c r="P12" s="154">
        <f t="shared" ref="P12:R12" si="33">P11</f>
        <v>0.6</v>
      </c>
      <c r="Q12" s="154">
        <f t="shared" si="33"/>
        <v>0.45</v>
      </c>
      <c r="R12" s="154">
        <f t="shared" si="33"/>
        <v>0.45</v>
      </c>
      <c r="AC12" s="128" t="str">
        <f t="shared" si="5"/>
        <v>eps</v>
      </c>
      <c r="AD12" s="126" t="s">
        <v>75</v>
      </c>
      <c r="AE12" s="129"/>
      <c r="AF12" s="129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129"/>
      <c r="BQ12" s="129"/>
      <c r="BR12" s="129"/>
      <c r="BS12" s="129"/>
      <c r="BT12" s="129"/>
      <c r="BU12" s="129"/>
      <c r="BV12" s="129"/>
      <c r="BW12" s="129"/>
      <c r="BX12" s="129"/>
      <c r="BY12" s="129"/>
      <c r="BZ12" s="129"/>
      <c r="CA12" s="129"/>
      <c r="CB12" s="129"/>
      <c r="CC12" s="129"/>
      <c r="CG12" t="s">
        <v>75</v>
      </c>
      <c r="CH12" t="s">
        <v>75</v>
      </c>
      <c r="CI12" t="s">
        <v>75</v>
      </c>
      <c r="CJ12" t="s">
        <v>75</v>
      </c>
      <c r="CK12" t="s">
        <v>75</v>
      </c>
      <c r="CL12" t="s">
        <v>75</v>
      </c>
      <c r="CM12" t="s">
        <v>75</v>
      </c>
    </row>
    <row r="13" spans="1:91" x14ac:dyDescent="0.3">
      <c r="A13" s="5" t="s">
        <v>343</v>
      </c>
      <c r="B13" s="5" t="str">
        <f t="shared" si="6"/>
        <v>nat</v>
      </c>
      <c r="C13" s="5" t="str">
        <f t="shared" si="6"/>
        <v>base</v>
      </c>
      <c r="D13" s="133">
        <f t="shared" ref="D13:E13" si="34">D12</f>
        <v>-0.5</v>
      </c>
      <c r="E13" s="133">
        <f t="shared" si="34"/>
        <v>-0.5</v>
      </c>
      <c r="F13" s="133">
        <f t="shared" ref="F13" si="35">F12</f>
        <v>-0.5</v>
      </c>
      <c r="G13" s="133">
        <f t="shared" ref="G13" si="36">G12</f>
        <v>-0.5</v>
      </c>
      <c r="H13" s="133">
        <f t="shared" ref="H13:I13" si="37">H12</f>
        <v>-0.5</v>
      </c>
      <c r="I13" s="133">
        <f t="shared" si="37"/>
        <v>-1.5</v>
      </c>
      <c r="J13" s="154">
        <f t="shared" ref="J13" si="38">J12</f>
        <v>-1.2</v>
      </c>
      <c r="K13" s="154">
        <f t="shared" ref="K13:L13" si="39">K12</f>
        <v>-1</v>
      </c>
      <c r="L13" s="154">
        <f t="shared" si="39"/>
        <v>-4.5</v>
      </c>
      <c r="M13" s="154">
        <f t="shared" ref="M13" si="40">M12</f>
        <v>-1</v>
      </c>
      <c r="N13" s="154">
        <f t="shared" ref="N13:O13" si="41">N12</f>
        <v>0.5</v>
      </c>
      <c r="O13" s="154">
        <f t="shared" si="41"/>
        <v>0.5</v>
      </c>
      <c r="P13" s="154">
        <f t="shared" ref="P13:R13" si="42">P12</f>
        <v>0.6</v>
      </c>
      <c r="Q13" s="154">
        <f t="shared" si="42"/>
        <v>0.45</v>
      </c>
      <c r="R13" s="154">
        <f t="shared" si="42"/>
        <v>0.45</v>
      </c>
      <c r="AC13" s="128">
        <f t="shared" si="5"/>
        <v>-6</v>
      </c>
      <c r="AD13" s="126">
        <v>-12</v>
      </c>
      <c r="AE13" s="129"/>
      <c r="AF13" s="129"/>
      <c r="AG13" s="127">
        <v>-0.1</v>
      </c>
      <c r="AH13" s="127">
        <v>-0.05</v>
      </c>
      <c r="AI13" s="127">
        <v>0.05</v>
      </c>
      <c r="AJ13" s="127">
        <v>0.05</v>
      </c>
      <c r="AK13" s="127">
        <v>0.05</v>
      </c>
      <c r="AL13" s="127">
        <v>0.05</v>
      </c>
      <c r="AM13" s="127">
        <v>0.2</v>
      </c>
      <c r="AN13" s="127">
        <v>0.1</v>
      </c>
      <c r="AO13" s="127">
        <v>0.15</v>
      </c>
      <c r="AP13" s="127">
        <v>0.2</v>
      </c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29"/>
      <c r="BN13" s="129"/>
      <c r="BO13" s="129"/>
      <c r="BP13" s="129"/>
      <c r="BQ13" s="129"/>
      <c r="BR13" s="129"/>
      <c r="BS13" s="129"/>
      <c r="BT13" s="129"/>
      <c r="BU13" s="129"/>
      <c r="BV13" s="129"/>
      <c r="BW13" s="129"/>
      <c r="BX13" s="129"/>
      <c r="BY13" s="129"/>
      <c r="BZ13" s="129"/>
      <c r="CA13" s="129"/>
      <c r="CB13" s="129"/>
      <c r="CC13" s="129"/>
      <c r="CG13">
        <v>0.3</v>
      </c>
      <c r="CH13">
        <v>-3</v>
      </c>
      <c r="CI13">
        <v>0.3</v>
      </c>
      <c r="CJ13">
        <v>-5</v>
      </c>
      <c r="CK13">
        <v>2</v>
      </c>
      <c r="CL13">
        <v>-3</v>
      </c>
      <c r="CM13">
        <v>-4</v>
      </c>
    </row>
    <row r="14" spans="1:91" x14ac:dyDescent="0.3">
      <c r="A14" s="5" t="s">
        <v>344</v>
      </c>
      <c r="B14" s="5" t="str">
        <f t="shared" si="6"/>
        <v>nat</v>
      </c>
      <c r="C14" s="5" t="str">
        <f t="shared" si="6"/>
        <v>base</v>
      </c>
      <c r="D14" s="133">
        <f t="shared" ref="D14:E14" si="43">D13</f>
        <v>-0.5</v>
      </c>
      <c r="E14" s="133">
        <f t="shared" si="43"/>
        <v>-0.5</v>
      </c>
      <c r="F14" s="133">
        <f t="shared" ref="F14" si="44">F13</f>
        <v>-0.5</v>
      </c>
      <c r="G14" s="133">
        <f t="shared" ref="G14" si="45">G13</f>
        <v>-0.5</v>
      </c>
      <c r="H14" s="133">
        <f t="shared" ref="H14:I14" si="46">H13</f>
        <v>-0.5</v>
      </c>
      <c r="I14" s="133">
        <f t="shared" si="46"/>
        <v>-1.5</v>
      </c>
      <c r="J14" s="154">
        <f t="shared" ref="J14" si="47">J13</f>
        <v>-1.2</v>
      </c>
      <c r="K14" s="154">
        <f t="shared" ref="K14:L14" si="48">K13</f>
        <v>-1</v>
      </c>
      <c r="L14" s="154">
        <f t="shared" si="48"/>
        <v>-4.5</v>
      </c>
      <c r="M14" s="154">
        <f t="shared" ref="M14" si="49">M13</f>
        <v>-1</v>
      </c>
      <c r="N14" s="154">
        <f t="shared" ref="N14:O14" si="50">N13</f>
        <v>0.5</v>
      </c>
      <c r="O14" s="154">
        <f t="shared" si="50"/>
        <v>0.5</v>
      </c>
      <c r="P14" s="154">
        <f t="shared" ref="P14:R14" si="51">P13</f>
        <v>0.6</v>
      </c>
      <c r="Q14" s="154">
        <f t="shared" si="51"/>
        <v>0.45</v>
      </c>
      <c r="R14" s="154">
        <f t="shared" si="51"/>
        <v>0.45</v>
      </c>
      <c r="AC14" s="128">
        <f t="shared" si="5"/>
        <v>-6</v>
      </c>
      <c r="AD14" s="108">
        <f>AD13</f>
        <v>-12</v>
      </c>
      <c r="AE14" s="118"/>
      <c r="AF14" s="118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G14">
        <v>0.3</v>
      </c>
      <c r="CH14">
        <v>-3</v>
      </c>
      <c r="CI14">
        <v>0.3</v>
      </c>
      <c r="CJ14">
        <v>-5</v>
      </c>
      <c r="CK14">
        <v>2</v>
      </c>
      <c r="CL14">
        <v>-3</v>
      </c>
      <c r="CM14">
        <v>-4</v>
      </c>
    </row>
    <row r="15" spans="1:91" x14ac:dyDescent="0.3">
      <c r="A15" s="5" t="s">
        <v>345</v>
      </c>
      <c r="B15" s="5" t="str">
        <f t="shared" si="6"/>
        <v>nat</v>
      </c>
      <c r="C15" s="5" t="str">
        <f t="shared" si="6"/>
        <v>base</v>
      </c>
      <c r="D15" s="133">
        <f t="shared" ref="D15:E15" si="52">D14</f>
        <v>-0.5</v>
      </c>
      <c r="E15" s="133">
        <f t="shared" si="52"/>
        <v>-0.5</v>
      </c>
      <c r="F15" s="133">
        <f t="shared" ref="F15" si="53">F14</f>
        <v>-0.5</v>
      </c>
      <c r="G15" s="133">
        <f t="shared" ref="G15" si="54">G14</f>
        <v>-0.5</v>
      </c>
      <c r="H15" s="133">
        <f t="shared" ref="H15:I15" si="55">H14</f>
        <v>-0.5</v>
      </c>
      <c r="I15" s="133">
        <f t="shared" si="55"/>
        <v>-1.5</v>
      </c>
      <c r="J15" s="154">
        <f t="shared" ref="J15" si="56">J14</f>
        <v>-1.2</v>
      </c>
      <c r="K15" s="154">
        <f t="shared" ref="K15:L15" si="57">K14</f>
        <v>-1</v>
      </c>
      <c r="L15" s="154">
        <f t="shared" si="57"/>
        <v>-4.5</v>
      </c>
      <c r="M15" s="154">
        <f t="shared" ref="M15" si="58">M14</f>
        <v>-1</v>
      </c>
      <c r="N15" s="154">
        <f t="shared" ref="N15:O15" si="59">N14</f>
        <v>0.5</v>
      </c>
      <c r="O15" s="154">
        <f t="shared" si="59"/>
        <v>0.5</v>
      </c>
      <c r="P15" s="154">
        <f t="shared" ref="P15:R15" si="60">P14</f>
        <v>0.6</v>
      </c>
      <c r="Q15" s="154">
        <f t="shared" si="60"/>
        <v>0.45</v>
      </c>
      <c r="R15" s="154">
        <f t="shared" si="60"/>
        <v>0.45</v>
      </c>
      <c r="AC15" s="128">
        <f t="shared" si="5"/>
        <v>-6</v>
      </c>
      <c r="AD15" s="108">
        <f t="shared" ref="AD15:AD16" si="61">AD14</f>
        <v>-12</v>
      </c>
      <c r="AE15" s="118"/>
      <c r="AF15" s="118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G15">
        <v>0.3</v>
      </c>
      <c r="CH15">
        <v>-3</v>
      </c>
      <c r="CI15">
        <v>0.3</v>
      </c>
      <c r="CJ15">
        <v>-5</v>
      </c>
      <c r="CK15">
        <v>2</v>
      </c>
      <c r="CL15">
        <v>-3</v>
      </c>
      <c r="CM15">
        <v>-4</v>
      </c>
    </row>
    <row r="16" spans="1:91" x14ac:dyDescent="0.3">
      <c r="A16" s="5" t="s">
        <v>346</v>
      </c>
      <c r="B16" s="5" t="str">
        <f t="shared" si="6"/>
        <v>nat</v>
      </c>
      <c r="C16" s="5" t="str">
        <f t="shared" si="6"/>
        <v>base</v>
      </c>
      <c r="D16" s="133">
        <f t="shared" ref="D16:E16" si="62">D15</f>
        <v>-0.5</v>
      </c>
      <c r="E16" s="133">
        <f t="shared" si="62"/>
        <v>-0.5</v>
      </c>
      <c r="F16" s="133">
        <f t="shared" ref="F16" si="63">F15</f>
        <v>-0.5</v>
      </c>
      <c r="G16" s="133">
        <f t="shared" ref="G16" si="64">G15</f>
        <v>-0.5</v>
      </c>
      <c r="H16" s="133">
        <f t="shared" ref="H16:I16" si="65">H15</f>
        <v>-0.5</v>
      </c>
      <c r="I16" s="133">
        <f t="shared" si="65"/>
        <v>-1.5</v>
      </c>
      <c r="J16" s="154">
        <f t="shared" ref="J16" si="66">J15</f>
        <v>-1.2</v>
      </c>
      <c r="K16" s="154">
        <f t="shared" ref="K16:L16" si="67">K15</f>
        <v>-1</v>
      </c>
      <c r="L16" s="154">
        <f t="shared" si="67"/>
        <v>-4.5</v>
      </c>
      <c r="M16" s="154">
        <f t="shared" ref="M16" si="68">M15</f>
        <v>-1</v>
      </c>
      <c r="N16" s="154">
        <f t="shared" ref="N16:O16" si="69">N15</f>
        <v>0.5</v>
      </c>
      <c r="O16" s="154">
        <f t="shared" si="69"/>
        <v>0.5</v>
      </c>
      <c r="P16" s="154">
        <f t="shared" ref="P16:R16" si="70">P15</f>
        <v>0.6</v>
      </c>
      <c r="Q16" s="154">
        <f t="shared" si="70"/>
        <v>0.45</v>
      </c>
      <c r="R16" s="154">
        <f t="shared" si="70"/>
        <v>0.45</v>
      </c>
      <c r="AC16" s="128">
        <f t="shared" si="5"/>
        <v>-6</v>
      </c>
      <c r="AD16" s="108">
        <f t="shared" si="61"/>
        <v>-12</v>
      </c>
      <c r="AE16" s="118"/>
      <c r="AF16" s="118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  <c r="BW16" s="118"/>
      <c r="BX16" s="118"/>
      <c r="BY16" s="118"/>
      <c r="BZ16" s="118"/>
      <c r="CA16" s="118"/>
      <c r="CB16" s="118"/>
      <c r="CC16" s="118"/>
      <c r="CG16">
        <v>0.3</v>
      </c>
      <c r="CH16">
        <v>-3</v>
      </c>
      <c r="CI16">
        <v>0.3</v>
      </c>
      <c r="CJ16">
        <v>-5</v>
      </c>
      <c r="CK16">
        <v>2</v>
      </c>
      <c r="CL16">
        <v>-3</v>
      </c>
      <c r="CM16">
        <v>-4</v>
      </c>
    </row>
    <row r="17" spans="1:91" x14ac:dyDescent="0.3">
      <c r="A17" s="5" t="s">
        <v>347</v>
      </c>
      <c r="B17" s="5" t="str">
        <f t="shared" si="6"/>
        <v>nat</v>
      </c>
      <c r="C17" s="5" t="str">
        <f t="shared" si="6"/>
        <v>base</v>
      </c>
      <c r="D17" s="133">
        <f t="shared" ref="D17:E17" si="71">D16</f>
        <v>-0.5</v>
      </c>
      <c r="E17" s="133">
        <f t="shared" si="71"/>
        <v>-0.5</v>
      </c>
      <c r="F17" s="133">
        <f t="shared" ref="F17" si="72">F16</f>
        <v>-0.5</v>
      </c>
      <c r="G17" s="133">
        <f t="shared" ref="G17" si="73">G16</f>
        <v>-0.5</v>
      </c>
      <c r="H17" s="133">
        <f t="shared" ref="H17:I17" si="74">H16</f>
        <v>-0.5</v>
      </c>
      <c r="I17" s="133">
        <f t="shared" si="74"/>
        <v>-1.5</v>
      </c>
      <c r="J17" s="154">
        <f t="shared" ref="J17" si="75">J16</f>
        <v>-1.2</v>
      </c>
      <c r="K17" s="154">
        <f t="shared" ref="K17:L17" si="76">K16</f>
        <v>-1</v>
      </c>
      <c r="L17" s="154">
        <f t="shared" si="76"/>
        <v>-4.5</v>
      </c>
      <c r="M17" s="154">
        <f t="shared" ref="M17" si="77">M16</f>
        <v>-1</v>
      </c>
      <c r="N17" s="154">
        <f t="shared" ref="N17:O17" si="78">N16</f>
        <v>0.5</v>
      </c>
      <c r="O17" s="154">
        <f t="shared" si="78"/>
        <v>0.5</v>
      </c>
      <c r="P17" s="154">
        <f t="shared" ref="P17:R17" si="79">P16</f>
        <v>0.6</v>
      </c>
      <c r="Q17" s="154">
        <f t="shared" si="79"/>
        <v>0.45</v>
      </c>
      <c r="R17" s="154">
        <f t="shared" si="79"/>
        <v>0.45</v>
      </c>
      <c r="AC17" s="128">
        <f t="shared" si="5"/>
        <v>-1.25</v>
      </c>
      <c r="AD17" s="108">
        <f>AD28</f>
        <v>-2.5</v>
      </c>
      <c r="AE17" s="118"/>
      <c r="AF17" s="118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8"/>
      <c r="CC17" s="118"/>
      <c r="CG17">
        <v>-4.5</v>
      </c>
      <c r="CH17">
        <v>-5</v>
      </c>
      <c r="CI17">
        <v>-5.5</v>
      </c>
      <c r="CJ17">
        <v>-2.5</v>
      </c>
      <c r="CK17">
        <v>-4</v>
      </c>
      <c r="CL17">
        <v>-2</v>
      </c>
      <c r="CM17">
        <v>-5</v>
      </c>
    </row>
    <row r="18" spans="1:91" x14ac:dyDescent="0.3">
      <c r="A18" s="5" t="s">
        <v>348</v>
      </c>
      <c r="B18" s="5" t="str">
        <f t="shared" si="6"/>
        <v>nat</v>
      </c>
      <c r="C18" s="5" t="str">
        <f t="shared" si="6"/>
        <v>base</v>
      </c>
      <c r="D18" s="133">
        <f t="shared" ref="D18:E18" si="80">D17</f>
        <v>-0.5</v>
      </c>
      <c r="E18" s="133">
        <f t="shared" si="80"/>
        <v>-0.5</v>
      </c>
      <c r="F18" s="133">
        <f t="shared" ref="F18" si="81">F17</f>
        <v>-0.5</v>
      </c>
      <c r="G18" s="133">
        <f t="shared" ref="G18" si="82">G17</f>
        <v>-0.5</v>
      </c>
      <c r="H18" s="133">
        <f t="shared" ref="H18:I18" si="83">H17</f>
        <v>-0.5</v>
      </c>
      <c r="I18" s="133">
        <f t="shared" si="83"/>
        <v>-1.5</v>
      </c>
      <c r="J18" s="154">
        <f t="shared" ref="J18" si="84">J17</f>
        <v>-1.2</v>
      </c>
      <c r="K18" s="154">
        <f t="shared" ref="K18:L18" si="85">K17</f>
        <v>-1</v>
      </c>
      <c r="L18" s="154">
        <f t="shared" si="85"/>
        <v>-4.5</v>
      </c>
      <c r="M18" s="154">
        <f t="shared" ref="M18" si="86">M17</f>
        <v>-1</v>
      </c>
      <c r="N18" s="154">
        <f t="shared" ref="N18:O18" si="87">N17</f>
        <v>0.5</v>
      </c>
      <c r="O18" s="154">
        <f t="shared" si="87"/>
        <v>0.5</v>
      </c>
      <c r="P18" s="154">
        <f t="shared" ref="P18:R18" si="88">P17</f>
        <v>0.6</v>
      </c>
      <c r="Q18" s="154">
        <f t="shared" si="88"/>
        <v>0.45</v>
      </c>
      <c r="R18" s="154">
        <f t="shared" si="88"/>
        <v>0.45</v>
      </c>
      <c r="AC18" s="128">
        <f t="shared" si="5"/>
        <v>-1</v>
      </c>
      <c r="AD18" s="126">
        <v>-2</v>
      </c>
      <c r="AE18" s="129"/>
      <c r="AF18" s="129"/>
      <c r="AG18" s="127">
        <v>-0.1</v>
      </c>
      <c r="AH18" s="127">
        <v>-0.05</v>
      </c>
      <c r="AI18" s="127">
        <v>0.05</v>
      </c>
      <c r="AJ18" s="127">
        <v>0.05</v>
      </c>
      <c r="AK18" s="127">
        <v>0.05</v>
      </c>
      <c r="AL18" s="127">
        <v>0.05</v>
      </c>
      <c r="AM18" s="127">
        <v>0.2</v>
      </c>
      <c r="AN18" s="127">
        <v>0.1</v>
      </c>
      <c r="AO18" s="127">
        <v>0.15</v>
      </c>
      <c r="AP18" s="127">
        <v>0.2</v>
      </c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129"/>
      <c r="BO18" s="129"/>
      <c r="BP18" s="129"/>
      <c r="BQ18" s="129"/>
      <c r="BR18" s="129"/>
      <c r="BS18" s="129"/>
      <c r="BT18" s="129"/>
      <c r="BU18" s="129"/>
      <c r="BV18" s="129"/>
      <c r="BW18" s="129"/>
      <c r="BX18" s="129"/>
      <c r="BY18" s="129"/>
      <c r="BZ18" s="129"/>
      <c r="CA18" s="129"/>
      <c r="CB18" s="129"/>
      <c r="CC18" s="129"/>
      <c r="CG18">
        <v>-4.5</v>
      </c>
      <c r="CH18">
        <v>-5</v>
      </c>
      <c r="CI18">
        <v>-5.5</v>
      </c>
      <c r="CJ18">
        <v>-2.5</v>
      </c>
      <c r="CK18">
        <v>-4</v>
      </c>
      <c r="CL18">
        <v>-2</v>
      </c>
      <c r="CM18">
        <v>-5</v>
      </c>
    </row>
    <row r="19" spans="1:91" x14ac:dyDescent="0.3">
      <c r="A19" s="5" t="s">
        <v>349</v>
      </c>
      <c r="B19" s="5" t="str">
        <f t="shared" si="6"/>
        <v>nat</v>
      </c>
      <c r="C19" s="5" t="str">
        <f t="shared" si="6"/>
        <v>base</v>
      </c>
      <c r="D19" s="133">
        <f t="shared" ref="D19:E19" si="89">D18</f>
        <v>-0.5</v>
      </c>
      <c r="E19" s="133">
        <f t="shared" si="89"/>
        <v>-0.5</v>
      </c>
      <c r="F19" s="133">
        <f t="shared" ref="F19" si="90">F18</f>
        <v>-0.5</v>
      </c>
      <c r="G19" s="133">
        <f t="shared" ref="G19" si="91">G18</f>
        <v>-0.5</v>
      </c>
      <c r="H19" s="133">
        <f t="shared" ref="H19:I19" si="92">H18</f>
        <v>-0.5</v>
      </c>
      <c r="I19" s="133">
        <f t="shared" si="92"/>
        <v>-1.5</v>
      </c>
      <c r="J19" s="154">
        <f t="shared" ref="J19" si="93">J18</f>
        <v>-1.2</v>
      </c>
      <c r="K19" s="154">
        <f t="shared" ref="K19:L19" si="94">K18</f>
        <v>-1</v>
      </c>
      <c r="L19" s="154">
        <f t="shared" si="94"/>
        <v>-4.5</v>
      </c>
      <c r="M19" s="154">
        <f t="shared" ref="M19" si="95">M18</f>
        <v>-1</v>
      </c>
      <c r="N19" s="154">
        <f t="shared" ref="N19:O19" si="96">N18</f>
        <v>0.5</v>
      </c>
      <c r="O19" s="154">
        <f t="shared" si="96"/>
        <v>0.5</v>
      </c>
      <c r="P19" s="154">
        <f t="shared" ref="P19:R19" si="97">P18</f>
        <v>0.6</v>
      </c>
      <c r="Q19" s="154">
        <f t="shared" si="97"/>
        <v>0.45</v>
      </c>
      <c r="R19" s="154">
        <f t="shared" si="97"/>
        <v>0.45</v>
      </c>
      <c r="AC19" s="128">
        <f t="shared" si="5"/>
        <v>-1</v>
      </c>
      <c r="AD19" s="108">
        <f>AD18</f>
        <v>-2</v>
      </c>
      <c r="AE19" s="118"/>
      <c r="AF19" s="118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8"/>
      <c r="CC19" s="118"/>
      <c r="CG19">
        <v>-4.5</v>
      </c>
      <c r="CH19">
        <v>-5</v>
      </c>
      <c r="CI19">
        <v>-5.5</v>
      </c>
      <c r="CJ19">
        <v>-2.5</v>
      </c>
      <c r="CK19">
        <v>-4</v>
      </c>
      <c r="CL19">
        <v>-2</v>
      </c>
      <c r="CM19">
        <v>-5</v>
      </c>
    </row>
    <row r="20" spans="1:91" x14ac:dyDescent="0.3">
      <c r="A20" s="5" t="s">
        <v>127</v>
      </c>
      <c r="B20" s="5" t="str">
        <f t="shared" si="6"/>
        <v>nat</v>
      </c>
      <c r="C20" s="5" t="str">
        <f t="shared" si="6"/>
        <v>base</v>
      </c>
      <c r="D20" s="133">
        <f t="shared" ref="D20:E20" si="98">D19</f>
        <v>-0.5</v>
      </c>
      <c r="E20" s="133">
        <f t="shared" si="98"/>
        <v>-0.5</v>
      </c>
      <c r="F20" s="133">
        <f t="shared" ref="F20" si="99">F19</f>
        <v>-0.5</v>
      </c>
      <c r="G20" s="133">
        <f t="shared" ref="G20" si="100">G19</f>
        <v>-0.5</v>
      </c>
      <c r="H20" s="133">
        <f t="shared" ref="H20:I20" si="101">H19</f>
        <v>-0.5</v>
      </c>
      <c r="I20" s="133">
        <f t="shared" si="101"/>
        <v>-1.5</v>
      </c>
      <c r="J20" s="154">
        <f t="shared" ref="J20" si="102">J19</f>
        <v>-1.2</v>
      </c>
      <c r="K20" s="154">
        <f t="shared" ref="K20:L20" si="103">K19</f>
        <v>-1</v>
      </c>
      <c r="L20" s="154">
        <f t="shared" si="103"/>
        <v>-4.5</v>
      </c>
      <c r="M20" s="154">
        <f t="shared" ref="M20" si="104">M19</f>
        <v>-1</v>
      </c>
      <c r="N20" s="154">
        <f t="shared" ref="N20:O20" si="105">N19</f>
        <v>0.5</v>
      </c>
      <c r="O20" s="154">
        <f t="shared" si="105"/>
        <v>0.5</v>
      </c>
      <c r="P20" s="154">
        <f t="shared" ref="P20:R20" si="106">P19</f>
        <v>0.6</v>
      </c>
      <c r="Q20" s="154">
        <f t="shared" si="106"/>
        <v>0.45</v>
      </c>
      <c r="R20" s="154">
        <f t="shared" si="106"/>
        <v>0.45</v>
      </c>
      <c r="AC20" s="128">
        <f t="shared" si="5"/>
        <v>-4</v>
      </c>
      <c r="AD20" s="126">
        <v>-8</v>
      </c>
      <c r="AE20" s="129"/>
      <c r="AF20" s="129"/>
      <c r="AG20" s="127">
        <v>-0.1</v>
      </c>
      <c r="AH20" s="127">
        <v>-0.05</v>
      </c>
      <c r="AI20" s="127">
        <v>0.05</v>
      </c>
      <c r="AJ20" s="127">
        <v>0.05</v>
      </c>
      <c r="AK20" s="127">
        <v>0.05</v>
      </c>
      <c r="AL20" s="127">
        <v>0.05</v>
      </c>
      <c r="AM20" s="127">
        <v>0.2</v>
      </c>
      <c r="AN20" s="127">
        <v>0.1</v>
      </c>
      <c r="AO20" s="127">
        <v>0.15</v>
      </c>
      <c r="AP20" s="127">
        <v>0.2</v>
      </c>
      <c r="AQ20" s="129"/>
      <c r="AR20" s="129"/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29"/>
      <c r="BI20" s="129"/>
      <c r="BJ20" s="129"/>
      <c r="BK20" s="129"/>
      <c r="BL20" s="129"/>
      <c r="BM20" s="129"/>
      <c r="BN20" s="129"/>
      <c r="BO20" s="129"/>
      <c r="BP20" s="129"/>
      <c r="BQ20" s="129"/>
      <c r="BR20" s="129"/>
      <c r="BS20" s="129"/>
      <c r="BT20" s="129"/>
      <c r="BU20" s="129"/>
      <c r="BV20" s="129"/>
      <c r="BW20" s="129"/>
      <c r="BX20" s="129"/>
      <c r="BY20" s="129"/>
      <c r="BZ20" s="129"/>
      <c r="CA20" s="129"/>
      <c r="CB20" s="129"/>
      <c r="CC20" s="129"/>
      <c r="CG20">
        <v>-4.5</v>
      </c>
      <c r="CH20">
        <v>-5</v>
      </c>
      <c r="CI20">
        <v>-5.5</v>
      </c>
      <c r="CJ20">
        <v>-2.5</v>
      </c>
      <c r="CK20">
        <v>-4</v>
      </c>
      <c r="CL20">
        <v>-2</v>
      </c>
      <c r="CM20">
        <v>-5</v>
      </c>
    </row>
    <row r="21" spans="1:91" x14ac:dyDescent="0.3">
      <c r="A21" s="5" t="s">
        <v>128</v>
      </c>
      <c r="B21" s="5" t="str">
        <f t="shared" si="6"/>
        <v>nat</v>
      </c>
      <c r="C21" s="5" t="str">
        <f t="shared" si="6"/>
        <v>base</v>
      </c>
      <c r="D21" s="133">
        <f t="shared" ref="D21:E21" si="107">D20</f>
        <v>-0.5</v>
      </c>
      <c r="E21" s="133">
        <f t="shared" si="107"/>
        <v>-0.5</v>
      </c>
      <c r="F21" s="133">
        <f t="shared" ref="F21" si="108">F20</f>
        <v>-0.5</v>
      </c>
      <c r="G21" s="133">
        <f t="shared" ref="G21" si="109">G20</f>
        <v>-0.5</v>
      </c>
      <c r="H21" s="133">
        <f t="shared" ref="H21:I21" si="110">H20</f>
        <v>-0.5</v>
      </c>
      <c r="I21" s="133">
        <f t="shared" si="110"/>
        <v>-1.5</v>
      </c>
      <c r="J21" s="154">
        <f t="shared" ref="J21" si="111">J20</f>
        <v>-1.2</v>
      </c>
      <c r="K21" s="154">
        <f t="shared" ref="K21:L21" si="112">K20</f>
        <v>-1</v>
      </c>
      <c r="L21" s="154">
        <f t="shared" si="112"/>
        <v>-4.5</v>
      </c>
      <c r="M21" s="154">
        <f t="shared" ref="M21" si="113">M20</f>
        <v>-1</v>
      </c>
      <c r="N21" s="154">
        <f t="shared" ref="N21:O21" si="114">N20</f>
        <v>0.5</v>
      </c>
      <c r="O21" s="154">
        <f t="shared" si="114"/>
        <v>0.5</v>
      </c>
      <c r="P21" s="154">
        <f t="shared" ref="P21:R21" si="115">P20</f>
        <v>0.6</v>
      </c>
      <c r="Q21" s="154">
        <f t="shared" si="115"/>
        <v>0.45</v>
      </c>
      <c r="R21" s="154">
        <f t="shared" si="115"/>
        <v>0.45</v>
      </c>
      <c r="AC21" s="128">
        <f t="shared" si="5"/>
        <v>-4</v>
      </c>
      <c r="AD21" s="109">
        <f t="shared" ref="AD21:AD31" si="116">AD20</f>
        <v>-8</v>
      </c>
      <c r="AE21" s="119"/>
      <c r="AF21" s="119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G21">
        <v>-4.5</v>
      </c>
      <c r="CH21">
        <v>-5</v>
      </c>
      <c r="CI21">
        <v>-5.5</v>
      </c>
      <c r="CJ21">
        <v>-2.5</v>
      </c>
      <c r="CK21">
        <v>-4</v>
      </c>
      <c r="CL21">
        <v>-2</v>
      </c>
      <c r="CM21">
        <v>-5</v>
      </c>
    </row>
    <row r="22" spans="1:91" x14ac:dyDescent="0.3">
      <c r="A22" s="5" t="s">
        <v>59</v>
      </c>
      <c r="B22" s="5" t="str">
        <f t="shared" si="6"/>
        <v>nat</v>
      </c>
      <c r="C22" s="5" t="str">
        <f t="shared" si="6"/>
        <v>base</v>
      </c>
      <c r="D22" s="133" t="s">
        <v>75</v>
      </c>
      <c r="E22" s="133" t="s">
        <v>75</v>
      </c>
      <c r="F22" s="133" t="s">
        <v>75</v>
      </c>
      <c r="G22" s="133" t="s">
        <v>75</v>
      </c>
      <c r="H22" s="133" t="s">
        <v>75</v>
      </c>
      <c r="I22" s="133" t="s">
        <v>75</v>
      </c>
      <c r="J22" s="154" t="s">
        <v>75</v>
      </c>
      <c r="K22" s="154" t="s">
        <v>75</v>
      </c>
      <c r="L22" s="154" t="s">
        <v>75</v>
      </c>
      <c r="M22" s="154" t="s">
        <v>75</v>
      </c>
      <c r="N22" s="154" t="s">
        <v>75</v>
      </c>
      <c r="O22" s="154" t="s">
        <v>75</v>
      </c>
      <c r="P22" s="154" t="s">
        <v>75</v>
      </c>
      <c r="Q22" s="154" t="s">
        <v>75</v>
      </c>
      <c r="R22" s="154" t="s">
        <v>75</v>
      </c>
      <c r="AC22" s="128">
        <f t="shared" si="5"/>
        <v>-4</v>
      </c>
      <c r="AD22" s="109">
        <f t="shared" si="116"/>
        <v>-8</v>
      </c>
      <c r="AE22" s="119"/>
      <c r="AF22" s="119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G22">
        <v>-4.5</v>
      </c>
      <c r="CH22">
        <v>-5</v>
      </c>
      <c r="CI22">
        <v>-5.5</v>
      </c>
      <c r="CJ22">
        <v>-2.5</v>
      </c>
      <c r="CK22">
        <v>-4</v>
      </c>
      <c r="CL22">
        <v>-2</v>
      </c>
      <c r="CM22">
        <v>-5</v>
      </c>
    </row>
    <row r="23" spans="1:91" x14ac:dyDescent="0.3">
      <c r="A23" s="5" t="s">
        <v>213</v>
      </c>
      <c r="B23" s="5" t="str">
        <f t="shared" si="6"/>
        <v>nat</v>
      </c>
      <c r="C23" s="5" t="str">
        <f t="shared" si="6"/>
        <v>base</v>
      </c>
      <c r="D23" s="133" t="s">
        <v>75</v>
      </c>
      <c r="E23" s="133" t="s">
        <v>75</v>
      </c>
      <c r="F23" s="133" t="s">
        <v>75</v>
      </c>
      <c r="G23" s="133" t="s">
        <v>75</v>
      </c>
      <c r="H23" s="133" t="s">
        <v>75</v>
      </c>
      <c r="I23" s="133" t="s">
        <v>75</v>
      </c>
      <c r="J23" s="154" t="s">
        <v>75</v>
      </c>
      <c r="K23" s="154" t="s">
        <v>75</v>
      </c>
      <c r="L23" s="154" t="s">
        <v>75</v>
      </c>
      <c r="M23" s="154" t="s">
        <v>75</v>
      </c>
      <c r="N23" s="154" t="s">
        <v>75</v>
      </c>
      <c r="O23" s="154" t="s">
        <v>75</v>
      </c>
      <c r="P23" s="154" t="s">
        <v>75</v>
      </c>
      <c r="Q23" s="154" t="s">
        <v>75</v>
      </c>
      <c r="R23" s="154" t="s">
        <v>75</v>
      </c>
      <c r="AC23" s="128">
        <f t="shared" si="5"/>
        <v>-4</v>
      </c>
      <c r="AD23" s="109">
        <f t="shared" si="116"/>
        <v>-8</v>
      </c>
      <c r="AE23" s="119"/>
      <c r="AF23" s="119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G23">
        <v>-4.5</v>
      </c>
      <c r="CH23">
        <v>-5</v>
      </c>
      <c r="CI23">
        <v>-5.5</v>
      </c>
      <c r="CJ23">
        <v>-2.5</v>
      </c>
      <c r="CK23">
        <v>-4</v>
      </c>
      <c r="CL23">
        <v>-2</v>
      </c>
      <c r="CM23">
        <v>-5</v>
      </c>
    </row>
    <row r="24" spans="1:91" x14ac:dyDescent="0.3">
      <c r="A24" s="5" t="s">
        <v>129</v>
      </c>
      <c r="B24" s="5" t="str">
        <f t="shared" si="6"/>
        <v>nat</v>
      </c>
      <c r="C24" s="5" t="str">
        <f t="shared" si="6"/>
        <v>base</v>
      </c>
      <c r="D24" s="133">
        <v>-1.2</v>
      </c>
      <c r="E24" s="133">
        <f>D24</f>
        <v>-1.2</v>
      </c>
      <c r="F24" s="133">
        <f>E24</f>
        <v>-1.2</v>
      </c>
      <c r="G24" s="133">
        <f>F24</f>
        <v>-1.2</v>
      </c>
      <c r="H24" s="133">
        <f>G24</f>
        <v>-1.2</v>
      </c>
      <c r="I24" s="133">
        <v>-1.8</v>
      </c>
      <c r="J24" s="154">
        <v>-1.2</v>
      </c>
      <c r="K24" s="154">
        <v>-0.5</v>
      </c>
      <c r="L24" s="154">
        <v>-3.5</v>
      </c>
      <c r="M24" s="154">
        <v>0.5</v>
      </c>
      <c r="N24" s="154">
        <f>M24</f>
        <v>0.5</v>
      </c>
      <c r="O24" s="153">
        <f>N24</f>
        <v>0.5</v>
      </c>
      <c r="P24" s="153">
        <f>O24-0.1</f>
        <v>0.4</v>
      </c>
      <c r="Q24" s="153">
        <f>P24-0.1</f>
        <v>0.30000000000000004</v>
      </c>
      <c r="R24" s="154">
        <f t="shared" ref="R24" si="117">Q24</f>
        <v>0.30000000000000004</v>
      </c>
      <c r="AC24" s="128">
        <f t="shared" si="5"/>
        <v>-4</v>
      </c>
      <c r="AD24" s="109">
        <f>AD23</f>
        <v>-8</v>
      </c>
      <c r="AE24" s="119"/>
      <c r="AF24" s="119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G24">
        <v>-4.5</v>
      </c>
      <c r="CH24">
        <v>-5</v>
      </c>
      <c r="CI24">
        <v>-5.5</v>
      </c>
      <c r="CJ24">
        <v>-2.5</v>
      </c>
      <c r="CK24">
        <v>-4</v>
      </c>
      <c r="CL24">
        <v>-2</v>
      </c>
      <c r="CM24">
        <v>-5</v>
      </c>
    </row>
    <row r="25" spans="1:91" x14ac:dyDescent="0.3">
      <c r="A25" s="5" t="s">
        <v>416</v>
      </c>
      <c r="B25" s="5" t="str">
        <f t="shared" si="6"/>
        <v>nat</v>
      </c>
      <c r="C25" s="5" t="str">
        <f t="shared" si="6"/>
        <v>base</v>
      </c>
      <c r="D25" s="46">
        <f>D24</f>
        <v>-1.2</v>
      </c>
      <c r="E25" s="46">
        <f>E24</f>
        <v>-1.2</v>
      </c>
      <c r="F25" s="46">
        <f>F24</f>
        <v>-1.2</v>
      </c>
      <c r="G25" s="46">
        <f t="shared" ref="G25:L25" si="118">G24</f>
        <v>-1.2</v>
      </c>
      <c r="H25" s="46">
        <f t="shared" si="118"/>
        <v>-1.2</v>
      </c>
      <c r="I25" s="46">
        <f t="shared" si="118"/>
        <v>-1.8</v>
      </c>
      <c r="J25" s="154">
        <f t="shared" si="118"/>
        <v>-1.2</v>
      </c>
      <c r="K25" s="154">
        <f t="shared" si="118"/>
        <v>-0.5</v>
      </c>
      <c r="L25" s="154">
        <f t="shared" si="118"/>
        <v>-3.5</v>
      </c>
      <c r="M25" s="154">
        <f t="shared" ref="M25:O25" si="119">M24</f>
        <v>0.5</v>
      </c>
      <c r="N25" s="154">
        <f t="shared" si="119"/>
        <v>0.5</v>
      </c>
      <c r="O25" s="154">
        <f t="shared" si="119"/>
        <v>0.5</v>
      </c>
      <c r="P25" s="154">
        <f t="shared" ref="P25:R25" si="120">P24</f>
        <v>0.4</v>
      </c>
      <c r="Q25" s="154">
        <f t="shared" si="120"/>
        <v>0.30000000000000004</v>
      </c>
      <c r="R25" s="154">
        <f t="shared" si="120"/>
        <v>0.30000000000000004</v>
      </c>
      <c r="AC25" s="128">
        <f t="shared" si="5"/>
        <v>-4</v>
      </c>
      <c r="AD25" s="126">
        <v>-8</v>
      </c>
      <c r="AE25" s="129"/>
      <c r="AF25" s="129"/>
      <c r="AG25" s="127">
        <v>-0.1</v>
      </c>
      <c r="AH25" s="127">
        <v>-0.05</v>
      </c>
      <c r="AI25" s="127">
        <v>0.05</v>
      </c>
      <c r="AJ25" s="127">
        <v>0.05</v>
      </c>
      <c r="AK25" s="127">
        <v>0.05</v>
      </c>
      <c r="AL25" s="127">
        <v>0.05</v>
      </c>
      <c r="AM25" s="127">
        <v>0.2</v>
      </c>
      <c r="AN25" s="127">
        <v>0.1</v>
      </c>
      <c r="AO25" s="127">
        <v>0.15</v>
      </c>
      <c r="AP25" s="127">
        <v>0.2</v>
      </c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  <c r="BH25" s="129"/>
      <c r="BI25" s="129"/>
      <c r="BJ25" s="129"/>
      <c r="BK25" s="129"/>
      <c r="BL25" s="129"/>
      <c r="BM25" s="129"/>
      <c r="BN25" s="129"/>
      <c r="BO25" s="129"/>
      <c r="BP25" s="129"/>
      <c r="BQ25" s="129"/>
      <c r="BR25" s="129"/>
      <c r="BS25" s="129"/>
      <c r="BT25" s="129"/>
      <c r="BU25" s="129"/>
      <c r="BV25" s="129"/>
      <c r="BW25" s="129"/>
      <c r="BX25" s="129"/>
      <c r="BY25" s="129"/>
      <c r="BZ25" s="129"/>
      <c r="CA25" s="129"/>
      <c r="CB25" s="129"/>
      <c r="CC25" s="129"/>
      <c r="CG25">
        <v>-4.5</v>
      </c>
      <c r="CH25">
        <v>-5</v>
      </c>
      <c r="CI25">
        <v>-5.5</v>
      </c>
      <c r="CJ25">
        <v>-2.5</v>
      </c>
      <c r="CK25">
        <v>-4</v>
      </c>
      <c r="CL25">
        <v>-2</v>
      </c>
      <c r="CM25">
        <v>-5</v>
      </c>
    </row>
    <row r="26" spans="1:91" x14ac:dyDescent="0.3">
      <c r="A26" s="5" t="s">
        <v>214</v>
      </c>
      <c r="B26" s="5" t="str">
        <f t="shared" ref="B26:D41" si="121">B25</f>
        <v>nat</v>
      </c>
      <c r="C26" s="5" t="str">
        <f t="shared" si="121"/>
        <v>base</v>
      </c>
      <c r="D26" s="46">
        <f t="shared" ref="D26:E26" si="122">D25</f>
        <v>-1.2</v>
      </c>
      <c r="E26" s="46">
        <f t="shared" si="122"/>
        <v>-1.2</v>
      </c>
      <c r="F26" s="46">
        <f t="shared" ref="F26" si="123">F25</f>
        <v>-1.2</v>
      </c>
      <c r="G26" s="46">
        <f t="shared" ref="G26" si="124">G25</f>
        <v>-1.2</v>
      </c>
      <c r="H26" s="46">
        <f t="shared" ref="H26:I26" si="125">H25</f>
        <v>-1.2</v>
      </c>
      <c r="I26" s="46">
        <f t="shared" si="125"/>
        <v>-1.8</v>
      </c>
      <c r="J26" s="154">
        <f t="shared" ref="J26" si="126">J25</f>
        <v>-1.2</v>
      </c>
      <c r="K26" s="154">
        <f t="shared" ref="K26:L26" si="127">K25</f>
        <v>-0.5</v>
      </c>
      <c r="L26" s="154">
        <f t="shared" si="127"/>
        <v>-3.5</v>
      </c>
      <c r="M26" s="154">
        <f t="shared" ref="M26" si="128">M25</f>
        <v>0.5</v>
      </c>
      <c r="N26" s="154">
        <f t="shared" ref="N26:O26" si="129">N25</f>
        <v>0.5</v>
      </c>
      <c r="O26" s="154">
        <f t="shared" si="129"/>
        <v>0.5</v>
      </c>
      <c r="P26" s="154">
        <f t="shared" ref="P26:R26" si="130">P25</f>
        <v>0.4</v>
      </c>
      <c r="Q26" s="154">
        <f t="shared" si="130"/>
        <v>0.30000000000000004</v>
      </c>
      <c r="R26" s="154">
        <f t="shared" si="130"/>
        <v>0.30000000000000004</v>
      </c>
      <c r="AC26" s="128">
        <f t="shared" si="5"/>
        <v>-4</v>
      </c>
      <c r="AD26" s="109">
        <f t="shared" ref="AD26" si="131">AD25</f>
        <v>-8</v>
      </c>
      <c r="AE26" s="119"/>
      <c r="AF26" s="119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G26">
        <v>-4.5</v>
      </c>
      <c r="CH26">
        <v>-5</v>
      </c>
      <c r="CI26">
        <v>-5.5</v>
      </c>
      <c r="CJ26">
        <v>-2.5</v>
      </c>
      <c r="CK26">
        <v>-4</v>
      </c>
      <c r="CL26">
        <v>-2</v>
      </c>
      <c r="CM26">
        <v>-5</v>
      </c>
    </row>
    <row r="27" spans="1:91" x14ac:dyDescent="0.3">
      <c r="A27" s="5" t="s">
        <v>216</v>
      </c>
      <c r="B27" s="5" t="str">
        <f t="shared" si="121"/>
        <v>nat</v>
      </c>
      <c r="C27" s="5" t="str">
        <f t="shared" si="121"/>
        <v>base</v>
      </c>
      <c r="D27" s="46">
        <f t="shared" ref="D27:E27" si="132">D26</f>
        <v>-1.2</v>
      </c>
      <c r="E27" s="46">
        <f t="shared" si="132"/>
        <v>-1.2</v>
      </c>
      <c r="F27" s="46">
        <f t="shared" ref="F27" si="133">F26</f>
        <v>-1.2</v>
      </c>
      <c r="G27" s="46">
        <f t="shared" ref="G27" si="134">G26</f>
        <v>-1.2</v>
      </c>
      <c r="H27" s="46">
        <f t="shared" ref="H27:I27" si="135">H26</f>
        <v>-1.2</v>
      </c>
      <c r="I27" s="46">
        <f t="shared" si="135"/>
        <v>-1.8</v>
      </c>
      <c r="J27" s="154">
        <f t="shared" ref="J27" si="136">J26</f>
        <v>-1.2</v>
      </c>
      <c r="K27" s="154">
        <f t="shared" ref="K27:L27" si="137">K26</f>
        <v>-0.5</v>
      </c>
      <c r="L27" s="154">
        <f t="shared" si="137"/>
        <v>-3.5</v>
      </c>
      <c r="M27" s="154">
        <f t="shared" ref="M27" si="138">M26</f>
        <v>0.5</v>
      </c>
      <c r="N27" s="154">
        <f t="shared" ref="N27:O27" si="139">N26</f>
        <v>0.5</v>
      </c>
      <c r="O27" s="154">
        <f t="shared" si="139"/>
        <v>0.5</v>
      </c>
      <c r="P27" s="154">
        <f t="shared" ref="P27:R27" si="140">P26</f>
        <v>0.4</v>
      </c>
      <c r="Q27" s="154">
        <f t="shared" si="140"/>
        <v>0.30000000000000004</v>
      </c>
      <c r="R27" s="154">
        <f t="shared" si="140"/>
        <v>0.30000000000000004</v>
      </c>
      <c r="AC27" s="128" t="str">
        <f t="shared" si="5"/>
        <v>eps</v>
      </c>
      <c r="AD27" s="126" t="s">
        <v>75</v>
      </c>
      <c r="AE27" s="129"/>
      <c r="AF27" s="129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29"/>
      <c r="BN27" s="129"/>
      <c r="BO27" s="129"/>
      <c r="BP27" s="129"/>
      <c r="BQ27" s="129"/>
      <c r="BR27" s="129"/>
      <c r="BS27" s="129"/>
      <c r="BT27" s="129"/>
      <c r="BU27" s="129"/>
      <c r="BV27" s="129"/>
      <c r="BW27" s="129"/>
      <c r="BX27" s="129"/>
      <c r="BY27" s="129"/>
      <c r="BZ27" s="129"/>
      <c r="CA27" s="129"/>
      <c r="CB27" s="129"/>
      <c r="CC27" s="129"/>
      <c r="CG27">
        <v>-4.5</v>
      </c>
      <c r="CH27">
        <v>-5</v>
      </c>
      <c r="CI27">
        <v>-5.5</v>
      </c>
      <c r="CJ27">
        <v>-2.5</v>
      </c>
      <c r="CK27">
        <v>-4</v>
      </c>
      <c r="CL27">
        <v>-2</v>
      </c>
      <c r="CM27">
        <v>-5</v>
      </c>
    </row>
    <row r="28" spans="1:91" x14ac:dyDescent="0.3">
      <c r="A28" s="5" t="s">
        <v>350</v>
      </c>
      <c r="B28" s="5" t="str">
        <f t="shared" si="121"/>
        <v>nat</v>
      </c>
      <c r="C28" s="5" t="str">
        <f t="shared" si="121"/>
        <v>base</v>
      </c>
      <c r="D28" s="46">
        <v>-1.2</v>
      </c>
      <c r="E28" s="46">
        <f>D28</f>
        <v>-1.2</v>
      </c>
      <c r="F28" s="46">
        <f>E28</f>
        <v>-1.2</v>
      </c>
      <c r="G28" s="46">
        <v>-2</v>
      </c>
      <c r="H28" s="46">
        <f>G28</f>
        <v>-2</v>
      </c>
      <c r="I28" s="46">
        <v>-3</v>
      </c>
      <c r="J28" s="154">
        <f>I28</f>
        <v>-3</v>
      </c>
      <c r="K28" s="154">
        <v>-2.5</v>
      </c>
      <c r="L28" s="154">
        <v>0.4</v>
      </c>
      <c r="M28" s="154">
        <v>0.8</v>
      </c>
      <c r="N28" s="154">
        <v>0.5</v>
      </c>
      <c r="O28" s="153">
        <f>N28</f>
        <v>0.5</v>
      </c>
      <c r="P28" s="153">
        <f>O28+0.1</f>
        <v>0.6</v>
      </c>
      <c r="Q28" s="154">
        <v>0.45</v>
      </c>
      <c r="R28" s="154">
        <f t="shared" ref="R28" si="141">Q28</f>
        <v>0.45</v>
      </c>
      <c r="AC28" s="128">
        <f t="shared" si="5"/>
        <v>-1.25</v>
      </c>
      <c r="AD28" s="126">
        <v>-2.5</v>
      </c>
      <c r="AE28" s="129"/>
      <c r="AF28" s="129"/>
      <c r="AG28" s="127">
        <v>-0.1</v>
      </c>
      <c r="AH28" s="127">
        <v>-0.05</v>
      </c>
      <c r="AI28" s="127">
        <v>0.05</v>
      </c>
      <c r="AJ28" s="127">
        <v>0.05</v>
      </c>
      <c r="AK28" s="127">
        <v>0.05</v>
      </c>
      <c r="AL28" s="127">
        <v>0.05</v>
      </c>
      <c r="AM28" s="127">
        <v>0.2</v>
      </c>
      <c r="AN28" s="127">
        <v>0.1</v>
      </c>
      <c r="AO28" s="127">
        <v>0.15</v>
      </c>
      <c r="AP28" s="127">
        <v>0.2</v>
      </c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129"/>
      <c r="BJ28" s="129"/>
      <c r="BK28" s="129"/>
      <c r="BL28" s="129"/>
      <c r="BM28" s="129"/>
      <c r="BN28" s="129"/>
      <c r="BO28" s="129"/>
      <c r="BP28" s="129"/>
      <c r="BQ28" s="129"/>
      <c r="BR28" s="129"/>
      <c r="BS28" s="129"/>
      <c r="BT28" s="129"/>
      <c r="BU28" s="129"/>
      <c r="BV28" s="129"/>
      <c r="BW28" s="129"/>
      <c r="BX28" s="129"/>
      <c r="BY28" s="129"/>
      <c r="BZ28" s="129"/>
      <c r="CA28" s="129"/>
      <c r="CB28" s="129"/>
      <c r="CC28" s="129"/>
      <c r="CG28">
        <v>-4.5</v>
      </c>
      <c r="CH28">
        <v>-5</v>
      </c>
      <c r="CI28">
        <v>-5.5</v>
      </c>
      <c r="CJ28">
        <v>-2.5</v>
      </c>
      <c r="CK28">
        <v>-4</v>
      </c>
      <c r="CL28">
        <v>-2</v>
      </c>
      <c r="CM28">
        <v>-5</v>
      </c>
    </row>
    <row r="29" spans="1:91" x14ac:dyDescent="0.3">
      <c r="A29" s="5" t="s">
        <v>351</v>
      </c>
      <c r="B29" s="5" t="str">
        <f t="shared" si="121"/>
        <v>nat</v>
      </c>
      <c r="C29" s="5" t="str">
        <f t="shared" si="121"/>
        <v>base</v>
      </c>
      <c r="D29" s="133">
        <f>D28</f>
        <v>-1.2</v>
      </c>
      <c r="E29" s="133">
        <f>E28</f>
        <v>-1.2</v>
      </c>
      <c r="F29" s="133">
        <f>F28</f>
        <v>-1.2</v>
      </c>
      <c r="G29" s="133">
        <f t="shared" ref="G29:L29" si="142">G28</f>
        <v>-2</v>
      </c>
      <c r="H29" s="133">
        <f t="shared" si="142"/>
        <v>-2</v>
      </c>
      <c r="I29" s="133">
        <f t="shared" si="142"/>
        <v>-3</v>
      </c>
      <c r="J29" s="154">
        <f t="shared" si="142"/>
        <v>-3</v>
      </c>
      <c r="K29" s="154">
        <f t="shared" si="142"/>
        <v>-2.5</v>
      </c>
      <c r="L29" s="154">
        <f t="shared" si="142"/>
        <v>0.4</v>
      </c>
      <c r="M29" s="154">
        <f t="shared" ref="M29:O29" si="143">M28</f>
        <v>0.8</v>
      </c>
      <c r="N29" s="154">
        <f t="shared" si="143"/>
        <v>0.5</v>
      </c>
      <c r="O29" s="154">
        <f t="shared" si="143"/>
        <v>0.5</v>
      </c>
      <c r="P29" s="154">
        <f t="shared" ref="P29:R29" si="144">P28</f>
        <v>0.6</v>
      </c>
      <c r="Q29" s="154">
        <f t="shared" si="144"/>
        <v>0.45</v>
      </c>
      <c r="R29" s="154">
        <f t="shared" si="144"/>
        <v>0.45</v>
      </c>
      <c r="AC29" s="128">
        <f t="shared" si="5"/>
        <v>-1.25</v>
      </c>
      <c r="AD29" s="109">
        <f t="shared" si="116"/>
        <v>-2.5</v>
      </c>
      <c r="AE29" s="119"/>
      <c r="AF29" s="119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G29">
        <v>-4.5</v>
      </c>
      <c r="CH29">
        <v>-5</v>
      </c>
      <c r="CI29">
        <v>-5.5</v>
      </c>
      <c r="CJ29">
        <v>-2.5</v>
      </c>
      <c r="CK29">
        <v>-4</v>
      </c>
      <c r="CL29">
        <v>-2</v>
      </c>
      <c r="CM29">
        <v>-5</v>
      </c>
    </row>
    <row r="30" spans="1:91" x14ac:dyDescent="0.3">
      <c r="A30" s="5" t="s">
        <v>352</v>
      </c>
      <c r="B30" s="5" t="str">
        <f t="shared" si="121"/>
        <v>nat</v>
      </c>
      <c r="C30" s="5" t="str">
        <f t="shared" si="121"/>
        <v>base</v>
      </c>
      <c r="D30" s="133">
        <f t="shared" si="121"/>
        <v>-1.2</v>
      </c>
      <c r="E30" s="133">
        <f t="shared" ref="E30:F30" si="145">E29</f>
        <v>-1.2</v>
      </c>
      <c r="F30" s="133">
        <f t="shared" si="145"/>
        <v>-1.2</v>
      </c>
      <c r="G30" s="133">
        <f t="shared" ref="G30" si="146">G29</f>
        <v>-2</v>
      </c>
      <c r="H30" s="133">
        <f t="shared" ref="H30:I30" si="147">H29</f>
        <v>-2</v>
      </c>
      <c r="I30" s="133">
        <f t="shared" si="147"/>
        <v>-3</v>
      </c>
      <c r="J30" s="154">
        <f t="shared" ref="J30" si="148">J29</f>
        <v>-3</v>
      </c>
      <c r="K30" s="154">
        <f t="shared" ref="K30:L30" si="149">K29</f>
        <v>-2.5</v>
      </c>
      <c r="L30" s="154">
        <f t="shared" si="149"/>
        <v>0.4</v>
      </c>
      <c r="M30" s="154">
        <f t="shared" ref="M30" si="150">M29</f>
        <v>0.8</v>
      </c>
      <c r="N30" s="154">
        <f t="shared" ref="N30:O30" si="151">N29</f>
        <v>0.5</v>
      </c>
      <c r="O30" s="154">
        <f t="shared" si="151"/>
        <v>0.5</v>
      </c>
      <c r="P30" s="154">
        <f t="shared" ref="P30:R30" si="152">P29</f>
        <v>0.6</v>
      </c>
      <c r="Q30" s="154">
        <f t="shared" si="152"/>
        <v>0.45</v>
      </c>
      <c r="R30" s="154">
        <f t="shared" si="152"/>
        <v>0.45</v>
      </c>
      <c r="AC30" s="128">
        <f t="shared" si="5"/>
        <v>-1.25</v>
      </c>
      <c r="AD30" s="109">
        <f t="shared" si="116"/>
        <v>-2.5</v>
      </c>
      <c r="AE30" s="119"/>
      <c r="AF30" s="119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G30">
        <v>-4.5</v>
      </c>
      <c r="CH30">
        <v>-5</v>
      </c>
      <c r="CI30">
        <v>-5.5</v>
      </c>
      <c r="CJ30">
        <v>-2.5</v>
      </c>
      <c r="CK30">
        <v>-4</v>
      </c>
      <c r="CL30">
        <v>-2</v>
      </c>
      <c r="CM30">
        <v>-5</v>
      </c>
    </row>
    <row r="31" spans="1:91" x14ac:dyDescent="0.3">
      <c r="A31" s="5" t="s">
        <v>353</v>
      </c>
      <c r="B31" s="5" t="str">
        <f t="shared" si="121"/>
        <v>nat</v>
      </c>
      <c r="C31" s="5" t="str">
        <f t="shared" si="121"/>
        <v>base</v>
      </c>
      <c r="D31" s="133">
        <f t="shared" si="121"/>
        <v>-1.2</v>
      </c>
      <c r="E31" s="133">
        <f t="shared" ref="E31:F31" si="153">E30</f>
        <v>-1.2</v>
      </c>
      <c r="F31" s="133">
        <f t="shared" si="153"/>
        <v>-1.2</v>
      </c>
      <c r="G31" s="133">
        <f t="shared" ref="G31" si="154">G30</f>
        <v>-2</v>
      </c>
      <c r="H31" s="133">
        <f t="shared" ref="H31:I31" si="155">H30</f>
        <v>-2</v>
      </c>
      <c r="I31" s="133">
        <f t="shared" si="155"/>
        <v>-3</v>
      </c>
      <c r="J31" s="154">
        <f t="shared" ref="J31" si="156">J30</f>
        <v>-3</v>
      </c>
      <c r="K31" s="154">
        <f t="shared" ref="K31:L31" si="157">K30</f>
        <v>-2.5</v>
      </c>
      <c r="L31" s="154">
        <f t="shared" si="157"/>
        <v>0.4</v>
      </c>
      <c r="M31" s="154">
        <f t="shared" ref="M31" si="158">M30</f>
        <v>0.8</v>
      </c>
      <c r="N31" s="154">
        <f t="shared" ref="N31:O31" si="159">N30</f>
        <v>0.5</v>
      </c>
      <c r="O31" s="154">
        <f t="shared" si="159"/>
        <v>0.5</v>
      </c>
      <c r="P31" s="154">
        <f t="shared" ref="P31:R31" si="160">P30</f>
        <v>0.6</v>
      </c>
      <c r="Q31" s="154">
        <f t="shared" si="160"/>
        <v>0.45</v>
      </c>
      <c r="R31" s="154">
        <f t="shared" si="160"/>
        <v>0.45</v>
      </c>
      <c r="AC31" s="128">
        <f t="shared" si="5"/>
        <v>-1.25</v>
      </c>
      <c r="AD31" s="109">
        <f t="shared" si="116"/>
        <v>-2.5</v>
      </c>
      <c r="AE31" s="119"/>
      <c r="AF31" s="119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G31">
        <v>-4.5</v>
      </c>
      <c r="CH31">
        <v>-5</v>
      </c>
      <c r="CI31">
        <v>-5.5</v>
      </c>
      <c r="CJ31">
        <v>-2.5</v>
      </c>
      <c r="CK31">
        <v>-4</v>
      </c>
      <c r="CL31">
        <v>-2</v>
      </c>
      <c r="CM31">
        <v>-5</v>
      </c>
    </row>
    <row r="32" spans="1:91" x14ac:dyDescent="0.3">
      <c r="A32" s="5" t="s">
        <v>354</v>
      </c>
      <c r="B32" s="5" t="str">
        <f t="shared" si="121"/>
        <v>nat</v>
      </c>
      <c r="C32" s="5" t="str">
        <f t="shared" si="121"/>
        <v>base</v>
      </c>
      <c r="D32" s="133">
        <f t="shared" si="121"/>
        <v>-1.2</v>
      </c>
      <c r="E32" s="133">
        <f t="shared" ref="E32:F32" si="161">E31</f>
        <v>-1.2</v>
      </c>
      <c r="F32" s="133">
        <f t="shared" si="161"/>
        <v>-1.2</v>
      </c>
      <c r="G32" s="133">
        <f t="shared" ref="G32" si="162">G31</f>
        <v>-2</v>
      </c>
      <c r="H32" s="133">
        <f t="shared" ref="H32:I32" si="163">H31</f>
        <v>-2</v>
      </c>
      <c r="I32" s="133">
        <f t="shared" si="163"/>
        <v>-3</v>
      </c>
      <c r="J32" s="154">
        <f t="shared" ref="J32" si="164">J31</f>
        <v>-3</v>
      </c>
      <c r="K32" s="154">
        <f t="shared" ref="K32:L32" si="165">K31</f>
        <v>-2.5</v>
      </c>
      <c r="L32" s="154">
        <f t="shared" si="165"/>
        <v>0.4</v>
      </c>
      <c r="M32" s="154">
        <f t="shared" ref="M32" si="166">M31</f>
        <v>0.8</v>
      </c>
      <c r="N32" s="154">
        <f t="shared" ref="N32:O32" si="167">N31</f>
        <v>0.5</v>
      </c>
      <c r="O32" s="154">
        <f t="shared" si="167"/>
        <v>0.5</v>
      </c>
      <c r="P32" s="154">
        <f t="shared" ref="P32:R32" si="168">P31</f>
        <v>0.6</v>
      </c>
      <c r="Q32" s="154">
        <f t="shared" si="168"/>
        <v>0.45</v>
      </c>
      <c r="R32" s="154">
        <f t="shared" si="168"/>
        <v>0.45</v>
      </c>
      <c r="AC32" s="128">
        <f t="shared" si="5"/>
        <v>-5.5</v>
      </c>
      <c r="AD32" s="126">
        <v>-11</v>
      </c>
      <c r="AE32" s="129"/>
      <c r="AF32" s="129"/>
      <c r="AG32" s="127">
        <v>-0.1</v>
      </c>
      <c r="AH32" s="127">
        <v>-0.05</v>
      </c>
      <c r="AI32" s="127">
        <v>0.05</v>
      </c>
      <c r="AJ32" s="127">
        <v>0.05</v>
      </c>
      <c r="AK32" s="127">
        <v>0.05</v>
      </c>
      <c r="AL32" s="127">
        <v>0.05</v>
      </c>
      <c r="AM32" s="127">
        <v>0.2</v>
      </c>
      <c r="AN32" s="127">
        <v>0.1</v>
      </c>
      <c r="AO32" s="127">
        <v>0.15</v>
      </c>
      <c r="AP32" s="127">
        <v>0.2</v>
      </c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  <c r="BK32" s="129"/>
      <c r="BL32" s="129"/>
      <c r="BM32" s="129"/>
      <c r="BN32" s="129"/>
      <c r="BO32" s="129"/>
      <c r="BP32" s="129"/>
      <c r="BQ32" s="129"/>
      <c r="BR32" s="129"/>
      <c r="BS32" s="129"/>
      <c r="BT32" s="129"/>
      <c r="BU32" s="129"/>
      <c r="BV32" s="129"/>
      <c r="BW32" s="129"/>
      <c r="BX32" s="129"/>
      <c r="BY32" s="129"/>
      <c r="BZ32" s="129"/>
      <c r="CA32" s="129"/>
      <c r="CB32" s="129"/>
      <c r="CC32" s="129"/>
      <c r="CG32">
        <v>-4.5</v>
      </c>
      <c r="CH32">
        <v>-5</v>
      </c>
      <c r="CI32">
        <v>-5.5</v>
      </c>
      <c r="CJ32">
        <v>-2.5</v>
      </c>
      <c r="CK32">
        <v>-4</v>
      </c>
      <c r="CL32">
        <v>-2</v>
      </c>
      <c r="CM32">
        <v>-5</v>
      </c>
    </row>
    <row r="33" spans="1:91" x14ac:dyDescent="0.3">
      <c r="A33" s="5" t="s">
        <v>355</v>
      </c>
      <c r="B33" s="5" t="str">
        <f t="shared" si="121"/>
        <v>nat</v>
      </c>
      <c r="C33" s="5" t="str">
        <f t="shared" si="121"/>
        <v>base</v>
      </c>
      <c r="D33" s="133">
        <f t="shared" si="121"/>
        <v>-1.2</v>
      </c>
      <c r="E33" s="133">
        <f t="shared" ref="E33:F33" si="169">E32</f>
        <v>-1.2</v>
      </c>
      <c r="F33" s="133">
        <f t="shared" si="169"/>
        <v>-1.2</v>
      </c>
      <c r="G33" s="133">
        <f t="shared" ref="G33" si="170">G32</f>
        <v>-2</v>
      </c>
      <c r="H33" s="133">
        <f t="shared" ref="H33:I33" si="171">H32</f>
        <v>-2</v>
      </c>
      <c r="I33" s="133">
        <f t="shared" si="171"/>
        <v>-3</v>
      </c>
      <c r="J33" s="154">
        <f t="shared" ref="J33" si="172">J32</f>
        <v>-3</v>
      </c>
      <c r="K33" s="154">
        <f t="shared" ref="K33:L33" si="173">K32</f>
        <v>-2.5</v>
      </c>
      <c r="L33" s="154">
        <f t="shared" si="173"/>
        <v>0.4</v>
      </c>
      <c r="M33" s="154">
        <f t="shared" ref="M33" si="174">M32</f>
        <v>0.8</v>
      </c>
      <c r="N33" s="154">
        <f t="shared" ref="N33:O33" si="175">N32</f>
        <v>0.5</v>
      </c>
      <c r="O33" s="154">
        <f t="shared" si="175"/>
        <v>0.5</v>
      </c>
      <c r="P33" s="154">
        <f t="shared" ref="P33:R33" si="176">P32</f>
        <v>0.6</v>
      </c>
      <c r="Q33" s="154">
        <f t="shared" si="176"/>
        <v>0.45</v>
      </c>
      <c r="R33" s="154">
        <f t="shared" si="176"/>
        <v>0.45</v>
      </c>
      <c r="AC33" s="128">
        <f t="shared" si="5"/>
        <v>-5.5</v>
      </c>
      <c r="AD33" s="109">
        <f t="shared" ref="AD33:AD65" si="177">AD32</f>
        <v>-11</v>
      </c>
      <c r="AE33" s="119"/>
      <c r="AF33" s="119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G33">
        <v>-4.5</v>
      </c>
      <c r="CH33">
        <v>-5</v>
      </c>
      <c r="CI33">
        <v>-5.5</v>
      </c>
      <c r="CJ33">
        <v>-2.5</v>
      </c>
      <c r="CK33">
        <v>-4</v>
      </c>
      <c r="CL33">
        <v>-2</v>
      </c>
      <c r="CM33">
        <v>-5</v>
      </c>
    </row>
    <row r="34" spans="1:91" x14ac:dyDescent="0.3">
      <c r="A34" s="5" t="s">
        <v>356</v>
      </c>
      <c r="B34" s="5" t="str">
        <f t="shared" si="121"/>
        <v>nat</v>
      </c>
      <c r="C34" s="5" t="str">
        <f t="shared" si="121"/>
        <v>base</v>
      </c>
      <c r="D34" s="133">
        <f t="shared" si="121"/>
        <v>-1.2</v>
      </c>
      <c r="E34" s="133">
        <f t="shared" ref="E34:F34" si="178">E33</f>
        <v>-1.2</v>
      </c>
      <c r="F34" s="133">
        <f t="shared" si="178"/>
        <v>-1.2</v>
      </c>
      <c r="G34" s="133">
        <f t="shared" ref="G34" si="179">G33</f>
        <v>-2</v>
      </c>
      <c r="H34" s="133">
        <f t="shared" ref="H34:I34" si="180">H33</f>
        <v>-2</v>
      </c>
      <c r="I34" s="133">
        <f t="shared" si="180"/>
        <v>-3</v>
      </c>
      <c r="J34" s="154">
        <f t="shared" ref="J34" si="181">J33</f>
        <v>-3</v>
      </c>
      <c r="K34" s="154">
        <f t="shared" ref="K34:L34" si="182">K33</f>
        <v>-2.5</v>
      </c>
      <c r="L34" s="154">
        <f t="shared" si="182"/>
        <v>0.4</v>
      </c>
      <c r="M34" s="154">
        <f t="shared" ref="M34" si="183">M33</f>
        <v>0.8</v>
      </c>
      <c r="N34" s="154">
        <f t="shared" ref="N34:O34" si="184">N33</f>
        <v>0.5</v>
      </c>
      <c r="O34" s="154">
        <f t="shared" si="184"/>
        <v>0.5</v>
      </c>
      <c r="P34" s="154">
        <f t="shared" ref="P34:R34" si="185">P33</f>
        <v>0.6</v>
      </c>
      <c r="Q34" s="154">
        <f t="shared" si="185"/>
        <v>0.45</v>
      </c>
      <c r="R34" s="154">
        <f t="shared" si="185"/>
        <v>0.45</v>
      </c>
      <c r="AC34" s="128">
        <f t="shared" si="5"/>
        <v>-10</v>
      </c>
      <c r="AD34" s="126">
        <v>-20</v>
      </c>
      <c r="AE34" s="129"/>
      <c r="AF34" s="129"/>
      <c r="AG34" s="127">
        <v>-0.1</v>
      </c>
      <c r="AH34" s="127">
        <v>-0.05</v>
      </c>
      <c r="AI34" s="127">
        <v>0.05</v>
      </c>
      <c r="AJ34" s="127">
        <v>0.05</v>
      </c>
      <c r="AK34" s="127">
        <v>0.05</v>
      </c>
      <c r="AL34" s="127">
        <v>0.05</v>
      </c>
      <c r="AM34" s="127">
        <v>0.2</v>
      </c>
      <c r="AN34" s="127">
        <v>0.1</v>
      </c>
      <c r="AO34" s="127">
        <v>0.15</v>
      </c>
      <c r="AP34" s="127">
        <v>0.2</v>
      </c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  <c r="BK34" s="129"/>
      <c r="BL34" s="129"/>
      <c r="BM34" s="129"/>
      <c r="BN34" s="129"/>
      <c r="BO34" s="129"/>
      <c r="BP34" s="129"/>
      <c r="BQ34" s="129"/>
      <c r="BR34" s="129"/>
      <c r="BS34" s="129"/>
      <c r="BT34" s="129"/>
      <c r="BU34" s="129"/>
      <c r="BV34" s="129"/>
      <c r="BW34" s="129"/>
      <c r="BX34" s="129"/>
      <c r="BY34" s="129"/>
      <c r="BZ34" s="129"/>
      <c r="CA34" s="129"/>
      <c r="CB34" s="129"/>
      <c r="CC34" s="129"/>
      <c r="CG34">
        <v>-4.5</v>
      </c>
      <c r="CH34">
        <v>-5</v>
      </c>
      <c r="CI34">
        <v>-5.5</v>
      </c>
      <c r="CJ34">
        <v>-2.5</v>
      </c>
      <c r="CK34">
        <v>-4</v>
      </c>
      <c r="CL34">
        <v>-2</v>
      </c>
      <c r="CM34">
        <v>-5</v>
      </c>
    </row>
    <row r="35" spans="1:91" x14ac:dyDescent="0.3">
      <c r="A35" s="5" t="s">
        <v>357</v>
      </c>
      <c r="B35" s="5" t="str">
        <f t="shared" si="121"/>
        <v>nat</v>
      </c>
      <c r="C35" s="5" t="str">
        <f t="shared" si="121"/>
        <v>base</v>
      </c>
      <c r="D35" s="133">
        <f t="shared" si="121"/>
        <v>-1.2</v>
      </c>
      <c r="E35" s="133">
        <f t="shared" ref="E35:F35" si="186">E34</f>
        <v>-1.2</v>
      </c>
      <c r="F35" s="133">
        <f t="shared" si="186"/>
        <v>-1.2</v>
      </c>
      <c r="G35" s="133">
        <f t="shared" ref="G35" si="187">G34</f>
        <v>-2</v>
      </c>
      <c r="H35" s="133">
        <f t="shared" ref="H35:I35" si="188">H34</f>
        <v>-2</v>
      </c>
      <c r="I35" s="133">
        <f t="shared" si="188"/>
        <v>-3</v>
      </c>
      <c r="J35" s="154">
        <f t="shared" ref="J35" si="189">J34</f>
        <v>-3</v>
      </c>
      <c r="K35" s="154">
        <f t="shared" ref="K35:L35" si="190">K34</f>
        <v>-2.5</v>
      </c>
      <c r="L35" s="154">
        <f t="shared" si="190"/>
        <v>0.4</v>
      </c>
      <c r="M35" s="154">
        <f t="shared" ref="M35" si="191">M34</f>
        <v>0.8</v>
      </c>
      <c r="N35" s="154">
        <f t="shared" ref="N35:O35" si="192">N34</f>
        <v>0.5</v>
      </c>
      <c r="O35" s="154">
        <f t="shared" si="192"/>
        <v>0.5</v>
      </c>
      <c r="P35" s="154">
        <f t="shared" ref="P35:R35" si="193">P34</f>
        <v>0.6</v>
      </c>
      <c r="Q35" s="154">
        <f t="shared" si="193"/>
        <v>0.45</v>
      </c>
      <c r="R35" s="154">
        <f t="shared" si="193"/>
        <v>0.45</v>
      </c>
      <c r="AC35" s="128">
        <f t="shared" si="5"/>
        <v>-10</v>
      </c>
      <c r="AD35" s="109">
        <f t="shared" si="177"/>
        <v>-20</v>
      </c>
      <c r="AE35" s="119"/>
      <c r="AF35" s="119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G35">
        <v>-4.5</v>
      </c>
      <c r="CH35">
        <v>-5</v>
      </c>
      <c r="CI35">
        <v>-5.5</v>
      </c>
      <c r="CJ35">
        <v>-2.5</v>
      </c>
      <c r="CK35">
        <v>-4</v>
      </c>
      <c r="CL35">
        <v>-2</v>
      </c>
      <c r="CM35">
        <v>-5</v>
      </c>
    </row>
    <row r="36" spans="1:91" x14ac:dyDescent="0.3">
      <c r="A36" s="5" t="s">
        <v>358</v>
      </c>
      <c r="B36" s="5" t="str">
        <f t="shared" si="121"/>
        <v>nat</v>
      </c>
      <c r="C36" s="5" t="str">
        <f t="shared" si="121"/>
        <v>base</v>
      </c>
      <c r="D36" s="133">
        <f t="shared" si="121"/>
        <v>-1.2</v>
      </c>
      <c r="E36" s="133">
        <f t="shared" ref="E36:F36" si="194">E35</f>
        <v>-1.2</v>
      </c>
      <c r="F36" s="133">
        <f t="shared" si="194"/>
        <v>-1.2</v>
      </c>
      <c r="G36" s="133">
        <f t="shared" ref="G36" si="195">G35</f>
        <v>-2</v>
      </c>
      <c r="H36" s="133">
        <f t="shared" ref="H36:I36" si="196">H35</f>
        <v>-2</v>
      </c>
      <c r="I36" s="133">
        <f t="shared" si="196"/>
        <v>-3</v>
      </c>
      <c r="J36" s="154">
        <f t="shared" ref="J36" si="197">J35</f>
        <v>-3</v>
      </c>
      <c r="K36" s="154">
        <f t="shared" ref="K36:L36" si="198">K35</f>
        <v>-2.5</v>
      </c>
      <c r="L36" s="154">
        <f t="shared" si="198"/>
        <v>0.4</v>
      </c>
      <c r="M36" s="154">
        <f t="shared" ref="M36" si="199">M35</f>
        <v>0.8</v>
      </c>
      <c r="N36" s="154">
        <f t="shared" ref="N36:O36" si="200">N35</f>
        <v>0.5</v>
      </c>
      <c r="O36" s="154">
        <f t="shared" si="200"/>
        <v>0.5</v>
      </c>
      <c r="P36" s="154">
        <f t="shared" ref="P36:R36" si="201">P35</f>
        <v>0.6</v>
      </c>
      <c r="Q36" s="154">
        <f t="shared" si="201"/>
        <v>0.45</v>
      </c>
      <c r="R36" s="154">
        <f t="shared" si="201"/>
        <v>0.45</v>
      </c>
      <c r="AC36" s="128">
        <f t="shared" si="5"/>
        <v>-10</v>
      </c>
      <c r="AD36" s="109">
        <f t="shared" si="177"/>
        <v>-20</v>
      </c>
      <c r="AE36" s="119"/>
      <c r="AF36" s="119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G36">
        <v>-4.5</v>
      </c>
      <c r="CH36">
        <v>-5</v>
      </c>
      <c r="CI36">
        <v>-5.5</v>
      </c>
      <c r="CJ36">
        <v>-2.5</v>
      </c>
      <c r="CK36">
        <v>-4</v>
      </c>
      <c r="CL36">
        <v>-2</v>
      </c>
      <c r="CM36">
        <v>-5</v>
      </c>
    </row>
    <row r="37" spans="1:91" x14ac:dyDescent="0.3">
      <c r="A37" s="5" t="s">
        <v>359</v>
      </c>
      <c r="B37" s="5" t="str">
        <f t="shared" si="121"/>
        <v>nat</v>
      </c>
      <c r="C37" s="5" t="str">
        <f t="shared" si="121"/>
        <v>base</v>
      </c>
      <c r="D37" s="133">
        <f t="shared" si="121"/>
        <v>-1.2</v>
      </c>
      <c r="E37" s="133">
        <f t="shared" ref="E37:F37" si="202">E36</f>
        <v>-1.2</v>
      </c>
      <c r="F37" s="133">
        <f t="shared" si="202"/>
        <v>-1.2</v>
      </c>
      <c r="G37" s="133">
        <f t="shared" ref="G37" si="203">G36</f>
        <v>-2</v>
      </c>
      <c r="H37" s="133">
        <f t="shared" ref="H37:I37" si="204">H36</f>
        <v>-2</v>
      </c>
      <c r="I37" s="133">
        <f t="shared" si="204"/>
        <v>-3</v>
      </c>
      <c r="J37" s="154">
        <f t="shared" ref="J37" si="205">J36</f>
        <v>-3</v>
      </c>
      <c r="K37" s="154">
        <f t="shared" ref="K37:L37" si="206">K36</f>
        <v>-2.5</v>
      </c>
      <c r="L37" s="154">
        <f t="shared" si="206"/>
        <v>0.4</v>
      </c>
      <c r="M37" s="154">
        <f t="shared" ref="M37" si="207">M36</f>
        <v>0.8</v>
      </c>
      <c r="N37" s="154">
        <f t="shared" ref="N37:O37" si="208">N36</f>
        <v>0.5</v>
      </c>
      <c r="O37" s="154">
        <f t="shared" si="208"/>
        <v>0.5</v>
      </c>
      <c r="P37" s="154">
        <f t="shared" ref="P37:R37" si="209">P36</f>
        <v>0.6</v>
      </c>
      <c r="Q37" s="154">
        <f t="shared" si="209"/>
        <v>0.45</v>
      </c>
      <c r="R37" s="154">
        <f t="shared" si="209"/>
        <v>0.45</v>
      </c>
      <c r="AC37" s="128">
        <f t="shared" si="5"/>
        <v>-10</v>
      </c>
      <c r="AD37" s="109">
        <f t="shared" si="177"/>
        <v>-20</v>
      </c>
      <c r="AE37" s="119"/>
      <c r="AF37" s="119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G37">
        <v>-4.5</v>
      </c>
      <c r="CH37">
        <v>-5</v>
      </c>
      <c r="CI37">
        <v>-5.5</v>
      </c>
      <c r="CJ37">
        <v>-2.5</v>
      </c>
      <c r="CK37">
        <v>-4</v>
      </c>
      <c r="CL37">
        <v>-2</v>
      </c>
      <c r="CM37">
        <v>-5</v>
      </c>
    </row>
    <row r="38" spans="1:91" x14ac:dyDescent="0.3">
      <c r="A38" s="5" t="s">
        <v>360</v>
      </c>
      <c r="B38" s="5" t="str">
        <f t="shared" si="121"/>
        <v>nat</v>
      </c>
      <c r="C38" s="5" t="str">
        <f t="shared" si="121"/>
        <v>base</v>
      </c>
      <c r="D38" s="133">
        <f t="shared" si="121"/>
        <v>-1.2</v>
      </c>
      <c r="E38" s="133">
        <f t="shared" ref="E38:F38" si="210">E37</f>
        <v>-1.2</v>
      </c>
      <c r="F38" s="133">
        <f t="shared" si="210"/>
        <v>-1.2</v>
      </c>
      <c r="G38" s="133">
        <f t="shared" ref="G38" si="211">G37</f>
        <v>-2</v>
      </c>
      <c r="H38" s="133">
        <f t="shared" ref="H38:I38" si="212">H37</f>
        <v>-2</v>
      </c>
      <c r="I38" s="133">
        <f t="shared" si="212"/>
        <v>-3</v>
      </c>
      <c r="J38" s="154">
        <f t="shared" ref="J38" si="213">J37</f>
        <v>-3</v>
      </c>
      <c r="K38" s="154">
        <f t="shared" ref="K38:L38" si="214">K37</f>
        <v>-2.5</v>
      </c>
      <c r="L38" s="154">
        <f t="shared" si="214"/>
        <v>0.4</v>
      </c>
      <c r="M38" s="154">
        <f t="shared" ref="M38" si="215">M37</f>
        <v>0.8</v>
      </c>
      <c r="N38" s="154">
        <f t="shared" ref="N38:O38" si="216">N37</f>
        <v>0.5</v>
      </c>
      <c r="O38" s="154">
        <f t="shared" si="216"/>
        <v>0.5</v>
      </c>
      <c r="P38" s="154">
        <f t="shared" ref="P38:R38" si="217">P37</f>
        <v>0.6</v>
      </c>
      <c r="Q38" s="154">
        <f t="shared" si="217"/>
        <v>0.45</v>
      </c>
      <c r="R38" s="154">
        <f t="shared" si="217"/>
        <v>0.45</v>
      </c>
      <c r="AC38" s="128">
        <f t="shared" si="5"/>
        <v>-10</v>
      </c>
      <c r="AD38" s="109">
        <f t="shared" si="177"/>
        <v>-20</v>
      </c>
      <c r="AE38" s="119"/>
      <c r="AF38" s="119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G38">
        <v>-4.5</v>
      </c>
      <c r="CH38">
        <v>-5</v>
      </c>
      <c r="CI38">
        <v>-5.5</v>
      </c>
      <c r="CJ38">
        <v>-2.5</v>
      </c>
      <c r="CK38">
        <v>-4</v>
      </c>
      <c r="CL38">
        <v>-2</v>
      </c>
      <c r="CM38">
        <v>-5</v>
      </c>
    </row>
    <row r="39" spans="1:91" x14ac:dyDescent="0.3">
      <c r="A39" s="5" t="s">
        <v>361</v>
      </c>
      <c r="B39" s="5" t="str">
        <f t="shared" si="121"/>
        <v>nat</v>
      </c>
      <c r="C39" s="5" t="str">
        <f t="shared" si="121"/>
        <v>base</v>
      </c>
      <c r="D39" s="133">
        <f t="shared" si="121"/>
        <v>-1.2</v>
      </c>
      <c r="E39" s="133">
        <f t="shared" ref="E39:F39" si="218">E38</f>
        <v>-1.2</v>
      </c>
      <c r="F39" s="133">
        <f t="shared" si="218"/>
        <v>-1.2</v>
      </c>
      <c r="G39" s="133">
        <f t="shared" ref="G39" si="219">G38</f>
        <v>-2</v>
      </c>
      <c r="H39" s="133">
        <f t="shared" ref="H39:I39" si="220">H38</f>
        <v>-2</v>
      </c>
      <c r="I39" s="133">
        <f t="shared" si="220"/>
        <v>-3</v>
      </c>
      <c r="J39" s="154">
        <f t="shared" ref="J39" si="221">J38</f>
        <v>-3</v>
      </c>
      <c r="K39" s="154">
        <f t="shared" ref="K39:L39" si="222">K38</f>
        <v>-2.5</v>
      </c>
      <c r="L39" s="154">
        <f t="shared" si="222"/>
        <v>0.4</v>
      </c>
      <c r="M39" s="154">
        <f t="shared" ref="M39" si="223">M38</f>
        <v>0.8</v>
      </c>
      <c r="N39" s="154">
        <f t="shared" ref="N39:O39" si="224">N38</f>
        <v>0.5</v>
      </c>
      <c r="O39" s="154">
        <f t="shared" si="224"/>
        <v>0.5</v>
      </c>
      <c r="P39" s="154">
        <f t="shared" ref="P39:R39" si="225">P38</f>
        <v>0.6</v>
      </c>
      <c r="Q39" s="154">
        <f t="shared" si="225"/>
        <v>0.45</v>
      </c>
      <c r="R39" s="154">
        <f t="shared" si="225"/>
        <v>0.45</v>
      </c>
      <c r="AC39" s="128">
        <f t="shared" si="5"/>
        <v>-10</v>
      </c>
      <c r="AD39" s="109">
        <f t="shared" si="177"/>
        <v>-20</v>
      </c>
      <c r="AE39" s="119"/>
      <c r="AF39" s="119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G39">
        <v>-4.5</v>
      </c>
      <c r="CH39">
        <v>-5</v>
      </c>
      <c r="CI39">
        <v>-5.5</v>
      </c>
      <c r="CJ39">
        <v>-2.5</v>
      </c>
      <c r="CK39">
        <v>-4</v>
      </c>
      <c r="CL39">
        <v>-2</v>
      </c>
      <c r="CM39">
        <v>-5</v>
      </c>
    </row>
    <row r="40" spans="1:91" x14ac:dyDescent="0.3">
      <c r="A40" s="5" t="s">
        <v>362</v>
      </c>
      <c r="B40" s="5" t="str">
        <f t="shared" si="121"/>
        <v>nat</v>
      </c>
      <c r="C40" s="5" t="str">
        <f t="shared" si="121"/>
        <v>base</v>
      </c>
      <c r="D40" s="133">
        <f t="shared" si="121"/>
        <v>-1.2</v>
      </c>
      <c r="E40" s="133">
        <f t="shared" ref="E40:F40" si="226">E39</f>
        <v>-1.2</v>
      </c>
      <c r="F40" s="133">
        <f t="shared" si="226"/>
        <v>-1.2</v>
      </c>
      <c r="G40" s="133">
        <f t="shared" ref="G40" si="227">G39</f>
        <v>-2</v>
      </c>
      <c r="H40" s="133">
        <f t="shared" ref="H40:I40" si="228">H39</f>
        <v>-2</v>
      </c>
      <c r="I40" s="133">
        <f t="shared" si="228"/>
        <v>-3</v>
      </c>
      <c r="J40" s="154">
        <f t="shared" ref="J40" si="229">J39</f>
        <v>-3</v>
      </c>
      <c r="K40" s="154">
        <f t="shared" ref="K40:L40" si="230">K39</f>
        <v>-2.5</v>
      </c>
      <c r="L40" s="154">
        <f t="shared" si="230"/>
        <v>0.4</v>
      </c>
      <c r="M40" s="154">
        <f t="shared" ref="M40" si="231">M39</f>
        <v>0.8</v>
      </c>
      <c r="N40" s="154">
        <f t="shared" ref="N40:O40" si="232">N39</f>
        <v>0.5</v>
      </c>
      <c r="O40" s="154">
        <f t="shared" si="232"/>
        <v>0.5</v>
      </c>
      <c r="P40" s="154">
        <f t="shared" ref="P40:R40" si="233">P39</f>
        <v>0.6</v>
      </c>
      <c r="Q40" s="154">
        <f t="shared" si="233"/>
        <v>0.45</v>
      </c>
      <c r="R40" s="154">
        <f t="shared" si="233"/>
        <v>0.45</v>
      </c>
      <c r="AC40" s="128"/>
      <c r="AD40" s="109"/>
      <c r="AE40" s="119"/>
      <c r="AF40" s="119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</row>
    <row r="41" spans="1:91" x14ac:dyDescent="0.3">
      <c r="A41" s="5" t="s">
        <v>103</v>
      </c>
      <c r="B41" s="5" t="str">
        <f t="shared" si="121"/>
        <v>nat</v>
      </c>
      <c r="C41" s="5" t="str">
        <f t="shared" si="121"/>
        <v>base</v>
      </c>
      <c r="D41" s="133">
        <f t="shared" si="121"/>
        <v>-1.2</v>
      </c>
      <c r="E41" s="133">
        <f t="shared" ref="E41:F41" si="234">E40</f>
        <v>-1.2</v>
      </c>
      <c r="F41" s="133">
        <f t="shared" si="234"/>
        <v>-1.2</v>
      </c>
      <c r="G41" s="133">
        <f t="shared" ref="G41" si="235">G40</f>
        <v>-2</v>
      </c>
      <c r="H41" s="133">
        <f t="shared" ref="H41:I41" si="236">H40</f>
        <v>-2</v>
      </c>
      <c r="I41" s="133">
        <f t="shared" si="236"/>
        <v>-3</v>
      </c>
      <c r="J41" s="154">
        <f t="shared" ref="J41" si="237">J40</f>
        <v>-3</v>
      </c>
      <c r="K41" s="154">
        <f t="shared" ref="K41:L41" si="238">K40</f>
        <v>-2.5</v>
      </c>
      <c r="L41" s="154">
        <f t="shared" si="238"/>
        <v>0.4</v>
      </c>
      <c r="M41" s="154">
        <f t="shared" ref="M41" si="239">M40</f>
        <v>0.8</v>
      </c>
      <c r="N41" s="154">
        <f t="shared" ref="N41:O41" si="240">N40</f>
        <v>0.5</v>
      </c>
      <c r="O41" s="154">
        <f t="shared" si="240"/>
        <v>0.5</v>
      </c>
      <c r="P41" s="154">
        <f t="shared" ref="P41:R41" si="241">P40</f>
        <v>0.6</v>
      </c>
      <c r="Q41" s="154">
        <f t="shared" si="241"/>
        <v>0.45</v>
      </c>
      <c r="R41" s="154">
        <f t="shared" si="241"/>
        <v>0.45</v>
      </c>
      <c r="AC41" s="128"/>
      <c r="AD41" s="109"/>
      <c r="AE41" s="119"/>
      <c r="AF41" s="119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</row>
    <row r="42" spans="1:91" x14ac:dyDescent="0.3">
      <c r="A42" s="5" t="s">
        <v>60</v>
      </c>
      <c r="B42" s="5" t="str">
        <f t="shared" ref="B42:D51" si="242">B41</f>
        <v>nat</v>
      </c>
      <c r="C42" s="5" t="str">
        <f t="shared" si="242"/>
        <v>base</v>
      </c>
      <c r="D42" s="133">
        <f t="shared" si="242"/>
        <v>-1.2</v>
      </c>
      <c r="E42" s="133">
        <f t="shared" ref="E42:F42" si="243">E41</f>
        <v>-1.2</v>
      </c>
      <c r="F42" s="133">
        <f t="shared" si="243"/>
        <v>-1.2</v>
      </c>
      <c r="G42" s="133">
        <f t="shared" ref="G42" si="244">G41</f>
        <v>-2</v>
      </c>
      <c r="H42" s="133">
        <f t="shared" ref="H42:I42" si="245">H41</f>
        <v>-2</v>
      </c>
      <c r="I42" s="133">
        <f t="shared" si="245"/>
        <v>-3</v>
      </c>
      <c r="J42" s="154">
        <f t="shared" ref="J42" si="246">J41</f>
        <v>-3</v>
      </c>
      <c r="K42" s="154">
        <f t="shared" ref="K42:L42" si="247">K41</f>
        <v>-2.5</v>
      </c>
      <c r="L42" s="154">
        <f t="shared" si="247"/>
        <v>0.4</v>
      </c>
      <c r="M42" s="154">
        <f t="shared" ref="M42" si="248">M41</f>
        <v>0.8</v>
      </c>
      <c r="N42" s="154">
        <f t="shared" ref="N42:O42" si="249">N41</f>
        <v>0.5</v>
      </c>
      <c r="O42" s="154">
        <f t="shared" si="249"/>
        <v>0.5</v>
      </c>
      <c r="P42" s="154">
        <f t="shared" ref="P42:R42" si="250">P41</f>
        <v>0.6</v>
      </c>
      <c r="Q42" s="154">
        <f t="shared" si="250"/>
        <v>0.45</v>
      </c>
      <c r="R42" s="154">
        <f t="shared" si="250"/>
        <v>0.45</v>
      </c>
      <c r="AC42" s="128"/>
      <c r="AD42" s="109"/>
      <c r="AE42" s="119"/>
      <c r="AF42" s="119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</row>
    <row r="43" spans="1:91" x14ac:dyDescent="0.3">
      <c r="A43" s="5" t="s">
        <v>104</v>
      </c>
      <c r="B43" s="5" t="str">
        <f t="shared" si="242"/>
        <v>nat</v>
      </c>
      <c r="C43" s="5" t="str">
        <f t="shared" si="242"/>
        <v>base</v>
      </c>
      <c r="D43" s="133">
        <f t="shared" si="242"/>
        <v>-1.2</v>
      </c>
      <c r="E43" s="133">
        <f t="shared" ref="E43:F43" si="251">E42</f>
        <v>-1.2</v>
      </c>
      <c r="F43" s="133">
        <f t="shared" si="251"/>
        <v>-1.2</v>
      </c>
      <c r="G43" s="133">
        <f t="shared" ref="G43" si="252">G42</f>
        <v>-2</v>
      </c>
      <c r="H43" s="133">
        <f t="shared" ref="H43:I43" si="253">H42</f>
        <v>-2</v>
      </c>
      <c r="I43" s="133">
        <f t="shared" si="253"/>
        <v>-3</v>
      </c>
      <c r="J43" s="154">
        <f t="shared" ref="J43" si="254">J42</f>
        <v>-3</v>
      </c>
      <c r="K43" s="154">
        <f t="shared" ref="K43:L43" si="255">K42</f>
        <v>-2.5</v>
      </c>
      <c r="L43" s="154">
        <f t="shared" si="255"/>
        <v>0.4</v>
      </c>
      <c r="M43" s="154">
        <f t="shared" ref="M43" si="256">M42</f>
        <v>0.8</v>
      </c>
      <c r="N43" s="154">
        <f t="shared" ref="N43:O43" si="257">N42</f>
        <v>0.5</v>
      </c>
      <c r="O43" s="154">
        <f t="shared" si="257"/>
        <v>0.5</v>
      </c>
      <c r="P43" s="154">
        <f t="shared" ref="P43:R43" si="258">P42</f>
        <v>0.6</v>
      </c>
      <c r="Q43" s="154">
        <f t="shared" si="258"/>
        <v>0.45</v>
      </c>
      <c r="R43" s="154">
        <f t="shared" si="258"/>
        <v>0.45</v>
      </c>
      <c r="AC43" s="128"/>
      <c r="AD43" s="109"/>
      <c r="AE43" s="119"/>
      <c r="AF43" s="119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</row>
    <row r="44" spans="1:91" x14ac:dyDescent="0.3">
      <c r="A44" s="5" t="s">
        <v>105</v>
      </c>
      <c r="B44" s="5" t="str">
        <f t="shared" si="242"/>
        <v>nat</v>
      </c>
      <c r="C44" s="5" t="str">
        <f t="shared" si="242"/>
        <v>base</v>
      </c>
      <c r="D44" s="133">
        <f t="shared" si="242"/>
        <v>-1.2</v>
      </c>
      <c r="E44" s="133">
        <f t="shared" ref="E44:F44" si="259">E43</f>
        <v>-1.2</v>
      </c>
      <c r="F44" s="133">
        <f t="shared" si="259"/>
        <v>-1.2</v>
      </c>
      <c r="G44" s="133">
        <f t="shared" ref="G44" si="260">G43</f>
        <v>-2</v>
      </c>
      <c r="H44" s="133">
        <f t="shared" ref="H44:I44" si="261">H43</f>
        <v>-2</v>
      </c>
      <c r="I44" s="133">
        <f t="shared" si="261"/>
        <v>-3</v>
      </c>
      <c r="J44" s="154">
        <f t="shared" ref="J44" si="262">J43</f>
        <v>-3</v>
      </c>
      <c r="K44" s="154">
        <f t="shared" ref="K44:L44" si="263">K43</f>
        <v>-2.5</v>
      </c>
      <c r="L44" s="154">
        <f t="shared" si="263"/>
        <v>0.4</v>
      </c>
      <c r="M44" s="154">
        <f t="shared" ref="M44" si="264">M43</f>
        <v>0.8</v>
      </c>
      <c r="N44" s="154">
        <f t="shared" ref="N44:O44" si="265">N43</f>
        <v>0.5</v>
      </c>
      <c r="O44" s="154">
        <f t="shared" si="265"/>
        <v>0.5</v>
      </c>
      <c r="P44" s="154">
        <f t="shared" ref="P44:R44" si="266">P43</f>
        <v>0.6</v>
      </c>
      <c r="Q44" s="154">
        <f t="shared" si="266"/>
        <v>0.45</v>
      </c>
      <c r="R44" s="154">
        <f t="shared" si="266"/>
        <v>0.45</v>
      </c>
      <c r="AC44" s="128"/>
      <c r="AD44" s="109"/>
      <c r="AE44" s="119"/>
      <c r="AF44" s="119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</row>
    <row r="45" spans="1:91" x14ac:dyDescent="0.3">
      <c r="A45" s="5" t="s">
        <v>106</v>
      </c>
      <c r="B45" s="5" t="str">
        <f t="shared" si="242"/>
        <v>nat</v>
      </c>
      <c r="C45" s="5" t="str">
        <f t="shared" si="242"/>
        <v>base</v>
      </c>
      <c r="D45" s="133">
        <f t="shared" si="242"/>
        <v>-1.2</v>
      </c>
      <c r="E45" s="133">
        <f t="shared" ref="E45:F45" si="267">E44</f>
        <v>-1.2</v>
      </c>
      <c r="F45" s="133">
        <f t="shared" si="267"/>
        <v>-1.2</v>
      </c>
      <c r="G45" s="133">
        <f t="shared" ref="G45" si="268">G44</f>
        <v>-2</v>
      </c>
      <c r="H45" s="133">
        <f t="shared" ref="H45:I45" si="269">H44</f>
        <v>-2</v>
      </c>
      <c r="I45" s="133">
        <f t="shared" si="269"/>
        <v>-3</v>
      </c>
      <c r="J45" s="154">
        <f t="shared" ref="J45" si="270">J44</f>
        <v>-3</v>
      </c>
      <c r="K45" s="154">
        <f t="shared" ref="K45:L45" si="271">K44</f>
        <v>-2.5</v>
      </c>
      <c r="L45" s="154">
        <f t="shared" si="271"/>
        <v>0.4</v>
      </c>
      <c r="M45" s="154">
        <f t="shared" ref="M45" si="272">M44</f>
        <v>0.8</v>
      </c>
      <c r="N45" s="154">
        <f t="shared" ref="N45:O45" si="273">N44</f>
        <v>0.5</v>
      </c>
      <c r="O45" s="154">
        <f t="shared" si="273"/>
        <v>0.5</v>
      </c>
      <c r="P45" s="154">
        <f t="shared" ref="P45:R45" si="274">P44</f>
        <v>0.6</v>
      </c>
      <c r="Q45" s="154">
        <f t="shared" si="274"/>
        <v>0.45</v>
      </c>
      <c r="R45" s="154">
        <f t="shared" si="274"/>
        <v>0.45</v>
      </c>
      <c r="AC45" s="128"/>
      <c r="AD45" s="109"/>
      <c r="AE45" s="119"/>
      <c r="AF45" s="119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</row>
    <row r="46" spans="1:91" x14ac:dyDescent="0.3">
      <c r="A46" s="5" t="s">
        <v>107</v>
      </c>
      <c r="B46" s="5" t="str">
        <f t="shared" si="242"/>
        <v>nat</v>
      </c>
      <c r="C46" s="5" t="str">
        <f t="shared" si="242"/>
        <v>base</v>
      </c>
      <c r="D46" s="133">
        <f t="shared" si="242"/>
        <v>-1.2</v>
      </c>
      <c r="E46" s="133">
        <f t="shared" ref="E46:F46" si="275">E45</f>
        <v>-1.2</v>
      </c>
      <c r="F46" s="133">
        <f t="shared" si="275"/>
        <v>-1.2</v>
      </c>
      <c r="G46" s="133">
        <f t="shared" ref="G46" si="276">G45</f>
        <v>-2</v>
      </c>
      <c r="H46" s="133">
        <f t="shared" ref="H46:I46" si="277">H45</f>
        <v>-2</v>
      </c>
      <c r="I46" s="133">
        <f t="shared" si="277"/>
        <v>-3</v>
      </c>
      <c r="J46" s="154">
        <f t="shared" ref="J46" si="278">J45</f>
        <v>-3</v>
      </c>
      <c r="K46" s="154">
        <f t="shared" ref="K46:L46" si="279">K45</f>
        <v>-2.5</v>
      </c>
      <c r="L46" s="154">
        <f t="shared" si="279"/>
        <v>0.4</v>
      </c>
      <c r="M46" s="154">
        <f t="shared" ref="M46" si="280">M45</f>
        <v>0.8</v>
      </c>
      <c r="N46" s="154">
        <f t="shared" ref="N46:O46" si="281">N45</f>
        <v>0.5</v>
      </c>
      <c r="O46" s="154">
        <f t="shared" si="281"/>
        <v>0.5</v>
      </c>
      <c r="P46" s="154">
        <f t="shared" ref="P46:R46" si="282">P45</f>
        <v>0.6</v>
      </c>
      <c r="Q46" s="154">
        <f t="shared" si="282"/>
        <v>0.45</v>
      </c>
      <c r="R46" s="154">
        <f t="shared" si="282"/>
        <v>0.45</v>
      </c>
      <c r="AC46" s="128"/>
      <c r="AD46" s="109"/>
      <c r="AE46" s="119"/>
      <c r="AF46" s="119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</row>
    <row r="47" spans="1:91" x14ac:dyDescent="0.3">
      <c r="A47" s="5" t="s">
        <v>108</v>
      </c>
      <c r="B47" s="5" t="str">
        <f t="shared" si="242"/>
        <v>nat</v>
      </c>
      <c r="C47" s="5" t="str">
        <f t="shared" si="242"/>
        <v>base</v>
      </c>
      <c r="D47" s="133">
        <f t="shared" si="242"/>
        <v>-1.2</v>
      </c>
      <c r="E47" s="133">
        <f t="shared" ref="E47:F47" si="283">E46</f>
        <v>-1.2</v>
      </c>
      <c r="F47" s="133">
        <f t="shared" si="283"/>
        <v>-1.2</v>
      </c>
      <c r="G47" s="133">
        <f t="shared" ref="G47" si="284">G46</f>
        <v>-2</v>
      </c>
      <c r="H47" s="133">
        <f t="shared" ref="H47:I47" si="285">H46</f>
        <v>-2</v>
      </c>
      <c r="I47" s="133">
        <f t="shared" si="285"/>
        <v>-3</v>
      </c>
      <c r="J47" s="154">
        <f t="shared" ref="J47" si="286">J46</f>
        <v>-3</v>
      </c>
      <c r="K47" s="154">
        <f t="shared" ref="K47:L47" si="287">K46</f>
        <v>-2.5</v>
      </c>
      <c r="L47" s="154">
        <f t="shared" si="287"/>
        <v>0.4</v>
      </c>
      <c r="M47" s="154">
        <f t="shared" ref="M47" si="288">M46</f>
        <v>0.8</v>
      </c>
      <c r="N47" s="154">
        <f t="shared" ref="N47:O47" si="289">N46</f>
        <v>0.5</v>
      </c>
      <c r="O47" s="154">
        <f t="shared" si="289"/>
        <v>0.5</v>
      </c>
      <c r="P47" s="154">
        <f t="shared" ref="P47:R47" si="290">P46</f>
        <v>0.6</v>
      </c>
      <c r="Q47" s="154">
        <f t="shared" si="290"/>
        <v>0.45</v>
      </c>
      <c r="R47" s="154">
        <f t="shared" si="290"/>
        <v>0.45</v>
      </c>
      <c r="AC47" s="128"/>
      <c r="AD47" s="109"/>
      <c r="AE47" s="119"/>
      <c r="AF47" s="119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</row>
    <row r="48" spans="1:91" x14ac:dyDescent="0.3">
      <c r="A48" s="5" t="s">
        <v>109</v>
      </c>
      <c r="B48" s="5" t="str">
        <f t="shared" si="242"/>
        <v>nat</v>
      </c>
      <c r="C48" s="5" t="str">
        <f t="shared" si="242"/>
        <v>base</v>
      </c>
      <c r="D48" s="133">
        <f t="shared" si="242"/>
        <v>-1.2</v>
      </c>
      <c r="E48" s="133">
        <f t="shared" ref="E48:F48" si="291">E47</f>
        <v>-1.2</v>
      </c>
      <c r="F48" s="133">
        <f t="shared" si="291"/>
        <v>-1.2</v>
      </c>
      <c r="G48" s="133">
        <f t="shared" ref="G48" si="292">G47</f>
        <v>-2</v>
      </c>
      <c r="H48" s="133">
        <f t="shared" ref="H48:I48" si="293">H47</f>
        <v>-2</v>
      </c>
      <c r="I48" s="133">
        <f t="shared" si="293"/>
        <v>-3</v>
      </c>
      <c r="J48" s="154">
        <f t="shared" ref="J48" si="294">J47</f>
        <v>-3</v>
      </c>
      <c r="K48" s="154">
        <f t="shared" ref="K48:L48" si="295">K47</f>
        <v>-2.5</v>
      </c>
      <c r="L48" s="154">
        <f t="shared" si="295"/>
        <v>0.4</v>
      </c>
      <c r="M48" s="154">
        <f t="shared" ref="M48" si="296">M47</f>
        <v>0.8</v>
      </c>
      <c r="N48" s="154">
        <f t="shared" ref="N48:O48" si="297">N47</f>
        <v>0.5</v>
      </c>
      <c r="O48" s="154">
        <f t="shared" si="297"/>
        <v>0.5</v>
      </c>
      <c r="P48" s="154">
        <f t="shared" ref="P48:R48" si="298">P47</f>
        <v>0.6</v>
      </c>
      <c r="Q48" s="154">
        <f t="shared" si="298"/>
        <v>0.45</v>
      </c>
      <c r="R48" s="154">
        <f t="shared" si="298"/>
        <v>0.45</v>
      </c>
      <c r="AC48" s="128"/>
      <c r="AD48" s="109"/>
      <c r="AE48" s="119"/>
      <c r="AF48" s="119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</row>
    <row r="49" spans="1:91" x14ac:dyDescent="0.3">
      <c r="A49" s="5" t="s">
        <v>61</v>
      </c>
      <c r="B49" s="5" t="str">
        <f t="shared" si="242"/>
        <v>nat</v>
      </c>
      <c r="C49" s="5" t="str">
        <f t="shared" si="242"/>
        <v>base</v>
      </c>
      <c r="D49" s="133" t="s">
        <v>75</v>
      </c>
      <c r="E49" s="133" t="s">
        <v>75</v>
      </c>
      <c r="F49" s="133" t="s">
        <v>75</v>
      </c>
      <c r="G49" s="133" t="s">
        <v>75</v>
      </c>
      <c r="H49" s="133" t="s">
        <v>75</v>
      </c>
      <c r="I49" s="133" t="s">
        <v>75</v>
      </c>
      <c r="J49" s="154" t="s">
        <v>75</v>
      </c>
      <c r="K49" s="154" t="s">
        <v>75</v>
      </c>
      <c r="L49" s="154" t="s">
        <v>75</v>
      </c>
      <c r="M49" s="154" t="s">
        <v>75</v>
      </c>
      <c r="N49" s="154" t="s">
        <v>75</v>
      </c>
      <c r="O49" s="154" t="s">
        <v>75</v>
      </c>
      <c r="P49" s="154" t="s">
        <v>75</v>
      </c>
      <c r="Q49" s="154" t="s">
        <v>75</v>
      </c>
      <c r="R49" s="154" t="s">
        <v>75</v>
      </c>
      <c r="AC49" s="128"/>
      <c r="AD49" s="109"/>
      <c r="AE49" s="119"/>
      <c r="AF49" s="119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</row>
    <row r="50" spans="1:91" x14ac:dyDescent="0.3">
      <c r="A50" s="5" t="s">
        <v>215</v>
      </c>
      <c r="B50" s="5" t="str">
        <f t="shared" si="242"/>
        <v>nat</v>
      </c>
      <c r="C50" s="5" t="str">
        <f t="shared" si="242"/>
        <v>base</v>
      </c>
      <c r="D50" s="133" t="s">
        <v>75</v>
      </c>
      <c r="E50" s="133" t="s">
        <v>75</v>
      </c>
      <c r="F50" s="133" t="s">
        <v>75</v>
      </c>
      <c r="G50" s="133" t="s">
        <v>75</v>
      </c>
      <c r="H50" s="133" t="s">
        <v>75</v>
      </c>
      <c r="I50" s="133" t="s">
        <v>75</v>
      </c>
      <c r="J50" s="154" t="s">
        <v>75</v>
      </c>
      <c r="K50" s="154" t="s">
        <v>75</v>
      </c>
      <c r="L50" s="154" t="s">
        <v>75</v>
      </c>
      <c r="M50" s="154" t="s">
        <v>75</v>
      </c>
      <c r="N50" s="154" t="s">
        <v>75</v>
      </c>
      <c r="O50" s="154" t="s">
        <v>75</v>
      </c>
      <c r="P50" s="154" t="s">
        <v>75</v>
      </c>
      <c r="Q50" s="154" t="s">
        <v>75</v>
      </c>
      <c r="R50" s="154" t="s">
        <v>75</v>
      </c>
      <c r="AC50" s="128"/>
      <c r="AD50" s="109"/>
      <c r="AE50" s="119"/>
      <c r="AF50" s="119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</row>
    <row r="51" spans="1:91" x14ac:dyDescent="0.3">
      <c r="A51" s="5" t="s">
        <v>417</v>
      </c>
      <c r="B51" s="5" t="str">
        <f t="shared" si="242"/>
        <v>nat</v>
      </c>
      <c r="C51" s="5" t="str">
        <f t="shared" si="242"/>
        <v>base</v>
      </c>
      <c r="D51" s="133">
        <f>D48</f>
        <v>-1.2</v>
      </c>
      <c r="E51" s="133">
        <f>E48</f>
        <v>-1.2</v>
      </c>
      <c r="F51" s="133">
        <f>F48</f>
        <v>-1.2</v>
      </c>
      <c r="G51" s="133">
        <f t="shared" ref="G51" si="299">G48</f>
        <v>-2</v>
      </c>
      <c r="H51" s="133">
        <f t="shared" ref="H51:I51" si="300">H48</f>
        <v>-2</v>
      </c>
      <c r="I51" s="133">
        <f t="shared" si="300"/>
        <v>-3</v>
      </c>
      <c r="J51" s="154">
        <f t="shared" ref="J51" si="301">J48</f>
        <v>-3</v>
      </c>
      <c r="K51" s="154">
        <f t="shared" ref="K51:L51" si="302">K48</f>
        <v>-2.5</v>
      </c>
      <c r="L51" s="154">
        <f t="shared" si="302"/>
        <v>0.4</v>
      </c>
      <c r="M51" s="154">
        <f t="shared" ref="M51" si="303">M48</f>
        <v>0.8</v>
      </c>
      <c r="N51" s="154">
        <f t="shared" ref="N51:O51" si="304">N48</f>
        <v>0.5</v>
      </c>
      <c r="O51" s="154">
        <f t="shared" si="304"/>
        <v>0.5</v>
      </c>
      <c r="P51" s="154">
        <f t="shared" ref="P51:R51" si="305">P48</f>
        <v>0.6</v>
      </c>
      <c r="Q51" s="154">
        <f t="shared" si="305"/>
        <v>0.45</v>
      </c>
      <c r="R51" s="154">
        <f t="shared" si="305"/>
        <v>0.45</v>
      </c>
      <c r="AC51" s="128"/>
      <c r="AD51" s="109"/>
      <c r="AE51" s="119"/>
      <c r="AF51" s="119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</row>
    <row r="52" spans="1:91" x14ac:dyDescent="0.3">
      <c r="A52" s="5" t="s">
        <v>110</v>
      </c>
      <c r="B52" s="5" t="str">
        <f>B50</f>
        <v>nat</v>
      </c>
      <c r="C52" s="5" t="str">
        <f>C50</f>
        <v>base</v>
      </c>
      <c r="D52" s="133">
        <f>D51</f>
        <v>-1.2</v>
      </c>
      <c r="E52" s="133">
        <f>E51</f>
        <v>-1.2</v>
      </c>
      <c r="F52" s="133">
        <f>F51</f>
        <v>-1.2</v>
      </c>
      <c r="G52" s="133">
        <f t="shared" ref="G52:L52" si="306">G51</f>
        <v>-2</v>
      </c>
      <c r="H52" s="133">
        <f t="shared" si="306"/>
        <v>-2</v>
      </c>
      <c r="I52" s="133">
        <f t="shared" si="306"/>
        <v>-3</v>
      </c>
      <c r="J52" s="154">
        <f t="shared" si="306"/>
        <v>-3</v>
      </c>
      <c r="K52" s="154">
        <f t="shared" si="306"/>
        <v>-2.5</v>
      </c>
      <c r="L52" s="154">
        <f t="shared" si="306"/>
        <v>0.4</v>
      </c>
      <c r="M52" s="154">
        <f t="shared" ref="M52:O52" si="307">M51</f>
        <v>0.8</v>
      </c>
      <c r="N52" s="154">
        <f t="shared" si="307"/>
        <v>0.5</v>
      </c>
      <c r="O52" s="154">
        <f t="shared" si="307"/>
        <v>0.5</v>
      </c>
      <c r="P52" s="154">
        <f t="shared" ref="P52:R52" si="308">P51</f>
        <v>0.6</v>
      </c>
      <c r="Q52" s="154">
        <f t="shared" si="308"/>
        <v>0.45</v>
      </c>
      <c r="R52" s="154">
        <f t="shared" si="308"/>
        <v>0.45</v>
      </c>
      <c r="AC52" s="128"/>
      <c r="AD52" s="109"/>
      <c r="AE52" s="119"/>
      <c r="AF52" s="119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</row>
    <row r="53" spans="1:91" x14ac:dyDescent="0.3">
      <c r="A53" s="5" t="s">
        <v>111</v>
      </c>
      <c r="B53" s="5" t="str">
        <f t="shared" ref="B53:F62" si="309">B52</f>
        <v>nat</v>
      </c>
      <c r="C53" s="5" t="str">
        <f t="shared" ref="C53:D62" si="310">C52</f>
        <v>base</v>
      </c>
      <c r="D53" s="133">
        <f t="shared" si="310"/>
        <v>-1.2</v>
      </c>
      <c r="E53" s="133">
        <f t="shared" ref="E53:F53" si="311">E52</f>
        <v>-1.2</v>
      </c>
      <c r="F53" s="133">
        <f t="shared" si="311"/>
        <v>-1.2</v>
      </c>
      <c r="G53" s="133">
        <f t="shared" ref="G53" si="312">G52</f>
        <v>-2</v>
      </c>
      <c r="H53" s="133">
        <f t="shared" ref="H53:I53" si="313">H52</f>
        <v>-2</v>
      </c>
      <c r="I53" s="133">
        <f t="shared" si="313"/>
        <v>-3</v>
      </c>
      <c r="J53" s="154">
        <f t="shared" ref="J53" si="314">J52</f>
        <v>-3</v>
      </c>
      <c r="K53" s="154">
        <f t="shared" ref="K53:L53" si="315">K52</f>
        <v>-2.5</v>
      </c>
      <c r="L53" s="154">
        <f t="shared" si="315"/>
        <v>0.4</v>
      </c>
      <c r="M53" s="154">
        <f t="shared" ref="M53" si="316">M52</f>
        <v>0.8</v>
      </c>
      <c r="N53" s="154">
        <f t="shared" ref="N53:O53" si="317">N52</f>
        <v>0.5</v>
      </c>
      <c r="O53" s="154">
        <f t="shared" si="317"/>
        <v>0.5</v>
      </c>
      <c r="P53" s="154">
        <f t="shared" ref="P53:R53" si="318">P52</f>
        <v>0.6</v>
      </c>
      <c r="Q53" s="154">
        <f t="shared" si="318"/>
        <v>0.45</v>
      </c>
      <c r="R53" s="154">
        <f t="shared" si="318"/>
        <v>0.45</v>
      </c>
      <c r="AC53" s="128"/>
      <c r="AD53" s="109"/>
      <c r="AE53" s="119"/>
      <c r="AF53" s="119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</row>
    <row r="54" spans="1:91" x14ac:dyDescent="0.3">
      <c r="A54" s="5" t="s">
        <v>112</v>
      </c>
      <c r="B54" s="5" t="str">
        <f t="shared" si="309"/>
        <v>nat</v>
      </c>
      <c r="C54" s="5" t="str">
        <f t="shared" si="310"/>
        <v>base</v>
      </c>
      <c r="D54" s="133">
        <f t="shared" si="310"/>
        <v>-1.2</v>
      </c>
      <c r="E54" s="133">
        <f t="shared" ref="E54:F54" si="319">E53</f>
        <v>-1.2</v>
      </c>
      <c r="F54" s="133">
        <f t="shared" si="319"/>
        <v>-1.2</v>
      </c>
      <c r="G54" s="133">
        <f t="shared" ref="G54:I56" si="320">G53</f>
        <v>-2</v>
      </c>
      <c r="H54" s="133">
        <f t="shared" ref="H54:I54" si="321">H53</f>
        <v>-2</v>
      </c>
      <c r="I54" s="133">
        <f t="shared" si="321"/>
        <v>-3</v>
      </c>
      <c r="J54" s="154">
        <f t="shared" ref="J54:L56" si="322">J53</f>
        <v>-3</v>
      </c>
      <c r="K54" s="154">
        <f t="shared" ref="K54:L54" si="323">K53</f>
        <v>-2.5</v>
      </c>
      <c r="L54" s="154">
        <f t="shared" si="323"/>
        <v>0.4</v>
      </c>
      <c r="M54" s="154">
        <f t="shared" ref="M54:R56" si="324">M53</f>
        <v>0.8</v>
      </c>
      <c r="N54" s="154">
        <f t="shared" ref="N54:O54" si="325">N53</f>
        <v>0.5</v>
      </c>
      <c r="O54" s="154">
        <f t="shared" si="325"/>
        <v>0.5</v>
      </c>
      <c r="P54" s="154">
        <f t="shared" ref="P54:R54" si="326">P53</f>
        <v>0.6</v>
      </c>
      <c r="Q54" s="154">
        <f t="shared" si="326"/>
        <v>0.45</v>
      </c>
      <c r="R54" s="154">
        <f t="shared" si="326"/>
        <v>0.45</v>
      </c>
      <c r="AC54" s="128"/>
      <c r="AD54" s="109"/>
      <c r="AE54" s="119"/>
      <c r="AF54" s="119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</row>
    <row r="55" spans="1:91" x14ac:dyDescent="0.3">
      <c r="A55" s="5" t="s">
        <v>445</v>
      </c>
      <c r="B55" s="5" t="str">
        <f t="shared" si="309"/>
        <v>nat</v>
      </c>
      <c r="C55" s="5" t="str">
        <f t="shared" si="309"/>
        <v>base</v>
      </c>
      <c r="D55" s="133">
        <f t="shared" si="309"/>
        <v>-1.2</v>
      </c>
      <c r="E55" s="133">
        <f t="shared" si="309"/>
        <v>-1.2</v>
      </c>
      <c r="F55" s="133">
        <f t="shared" si="309"/>
        <v>-1.2</v>
      </c>
      <c r="G55" s="133">
        <f t="shared" si="320"/>
        <v>-2</v>
      </c>
      <c r="H55" s="133">
        <f t="shared" si="320"/>
        <v>-2</v>
      </c>
      <c r="I55" s="133">
        <f t="shared" si="320"/>
        <v>-3</v>
      </c>
      <c r="J55" s="154">
        <f t="shared" si="322"/>
        <v>-3</v>
      </c>
      <c r="K55" s="154">
        <f t="shared" si="322"/>
        <v>-2.5</v>
      </c>
      <c r="L55" s="154">
        <f t="shared" si="322"/>
        <v>0.4</v>
      </c>
      <c r="M55" s="154">
        <f t="shared" si="324"/>
        <v>0.8</v>
      </c>
      <c r="N55" s="154">
        <f t="shared" si="324"/>
        <v>0.5</v>
      </c>
      <c r="O55" s="154">
        <f t="shared" si="324"/>
        <v>0.5</v>
      </c>
      <c r="P55" s="154">
        <f t="shared" si="324"/>
        <v>0.6</v>
      </c>
      <c r="Q55" s="154">
        <f t="shared" si="324"/>
        <v>0.45</v>
      </c>
      <c r="R55" s="154">
        <f t="shared" si="324"/>
        <v>0.45</v>
      </c>
      <c r="AC55" s="128"/>
      <c r="AD55" s="109"/>
      <c r="AE55" s="119"/>
      <c r="AF55" s="119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</row>
    <row r="56" spans="1:91" x14ac:dyDescent="0.3">
      <c r="A56" s="5" t="s">
        <v>446</v>
      </c>
      <c r="B56" s="5" t="str">
        <f t="shared" si="309"/>
        <v>nat</v>
      </c>
      <c r="C56" s="5" t="str">
        <f t="shared" si="309"/>
        <v>base</v>
      </c>
      <c r="D56" s="133">
        <f t="shared" si="309"/>
        <v>-1.2</v>
      </c>
      <c r="E56" s="133">
        <f t="shared" si="309"/>
        <v>-1.2</v>
      </c>
      <c r="F56" s="133">
        <f t="shared" si="309"/>
        <v>-1.2</v>
      </c>
      <c r="G56" s="133">
        <f t="shared" si="320"/>
        <v>-2</v>
      </c>
      <c r="H56" s="133">
        <f t="shared" si="320"/>
        <v>-2</v>
      </c>
      <c r="I56" s="133">
        <f t="shared" si="320"/>
        <v>-3</v>
      </c>
      <c r="J56" s="154">
        <f t="shared" si="322"/>
        <v>-3</v>
      </c>
      <c r="K56" s="154">
        <f t="shared" si="322"/>
        <v>-2.5</v>
      </c>
      <c r="L56" s="154">
        <f t="shared" si="322"/>
        <v>0.4</v>
      </c>
      <c r="M56" s="154">
        <f t="shared" si="324"/>
        <v>0.8</v>
      </c>
      <c r="N56" s="154">
        <f t="shared" si="324"/>
        <v>0.5</v>
      </c>
      <c r="O56" s="154">
        <f t="shared" si="324"/>
        <v>0.5</v>
      </c>
      <c r="P56" s="154">
        <f t="shared" si="324"/>
        <v>0.6</v>
      </c>
      <c r="Q56" s="154">
        <f t="shared" si="324"/>
        <v>0.45</v>
      </c>
      <c r="R56" s="154">
        <f t="shared" si="324"/>
        <v>0.45</v>
      </c>
      <c r="AC56" s="128"/>
      <c r="AD56" s="109"/>
      <c r="AE56" s="119"/>
      <c r="AF56" s="119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</row>
    <row r="57" spans="1:91" x14ac:dyDescent="0.3">
      <c r="A57" s="5" t="s">
        <v>113</v>
      </c>
      <c r="B57" s="5" t="str">
        <f>B54</f>
        <v>nat</v>
      </c>
      <c r="C57" s="5" t="str">
        <f>C54</f>
        <v>base</v>
      </c>
      <c r="D57" s="133">
        <f>D54</f>
        <v>-1.2</v>
      </c>
      <c r="E57" s="133">
        <f>E54</f>
        <v>-1.2</v>
      </c>
      <c r="F57" s="133">
        <f>F54</f>
        <v>-1.2</v>
      </c>
      <c r="G57" s="133">
        <f>G54</f>
        <v>-2</v>
      </c>
      <c r="H57" s="133">
        <f>H54</f>
        <v>-2</v>
      </c>
      <c r="I57" s="133">
        <f>I54</f>
        <v>-3</v>
      </c>
      <c r="J57" s="154">
        <f>J54</f>
        <v>-3</v>
      </c>
      <c r="K57" s="154">
        <f>K54</f>
        <v>-2.5</v>
      </c>
      <c r="L57" s="154">
        <f>L54</f>
        <v>0.4</v>
      </c>
      <c r="M57" s="154">
        <f>M54</f>
        <v>0.8</v>
      </c>
      <c r="N57" s="154">
        <f>N54</f>
        <v>0.5</v>
      </c>
      <c r="O57" s="154">
        <f>O54</f>
        <v>0.5</v>
      </c>
      <c r="P57" s="154">
        <f>P54</f>
        <v>0.6</v>
      </c>
      <c r="Q57" s="154">
        <f>Q54</f>
        <v>0.45</v>
      </c>
      <c r="R57" s="154">
        <f>R54</f>
        <v>0.45</v>
      </c>
      <c r="AC57" s="128"/>
      <c r="AD57" s="109"/>
      <c r="AE57" s="119"/>
      <c r="AF57" s="119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  <c r="BS57" s="119"/>
      <c r="BT57" s="119"/>
      <c r="BU57" s="119"/>
      <c r="BV57" s="119"/>
      <c r="BW57" s="119"/>
      <c r="BX57" s="119"/>
      <c r="BY57" s="119"/>
      <c r="BZ57" s="119"/>
      <c r="CA57" s="119"/>
      <c r="CB57" s="119"/>
      <c r="CC57" s="119"/>
    </row>
    <row r="58" spans="1:91" x14ac:dyDescent="0.3">
      <c r="A58" s="5" t="s">
        <v>62</v>
      </c>
      <c r="B58" s="5" t="str">
        <f>B57</f>
        <v>nat</v>
      </c>
      <c r="C58" s="5" t="str">
        <f>C57</f>
        <v>base</v>
      </c>
      <c r="D58" s="133">
        <f>D57</f>
        <v>-1.2</v>
      </c>
      <c r="E58" s="133">
        <f t="shared" ref="E58:F58" si="327">E57</f>
        <v>-1.2</v>
      </c>
      <c r="F58" s="133">
        <f t="shared" si="327"/>
        <v>-1.2</v>
      </c>
      <c r="G58" s="133">
        <f t="shared" ref="G58" si="328">G57</f>
        <v>-2</v>
      </c>
      <c r="H58" s="133">
        <f t="shared" ref="H58:I58" si="329">H57</f>
        <v>-2</v>
      </c>
      <c r="I58" s="133">
        <f t="shared" si="329"/>
        <v>-3</v>
      </c>
      <c r="J58" s="154">
        <f t="shared" ref="J58" si="330">J57</f>
        <v>-3</v>
      </c>
      <c r="K58" s="154">
        <f t="shared" ref="K58:L58" si="331">K57</f>
        <v>-2.5</v>
      </c>
      <c r="L58" s="154">
        <f t="shared" si="331"/>
        <v>0.4</v>
      </c>
      <c r="M58" s="154">
        <f t="shared" ref="M58" si="332">M57</f>
        <v>0.8</v>
      </c>
      <c r="N58" s="154">
        <f t="shared" ref="N58:O58" si="333">N57</f>
        <v>0.5</v>
      </c>
      <c r="O58" s="154">
        <f t="shared" si="333"/>
        <v>0.5</v>
      </c>
      <c r="P58" s="154">
        <f t="shared" ref="P58:R58" si="334">P57</f>
        <v>0.6</v>
      </c>
      <c r="Q58" s="154">
        <f t="shared" si="334"/>
        <v>0.45</v>
      </c>
      <c r="R58" s="154">
        <f t="shared" si="334"/>
        <v>0.45</v>
      </c>
      <c r="AC58" s="128"/>
      <c r="AD58" s="109"/>
      <c r="AE58" s="119"/>
      <c r="AF58" s="119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</row>
    <row r="59" spans="1:91" x14ac:dyDescent="0.3">
      <c r="A59" s="5" t="s">
        <v>114</v>
      </c>
      <c r="B59" s="5" t="str">
        <f>B58</f>
        <v>nat</v>
      </c>
      <c r="C59" s="5" t="str">
        <f>C58</f>
        <v>base</v>
      </c>
      <c r="D59" s="133">
        <f>D58</f>
        <v>-1.2</v>
      </c>
      <c r="E59" s="133">
        <f t="shared" ref="E59:F59" si="335">E58</f>
        <v>-1.2</v>
      </c>
      <c r="F59" s="133">
        <f t="shared" si="335"/>
        <v>-1.2</v>
      </c>
      <c r="G59" s="133">
        <f t="shared" ref="G59" si="336">G58</f>
        <v>-2</v>
      </c>
      <c r="H59" s="133">
        <f t="shared" ref="H59:I59" si="337">H58</f>
        <v>-2</v>
      </c>
      <c r="I59" s="133">
        <f t="shared" si="337"/>
        <v>-3</v>
      </c>
      <c r="J59" s="154">
        <f t="shared" ref="J59" si="338">J58</f>
        <v>-3</v>
      </c>
      <c r="K59" s="154">
        <f t="shared" ref="K59:L59" si="339">K58</f>
        <v>-2.5</v>
      </c>
      <c r="L59" s="154">
        <f t="shared" si="339"/>
        <v>0.4</v>
      </c>
      <c r="M59" s="154">
        <f t="shared" ref="M59" si="340">M58</f>
        <v>0.8</v>
      </c>
      <c r="N59" s="154">
        <f t="shared" ref="N59:O59" si="341">N58</f>
        <v>0.5</v>
      </c>
      <c r="O59" s="154">
        <f t="shared" si="341"/>
        <v>0.5</v>
      </c>
      <c r="P59" s="154">
        <f t="shared" ref="P59:R59" si="342">P58</f>
        <v>0.6</v>
      </c>
      <c r="Q59" s="154">
        <f t="shared" si="342"/>
        <v>0.45</v>
      </c>
      <c r="R59" s="154">
        <f t="shared" si="342"/>
        <v>0.45</v>
      </c>
      <c r="AC59" s="128"/>
      <c r="AD59" s="109"/>
      <c r="AE59" s="119"/>
      <c r="AF59" s="119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</row>
    <row r="60" spans="1:91" x14ac:dyDescent="0.3">
      <c r="A60" s="5" t="s">
        <v>115</v>
      </c>
      <c r="B60" s="5" t="str">
        <f>B59</f>
        <v>nat</v>
      </c>
      <c r="C60" s="5" t="str">
        <f>C59</f>
        <v>base</v>
      </c>
      <c r="D60" s="133">
        <f>D59</f>
        <v>-1.2</v>
      </c>
      <c r="E60" s="133">
        <f t="shared" ref="E60:F60" si="343">E59</f>
        <v>-1.2</v>
      </c>
      <c r="F60" s="133">
        <f t="shared" si="343"/>
        <v>-1.2</v>
      </c>
      <c r="G60" s="133">
        <f t="shared" ref="G60" si="344">G59</f>
        <v>-2</v>
      </c>
      <c r="H60" s="133">
        <f t="shared" ref="H60:I60" si="345">H59</f>
        <v>-2</v>
      </c>
      <c r="I60" s="133">
        <f t="shared" si="345"/>
        <v>-3</v>
      </c>
      <c r="J60" s="154">
        <f t="shared" ref="J60" si="346">J59</f>
        <v>-3</v>
      </c>
      <c r="K60" s="154">
        <f t="shared" ref="K60:L60" si="347">K59</f>
        <v>-2.5</v>
      </c>
      <c r="L60" s="154">
        <f t="shared" si="347"/>
        <v>0.4</v>
      </c>
      <c r="M60" s="154">
        <f t="shared" ref="M60" si="348">M59</f>
        <v>0.8</v>
      </c>
      <c r="N60" s="154">
        <f t="shared" ref="N60:O60" si="349">N59</f>
        <v>0.5</v>
      </c>
      <c r="O60" s="154">
        <f t="shared" si="349"/>
        <v>0.5</v>
      </c>
      <c r="P60" s="154">
        <f t="shared" ref="P60:R60" si="350">P59</f>
        <v>0.6</v>
      </c>
      <c r="Q60" s="154">
        <f t="shared" si="350"/>
        <v>0.45</v>
      </c>
      <c r="R60" s="154">
        <f t="shared" si="350"/>
        <v>0.45</v>
      </c>
      <c r="AC60" s="128"/>
      <c r="AD60" s="109"/>
      <c r="AE60" s="119"/>
      <c r="AF60" s="119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</row>
    <row r="61" spans="1:91" x14ac:dyDescent="0.3">
      <c r="A61" s="5" t="s">
        <v>116</v>
      </c>
      <c r="B61" s="5" t="str">
        <f>B60</f>
        <v>nat</v>
      </c>
      <c r="C61" s="5" t="str">
        <f>C60</f>
        <v>base</v>
      </c>
      <c r="D61" s="133">
        <f>D60</f>
        <v>-1.2</v>
      </c>
      <c r="E61" s="133">
        <f t="shared" ref="E61:F61" si="351">E60</f>
        <v>-1.2</v>
      </c>
      <c r="F61" s="133">
        <f t="shared" si="351"/>
        <v>-1.2</v>
      </c>
      <c r="G61" s="133">
        <f t="shared" ref="G61" si="352">G60</f>
        <v>-2</v>
      </c>
      <c r="H61" s="133">
        <f t="shared" ref="H61:I61" si="353">H60</f>
        <v>-2</v>
      </c>
      <c r="I61" s="133">
        <f t="shared" si="353"/>
        <v>-3</v>
      </c>
      <c r="J61" s="154">
        <f t="shared" ref="J61" si="354">J60</f>
        <v>-3</v>
      </c>
      <c r="K61" s="154">
        <f t="shared" ref="K61:L61" si="355">K60</f>
        <v>-2.5</v>
      </c>
      <c r="L61" s="154">
        <f t="shared" si="355"/>
        <v>0.4</v>
      </c>
      <c r="M61" s="154">
        <f t="shared" ref="M61" si="356">M60</f>
        <v>0.8</v>
      </c>
      <c r="N61" s="154">
        <f t="shared" ref="N61:O61" si="357">N60</f>
        <v>0.5</v>
      </c>
      <c r="O61" s="154">
        <f t="shared" si="357"/>
        <v>0.5</v>
      </c>
      <c r="P61" s="154">
        <f t="shared" ref="P61:R61" si="358">P60</f>
        <v>0.6</v>
      </c>
      <c r="Q61" s="154">
        <f t="shared" si="358"/>
        <v>0.45</v>
      </c>
      <c r="R61" s="154">
        <f t="shared" si="358"/>
        <v>0.45</v>
      </c>
      <c r="AC61" s="128"/>
      <c r="AD61" s="109"/>
      <c r="AE61" s="119"/>
      <c r="AF61" s="119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</row>
    <row r="62" spans="1:91" x14ac:dyDescent="0.3">
      <c r="A62" s="5" t="s">
        <v>63</v>
      </c>
      <c r="B62" s="5" t="str">
        <f>B61</f>
        <v>nat</v>
      </c>
      <c r="C62" s="5" t="str">
        <f>C61</f>
        <v>base</v>
      </c>
      <c r="D62" s="133">
        <f>D61</f>
        <v>-1.2</v>
      </c>
      <c r="E62" s="133">
        <f t="shared" ref="E62:F63" si="359">E61</f>
        <v>-1.2</v>
      </c>
      <c r="F62" s="133">
        <f t="shared" si="359"/>
        <v>-1.2</v>
      </c>
      <c r="G62" s="133">
        <f t="shared" ref="G62:G63" si="360">G61</f>
        <v>-2</v>
      </c>
      <c r="H62" s="133">
        <f t="shared" ref="H62:I63" si="361">H61</f>
        <v>-2</v>
      </c>
      <c r="I62" s="133">
        <f t="shared" si="361"/>
        <v>-3</v>
      </c>
      <c r="J62" s="154">
        <f t="shared" ref="J62:J63" si="362">J61</f>
        <v>-3</v>
      </c>
      <c r="K62" s="154">
        <f t="shared" ref="K62:L63" si="363">K61</f>
        <v>-2.5</v>
      </c>
      <c r="L62" s="154">
        <f t="shared" si="363"/>
        <v>0.4</v>
      </c>
      <c r="M62" s="154">
        <f t="shared" ref="M62:M63" si="364">M61</f>
        <v>0.8</v>
      </c>
      <c r="N62" s="154">
        <f t="shared" ref="N62:O63" si="365">N61</f>
        <v>0.5</v>
      </c>
      <c r="O62" s="154">
        <f t="shared" si="365"/>
        <v>0.5</v>
      </c>
      <c r="P62" s="154">
        <f t="shared" ref="P62:R63" si="366">P61</f>
        <v>0.6</v>
      </c>
      <c r="Q62" s="154">
        <f t="shared" si="366"/>
        <v>0.45</v>
      </c>
      <c r="R62" s="154">
        <f t="shared" si="366"/>
        <v>0.45</v>
      </c>
      <c r="AC62" s="128">
        <f t="shared" si="5"/>
        <v>-10</v>
      </c>
      <c r="AD62" s="109">
        <f>AD39</f>
        <v>-20</v>
      </c>
      <c r="AE62" s="119"/>
      <c r="AF62" s="119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G62">
        <v>-4.5</v>
      </c>
      <c r="CH62">
        <v>-5</v>
      </c>
      <c r="CI62">
        <v>-5.5</v>
      </c>
      <c r="CJ62">
        <v>-2.5</v>
      </c>
      <c r="CK62">
        <v>-4</v>
      </c>
      <c r="CL62">
        <v>-2</v>
      </c>
      <c r="CM62">
        <v>-5</v>
      </c>
    </row>
    <row r="63" spans="1:91" x14ac:dyDescent="0.3">
      <c r="A63" s="5" t="s">
        <v>447</v>
      </c>
      <c r="B63" s="5" t="str">
        <f>B62</f>
        <v>nat</v>
      </c>
      <c r="C63" s="5" t="str">
        <f>C62</f>
        <v>base</v>
      </c>
      <c r="D63" s="133">
        <f>D62</f>
        <v>-1.2</v>
      </c>
      <c r="E63" s="133">
        <f t="shared" si="359"/>
        <v>-1.2</v>
      </c>
      <c r="F63" s="133">
        <f t="shared" si="359"/>
        <v>-1.2</v>
      </c>
      <c r="G63" s="133">
        <f t="shared" si="360"/>
        <v>-2</v>
      </c>
      <c r="H63" s="133">
        <f t="shared" si="361"/>
        <v>-2</v>
      </c>
      <c r="I63" s="133">
        <f t="shared" si="361"/>
        <v>-3</v>
      </c>
      <c r="J63" s="154">
        <f t="shared" si="362"/>
        <v>-3</v>
      </c>
      <c r="K63" s="154">
        <f t="shared" si="363"/>
        <v>-2.5</v>
      </c>
      <c r="L63" s="154">
        <f t="shared" si="363"/>
        <v>0.4</v>
      </c>
      <c r="M63" s="154">
        <f t="shared" si="364"/>
        <v>0.8</v>
      </c>
      <c r="N63" s="154">
        <f t="shared" si="365"/>
        <v>0.5</v>
      </c>
      <c r="O63" s="154">
        <f t="shared" si="365"/>
        <v>0.5</v>
      </c>
      <c r="P63" s="154">
        <f t="shared" si="366"/>
        <v>0.6</v>
      </c>
      <c r="Q63" s="154">
        <f t="shared" si="366"/>
        <v>0.45</v>
      </c>
      <c r="R63" s="154">
        <f t="shared" si="366"/>
        <v>0.45</v>
      </c>
      <c r="AC63" s="128">
        <f t="shared" si="5"/>
        <v>-10</v>
      </c>
      <c r="AD63" s="109">
        <f t="shared" si="177"/>
        <v>-20</v>
      </c>
      <c r="AE63" s="119"/>
      <c r="AF63" s="119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G63">
        <v>-4.5</v>
      </c>
      <c r="CH63">
        <v>-5</v>
      </c>
      <c r="CI63">
        <v>-5.5</v>
      </c>
      <c r="CJ63">
        <v>-2.5</v>
      </c>
      <c r="CK63">
        <v>-4</v>
      </c>
      <c r="CL63">
        <v>-2</v>
      </c>
      <c r="CM63">
        <v>-5</v>
      </c>
    </row>
    <row r="64" spans="1:91" x14ac:dyDescent="0.3">
      <c r="A64" t="s">
        <v>418</v>
      </c>
      <c r="B64" s="5" t="str">
        <f>B62</f>
        <v>nat</v>
      </c>
      <c r="C64" s="5" t="str">
        <f>C62</f>
        <v>base</v>
      </c>
      <c r="D64" s="133">
        <f>D62</f>
        <v>-1.2</v>
      </c>
      <c r="E64" s="133">
        <f>E62</f>
        <v>-1.2</v>
      </c>
      <c r="F64" s="133">
        <f>F62</f>
        <v>-1.2</v>
      </c>
      <c r="G64" s="133">
        <f>G62</f>
        <v>-2</v>
      </c>
      <c r="H64" s="133">
        <f>H62</f>
        <v>-2</v>
      </c>
      <c r="I64" s="133">
        <f>I62</f>
        <v>-3</v>
      </c>
      <c r="J64" s="154">
        <f>J62</f>
        <v>-3</v>
      </c>
      <c r="K64" s="154">
        <f>K62</f>
        <v>-2.5</v>
      </c>
      <c r="L64" s="154">
        <f>L62</f>
        <v>0.4</v>
      </c>
      <c r="M64" s="154">
        <f>M62</f>
        <v>0.8</v>
      </c>
      <c r="N64" s="154">
        <f>N62</f>
        <v>0.5</v>
      </c>
      <c r="O64" s="154">
        <f>O62</f>
        <v>0.5</v>
      </c>
      <c r="P64" s="154">
        <f>P62</f>
        <v>0.6</v>
      </c>
      <c r="Q64" s="154">
        <f>Q62</f>
        <v>0.45</v>
      </c>
      <c r="R64" s="154">
        <f>R62</f>
        <v>0.45</v>
      </c>
      <c r="AC64" s="128">
        <f t="shared" si="5"/>
        <v>-10</v>
      </c>
      <c r="AD64" s="109">
        <f t="shared" si="177"/>
        <v>-20</v>
      </c>
      <c r="AE64" s="119"/>
      <c r="AF64" s="119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G64">
        <v>-4.5</v>
      </c>
      <c r="CH64">
        <v>-5</v>
      </c>
      <c r="CI64">
        <v>-5.5</v>
      </c>
      <c r="CJ64">
        <v>-2.5</v>
      </c>
      <c r="CK64">
        <v>-4</v>
      </c>
      <c r="CL64">
        <v>-2</v>
      </c>
      <c r="CM64">
        <v>-5</v>
      </c>
    </row>
    <row r="65" spans="1:91" x14ac:dyDescent="0.3">
      <c r="A65" t="s">
        <v>419</v>
      </c>
      <c r="B65" s="5" t="str">
        <f>B64</f>
        <v>nat</v>
      </c>
      <c r="C65" s="5" t="str">
        <f>C64</f>
        <v>base</v>
      </c>
      <c r="D65" s="133">
        <f>D64</f>
        <v>-1.2</v>
      </c>
      <c r="E65" s="133">
        <f t="shared" ref="E65:F65" si="367">E64</f>
        <v>-1.2</v>
      </c>
      <c r="F65" s="133">
        <f t="shared" si="367"/>
        <v>-1.2</v>
      </c>
      <c r="G65" s="133">
        <f t="shared" ref="G65" si="368">G64</f>
        <v>-2</v>
      </c>
      <c r="H65" s="133">
        <f t="shared" ref="H65:I65" si="369">H64</f>
        <v>-2</v>
      </c>
      <c r="I65" s="133">
        <f t="shared" si="369"/>
        <v>-3</v>
      </c>
      <c r="J65" s="154">
        <f t="shared" ref="J65" si="370">J64</f>
        <v>-3</v>
      </c>
      <c r="K65" s="154">
        <f t="shared" ref="K65:L65" si="371">K64</f>
        <v>-2.5</v>
      </c>
      <c r="L65" s="154">
        <f t="shared" si="371"/>
        <v>0.4</v>
      </c>
      <c r="M65" s="154">
        <f t="shared" ref="M65" si="372">M64</f>
        <v>0.8</v>
      </c>
      <c r="N65" s="154">
        <f t="shared" ref="N65:O65" si="373">N64</f>
        <v>0.5</v>
      </c>
      <c r="O65" s="154">
        <f t="shared" si="373"/>
        <v>0.5</v>
      </c>
      <c r="P65" s="154">
        <f t="shared" ref="P65:R65" si="374">P64</f>
        <v>0.6</v>
      </c>
      <c r="Q65" s="154">
        <f t="shared" si="374"/>
        <v>0.45</v>
      </c>
      <c r="R65" s="154">
        <f t="shared" si="374"/>
        <v>0.45</v>
      </c>
      <c r="AC65" s="128">
        <f t="shared" si="5"/>
        <v>-10</v>
      </c>
      <c r="AD65" s="109">
        <f t="shared" si="177"/>
        <v>-20</v>
      </c>
      <c r="AE65" s="119"/>
      <c r="AF65" s="119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G65">
        <v>-4.5</v>
      </c>
      <c r="CH65">
        <v>-5</v>
      </c>
      <c r="CI65">
        <v>-5.5</v>
      </c>
      <c r="CJ65">
        <v>-2.5</v>
      </c>
      <c r="CK65">
        <v>-4</v>
      </c>
      <c r="CL65">
        <v>-2</v>
      </c>
      <c r="CM65">
        <v>-5</v>
      </c>
    </row>
    <row r="66" spans="1:91" x14ac:dyDescent="0.3">
      <c r="A66" s="5" t="s">
        <v>117</v>
      </c>
      <c r="B66" s="5" t="str">
        <f>B62</f>
        <v>nat</v>
      </c>
      <c r="C66" s="5" t="str">
        <f>C62</f>
        <v>base</v>
      </c>
      <c r="D66" s="133">
        <f t="shared" ref="D66:E67" si="375">D65</f>
        <v>-1.2</v>
      </c>
      <c r="E66" s="133">
        <f t="shared" si="375"/>
        <v>-1.2</v>
      </c>
      <c r="F66" s="133">
        <f t="shared" ref="F66:F67" si="376">F65</f>
        <v>-1.2</v>
      </c>
      <c r="G66" s="133">
        <f t="shared" ref="G66:G67" si="377">G65</f>
        <v>-2</v>
      </c>
      <c r="H66" s="133">
        <f t="shared" ref="H66:I67" si="378">H65</f>
        <v>-2</v>
      </c>
      <c r="I66" s="133">
        <f t="shared" si="378"/>
        <v>-3</v>
      </c>
      <c r="J66" s="154">
        <f t="shared" ref="J66:J67" si="379">J65</f>
        <v>-3</v>
      </c>
      <c r="K66" s="154">
        <f t="shared" ref="K66:L67" si="380">K65</f>
        <v>-2.5</v>
      </c>
      <c r="L66" s="154">
        <f t="shared" si="380"/>
        <v>0.4</v>
      </c>
      <c r="M66" s="154">
        <f t="shared" ref="M66:M67" si="381">M65</f>
        <v>0.8</v>
      </c>
      <c r="N66" s="154">
        <f t="shared" ref="N66:O67" si="382">N65</f>
        <v>0.5</v>
      </c>
      <c r="O66" s="154">
        <f t="shared" si="382"/>
        <v>0.5</v>
      </c>
      <c r="P66" s="154">
        <f t="shared" ref="P66:R67" si="383">P65</f>
        <v>0.6</v>
      </c>
      <c r="Q66" s="154">
        <f t="shared" si="383"/>
        <v>0.45</v>
      </c>
      <c r="R66" s="154">
        <f t="shared" si="383"/>
        <v>0.45</v>
      </c>
      <c r="AC66" s="128" t="str">
        <f t="shared" si="5"/>
        <v>eps</v>
      </c>
      <c r="AD66" s="126" t="s">
        <v>75</v>
      </c>
      <c r="AE66" s="129"/>
      <c r="AF66" s="129"/>
      <c r="AG66" s="127"/>
      <c r="AH66" s="127"/>
      <c r="AI66" s="127"/>
      <c r="AJ66" s="127"/>
      <c r="AK66" s="127"/>
      <c r="AL66" s="127"/>
      <c r="AM66" s="127"/>
      <c r="AN66" s="127"/>
      <c r="AO66" s="127"/>
      <c r="AP66" s="127"/>
      <c r="AQ66" s="129"/>
      <c r="AR66" s="129"/>
      <c r="AS66" s="129"/>
      <c r="AT66" s="129"/>
      <c r="AU66" s="129"/>
      <c r="AV66" s="129"/>
      <c r="AW66" s="129"/>
      <c r="AX66" s="129"/>
      <c r="AY66" s="129"/>
      <c r="AZ66" s="129"/>
      <c r="BA66" s="129"/>
      <c r="BB66" s="129"/>
      <c r="BC66" s="129"/>
      <c r="BD66" s="129"/>
      <c r="BE66" s="129"/>
      <c r="BF66" s="129"/>
      <c r="BG66" s="129"/>
      <c r="BH66" s="129"/>
      <c r="BI66" s="129"/>
      <c r="BJ66" s="129"/>
      <c r="BK66" s="129"/>
      <c r="BL66" s="129"/>
      <c r="BM66" s="129"/>
      <c r="BN66" s="129"/>
      <c r="BO66" s="129"/>
      <c r="BP66" s="129"/>
      <c r="BQ66" s="129"/>
      <c r="BR66" s="129"/>
      <c r="BS66" s="129"/>
      <c r="BT66" s="129"/>
      <c r="BU66" s="129"/>
      <c r="BV66" s="129"/>
      <c r="BW66" s="129"/>
      <c r="BX66" s="129"/>
      <c r="BY66" s="129"/>
      <c r="BZ66" s="129"/>
      <c r="CA66" s="129"/>
      <c r="CB66" s="129"/>
      <c r="CC66" s="129"/>
      <c r="CG66" t="s">
        <v>75</v>
      </c>
      <c r="CH66" t="s">
        <v>75</v>
      </c>
      <c r="CI66" t="s">
        <v>75</v>
      </c>
      <c r="CJ66" t="s">
        <v>75</v>
      </c>
      <c r="CK66" t="s">
        <v>75</v>
      </c>
      <c r="CL66" t="s">
        <v>75</v>
      </c>
      <c r="CM66" t="s">
        <v>75</v>
      </c>
    </row>
    <row r="67" spans="1:91" x14ac:dyDescent="0.3">
      <c r="A67" s="5" t="s">
        <v>448</v>
      </c>
      <c r="B67" s="5" t="str">
        <f>B63</f>
        <v>nat</v>
      </c>
      <c r="C67" s="5" t="str">
        <f>C63</f>
        <v>base</v>
      </c>
      <c r="D67" s="133">
        <f t="shared" si="375"/>
        <v>-1.2</v>
      </c>
      <c r="E67" s="133">
        <f t="shared" si="375"/>
        <v>-1.2</v>
      </c>
      <c r="F67" s="133">
        <f t="shared" si="376"/>
        <v>-1.2</v>
      </c>
      <c r="G67" s="133">
        <f t="shared" si="377"/>
        <v>-2</v>
      </c>
      <c r="H67" s="133">
        <f t="shared" si="378"/>
        <v>-2</v>
      </c>
      <c r="I67" s="133">
        <f t="shared" si="378"/>
        <v>-3</v>
      </c>
      <c r="J67" s="154">
        <f t="shared" si="379"/>
        <v>-3</v>
      </c>
      <c r="K67" s="154">
        <f t="shared" si="380"/>
        <v>-2.5</v>
      </c>
      <c r="L67" s="154">
        <f t="shared" si="380"/>
        <v>0.4</v>
      </c>
      <c r="M67" s="154">
        <f t="shared" si="381"/>
        <v>0.8</v>
      </c>
      <c r="N67" s="154">
        <f t="shared" si="382"/>
        <v>0.5</v>
      </c>
      <c r="O67" s="154">
        <f t="shared" si="382"/>
        <v>0.5</v>
      </c>
      <c r="P67" s="154">
        <f t="shared" si="383"/>
        <v>0.6</v>
      </c>
      <c r="Q67" s="154">
        <f t="shared" si="383"/>
        <v>0.45</v>
      </c>
      <c r="R67" s="154">
        <f t="shared" si="383"/>
        <v>0.45</v>
      </c>
      <c r="AC67" s="128" t="str">
        <f t="shared" si="5"/>
        <v>eps</v>
      </c>
      <c r="AD67" s="126" t="s">
        <v>75</v>
      </c>
      <c r="AE67" s="129"/>
      <c r="AF67" s="129"/>
      <c r="AG67" s="127">
        <v>-0.1</v>
      </c>
      <c r="AH67" s="127">
        <v>-0.05</v>
      </c>
      <c r="AI67" s="127">
        <v>0.05</v>
      </c>
      <c r="AJ67" s="127">
        <v>0.05</v>
      </c>
      <c r="AK67" s="127">
        <v>0.05</v>
      </c>
      <c r="AL67" s="127">
        <v>0.05</v>
      </c>
      <c r="AM67" s="127">
        <v>0.2</v>
      </c>
      <c r="AN67" s="127">
        <v>0.1</v>
      </c>
      <c r="AO67" s="127">
        <v>0.15</v>
      </c>
      <c r="AP67" s="127">
        <v>0.2</v>
      </c>
      <c r="AQ67" s="129"/>
      <c r="AR67" s="129"/>
      <c r="AS67" s="129"/>
      <c r="AT67" s="129"/>
      <c r="AU67" s="129"/>
      <c r="AV67" s="129"/>
      <c r="AW67" s="129"/>
      <c r="AX67" s="129"/>
      <c r="AY67" s="129"/>
      <c r="AZ67" s="129"/>
      <c r="BA67" s="129"/>
      <c r="BB67" s="129"/>
      <c r="BC67" s="129"/>
      <c r="BD67" s="129"/>
      <c r="BE67" s="129"/>
      <c r="BF67" s="129"/>
      <c r="BG67" s="129"/>
      <c r="BH67" s="129"/>
      <c r="BI67" s="129"/>
      <c r="BJ67" s="129"/>
      <c r="BK67" s="129"/>
      <c r="BL67" s="129"/>
      <c r="BM67" s="129"/>
      <c r="BN67" s="129"/>
      <c r="BO67" s="129"/>
      <c r="BP67" s="129"/>
      <c r="BQ67" s="129"/>
      <c r="BR67" s="129"/>
      <c r="BS67" s="129"/>
      <c r="BT67" s="129"/>
      <c r="BU67" s="129"/>
      <c r="BV67" s="129"/>
      <c r="BW67" s="129"/>
      <c r="BX67" s="129"/>
      <c r="BY67" s="129"/>
      <c r="BZ67" s="129"/>
      <c r="CA67" s="129"/>
      <c r="CB67" s="129"/>
      <c r="CC67" s="129"/>
      <c r="CG67">
        <v>-1.5</v>
      </c>
      <c r="CH67">
        <v>-2</v>
      </c>
      <c r="CI67">
        <v>-2</v>
      </c>
      <c r="CJ67">
        <v>-2.5</v>
      </c>
      <c r="CK67">
        <v>-2.5</v>
      </c>
      <c r="CL67">
        <v>-2.5</v>
      </c>
      <c r="CM67">
        <v>-2.5</v>
      </c>
    </row>
    <row r="68" spans="1:91" x14ac:dyDescent="0.3">
      <c r="A68" s="5" t="s">
        <v>118</v>
      </c>
      <c r="B68" s="5" t="str">
        <f>B66</f>
        <v>nat</v>
      </c>
      <c r="C68" s="5" t="str">
        <f>C66</f>
        <v>base</v>
      </c>
      <c r="D68" s="133">
        <f>D66</f>
        <v>-1.2</v>
      </c>
      <c r="E68" s="133">
        <f>E66</f>
        <v>-1.2</v>
      </c>
      <c r="F68" s="133">
        <f>F66</f>
        <v>-1.2</v>
      </c>
      <c r="G68" s="133">
        <f>G66</f>
        <v>-2</v>
      </c>
      <c r="H68" s="133">
        <f>H66</f>
        <v>-2</v>
      </c>
      <c r="I68" s="133">
        <f>I66</f>
        <v>-3</v>
      </c>
      <c r="J68" s="154">
        <f>J66</f>
        <v>-3</v>
      </c>
      <c r="K68" s="154">
        <f>K66</f>
        <v>-2.5</v>
      </c>
      <c r="L68" s="154">
        <f>L66</f>
        <v>0.4</v>
      </c>
      <c r="M68" s="154">
        <f>M66</f>
        <v>0.8</v>
      </c>
      <c r="N68" s="154">
        <f>N66</f>
        <v>0.5</v>
      </c>
      <c r="O68" s="154">
        <f>O66</f>
        <v>0.5</v>
      </c>
      <c r="P68" s="154">
        <f>P66</f>
        <v>0.6</v>
      </c>
      <c r="Q68" s="154">
        <f>Q66</f>
        <v>0.45</v>
      </c>
      <c r="R68" s="154">
        <f>R66</f>
        <v>0.45</v>
      </c>
      <c r="AC68" s="128">
        <f t="shared" si="5"/>
        <v>-9.5</v>
      </c>
      <c r="AD68" s="126">
        <v>-19</v>
      </c>
      <c r="AE68" s="129"/>
      <c r="AF68" s="129"/>
      <c r="AG68" s="127">
        <v>-0.1</v>
      </c>
      <c r="AH68" s="127">
        <v>-0.05</v>
      </c>
      <c r="AI68" s="127">
        <v>0.05</v>
      </c>
      <c r="AJ68" s="127">
        <v>0.05</v>
      </c>
      <c r="AK68" s="127">
        <v>0.05</v>
      </c>
      <c r="AL68" s="127">
        <v>0.05</v>
      </c>
      <c r="AM68" s="127">
        <v>0.2</v>
      </c>
      <c r="AN68" s="127">
        <v>0.1</v>
      </c>
      <c r="AO68" s="127">
        <v>0.15</v>
      </c>
      <c r="AP68" s="127">
        <v>0.2</v>
      </c>
      <c r="AQ68" s="129"/>
      <c r="AR68" s="129"/>
      <c r="AS68" s="129"/>
      <c r="AT68" s="129"/>
      <c r="AU68" s="129"/>
      <c r="AV68" s="129"/>
      <c r="AW68" s="129"/>
      <c r="AX68" s="129"/>
      <c r="AY68" s="129"/>
      <c r="AZ68" s="129"/>
      <c r="BA68" s="129"/>
      <c r="BB68" s="129"/>
      <c r="BC68" s="129"/>
      <c r="BD68" s="129"/>
      <c r="BE68" s="129"/>
      <c r="BF68" s="129"/>
      <c r="BG68" s="129"/>
      <c r="BH68" s="129"/>
      <c r="BI68" s="129"/>
      <c r="BJ68" s="129"/>
      <c r="BK68" s="129"/>
      <c r="BL68" s="129"/>
      <c r="BM68" s="129"/>
      <c r="BN68" s="129"/>
      <c r="BO68" s="129"/>
      <c r="BP68" s="129"/>
      <c r="BQ68" s="129"/>
      <c r="BR68" s="129"/>
      <c r="BS68" s="129"/>
      <c r="BT68" s="129"/>
      <c r="BU68" s="129"/>
      <c r="BV68" s="129"/>
      <c r="BW68" s="129"/>
      <c r="BX68" s="129"/>
      <c r="BY68" s="129"/>
      <c r="BZ68" s="129"/>
      <c r="CA68" s="129"/>
      <c r="CB68" s="129"/>
      <c r="CC68" s="129"/>
      <c r="CG68">
        <v>4</v>
      </c>
      <c r="CH68">
        <v>2.5</v>
      </c>
      <c r="CI68">
        <v>-1.5</v>
      </c>
      <c r="CJ68">
        <v>-3</v>
      </c>
      <c r="CK68">
        <v>-5.5</v>
      </c>
      <c r="CL68">
        <v>-5.5</v>
      </c>
      <c r="CM68">
        <v>-5.5</v>
      </c>
    </row>
    <row r="69" spans="1:91" x14ac:dyDescent="0.3">
      <c r="A69" s="5" t="s">
        <v>64</v>
      </c>
      <c r="B69" s="5" t="str">
        <f>B68</f>
        <v>nat</v>
      </c>
      <c r="C69" s="5" t="str">
        <f>C68</f>
        <v>base</v>
      </c>
      <c r="D69" s="133">
        <f>D68</f>
        <v>-1.2</v>
      </c>
      <c r="E69" s="133">
        <f t="shared" ref="E69:F69" si="384">E68</f>
        <v>-1.2</v>
      </c>
      <c r="F69" s="133">
        <f t="shared" si="384"/>
        <v>-1.2</v>
      </c>
      <c r="G69" s="133">
        <f t="shared" ref="G69" si="385">G68</f>
        <v>-2</v>
      </c>
      <c r="H69" s="133">
        <f t="shared" ref="H69:I69" si="386">H68</f>
        <v>-2</v>
      </c>
      <c r="I69" s="133">
        <f t="shared" si="386"/>
        <v>-3</v>
      </c>
      <c r="J69" s="154">
        <f t="shared" ref="J69" si="387">J68</f>
        <v>-3</v>
      </c>
      <c r="K69" s="154">
        <f t="shared" ref="K69:L69" si="388">K68</f>
        <v>-2.5</v>
      </c>
      <c r="L69" s="154">
        <f t="shared" si="388"/>
        <v>0.4</v>
      </c>
      <c r="M69" s="154">
        <f t="shared" ref="M69" si="389">M68</f>
        <v>0.8</v>
      </c>
      <c r="N69" s="154">
        <f t="shared" ref="N69:O69" si="390">N68</f>
        <v>0.5</v>
      </c>
      <c r="O69" s="154">
        <f t="shared" si="390"/>
        <v>0.5</v>
      </c>
      <c r="P69" s="154">
        <f t="shared" ref="P69:R69" si="391">P68</f>
        <v>0.6</v>
      </c>
      <c r="Q69" s="154">
        <f t="shared" si="391"/>
        <v>0.45</v>
      </c>
      <c r="R69" s="154">
        <f t="shared" si="391"/>
        <v>0.45</v>
      </c>
      <c r="AC69" s="128">
        <f t="shared" si="5"/>
        <v>-5.5</v>
      </c>
      <c r="AD69" s="126">
        <v>-11</v>
      </c>
      <c r="AE69" s="129"/>
      <c r="AF69" s="129"/>
      <c r="AG69" s="127">
        <v>-0.1</v>
      </c>
      <c r="AH69" s="127">
        <v>-0.05</v>
      </c>
      <c r="AI69" s="127">
        <v>0.05</v>
      </c>
      <c r="AJ69" s="127">
        <v>0.05</v>
      </c>
      <c r="AK69" s="127">
        <v>0.05</v>
      </c>
      <c r="AL69" s="127">
        <v>0.05</v>
      </c>
      <c r="AM69" s="127">
        <v>0.2</v>
      </c>
      <c r="AN69" s="127">
        <v>0.1</v>
      </c>
      <c r="AO69" s="127">
        <v>0.15</v>
      </c>
      <c r="AP69" s="127">
        <v>0.2</v>
      </c>
      <c r="AQ69" s="129"/>
      <c r="AR69" s="129"/>
      <c r="AS69" s="129"/>
      <c r="AT69" s="129"/>
      <c r="AU69" s="129"/>
      <c r="AV69" s="129"/>
      <c r="AW69" s="129"/>
      <c r="AX69" s="129"/>
      <c r="AY69" s="129"/>
      <c r="AZ69" s="129"/>
      <c r="BA69" s="129"/>
      <c r="BB69" s="129"/>
      <c r="BC69" s="129"/>
      <c r="BD69" s="129"/>
      <c r="BE69" s="129"/>
      <c r="BF69" s="129"/>
      <c r="BG69" s="129"/>
      <c r="BH69" s="129"/>
      <c r="BI69" s="129"/>
      <c r="BJ69" s="129"/>
      <c r="BK69" s="129"/>
      <c r="BL69" s="129"/>
      <c r="BM69" s="129"/>
      <c r="BN69" s="129"/>
      <c r="BO69" s="129"/>
      <c r="BP69" s="129"/>
      <c r="BQ69" s="129"/>
      <c r="BR69" s="129"/>
      <c r="BS69" s="129"/>
      <c r="BT69" s="129"/>
      <c r="BU69" s="129"/>
      <c r="BV69" s="129"/>
      <c r="BW69" s="129"/>
      <c r="BX69" s="129"/>
      <c r="BY69" s="129"/>
      <c r="BZ69" s="129"/>
      <c r="CA69" s="129"/>
      <c r="CB69" s="129"/>
      <c r="CC69" s="129"/>
      <c r="CG69">
        <v>-0.9</v>
      </c>
      <c r="CH69">
        <v>-1.3</v>
      </c>
      <c r="CI69">
        <v>0.5</v>
      </c>
      <c r="CJ69">
        <v>0.5</v>
      </c>
      <c r="CK69">
        <v>-2.2999999999999998</v>
      </c>
      <c r="CL69">
        <v>-1.3</v>
      </c>
      <c r="CM69">
        <v>-1</v>
      </c>
    </row>
    <row r="70" spans="1:91" x14ac:dyDescent="0.3">
      <c r="A70" s="5" t="s">
        <v>119</v>
      </c>
      <c r="B70" s="5" t="str">
        <f>B69</f>
        <v>nat</v>
      </c>
      <c r="C70" s="5" t="str">
        <f>C69</f>
        <v>base</v>
      </c>
      <c r="D70" s="133">
        <f>D69</f>
        <v>-1.2</v>
      </c>
      <c r="E70" s="133">
        <f t="shared" ref="E70:F70" si="392">E69</f>
        <v>-1.2</v>
      </c>
      <c r="F70" s="133">
        <f t="shared" si="392"/>
        <v>-1.2</v>
      </c>
      <c r="G70" s="133">
        <f t="shared" ref="G70" si="393">G69</f>
        <v>-2</v>
      </c>
      <c r="H70" s="133">
        <f t="shared" ref="H70:I70" si="394">H69</f>
        <v>-2</v>
      </c>
      <c r="I70" s="133">
        <f t="shared" si="394"/>
        <v>-3</v>
      </c>
      <c r="J70" s="154">
        <f t="shared" ref="J70" si="395">J69</f>
        <v>-3</v>
      </c>
      <c r="K70" s="154">
        <f t="shared" ref="K70:L70" si="396">K69</f>
        <v>-2.5</v>
      </c>
      <c r="L70" s="154">
        <f t="shared" si="396"/>
        <v>0.4</v>
      </c>
      <c r="M70" s="154">
        <f t="shared" ref="M70" si="397">M69</f>
        <v>0.8</v>
      </c>
      <c r="N70" s="154">
        <f t="shared" ref="N70:O70" si="398">N69</f>
        <v>0.5</v>
      </c>
      <c r="O70" s="154">
        <f t="shared" si="398"/>
        <v>0.5</v>
      </c>
      <c r="P70" s="154">
        <f t="shared" ref="P70:R70" si="399">P69</f>
        <v>0.6</v>
      </c>
      <c r="Q70" s="154">
        <f t="shared" si="399"/>
        <v>0.45</v>
      </c>
      <c r="R70" s="154">
        <f t="shared" si="399"/>
        <v>0.45</v>
      </c>
      <c r="AC70" s="128">
        <f t="shared" si="5"/>
        <v>-5.5</v>
      </c>
      <c r="AD70" s="110">
        <f>AD69</f>
        <v>-11</v>
      </c>
      <c r="AE70" s="120"/>
      <c r="AF70" s="120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20"/>
      <c r="BT70" s="120"/>
      <c r="BU70" s="120"/>
      <c r="BV70" s="120"/>
      <c r="BW70" s="120"/>
      <c r="BX70" s="120"/>
      <c r="BY70" s="120"/>
      <c r="BZ70" s="120"/>
      <c r="CA70" s="120"/>
      <c r="CB70" s="120"/>
      <c r="CC70" s="120"/>
      <c r="CG70">
        <v>-0.9</v>
      </c>
      <c r="CH70">
        <v>-1.3</v>
      </c>
      <c r="CI70">
        <v>0.5</v>
      </c>
      <c r="CJ70">
        <v>0.5</v>
      </c>
      <c r="CK70">
        <v>-2.2999999999999998</v>
      </c>
      <c r="CL70">
        <v>-1.3</v>
      </c>
      <c r="CM70">
        <v>-1</v>
      </c>
    </row>
    <row r="71" spans="1:91" x14ac:dyDescent="0.3">
      <c r="A71" s="5" t="s">
        <v>120</v>
      </c>
      <c r="B71" s="5" t="str">
        <f>B70</f>
        <v>nat</v>
      </c>
      <c r="C71" s="5" t="str">
        <f>C70</f>
        <v>base</v>
      </c>
      <c r="D71" s="133">
        <f>D70</f>
        <v>-1.2</v>
      </c>
      <c r="E71" s="133">
        <f t="shared" ref="E71:F71" si="400">E70</f>
        <v>-1.2</v>
      </c>
      <c r="F71" s="133">
        <f t="shared" si="400"/>
        <v>-1.2</v>
      </c>
      <c r="G71" s="133">
        <f t="shared" ref="G71" si="401">G70</f>
        <v>-2</v>
      </c>
      <c r="H71" s="133">
        <f t="shared" ref="H71:I71" si="402">H70</f>
        <v>-2</v>
      </c>
      <c r="I71" s="133">
        <f t="shared" si="402"/>
        <v>-3</v>
      </c>
      <c r="J71" s="154">
        <f t="shared" ref="J71" si="403">J70</f>
        <v>-3</v>
      </c>
      <c r="K71" s="154">
        <f t="shared" ref="K71:L71" si="404">K70</f>
        <v>-2.5</v>
      </c>
      <c r="L71" s="154">
        <f t="shared" si="404"/>
        <v>0.4</v>
      </c>
      <c r="M71" s="154">
        <f t="shared" ref="M71" si="405">M70</f>
        <v>0.8</v>
      </c>
      <c r="N71" s="154">
        <f t="shared" ref="N71:O71" si="406">N70</f>
        <v>0.5</v>
      </c>
      <c r="O71" s="154">
        <f t="shared" si="406"/>
        <v>0.5</v>
      </c>
      <c r="P71" s="154">
        <f t="shared" ref="P71:R71" si="407">P70</f>
        <v>0.6</v>
      </c>
      <c r="Q71" s="154">
        <f t="shared" si="407"/>
        <v>0.45</v>
      </c>
      <c r="R71" s="154">
        <f t="shared" si="407"/>
        <v>0.45</v>
      </c>
      <c r="AC71" s="128">
        <f t="shared" si="5"/>
        <v>-4.5</v>
      </c>
      <c r="AD71" s="110">
        <f>AD72</f>
        <v>-9</v>
      </c>
      <c r="AE71" s="120"/>
      <c r="AF71" s="120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20"/>
      <c r="BT71" s="120"/>
      <c r="BU71" s="120"/>
      <c r="BV71" s="120"/>
      <c r="BW71" s="120"/>
      <c r="BX71" s="120"/>
      <c r="BY71" s="120"/>
      <c r="BZ71" s="120"/>
      <c r="CA71" s="120"/>
      <c r="CB71" s="120"/>
      <c r="CC71" s="120"/>
      <c r="CG71">
        <v>-0.9</v>
      </c>
      <c r="CH71">
        <v>-1.3</v>
      </c>
      <c r="CI71">
        <v>0.5</v>
      </c>
      <c r="CJ71">
        <v>0.5</v>
      </c>
      <c r="CK71">
        <v>-2.2999999999999998</v>
      </c>
      <c r="CL71">
        <v>-1.3</v>
      </c>
      <c r="CM71">
        <v>-1</v>
      </c>
    </row>
    <row r="72" spans="1:91" x14ac:dyDescent="0.3">
      <c r="A72" s="5" t="s">
        <v>65</v>
      </c>
      <c r="B72" s="5" t="str">
        <f>B71</f>
        <v>nat</v>
      </c>
      <c r="C72" s="5" t="str">
        <f>C71</f>
        <v>base</v>
      </c>
      <c r="D72" s="133">
        <f>D71</f>
        <v>-1.2</v>
      </c>
      <c r="E72" s="133">
        <f t="shared" ref="E72:F72" si="408">E71</f>
        <v>-1.2</v>
      </c>
      <c r="F72" s="133">
        <f t="shared" si="408"/>
        <v>-1.2</v>
      </c>
      <c r="G72" s="133">
        <f t="shared" ref="G72" si="409">G71</f>
        <v>-2</v>
      </c>
      <c r="H72" s="133">
        <f t="shared" ref="H72:I72" si="410">H71</f>
        <v>-2</v>
      </c>
      <c r="I72" s="133">
        <f t="shared" si="410"/>
        <v>-3</v>
      </c>
      <c r="J72" s="154">
        <f t="shared" ref="J72" si="411">J71</f>
        <v>-3</v>
      </c>
      <c r="K72" s="154">
        <f t="shared" ref="K72:L72" si="412">K71</f>
        <v>-2.5</v>
      </c>
      <c r="L72" s="154">
        <f t="shared" si="412"/>
        <v>0.4</v>
      </c>
      <c r="M72" s="154">
        <f t="shared" ref="M72" si="413">M71</f>
        <v>0.8</v>
      </c>
      <c r="N72" s="154">
        <f t="shared" ref="N72:O72" si="414">N71</f>
        <v>0.5</v>
      </c>
      <c r="O72" s="154">
        <f t="shared" si="414"/>
        <v>0.5</v>
      </c>
      <c r="P72" s="154">
        <f t="shared" ref="P72:R72" si="415">P71</f>
        <v>0.6</v>
      </c>
      <c r="Q72" s="154">
        <f t="shared" si="415"/>
        <v>0.45</v>
      </c>
      <c r="R72" s="154">
        <f t="shared" si="415"/>
        <v>0.45</v>
      </c>
      <c r="AC72" s="128">
        <f t="shared" si="5"/>
        <v>-4.5</v>
      </c>
      <c r="AD72" s="126">
        <v>-9</v>
      </c>
      <c r="AE72" s="129"/>
      <c r="AF72" s="129"/>
      <c r="AG72" s="127">
        <v>-0.1</v>
      </c>
      <c r="AH72" s="127">
        <v>-0.05</v>
      </c>
      <c r="AI72" s="127">
        <v>0.05</v>
      </c>
      <c r="AJ72" s="127">
        <v>0.05</v>
      </c>
      <c r="AK72" s="127">
        <v>0.05</v>
      </c>
      <c r="AL72" s="127">
        <v>0.05</v>
      </c>
      <c r="AM72" s="127">
        <v>0.2</v>
      </c>
      <c r="AN72" s="127">
        <v>0.1</v>
      </c>
      <c r="AO72" s="127">
        <v>0.15</v>
      </c>
      <c r="AP72" s="127">
        <v>0.2</v>
      </c>
      <c r="AQ72" s="129"/>
      <c r="AR72" s="129"/>
      <c r="AS72" s="129"/>
      <c r="AT72" s="129"/>
      <c r="AU72" s="129"/>
      <c r="AV72" s="129"/>
      <c r="AW72" s="129"/>
      <c r="AX72" s="129"/>
      <c r="AY72" s="129"/>
      <c r="AZ72" s="129"/>
      <c r="BA72" s="129"/>
      <c r="BB72" s="129"/>
      <c r="BC72" s="129"/>
      <c r="BD72" s="129"/>
      <c r="BE72" s="129"/>
      <c r="BF72" s="129"/>
      <c r="BG72" s="129"/>
      <c r="BH72" s="129"/>
      <c r="BI72" s="129"/>
      <c r="BJ72" s="129"/>
      <c r="BK72" s="129"/>
      <c r="BL72" s="129"/>
      <c r="BM72" s="129"/>
      <c r="BN72" s="129"/>
      <c r="BO72" s="129"/>
      <c r="BP72" s="129"/>
      <c r="BQ72" s="129"/>
      <c r="BR72" s="129"/>
      <c r="BS72" s="129"/>
      <c r="BT72" s="129"/>
      <c r="BU72" s="129"/>
      <c r="BV72" s="129"/>
      <c r="BW72" s="129"/>
      <c r="BX72" s="129"/>
      <c r="BY72" s="129"/>
      <c r="BZ72" s="129"/>
      <c r="CA72" s="129"/>
      <c r="CB72" s="129"/>
      <c r="CC72" s="129"/>
      <c r="CG72">
        <v>0.8</v>
      </c>
      <c r="CH72">
        <v>1</v>
      </c>
      <c r="CI72">
        <v>-1.8</v>
      </c>
      <c r="CJ72">
        <v>-3</v>
      </c>
      <c r="CK72">
        <v>0.5</v>
      </c>
      <c r="CL72">
        <v>0.8</v>
      </c>
      <c r="CM72">
        <v>-1.8</v>
      </c>
    </row>
    <row r="73" spans="1:91" x14ac:dyDescent="0.3">
      <c r="A73" s="5" t="s">
        <v>66</v>
      </c>
      <c r="B73" s="5" t="str">
        <f>B72</f>
        <v>nat</v>
      </c>
      <c r="C73" s="5" t="str">
        <f>C72</f>
        <v>base</v>
      </c>
      <c r="D73" s="46" t="s">
        <v>75</v>
      </c>
      <c r="E73" s="46" t="s">
        <v>75</v>
      </c>
      <c r="F73" s="46" t="s">
        <v>75</v>
      </c>
      <c r="G73" s="46" t="s">
        <v>75</v>
      </c>
      <c r="H73" s="46" t="s">
        <v>75</v>
      </c>
      <c r="I73" s="46" t="s">
        <v>75</v>
      </c>
      <c r="J73" s="153" t="s">
        <v>75</v>
      </c>
      <c r="K73" s="153" t="s">
        <v>75</v>
      </c>
      <c r="L73" s="153" t="s">
        <v>75</v>
      </c>
      <c r="M73" s="153" t="s">
        <v>75</v>
      </c>
      <c r="N73" s="153" t="s">
        <v>75</v>
      </c>
      <c r="O73" s="153" t="s">
        <v>75</v>
      </c>
      <c r="P73" s="153" t="s">
        <v>75</v>
      </c>
      <c r="Q73" s="153" t="s">
        <v>75</v>
      </c>
      <c r="R73" s="153" t="s">
        <v>75</v>
      </c>
      <c r="AC73" s="128">
        <f t="shared" si="5"/>
        <v>-4.5</v>
      </c>
      <c r="AD73" s="126">
        <f>AD72</f>
        <v>-9</v>
      </c>
      <c r="AE73" s="129"/>
      <c r="AF73" s="129"/>
      <c r="AG73" s="114"/>
      <c r="AH73" s="114"/>
      <c r="AI73" s="114"/>
      <c r="AJ73" s="114"/>
      <c r="AK73" s="114"/>
      <c r="AL73" s="114"/>
      <c r="AM73" s="114"/>
      <c r="AN73" s="114"/>
      <c r="AO73" s="114"/>
      <c r="AP73" s="114"/>
      <c r="AQ73" s="129"/>
      <c r="AR73" s="129"/>
      <c r="AS73" s="129"/>
      <c r="AT73" s="129"/>
      <c r="AU73" s="129"/>
      <c r="AV73" s="129"/>
      <c r="AW73" s="129"/>
      <c r="AX73" s="129"/>
      <c r="AY73" s="129"/>
      <c r="AZ73" s="129"/>
      <c r="BA73" s="129"/>
      <c r="BB73" s="129"/>
      <c r="BC73" s="129"/>
      <c r="BD73" s="129"/>
      <c r="BE73" s="129"/>
      <c r="BF73" s="129"/>
      <c r="BG73" s="129"/>
      <c r="BH73" s="129"/>
      <c r="BI73" s="129"/>
      <c r="BJ73" s="129"/>
      <c r="BK73" s="129"/>
      <c r="BL73" s="129"/>
      <c r="BM73" s="129"/>
      <c r="BN73" s="129"/>
      <c r="BO73" s="129"/>
      <c r="BP73" s="129"/>
      <c r="BQ73" s="129"/>
      <c r="BR73" s="129"/>
      <c r="BS73" s="129"/>
      <c r="BT73" s="129"/>
      <c r="BU73" s="129"/>
      <c r="BV73" s="129"/>
      <c r="BW73" s="129"/>
      <c r="BX73" s="129"/>
      <c r="BY73" s="129"/>
      <c r="BZ73" s="129"/>
      <c r="CA73" s="129"/>
      <c r="CB73" s="129"/>
      <c r="CC73" s="129"/>
      <c r="CG73">
        <v>0.8</v>
      </c>
      <c r="CH73">
        <v>1</v>
      </c>
      <c r="CI73">
        <v>-1.8</v>
      </c>
      <c r="CJ73">
        <v>-3</v>
      </c>
      <c r="CK73">
        <v>0.5</v>
      </c>
      <c r="CL73">
        <v>0.8</v>
      </c>
      <c r="CM73">
        <v>-1.8</v>
      </c>
    </row>
    <row r="74" spans="1:91" x14ac:dyDescent="0.3">
      <c r="A74" s="5" t="s">
        <v>24</v>
      </c>
      <c r="B74" s="5" t="str">
        <f>B73</f>
        <v>nat</v>
      </c>
      <c r="C74" s="5" t="str">
        <f>C73</f>
        <v>base</v>
      </c>
      <c r="D74" s="46" t="s">
        <v>75</v>
      </c>
      <c r="E74" s="46" t="s">
        <v>75</v>
      </c>
      <c r="F74" s="46" t="s">
        <v>75</v>
      </c>
      <c r="G74" s="46" t="s">
        <v>75</v>
      </c>
      <c r="H74" s="46" t="s">
        <v>75</v>
      </c>
      <c r="I74" s="46" t="s">
        <v>75</v>
      </c>
      <c r="J74" s="153" t="s">
        <v>75</v>
      </c>
      <c r="K74" s="153" t="s">
        <v>75</v>
      </c>
      <c r="L74" s="153" t="s">
        <v>75</v>
      </c>
      <c r="M74" s="153" t="s">
        <v>75</v>
      </c>
      <c r="N74" s="153" t="s">
        <v>75</v>
      </c>
      <c r="O74" s="153" t="s">
        <v>75</v>
      </c>
      <c r="P74" s="153" t="s">
        <v>75</v>
      </c>
      <c r="Q74" s="153" t="s">
        <v>75</v>
      </c>
      <c r="R74" s="153" t="s">
        <v>75</v>
      </c>
      <c r="AC74" s="128">
        <f t="shared" si="5"/>
        <v>-4.5</v>
      </c>
      <c r="AD74" s="126">
        <f>AD73</f>
        <v>-9</v>
      </c>
      <c r="AE74" s="129"/>
      <c r="AF74" s="129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29"/>
      <c r="AR74" s="129"/>
      <c r="AS74" s="129"/>
      <c r="AT74" s="129"/>
      <c r="AU74" s="129"/>
      <c r="AV74" s="129"/>
      <c r="AW74" s="129"/>
      <c r="AX74" s="129"/>
      <c r="AY74" s="129"/>
      <c r="AZ74" s="129"/>
      <c r="BA74" s="129"/>
      <c r="BB74" s="129"/>
      <c r="BC74" s="129"/>
      <c r="BD74" s="129"/>
      <c r="BE74" s="129"/>
      <c r="BF74" s="129"/>
      <c r="BG74" s="129"/>
      <c r="BH74" s="129"/>
      <c r="BI74" s="129"/>
      <c r="BJ74" s="129"/>
      <c r="BK74" s="129"/>
      <c r="BL74" s="129"/>
      <c r="BM74" s="129"/>
      <c r="BN74" s="129"/>
      <c r="BO74" s="129"/>
      <c r="BP74" s="129"/>
      <c r="BQ74" s="129"/>
      <c r="BR74" s="129"/>
      <c r="BS74" s="129"/>
      <c r="BT74" s="129"/>
      <c r="BU74" s="129"/>
      <c r="BV74" s="129"/>
      <c r="BW74" s="129"/>
      <c r="BX74" s="129"/>
      <c r="BY74" s="129"/>
      <c r="BZ74" s="129"/>
      <c r="CA74" s="129"/>
      <c r="CB74" s="129"/>
      <c r="CC74" s="129"/>
      <c r="CG74">
        <v>0.8</v>
      </c>
      <c r="CH74">
        <v>1</v>
      </c>
      <c r="CI74">
        <v>-1.8</v>
      </c>
      <c r="CJ74">
        <v>-3</v>
      </c>
      <c r="CK74">
        <v>0.5</v>
      </c>
      <c r="CL74">
        <v>0.8</v>
      </c>
      <c r="CM74">
        <v>-1.8</v>
      </c>
    </row>
    <row r="75" spans="1:91" x14ac:dyDescent="0.3">
      <c r="A75" s="5" t="s">
        <v>67</v>
      </c>
      <c r="B75" s="5" t="str">
        <f>B74</f>
        <v>nat</v>
      </c>
      <c r="C75" s="5" t="str">
        <f>C74</f>
        <v>base</v>
      </c>
      <c r="D75" s="46">
        <v>-1.2</v>
      </c>
      <c r="E75" s="46">
        <v>-10</v>
      </c>
      <c r="F75" s="46">
        <f>E75</f>
        <v>-10</v>
      </c>
      <c r="G75" s="46">
        <f>F75</f>
        <v>-10</v>
      </c>
      <c r="H75" s="46">
        <f>G75</f>
        <v>-10</v>
      </c>
      <c r="I75" s="46">
        <f>H75</f>
        <v>-10</v>
      </c>
      <c r="J75" s="154">
        <f>I75</f>
        <v>-10</v>
      </c>
      <c r="K75" s="154">
        <v>-1</v>
      </c>
      <c r="L75" s="154">
        <v>-7</v>
      </c>
      <c r="M75" s="154">
        <v>-2</v>
      </c>
      <c r="N75" s="154">
        <v>-0.5</v>
      </c>
      <c r="O75" s="153">
        <f>N75</f>
        <v>-0.5</v>
      </c>
      <c r="P75" s="153">
        <f>O75+0.1</f>
        <v>-0.4</v>
      </c>
      <c r="Q75" s="154">
        <v>0.4</v>
      </c>
      <c r="R75" s="154">
        <f>Q75</f>
        <v>0.4</v>
      </c>
      <c r="AC75" s="128">
        <f t="shared" si="5"/>
        <v>-4.5</v>
      </c>
      <c r="AD75" s="126">
        <f>AD74</f>
        <v>-9</v>
      </c>
      <c r="AE75" s="129"/>
      <c r="AF75" s="129"/>
      <c r="AG75" s="114"/>
      <c r="AH75" s="114"/>
      <c r="AI75" s="114"/>
      <c r="AJ75" s="114"/>
      <c r="AK75" s="114"/>
      <c r="AL75" s="114"/>
      <c r="AM75" s="114"/>
      <c r="AN75" s="114"/>
      <c r="AO75" s="114"/>
      <c r="AP75" s="114"/>
      <c r="AQ75" s="129"/>
      <c r="AR75" s="129"/>
      <c r="AS75" s="129"/>
      <c r="AT75" s="129"/>
      <c r="AU75" s="129"/>
      <c r="AV75" s="129"/>
      <c r="AW75" s="129"/>
      <c r="AX75" s="129"/>
      <c r="AY75" s="129"/>
      <c r="AZ75" s="129"/>
      <c r="BA75" s="129"/>
      <c r="BB75" s="129"/>
      <c r="BC75" s="129"/>
      <c r="BD75" s="129"/>
      <c r="BE75" s="129"/>
      <c r="BF75" s="129"/>
      <c r="BG75" s="129"/>
      <c r="BH75" s="129"/>
      <c r="BI75" s="129"/>
      <c r="BJ75" s="129"/>
      <c r="BK75" s="129"/>
      <c r="BL75" s="129"/>
      <c r="BM75" s="129"/>
      <c r="BN75" s="129"/>
      <c r="BO75" s="129"/>
      <c r="BP75" s="129"/>
      <c r="BQ75" s="129"/>
      <c r="BR75" s="129"/>
      <c r="BS75" s="129"/>
      <c r="BT75" s="129"/>
      <c r="BU75" s="129"/>
      <c r="BV75" s="129"/>
      <c r="BW75" s="129"/>
      <c r="BX75" s="129"/>
      <c r="BY75" s="129"/>
      <c r="BZ75" s="129"/>
      <c r="CA75" s="129"/>
      <c r="CB75" s="129"/>
      <c r="CC75" s="129"/>
      <c r="CG75">
        <v>0.8</v>
      </c>
      <c r="CH75">
        <v>1</v>
      </c>
      <c r="CI75">
        <v>-1.8</v>
      </c>
      <c r="CJ75">
        <v>-3</v>
      </c>
      <c r="CK75">
        <v>0.5</v>
      </c>
      <c r="CL75">
        <v>0.8</v>
      </c>
      <c r="CM75">
        <v>-1.8</v>
      </c>
    </row>
    <row r="76" spans="1:91" x14ac:dyDescent="0.3">
      <c r="A76" s="5" t="s">
        <v>449</v>
      </c>
      <c r="B76" s="5" t="str">
        <f>B75</f>
        <v>nat</v>
      </c>
      <c r="C76" s="5" t="str">
        <f>C75</f>
        <v>base</v>
      </c>
      <c r="D76" s="46">
        <v>-1.2</v>
      </c>
      <c r="E76" s="46">
        <v>-10</v>
      </c>
      <c r="F76" s="46">
        <f>E76</f>
        <v>-10</v>
      </c>
      <c r="G76" s="46">
        <f>F76</f>
        <v>-10</v>
      </c>
      <c r="H76" s="46">
        <f>G76</f>
        <v>-10</v>
      </c>
      <c r="I76" s="46">
        <f>H76</f>
        <v>-10</v>
      </c>
      <c r="J76" s="154">
        <f>I76</f>
        <v>-10</v>
      </c>
      <c r="K76" s="154">
        <v>-1</v>
      </c>
      <c r="L76" s="154">
        <v>-7</v>
      </c>
      <c r="M76" s="154">
        <v>-2</v>
      </c>
      <c r="N76" s="154">
        <v>-0.5</v>
      </c>
      <c r="O76" s="153">
        <f>N76</f>
        <v>-0.5</v>
      </c>
      <c r="P76" s="153">
        <f>O76+0.1</f>
        <v>-0.4</v>
      </c>
      <c r="Q76" s="154">
        <v>0.4</v>
      </c>
      <c r="R76" s="154">
        <f>Q76</f>
        <v>0.4</v>
      </c>
      <c r="AC76" s="128">
        <f t="shared" si="5"/>
        <v>-0.75</v>
      </c>
      <c r="AD76" s="126">
        <v>-1.5</v>
      </c>
      <c r="AE76" s="129"/>
      <c r="AF76" s="129"/>
      <c r="AG76" s="127">
        <v>-0.1</v>
      </c>
      <c r="AH76" s="127">
        <v>-0.05</v>
      </c>
      <c r="AI76" s="127">
        <v>0.05</v>
      </c>
      <c r="AJ76" s="127">
        <v>0.05</v>
      </c>
      <c r="AK76" s="127">
        <v>0.05</v>
      </c>
      <c r="AL76" s="127">
        <v>0.05</v>
      </c>
      <c r="AM76" s="127">
        <v>0.2</v>
      </c>
      <c r="AN76" s="127">
        <v>0.1</v>
      </c>
      <c r="AO76" s="127">
        <v>0.15</v>
      </c>
      <c r="AP76" s="127">
        <v>0.2</v>
      </c>
      <c r="AQ76" s="129"/>
      <c r="AR76" s="129"/>
      <c r="AS76" s="129"/>
      <c r="AT76" s="129"/>
      <c r="AU76" s="129"/>
      <c r="AV76" s="129"/>
      <c r="AW76" s="129"/>
      <c r="AX76" s="129"/>
      <c r="AY76" s="129"/>
      <c r="AZ76" s="129"/>
      <c r="BA76" s="129"/>
      <c r="BB76" s="129"/>
      <c r="BC76" s="129"/>
      <c r="BD76" s="129"/>
      <c r="BE76" s="129"/>
      <c r="BF76" s="129"/>
      <c r="BG76" s="129"/>
      <c r="BH76" s="129"/>
      <c r="BI76" s="129"/>
      <c r="BJ76" s="129"/>
      <c r="BK76" s="129"/>
      <c r="BL76" s="129"/>
      <c r="BM76" s="129"/>
      <c r="BN76" s="129"/>
      <c r="BO76" s="129"/>
      <c r="BP76" s="129"/>
      <c r="BQ76" s="129"/>
      <c r="BR76" s="129"/>
      <c r="BS76" s="129"/>
      <c r="BT76" s="129"/>
      <c r="BU76" s="129"/>
      <c r="BV76" s="129"/>
      <c r="BW76" s="129"/>
      <c r="BX76" s="129"/>
      <c r="BY76" s="129"/>
      <c r="BZ76" s="129"/>
      <c r="CA76" s="129"/>
      <c r="CB76" s="129"/>
      <c r="CC76" s="129"/>
      <c r="CG76">
        <v>0.8</v>
      </c>
      <c r="CH76">
        <v>1</v>
      </c>
      <c r="CI76">
        <v>-1.8</v>
      </c>
      <c r="CJ76">
        <v>-3</v>
      </c>
      <c r="CK76">
        <v>0.5</v>
      </c>
      <c r="CL76">
        <v>0.8</v>
      </c>
      <c r="CM76">
        <v>-1.8</v>
      </c>
    </row>
    <row r="77" spans="1:91" x14ac:dyDescent="0.3">
      <c r="A77" s="5" t="s">
        <v>68</v>
      </c>
      <c r="B77" s="5" t="str">
        <f>B75</f>
        <v>nat</v>
      </c>
      <c r="C77" s="5" t="str">
        <f>C75</f>
        <v>base</v>
      </c>
      <c r="D77" s="46">
        <v>-0.5</v>
      </c>
      <c r="E77" s="46">
        <f>D77</f>
        <v>-0.5</v>
      </c>
      <c r="F77" s="46">
        <f>E77</f>
        <v>-0.5</v>
      </c>
      <c r="G77" s="46">
        <f>F77</f>
        <v>-0.5</v>
      </c>
      <c r="H77" s="46">
        <f>G77</f>
        <v>-0.5</v>
      </c>
      <c r="I77" s="46">
        <v>-2</v>
      </c>
      <c r="J77" s="154">
        <v>-2.5</v>
      </c>
      <c r="K77" s="154">
        <v>0.3</v>
      </c>
      <c r="L77" s="154">
        <v>15</v>
      </c>
      <c r="M77" s="154">
        <v>0.7</v>
      </c>
      <c r="N77" s="154">
        <v>0.6</v>
      </c>
      <c r="O77" s="153">
        <f>N77</f>
        <v>0.6</v>
      </c>
      <c r="P77" s="153">
        <f>O77+0.1</f>
        <v>0.7</v>
      </c>
      <c r="Q77" s="154">
        <v>0.45</v>
      </c>
      <c r="R77" s="154">
        <f>Q77</f>
        <v>0.45</v>
      </c>
      <c r="AC77" s="128">
        <f t="shared" si="5"/>
        <v>-0.125</v>
      </c>
      <c r="AD77" s="126">
        <v>-0.25</v>
      </c>
      <c r="AE77" s="129"/>
      <c r="AF77" s="129"/>
      <c r="AG77" s="127">
        <v>-0.1</v>
      </c>
      <c r="AH77" s="127">
        <v>-0.05</v>
      </c>
      <c r="AI77" s="127">
        <v>0.05</v>
      </c>
      <c r="AJ77" s="127">
        <v>0.05</v>
      </c>
      <c r="AK77" s="127">
        <v>0.05</v>
      </c>
      <c r="AL77" s="127">
        <v>0.05</v>
      </c>
      <c r="AM77" s="127">
        <v>0.2</v>
      </c>
      <c r="AN77" s="127">
        <v>0.1</v>
      </c>
      <c r="AO77" s="127">
        <v>0.15</v>
      </c>
      <c r="AP77" s="127">
        <v>0.2</v>
      </c>
      <c r="AQ77" s="129"/>
      <c r="AR77" s="129"/>
      <c r="AS77" s="129"/>
      <c r="AT77" s="129"/>
      <c r="AU77" s="129"/>
      <c r="AV77" s="129"/>
      <c r="AW77" s="129"/>
      <c r="AX77" s="129"/>
      <c r="AY77" s="129"/>
      <c r="AZ77" s="129"/>
      <c r="BA77" s="129"/>
      <c r="BB77" s="129"/>
      <c r="BC77" s="129"/>
      <c r="BD77" s="129"/>
      <c r="BE77" s="129"/>
      <c r="BF77" s="129"/>
      <c r="BG77" s="129"/>
      <c r="BH77" s="129"/>
      <c r="BI77" s="129"/>
      <c r="BJ77" s="129"/>
      <c r="BK77" s="129"/>
      <c r="BL77" s="129"/>
      <c r="BM77" s="129"/>
      <c r="BN77" s="129"/>
      <c r="BO77" s="129"/>
      <c r="BP77" s="129"/>
      <c r="BQ77" s="129"/>
      <c r="BR77" s="129"/>
      <c r="BS77" s="129"/>
      <c r="BT77" s="129"/>
      <c r="BU77" s="129"/>
      <c r="BV77" s="129"/>
      <c r="BW77" s="129"/>
      <c r="BX77" s="129"/>
      <c r="BY77" s="129"/>
      <c r="BZ77" s="129"/>
      <c r="CA77" s="129"/>
      <c r="CB77" s="129"/>
      <c r="CC77" s="129"/>
      <c r="CG77">
        <v>-0.8</v>
      </c>
      <c r="CH77">
        <v>-0.3</v>
      </c>
      <c r="CI77">
        <v>0.2</v>
      </c>
      <c r="CJ77">
        <v>-0.5</v>
      </c>
      <c r="CK77">
        <v>0.9</v>
      </c>
      <c r="CL77">
        <v>1</v>
      </c>
      <c r="CM77">
        <v>2</v>
      </c>
    </row>
    <row r="78" spans="1:91" x14ac:dyDescent="0.3">
      <c r="A78" s="5" t="s">
        <v>121</v>
      </c>
      <c r="B78" s="5" t="str">
        <f>B77</f>
        <v>nat</v>
      </c>
      <c r="C78" s="5" t="str">
        <f>C77</f>
        <v>base</v>
      </c>
      <c r="D78" s="133">
        <f>D77</f>
        <v>-0.5</v>
      </c>
      <c r="E78" s="133">
        <f>E77</f>
        <v>-0.5</v>
      </c>
      <c r="F78" s="133">
        <f>F77</f>
        <v>-0.5</v>
      </c>
      <c r="G78" s="133">
        <f t="shared" ref="G78:L78" si="416">G77</f>
        <v>-0.5</v>
      </c>
      <c r="H78" s="133">
        <f t="shared" si="416"/>
        <v>-0.5</v>
      </c>
      <c r="I78" s="133">
        <f t="shared" si="416"/>
        <v>-2</v>
      </c>
      <c r="J78" s="154">
        <f t="shared" si="416"/>
        <v>-2.5</v>
      </c>
      <c r="K78" s="154">
        <f t="shared" si="416"/>
        <v>0.3</v>
      </c>
      <c r="L78" s="154">
        <f t="shared" si="416"/>
        <v>15</v>
      </c>
      <c r="M78" s="154">
        <f t="shared" ref="M78:O79" si="417">M77</f>
        <v>0.7</v>
      </c>
      <c r="N78" s="154">
        <f t="shared" si="417"/>
        <v>0.6</v>
      </c>
      <c r="O78" s="154">
        <f t="shared" si="417"/>
        <v>0.6</v>
      </c>
      <c r="P78" s="154">
        <f t="shared" ref="P78:Q78" si="418">P77</f>
        <v>0.7</v>
      </c>
      <c r="Q78" s="154">
        <f t="shared" si="418"/>
        <v>0.45</v>
      </c>
      <c r="R78" s="154">
        <f t="shared" ref="R78" si="419">R77</f>
        <v>0.45</v>
      </c>
      <c r="AC78" s="128">
        <f t="shared" si="5"/>
        <v>-0.125</v>
      </c>
      <c r="AD78" s="126">
        <f t="shared" ref="AD78" si="420">AD77</f>
        <v>-0.25</v>
      </c>
      <c r="AE78" s="129"/>
      <c r="AF78" s="129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29"/>
      <c r="AR78" s="129"/>
      <c r="AS78" s="129"/>
      <c r="AT78" s="129"/>
      <c r="AU78" s="129"/>
      <c r="AV78" s="129"/>
      <c r="AW78" s="129"/>
      <c r="AX78" s="129"/>
      <c r="AY78" s="129"/>
      <c r="AZ78" s="129"/>
      <c r="BA78" s="129"/>
      <c r="BB78" s="129"/>
      <c r="BC78" s="129"/>
      <c r="BD78" s="129"/>
      <c r="BE78" s="129"/>
      <c r="BF78" s="129"/>
      <c r="BG78" s="129"/>
      <c r="BH78" s="129"/>
      <c r="BI78" s="129"/>
      <c r="BJ78" s="129"/>
      <c r="BK78" s="129"/>
      <c r="BL78" s="129"/>
      <c r="BM78" s="129"/>
      <c r="BN78" s="129"/>
      <c r="BO78" s="129"/>
      <c r="BP78" s="129"/>
      <c r="BQ78" s="129"/>
      <c r="BR78" s="129"/>
      <c r="BS78" s="129"/>
      <c r="BT78" s="129"/>
      <c r="BU78" s="129"/>
      <c r="BV78" s="129"/>
      <c r="BW78" s="129"/>
      <c r="BX78" s="129"/>
      <c r="BY78" s="129"/>
      <c r="BZ78" s="129"/>
      <c r="CA78" s="129"/>
      <c r="CB78" s="129"/>
      <c r="CC78" s="129"/>
      <c r="CG78">
        <v>-0.8</v>
      </c>
      <c r="CH78">
        <v>-0.3</v>
      </c>
      <c r="CI78">
        <v>0.2</v>
      </c>
      <c r="CJ78">
        <v>-0.5</v>
      </c>
      <c r="CK78">
        <v>0.9</v>
      </c>
      <c r="CL78">
        <v>1</v>
      </c>
      <c r="CM78">
        <v>2</v>
      </c>
    </row>
    <row r="79" spans="1:91" x14ac:dyDescent="0.3">
      <c r="A79" s="5" t="s">
        <v>320</v>
      </c>
      <c r="B79" s="5" t="str">
        <f>B78</f>
        <v>nat</v>
      </c>
      <c r="C79" s="5" t="str">
        <f>C78</f>
        <v>base</v>
      </c>
      <c r="D79" s="133">
        <f>D78</f>
        <v>-0.5</v>
      </c>
      <c r="E79" s="133">
        <f t="shared" ref="E79:F79" si="421">E78</f>
        <v>-0.5</v>
      </c>
      <c r="F79" s="133">
        <f t="shared" si="421"/>
        <v>-0.5</v>
      </c>
      <c r="G79" s="133">
        <f>G78</f>
        <v>-0.5</v>
      </c>
      <c r="H79" s="133">
        <f>H78</f>
        <v>-0.5</v>
      </c>
      <c r="I79" s="133">
        <f>I78</f>
        <v>-2</v>
      </c>
      <c r="J79" s="154">
        <f>J78</f>
        <v>-2.5</v>
      </c>
      <c r="K79" s="154">
        <f>K78</f>
        <v>0.3</v>
      </c>
      <c r="L79" s="154">
        <v>-0.4</v>
      </c>
      <c r="M79" s="154">
        <f t="shared" si="417"/>
        <v>0.7</v>
      </c>
      <c r="N79" s="154">
        <f t="shared" si="417"/>
        <v>0.6</v>
      </c>
      <c r="O79" s="154">
        <f t="shared" si="417"/>
        <v>0.6</v>
      </c>
      <c r="P79" s="154">
        <f t="shared" ref="P79:Q79" si="422">P78</f>
        <v>0.7</v>
      </c>
      <c r="Q79" s="154">
        <f t="shared" si="422"/>
        <v>0.45</v>
      </c>
      <c r="R79" s="154">
        <f t="shared" ref="R79" si="423">R78</f>
        <v>0.45</v>
      </c>
      <c r="AC79" s="128">
        <f t="shared" si="5"/>
        <v>0.25</v>
      </c>
      <c r="AD79" s="126">
        <v>0.5</v>
      </c>
      <c r="AE79" s="129"/>
      <c r="AF79" s="129"/>
      <c r="AG79" s="127">
        <v>-0.1</v>
      </c>
      <c r="AH79" s="127">
        <v>-0.05</v>
      </c>
      <c r="AI79" s="127">
        <v>0.05</v>
      </c>
      <c r="AJ79" s="127">
        <v>0.05</v>
      </c>
      <c r="AK79" s="127">
        <v>0.05</v>
      </c>
      <c r="AL79" s="127">
        <v>0.05</v>
      </c>
      <c r="AM79" s="127">
        <v>0.2</v>
      </c>
      <c r="AN79" s="127">
        <v>0.1</v>
      </c>
      <c r="AO79" s="127">
        <v>0.15</v>
      </c>
      <c r="AP79" s="127">
        <v>0.2</v>
      </c>
      <c r="AQ79" s="129"/>
      <c r="AR79" s="129"/>
      <c r="AS79" s="129"/>
      <c r="AT79" s="129"/>
      <c r="AU79" s="129"/>
      <c r="AV79" s="129"/>
      <c r="AW79" s="129"/>
      <c r="AX79" s="129"/>
      <c r="AY79" s="129"/>
      <c r="AZ79" s="129"/>
      <c r="BA79" s="129"/>
      <c r="BB79" s="129"/>
      <c r="BC79" s="129"/>
      <c r="BD79" s="129"/>
      <c r="BE79" s="129"/>
      <c r="BF79" s="129"/>
      <c r="BG79" s="129"/>
      <c r="BH79" s="129"/>
      <c r="BI79" s="129"/>
      <c r="BJ79" s="129"/>
      <c r="BK79" s="129"/>
      <c r="BL79" s="129"/>
      <c r="BM79" s="129"/>
      <c r="BN79" s="129"/>
      <c r="BO79" s="129"/>
      <c r="BP79" s="129"/>
      <c r="BQ79" s="129"/>
      <c r="BR79" s="129"/>
      <c r="BS79" s="129"/>
      <c r="BT79" s="129"/>
      <c r="BU79" s="129"/>
      <c r="BV79" s="129"/>
      <c r="BW79" s="129"/>
      <c r="BX79" s="129"/>
      <c r="BY79" s="129"/>
      <c r="BZ79" s="129"/>
      <c r="CA79" s="129"/>
      <c r="CB79" s="129"/>
      <c r="CC79" s="129"/>
      <c r="CG79">
        <v>1.7</v>
      </c>
      <c r="CH79">
        <v>1</v>
      </c>
      <c r="CI79">
        <v>-2</v>
      </c>
      <c r="CJ79">
        <v>-2</v>
      </c>
      <c r="CK79">
        <v>-1.4</v>
      </c>
      <c r="CL79">
        <v>-0.6</v>
      </c>
      <c r="CM79">
        <v>0.5</v>
      </c>
    </row>
    <row r="80" spans="1:91" x14ac:dyDescent="0.3">
      <c r="A80" s="5" t="s">
        <v>321</v>
      </c>
      <c r="B80" s="5" t="str">
        <f>B79</f>
        <v>nat</v>
      </c>
      <c r="C80" s="5" t="str">
        <f>C79</f>
        <v>base</v>
      </c>
      <c r="D80" s="133">
        <f>D79</f>
        <v>-0.5</v>
      </c>
      <c r="E80" s="133">
        <f t="shared" ref="E80:F80" si="424">E79</f>
        <v>-0.5</v>
      </c>
      <c r="F80" s="133">
        <f t="shared" si="424"/>
        <v>-0.5</v>
      </c>
      <c r="G80" s="133">
        <f t="shared" ref="G80" si="425">G79</f>
        <v>-0.5</v>
      </c>
      <c r="H80" s="133">
        <f t="shared" ref="H80:I80" si="426">H79</f>
        <v>-0.5</v>
      </c>
      <c r="I80" s="133">
        <f t="shared" si="426"/>
        <v>-2</v>
      </c>
      <c r="J80" s="154">
        <f t="shared" ref="J80" si="427">J79</f>
        <v>-2.5</v>
      </c>
      <c r="K80" s="154">
        <f t="shared" ref="K80:L80" si="428">K79</f>
        <v>0.3</v>
      </c>
      <c r="L80" s="154">
        <f t="shared" si="428"/>
        <v>-0.4</v>
      </c>
      <c r="M80" s="154">
        <f t="shared" ref="M80" si="429">M79</f>
        <v>0.7</v>
      </c>
      <c r="N80" s="154">
        <f t="shared" ref="N80:O80" si="430">N79</f>
        <v>0.6</v>
      </c>
      <c r="O80" s="154">
        <f t="shared" si="430"/>
        <v>0.6</v>
      </c>
      <c r="P80" s="154">
        <f t="shared" ref="P80:Q80" si="431">P79</f>
        <v>0.7</v>
      </c>
      <c r="Q80" s="154">
        <f t="shared" si="431"/>
        <v>0.45</v>
      </c>
      <c r="R80" s="154">
        <f t="shared" ref="R80" si="432">R79</f>
        <v>0.45</v>
      </c>
      <c r="AC80" s="128">
        <f t="shared" si="5"/>
        <v>-9.5</v>
      </c>
      <c r="AD80" s="126">
        <v>-19</v>
      </c>
      <c r="AE80" s="129"/>
      <c r="AF80" s="129"/>
      <c r="AG80" s="127">
        <v>-0.1</v>
      </c>
      <c r="AH80" s="127">
        <v>-0.05</v>
      </c>
      <c r="AI80" s="127">
        <v>0.05</v>
      </c>
      <c r="AJ80" s="127">
        <v>0.05</v>
      </c>
      <c r="AK80" s="127">
        <v>0.05</v>
      </c>
      <c r="AL80" s="127">
        <v>0.05</v>
      </c>
      <c r="AM80" s="127">
        <v>0.2</v>
      </c>
      <c r="AN80" s="127">
        <v>0.1</v>
      </c>
      <c r="AO80" s="127">
        <v>0.15</v>
      </c>
      <c r="AP80" s="127">
        <v>0.2</v>
      </c>
      <c r="AQ80" s="129"/>
      <c r="AR80" s="129"/>
      <c r="AS80" s="129"/>
      <c r="AT80" s="129"/>
      <c r="AU80" s="129"/>
      <c r="AV80" s="129"/>
      <c r="AW80" s="129"/>
      <c r="AX80" s="129"/>
      <c r="AY80" s="129"/>
      <c r="AZ80" s="129"/>
      <c r="BA80" s="129"/>
      <c r="BB80" s="129"/>
      <c r="BC80" s="129"/>
      <c r="BD80" s="129"/>
      <c r="BE80" s="129"/>
      <c r="BF80" s="129"/>
      <c r="BG80" s="129"/>
      <c r="BH80" s="129"/>
      <c r="BI80" s="129"/>
      <c r="BJ80" s="129"/>
      <c r="BK80" s="129"/>
      <c r="BL80" s="129"/>
      <c r="BM80" s="129"/>
      <c r="BN80" s="129"/>
      <c r="BO80" s="129"/>
      <c r="BP80" s="129"/>
      <c r="BQ80" s="129"/>
      <c r="BR80" s="129"/>
      <c r="BS80" s="129"/>
      <c r="BT80" s="129"/>
      <c r="BU80" s="129"/>
      <c r="BV80" s="129"/>
      <c r="BW80" s="129"/>
      <c r="BX80" s="129"/>
      <c r="BY80" s="129"/>
      <c r="BZ80" s="129"/>
      <c r="CA80" s="129"/>
      <c r="CB80" s="129"/>
      <c r="CC80" s="129"/>
      <c r="CG80">
        <v>-1</v>
      </c>
      <c r="CH80">
        <v>-2.4</v>
      </c>
      <c r="CI80">
        <v>-3</v>
      </c>
      <c r="CJ80">
        <v>-1.6</v>
      </c>
      <c r="CK80">
        <v>-1.4</v>
      </c>
      <c r="CL80">
        <v>-2</v>
      </c>
      <c r="CM80">
        <v>-1.5</v>
      </c>
    </row>
    <row r="81" spans="1:91" x14ac:dyDescent="0.3">
      <c r="A81" s="5" t="s">
        <v>363</v>
      </c>
      <c r="B81" s="5" t="str">
        <f>B80</f>
        <v>nat</v>
      </c>
      <c r="C81" s="5" t="str">
        <f>C80</f>
        <v>base</v>
      </c>
      <c r="D81" s="133">
        <f>D80</f>
        <v>-0.5</v>
      </c>
      <c r="E81" s="133">
        <f t="shared" ref="E81:F81" si="433">E80</f>
        <v>-0.5</v>
      </c>
      <c r="F81" s="133">
        <f t="shared" si="433"/>
        <v>-0.5</v>
      </c>
      <c r="G81" s="133">
        <f t="shared" ref="G81" si="434">G80</f>
        <v>-0.5</v>
      </c>
      <c r="H81" s="133">
        <f t="shared" ref="H81:I81" si="435">H80</f>
        <v>-0.5</v>
      </c>
      <c r="I81" s="133">
        <f t="shared" si="435"/>
        <v>-2</v>
      </c>
      <c r="J81" s="154">
        <f t="shared" ref="J81" si="436">J80</f>
        <v>-2.5</v>
      </c>
      <c r="K81" s="154">
        <f t="shared" ref="K81:L81" si="437">K80</f>
        <v>0.3</v>
      </c>
      <c r="L81" s="154">
        <f t="shared" si="437"/>
        <v>-0.4</v>
      </c>
      <c r="M81" s="154">
        <f t="shared" ref="M81" si="438">M80</f>
        <v>0.7</v>
      </c>
      <c r="N81" s="154">
        <f t="shared" ref="N81:O81" si="439">N80</f>
        <v>0.6</v>
      </c>
      <c r="O81" s="154">
        <f t="shared" si="439"/>
        <v>0.6</v>
      </c>
      <c r="P81" s="154">
        <f t="shared" ref="P81:Q81" si="440">P80</f>
        <v>0.7</v>
      </c>
      <c r="Q81" s="154">
        <f t="shared" si="440"/>
        <v>0.45</v>
      </c>
      <c r="R81" s="154">
        <f t="shared" ref="R81" si="441">R80</f>
        <v>0.45</v>
      </c>
      <c r="AC81" s="128" t="str">
        <f t="shared" si="5"/>
        <v>eps</v>
      </c>
      <c r="AD81" s="111" t="s">
        <v>75</v>
      </c>
      <c r="AE81" s="117"/>
      <c r="AF81" s="117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7"/>
      <c r="BY81" s="117"/>
      <c r="BZ81" s="117"/>
      <c r="CA81" s="117"/>
      <c r="CB81" s="117"/>
      <c r="CC81" s="117"/>
      <c r="CG81" t="s">
        <v>75</v>
      </c>
      <c r="CH81" t="s">
        <v>75</v>
      </c>
      <c r="CI81" t="s">
        <v>75</v>
      </c>
      <c r="CJ81" t="s">
        <v>75</v>
      </c>
      <c r="CK81" t="s">
        <v>75</v>
      </c>
      <c r="CL81" t="s">
        <v>75</v>
      </c>
      <c r="CM81" t="s">
        <v>75</v>
      </c>
    </row>
    <row r="82" spans="1:91" s="73" customFormat="1" x14ac:dyDescent="0.3">
      <c r="A82" s="5" t="s">
        <v>364</v>
      </c>
      <c r="B82" s="5" t="str">
        <f>B81</f>
        <v>nat</v>
      </c>
      <c r="C82" s="5" t="str">
        <f>C81</f>
        <v>base</v>
      </c>
      <c r="D82" s="133">
        <f>D81</f>
        <v>-0.5</v>
      </c>
      <c r="E82" s="133">
        <f t="shared" ref="E82:F82" si="442">E81</f>
        <v>-0.5</v>
      </c>
      <c r="F82" s="133">
        <f t="shared" si="442"/>
        <v>-0.5</v>
      </c>
      <c r="G82" s="133">
        <f t="shared" ref="G82" si="443">G81</f>
        <v>-0.5</v>
      </c>
      <c r="H82" s="133">
        <f t="shared" ref="H82:I82" si="444">H81</f>
        <v>-0.5</v>
      </c>
      <c r="I82" s="133">
        <f t="shared" si="444"/>
        <v>-2</v>
      </c>
      <c r="J82" s="154">
        <f t="shared" ref="J82" si="445">J81</f>
        <v>-2.5</v>
      </c>
      <c r="K82" s="154">
        <f t="shared" ref="K82:L82" si="446">K81</f>
        <v>0.3</v>
      </c>
      <c r="L82" s="154">
        <f t="shared" si="446"/>
        <v>-0.4</v>
      </c>
      <c r="M82" s="154">
        <f t="shared" ref="M82" si="447">M81</f>
        <v>0.7</v>
      </c>
      <c r="N82" s="154">
        <f t="shared" ref="N82:O82" si="448">N81</f>
        <v>0.6</v>
      </c>
      <c r="O82" s="154">
        <f t="shared" si="448"/>
        <v>0.6</v>
      </c>
      <c r="P82" s="154">
        <f t="shared" ref="P82:Q82" si="449">P81</f>
        <v>0.7</v>
      </c>
      <c r="Q82" s="154">
        <f t="shared" si="449"/>
        <v>0.45</v>
      </c>
      <c r="R82" s="154">
        <f t="shared" ref="R82" si="450">R81</f>
        <v>0.45</v>
      </c>
      <c r="AC82" s="123">
        <f t="shared" ref="AC82:AC84" si="451">IF(ISERROR(AD82*$CD$82),"eps",(AD82*$CD$82))</f>
        <v>-0.7</v>
      </c>
      <c r="AD82" s="121">
        <v>-1.4</v>
      </c>
      <c r="AE82" s="124"/>
      <c r="AF82" s="124"/>
      <c r="AG82" s="122">
        <v>-0.1</v>
      </c>
      <c r="AH82" s="122">
        <v>-0.05</v>
      </c>
      <c r="AI82" s="122">
        <v>0.05</v>
      </c>
      <c r="AJ82" s="122">
        <v>0.05</v>
      </c>
      <c r="AK82" s="122">
        <v>0.05</v>
      </c>
      <c r="AL82" s="122">
        <v>0.05</v>
      </c>
      <c r="AM82" s="122">
        <v>0.2</v>
      </c>
      <c r="AN82" s="122">
        <v>0.1</v>
      </c>
      <c r="AO82" s="122">
        <v>0.15</v>
      </c>
      <c r="AP82" s="122">
        <v>0.2</v>
      </c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  <c r="BB82" s="124"/>
      <c r="BC82" s="124"/>
      <c r="BD82" s="124"/>
      <c r="BE82" s="124"/>
      <c r="BF82" s="124"/>
      <c r="BG82" s="124"/>
      <c r="BH82" s="124"/>
      <c r="BI82" s="124"/>
      <c r="BJ82" s="124"/>
      <c r="BK82" s="124"/>
      <c r="BL82" s="124"/>
      <c r="BM82" s="124"/>
      <c r="BN82" s="124"/>
      <c r="BO82" s="124"/>
      <c r="BP82" s="124"/>
      <c r="BQ82" s="124"/>
      <c r="BR82" s="124"/>
      <c r="BS82" s="124"/>
      <c r="BT82" s="124"/>
      <c r="BU82" s="124"/>
      <c r="BV82" s="124"/>
      <c r="BW82" s="124"/>
      <c r="BX82" s="124"/>
      <c r="BY82" s="124"/>
      <c r="BZ82" s="124"/>
      <c r="CA82" s="124"/>
      <c r="CB82" s="124"/>
      <c r="CC82" s="124"/>
      <c r="CD82" s="73">
        <v>0.5</v>
      </c>
    </row>
    <row r="83" spans="1:91" x14ac:dyDescent="0.3">
      <c r="A83" s="5" t="s">
        <v>325</v>
      </c>
      <c r="B83" s="5" t="str">
        <f>B82</f>
        <v>nat</v>
      </c>
      <c r="C83" s="5" t="str">
        <f>C82</f>
        <v>base</v>
      </c>
      <c r="D83" s="133" t="s">
        <v>75</v>
      </c>
      <c r="E83" s="133" t="s">
        <v>75</v>
      </c>
      <c r="F83" s="133" t="s">
        <v>75</v>
      </c>
      <c r="G83" s="133" t="s">
        <v>75</v>
      </c>
      <c r="H83" s="133" t="s">
        <v>75</v>
      </c>
      <c r="I83" s="133" t="s">
        <v>75</v>
      </c>
      <c r="J83" s="154" t="s">
        <v>75</v>
      </c>
      <c r="K83" s="154" t="s">
        <v>75</v>
      </c>
      <c r="L83" s="154" t="s">
        <v>75</v>
      </c>
      <c r="M83" s="154" t="s">
        <v>75</v>
      </c>
      <c r="N83" s="154" t="s">
        <v>75</v>
      </c>
      <c r="O83" s="154" t="s">
        <v>75</v>
      </c>
      <c r="P83" s="154" t="s">
        <v>75</v>
      </c>
      <c r="Q83" s="154" t="s">
        <v>75</v>
      </c>
      <c r="R83" s="154" t="s">
        <v>75</v>
      </c>
      <c r="AC83" s="92">
        <f t="shared" si="451"/>
        <v>-0.7</v>
      </c>
      <c r="AD83" s="108">
        <f>AD82</f>
        <v>-1.4</v>
      </c>
      <c r="AE83" s="118"/>
      <c r="AF83" s="118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8"/>
      <c r="AR83" s="118"/>
      <c r="AS83" s="118"/>
      <c r="AT83" s="118"/>
      <c r="AU83" s="118"/>
      <c r="AV83" s="118"/>
      <c r="AW83" s="118"/>
      <c r="AX83" s="118"/>
      <c r="AY83" s="118"/>
      <c r="AZ83" s="118"/>
      <c r="BA83" s="118"/>
      <c r="BB83" s="118"/>
      <c r="BC83" s="118"/>
      <c r="BD83" s="118"/>
      <c r="BE83" s="118"/>
      <c r="BF83" s="118"/>
      <c r="BG83" s="118"/>
      <c r="BH83" s="118"/>
      <c r="BI83" s="118"/>
      <c r="BJ83" s="118"/>
      <c r="BK83" s="118"/>
      <c r="BL83" s="118"/>
      <c r="BM83" s="118"/>
      <c r="BN83" s="118"/>
      <c r="BO83" s="118"/>
      <c r="BP83" s="118"/>
      <c r="BQ83" s="118"/>
      <c r="BR83" s="118"/>
      <c r="BS83" s="118"/>
      <c r="BT83" s="118"/>
      <c r="BU83" s="118"/>
      <c r="BV83" s="118"/>
      <c r="BW83" s="118"/>
      <c r="BX83" s="118"/>
      <c r="BY83" s="118"/>
      <c r="BZ83" s="118"/>
      <c r="CA83" s="118"/>
      <c r="CB83" s="118"/>
      <c r="CC83" s="118"/>
    </row>
    <row r="84" spans="1:91" x14ac:dyDescent="0.3">
      <c r="A84" s="5" t="s">
        <v>217</v>
      </c>
      <c r="B84" s="5" t="str">
        <f>B83</f>
        <v>nat</v>
      </c>
      <c r="C84" s="5" t="str">
        <f>C83</f>
        <v>base</v>
      </c>
      <c r="D84" s="46">
        <f>D82</f>
        <v>-0.5</v>
      </c>
      <c r="E84" s="46">
        <f>E82</f>
        <v>-0.5</v>
      </c>
      <c r="F84" s="46">
        <f>F82</f>
        <v>-0.5</v>
      </c>
      <c r="G84" s="46">
        <f t="shared" ref="G84" si="452">G82</f>
        <v>-0.5</v>
      </c>
      <c r="H84" s="46">
        <f t="shared" ref="H84:I84" si="453">H82</f>
        <v>-0.5</v>
      </c>
      <c r="I84" s="46">
        <f t="shared" si="453"/>
        <v>-2</v>
      </c>
      <c r="J84" s="154">
        <f t="shared" ref="J84" si="454">J82</f>
        <v>-2.5</v>
      </c>
      <c r="K84" s="154">
        <f t="shared" ref="K84:L84" si="455">K82</f>
        <v>0.3</v>
      </c>
      <c r="L84" s="154">
        <f t="shared" si="455"/>
        <v>-0.4</v>
      </c>
      <c r="M84" s="154">
        <f t="shared" ref="M84" si="456">M82</f>
        <v>0.7</v>
      </c>
      <c r="N84" s="154">
        <f t="shared" ref="N84:O84" si="457">N82</f>
        <v>0.6</v>
      </c>
      <c r="O84" s="154">
        <f t="shared" si="457"/>
        <v>0.6</v>
      </c>
      <c r="P84" s="154">
        <f t="shared" ref="P84:R84" si="458">P82</f>
        <v>0.7</v>
      </c>
      <c r="Q84" s="154">
        <f t="shared" si="458"/>
        <v>0.45</v>
      </c>
      <c r="R84" s="154">
        <f t="shared" si="458"/>
        <v>0.45</v>
      </c>
      <c r="AC84" s="92">
        <f t="shared" si="451"/>
        <v>-0.7</v>
      </c>
      <c r="AD84" s="108">
        <f>AD83</f>
        <v>-1.4</v>
      </c>
      <c r="AE84" s="118"/>
      <c r="AF84" s="118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8"/>
      <c r="AR84" s="118"/>
      <c r="AS84" s="118"/>
      <c r="AT84" s="118"/>
      <c r="AU84" s="118"/>
      <c r="AV84" s="118"/>
      <c r="AW84" s="118"/>
      <c r="AX84" s="118"/>
      <c r="AY84" s="118"/>
      <c r="AZ84" s="118"/>
      <c r="BA84" s="118"/>
      <c r="BB84" s="118"/>
      <c r="BC84" s="118"/>
      <c r="BD84" s="118"/>
      <c r="BE84" s="118"/>
      <c r="BF84" s="118"/>
      <c r="BG84" s="118"/>
      <c r="BH84" s="118"/>
      <c r="BI84" s="118"/>
      <c r="BJ84" s="118"/>
      <c r="BK84" s="118"/>
      <c r="BL84" s="118"/>
      <c r="BM84" s="118"/>
      <c r="BN84" s="118"/>
      <c r="BO84" s="118"/>
      <c r="BP84" s="118"/>
      <c r="BQ84" s="118"/>
      <c r="BR84" s="118"/>
      <c r="BS84" s="118"/>
      <c r="BT84" s="118"/>
      <c r="BU84" s="118"/>
      <c r="BV84" s="118"/>
      <c r="BW84" s="118"/>
      <c r="BX84" s="118"/>
      <c r="BY84" s="118"/>
      <c r="BZ84" s="118"/>
      <c r="CA84" s="118"/>
      <c r="CB84" s="118"/>
      <c r="CC84" s="118"/>
    </row>
    <row r="85" spans="1:91" x14ac:dyDescent="0.3">
      <c r="A85" s="5" t="s">
        <v>69</v>
      </c>
      <c r="B85" s="5" t="str">
        <f>B84</f>
        <v>nat</v>
      </c>
      <c r="C85" s="5" t="str">
        <f>C84</f>
        <v>base</v>
      </c>
      <c r="D85" s="46">
        <f>D84</f>
        <v>-0.5</v>
      </c>
      <c r="E85" s="46">
        <f>E84</f>
        <v>-0.5</v>
      </c>
      <c r="F85" s="46">
        <f>F84</f>
        <v>-0.5</v>
      </c>
      <c r="G85" s="46">
        <f t="shared" ref="G85:L85" si="459">G84</f>
        <v>-0.5</v>
      </c>
      <c r="H85" s="46">
        <f t="shared" si="459"/>
        <v>-0.5</v>
      </c>
      <c r="I85" s="46">
        <f t="shared" si="459"/>
        <v>-2</v>
      </c>
      <c r="J85" s="154">
        <f t="shared" si="459"/>
        <v>-2.5</v>
      </c>
      <c r="K85" s="154">
        <f t="shared" si="459"/>
        <v>0.3</v>
      </c>
      <c r="L85" s="154">
        <f t="shared" si="459"/>
        <v>-0.4</v>
      </c>
      <c r="M85" s="154">
        <f t="shared" ref="M85:O85" si="460">M84</f>
        <v>0.7</v>
      </c>
      <c r="N85" s="154">
        <f t="shared" si="460"/>
        <v>0.6</v>
      </c>
      <c r="O85" s="154">
        <f t="shared" si="460"/>
        <v>0.6</v>
      </c>
      <c r="P85" s="154">
        <f t="shared" ref="P85:R85" si="461">P84</f>
        <v>0.7</v>
      </c>
      <c r="Q85" s="154">
        <f t="shared" si="461"/>
        <v>0.45</v>
      </c>
      <c r="R85" s="154">
        <f t="shared" si="461"/>
        <v>0.45</v>
      </c>
    </row>
    <row r="86" spans="1:91" x14ac:dyDescent="0.3">
      <c r="A86" s="5" t="s">
        <v>70</v>
      </c>
      <c r="B86" s="5" t="str">
        <f>B85</f>
        <v>nat</v>
      </c>
      <c r="C86" s="5" t="str">
        <f>C85</f>
        <v>base</v>
      </c>
      <c r="D86" s="46">
        <v>3</v>
      </c>
      <c r="E86" s="46">
        <f>D86</f>
        <v>3</v>
      </c>
      <c r="F86" s="46">
        <f>E86</f>
        <v>3</v>
      </c>
      <c r="G86" s="46">
        <f>F86</f>
        <v>3</v>
      </c>
      <c r="H86" s="46">
        <v>-1</v>
      </c>
      <c r="I86" s="46">
        <v>-1</v>
      </c>
      <c r="J86" s="154">
        <v>-1.5</v>
      </c>
      <c r="K86" s="154">
        <f t="shared" ref="K86" si="462">K85</f>
        <v>0.3</v>
      </c>
      <c r="L86" s="154">
        <v>-1.5</v>
      </c>
      <c r="M86" s="154">
        <v>1</v>
      </c>
      <c r="N86" s="154">
        <v>0.8</v>
      </c>
      <c r="O86" s="154">
        <f>N86</f>
        <v>0.8</v>
      </c>
      <c r="P86" s="154">
        <f t="shared" ref="P86:R86" si="463">P85</f>
        <v>0.7</v>
      </c>
      <c r="Q86" s="154">
        <f t="shared" si="463"/>
        <v>0.45</v>
      </c>
      <c r="R86" s="154">
        <f t="shared" si="463"/>
        <v>0.45</v>
      </c>
    </row>
    <row r="87" spans="1:91" x14ac:dyDescent="0.3">
      <c r="A87" s="5" t="s">
        <v>122</v>
      </c>
      <c r="B87" s="5" t="str">
        <f>B86</f>
        <v>nat</v>
      </c>
      <c r="C87" s="5" t="str">
        <f>C86</f>
        <v>base</v>
      </c>
      <c r="D87" s="46">
        <f>D86</f>
        <v>3</v>
      </c>
      <c r="E87" s="46">
        <f t="shared" ref="E87:F87" si="464">E86</f>
        <v>3</v>
      </c>
      <c r="F87" s="46">
        <f t="shared" si="464"/>
        <v>3</v>
      </c>
      <c r="G87" s="46">
        <f t="shared" ref="G87" si="465">G86</f>
        <v>3</v>
      </c>
      <c r="H87" s="46">
        <f t="shared" ref="H87:I87" si="466">H86</f>
        <v>-1</v>
      </c>
      <c r="I87" s="46">
        <f t="shared" si="466"/>
        <v>-1</v>
      </c>
      <c r="J87" s="154">
        <f t="shared" ref="J87" si="467">J86</f>
        <v>-1.5</v>
      </c>
      <c r="K87" s="154">
        <f t="shared" ref="K87:L87" si="468">K86</f>
        <v>0.3</v>
      </c>
      <c r="L87" s="154">
        <f t="shared" si="468"/>
        <v>-1.5</v>
      </c>
      <c r="M87" s="154">
        <f t="shared" ref="M87" si="469">M86</f>
        <v>1</v>
      </c>
      <c r="N87" s="154">
        <f t="shared" ref="N87:O87" si="470">N86</f>
        <v>0.8</v>
      </c>
      <c r="O87" s="154">
        <f t="shared" si="470"/>
        <v>0.8</v>
      </c>
      <c r="P87" s="154">
        <f t="shared" ref="P87:R87" si="471">P86</f>
        <v>0.7</v>
      </c>
      <c r="Q87" s="154">
        <f t="shared" si="471"/>
        <v>0.45</v>
      </c>
      <c r="R87" s="154">
        <f t="shared" si="471"/>
        <v>0.45</v>
      </c>
    </row>
    <row r="88" spans="1:91" x14ac:dyDescent="0.3">
      <c r="A88" s="5" t="s">
        <v>71</v>
      </c>
      <c r="B88" s="5" t="str">
        <f>B87</f>
        <v>nat</v>
      </c>
      <c r="C88" s="5" t="str">
        <f>C87</f>
        <v>base</v>
      </c>
      <c r="D88" s="46">
        <v>-0.2</v>
      </c>
      <c r="E88" s="46">
        <f>D88</f>
        <v>-0.2</v>
      </c>
      <c r="F88" s="46">
        <f>E88</f>
        <v>-0.2</v>
      </c>
      <c r="G88" s="46">
        <f>F88</f>
        <v>-0.2</v>
      </c>
      <c r="H88" s="46">
        <v>-0.5</v>
      </c>
      <c r="I88" s="46">
        <v>-1</v>
      </c>
      <c r="J88" s="154">
        <f>I88</f>
        <v>-1</v>
      </c>
      <c r="K88" s="154">
        <f>J88</f>
        <v>-1</v>
      </c>
      <c r="L88" s="154">
        <v>-2.5</v>
      </c>
      <c r="M88" s="154">
        <v>0.5</v>
      </c>
      <c r="N88" s="154">
        <v>0.3</v>
      </c>
      <c r="O88" s="153">
        <f>N88</f>
        <v>0.3</v>
      </c>
      <c r="P88" s="153">
        <f>O88+0.1</f>
        <v>0.4</v>
      </c>
      <c r="Q88" s="154">
        <f t="shared" ref="Q88:R88" si="472">P88</f>
        <v>0.4</v>
      </c>
      <c r="R88" s="154">
        <f t="shared" si="472"/>
        <v>0.4</v>
      </c>
    </row>
    <row r="89" spans="1:91" x14ac:dyDescent="0.3">
      <c r="A89" s="5" t="s">
        <v>123</v>
      </c>
      <c r="B89" s="5" t="str">
        <f>B88</f>
        <v>nat</v>
      </c>
      <c r="C89" s="5" t="str">
        <f>C88</f>
        <v>base</v>
      </c>
      <c r="D89" s="46">
        <f>D88</f>
        <v>-0.2</v>
      </c>
      <c r="E89" s="46">
        <f>D89</f>
        <v>-0.2</v>
      </c>
      <c r="F89" s="46">
        <f t="shared" ref="F89" si="473">F88</f>
        <v>-0.2</v>
      </c>
      <c r="G89" s="46">
        <f t="shared" ref="G89" si="474">G88</f>
        <v>-0.2</v>
      </c>
      <c r="H89" s="46">
        <f t="shared" ref="H89:I89" si="475">H88</f>
        <v>-0.5</v>
      </c>
      <c r="I89" s="46">
        <f t="shared" si="475"/>
        <v>-1</v>
      </c>
      <c r="J89" s="154">
        <f>J88</f>
        <v>-1</v>
      </c>
      <c r="K89" s="154">
        <f>J89</f>
        <v>-1</v>
      </c>
      <c r="L89" s="154">
        <f t="shared" ref="L89" si="476">L88</f>
        <v>-2.5</v>
      </c>
      <c r="M89" s="154">
        <v>0.5</v>
      </c>
      <c r="N89" s="154">
        <f>M89</f>
        <v>0.5</v>
      </c>
      <c r="O89" s="154">
        <f>O88</f>
        <v>0.3</v>
      </c>
      <c r="P89" s="154">
        <f>P88</f>
        <v>0.4</v>
      </c>
      <c r="Q89" s="154">
        <f t="shared" ref="Q89:R89" si="477">P89</f>
        <v>0.4</v>
      </c>
      <c r="R89" s="154">
        <f t="shared" si="477"/>
        <v>0.4</v>
      </c>
    </row>
  </sheetData>
  <mergeCells count="2">
    <mergeCell ref="D6:I6"/>
    <mergeCell ref="J6:R6"/>
  </mergeCells>
  <conditionalFormatting sqref="D7:F7 D8:R54 D57:R62 D64:R66 D68:R75 D77:R89">
    <cfRule type="cellIs" dxfId="78" priority="2280" operator="equal">
      <formula>"eps"</formula>
    </cfRule>
  </conditionalFormatting>
  <conditionalFormatting sqref="W1:X1">
    <cfRule type="cellIs" dxfId="77" priority="1421" operator="equal">
      <formula>"eps"</formula>
    </cfRule>
  </conditionalFormatting>
  <conditionalFormatting sqref="AC8:AC84">
    <cfRule type="cellIs" dxfId="76" priority="2006" operator="equal">
      <formula>"eps"</formula>
    </cfRule>
  </conditionalFormatting>
  <conditionalFormatting sqref="AD8:AF81 AQ8:CC81">
    <cfRule type="cellIs" dxfId="75" priority="2253" operator="equal">
      <formula>"eps"</formula>
    </cfRule>
  </conditionalFormatting>
  <conditionalFormatting sqref="AD82:CC84">
    <cfRule type="cellIs" dxfId="74" priority="1978" operator="equal">
      <formula>"eps"</formula>
    </cfRule>
  </conditionalFormatting>
  <conditionalFormatting sqref="AG8:AG20">
    <cfRule type="cellIs" dxfId="73" priority="1629" operator="equal">
      <formula>"eps"</formula>
    </cfRule>
  </conditionalFormatting>
  <conditionalFormatting sqref="AG25:AG28">
    <cfRule type="cellIs" dxfId="72" priority="1617" operator="equal">
      <formula>"eps"</formula>
    </cfRule>
  </conditionalFormatting>
  <conditionalFormatting sqref="AG32">
    <cfRule type="cellIs" dxfId="71" priority="1611" operator="equal">
      <formula>"eps"</formula>
    </cfRule>
  </conditionalFormatting>
  <conditionalFormatting sqref="AG34">
    <cfRule type="cellIs" dxfId="70" priority="1605" operator="equal">
      <formula>"eps"</formula>
    </cfRule>
  </conditionalFormatting>
  <conditionalFormatting sqref="AG66:AG69">
    <cfRule type="cellIs" dxfId="69" priority="1591" operator="equal">
      <formula>"eps"</formula>
    </cfRule>
  </conditionalFormatting>
  <conditionalFormatting sqref="AG72">
    <cfRule type="cellIs" dxfId="68" priority="1581" operator="equal">
      <formula>"eps"</formula>
    </cfRule>
  </conditionalFormatting>
  <conditionalFormatting sqref="AG76:AG84">
    <cfRule type="cellIs" dxfId="67" priority="1558" operator="equal">
      <formula>"eps"</formula>
    </cfRule>
  </conditionalFormatting>
  <conditionalFormatting sqref="AG21:AP24 AG29:AP31 AG33:AP33 AG70:AP71">
    <cfRule type="cellIs" dxfId="66" priority="1699" operator="equal">
      <formula>"eps"</formula>
    </cfRule>
  </conditionalFormatting>
  <conditionalFormatting sqref="AG35:AP65">
    <cfRule type="cellIs" dxfId="65" priority="1696" operator="equal">
      <formula>"eps"</formula>
    </cfRule>
  </conditionalFormatting>
  <conditionalFormatting sqref="AG73:AP75">
    <cfRule type="cellIs" dxfId="64" priority="1651" operator="equal">
      <formula>"eps"</formula>
    </cfRule>
  </conditionalFormatting>
  <conditionalFormatting sqref="AH20:AH25">
    <cfRule type="cellIs" dxfId="63" priority="1624" operator="equal">
      <formula>"eps"</formula>
    </cfRule>
  </conditionalFormatting>
  <conditionalFormatting sqref="AH27:AH77">
    <cfRule type="cellIs" dxfId="62" priority="1572" operator="equal">
      <formula>"eps"</formula>
    </cfRule>
  </conditionalFormatting>
  <conditionalFormatting sqref="AH8:AP19">
    <cfRule type="cellIs" dxfId="61" priority="1633" operator="equal">
      <formula>"eps"</formula>
    </cfRule>
  </conditionalFormatting>
  <conditionalFormatting sqref="AH26:AP26">
    <cfRule type="cellIs" dxfId="60" priority="1652" operator="equal">
      <formula>"eps"</formula>
    </cfRule>
  </conditionalFormatting>
  <conditionalFormatting sqref="AH78:AP84">
    <cfRule type="cellIs" dxfId="59" priority="1552" operator="equal">
      <formula>"eps"</formula>
    </cfRule>
  </conditionalFormatting>
  <conditionalFormatting sqref="AI20">
    <cfRule type="cellIs" dxfId="58" priority="1632" operator="equal">
      <formula>"eps"</formula>
    </cfRule>
  </conditionalFormatting>
  <conditionalFormatting sqref="AI25">
    <cfRule type="cellIs" dxfId="57" priority="1626" operator="equal">
      <formula>"eps"</formula>
    </cfRule>
  </conditionalFormatting>
  <conditionalFormatting sqref="AI27:AI28">
    <cfRule type="cellIs" dxfId="56" priority="1620" operator="equal">
      <formula>"eps"</formula>
    </cfRule>
  </conditionalFormatting>
  <conditionalFormatting sqref="AI32">
    <cfRule type="cellIs" dxfId="55" priority="1614" operator="equal">
      <formula>"eps"</formula>
    </cfRule>
  </conditionalFormatting>
  <conditionalFormatting sqref="AI34">
    <cfRule type="cellIs" dxfId="54" priority="1608" operator="equal">
      <formula>"eps"</formula>
    </cfRule>
  </conditionalFormatting>
  <conditionalFormatting sqref="AI66:AI69">
    <cfRule type="cellIs" dxfId="53" priority="1598" operator="equal">
      <formula>"eps"</formula>
    </cfRule>
  </conditionalFormatting>
  <conditionalFormatting sqref="AI72">
    <cfRule type="cellIs" dxfId="52" priority="1584" operator="equal">
      <formula>"eps"</formula>
    </cfRule>
  </conditionalFormatting>
  <conditionalFormatting sqref="AI74:AI77">
    <cfRule type="cellIs" dxfId="51" priority="1576" operator="equal">
      <formula>"eps"</formula>
    </cfRule>
  </conditionalFormatting>
  <conditionalFormatting sqref="AJ20:AP25">
    <cfRule type="cellIs" dxfId="50" priority="1621" operator="equal">
      <formula>"eps"</formula>
    </cfRule>
  </conditionalFormatting>
  <conditionalFormatting sqref="AJ27:AP77">
    <cfRule type="cellIs" dxfId="49" priority="1567" operator="equal">
      <formula>"eps"</formula>
    </cfRule>
  </conditionalFormatting>
  <conditionalFormatting sqref="D55:R56">
    <cfRule type="cellIs" dxfId="48" priority="4" operator="equal">
      <formula>"eps"</formula>
    </cfRule>
  </conditionalFormatting>
  <conditionalFormatting sqref="D63:R63">
    <cfRule type="cellIs" dxfId="47" priority="3" operator="equal">
      <formula>"eps"</formula>
    </cfRule>
  </conditionalFormatting>
  <conditionalFormatting sqref="D67:R67">
    <cfRule type="cellIs" dxfId="46" priority="2" operator="equal">
      <formula>"eps"</formula>
    </cfRule>
  </conditionalFormatting>
  <conditionalFormatting sqref="D76:R76">
    <cfRule type="cellIs" dxfId="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workbookViewId="0"/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156</v>
      </c>
    </row>
    <row r="6" spans="1:13" x14ac:dyDescent="0.3">
      <c r="D6" s="158" t="s">
        <v>301</v>
      </c>
      <c r="E6" s="158"/>
      <c r="F6" s="158"/>
      <c r="G6" s="158"/>
      <c r="H6" s="157" t="s">
        <v>302</v>
      </c>
      <c r="I6" s="157"/>
      <c r="J6" s="157"/>
      <c r="K6" s="157"/>
      <c r="L6" s="157"/>
      <c r="M6" s="157"/>
    </row>
    <row r="7" spans="1:13" x14ac:dyDescent="0.3">
      <c r="D7" s="112">
        <v>2020</v>
      </c>
      <c r="E7" s="112">
        <v>2021</v>
      </c>
      <c r="F7" s="112">
        <v>2022</v>
      </c>
      <c r="G7" s="113">
        <v>2023</v>
      </c>
      <c r="H7" s="132">
        <v>2024</v>
      </c>
      <c r="I7" s="132">
        <v>2025</v>
      </c>
      <c r="J7" s="132">
        <v>2029</v>
      </c>
      <c r="K7" s="132">
        <v>2031</v>
      </c>
      <c r="L7" s="132">
        <v>2035</v>
      </c>
      <c r="M7" s="132">
        <v>2040</v>
      </c>
    </row>
    <row r="8" spans="1:13" x14ac:dyDescent="0.3">
      <c r="A8" s="136" t="s">
        <v>338</v>
      </c>
      <c r="B8" s="136" t="s">
        <v>72</v>
      </c>
      <c r="C8" s="136" t="str">
        <f>Closures!H6</f>
        <v>base</v>
      </c>
      <c r="D8" s="137">
        <v>0.1</v>
      </c>
      <c r="E8" s="137">
        <v>0.1</v>
      </c>
      <c r="F8" s="137">
        <v>0.1</v>
      </c>
      <c r="G8" s="137">
        <v>0.1</v>
      </c>
      <c r="H8" s="138">
        <v>0.1</v>
      </c>
      <c r="I8" s="138">
        <v>0.1</v>
      </c>
      <c r="J8" s="138">
        <v>0.1</v>
      </c>
      <c r="K8" s="138">
        <v>0.1</v>
      </c>
      <c r="L8" s="138">
        <v>0.1</v>
      </c>
      <c r="M8" s="138">
        <v>0.1</v>
      </c>
    </row>
    <row r="9" spans="1:13" x14ac:dyDescent="0.3">
      <c r="A9" s="136" t="s">
        <v>339</v>
      </c>
      <c r="B9" s="136" t="str">
        <f>B8</f>
        <v>nat</v>
      </c>
      <c r="C9" s="136" t="str">
        <f t="shared" ref="C9" si="0">C8</f>
        <v>base</v>
      </c>
      <c r="D9" s="137">
        <v>0.1</v>
      </c>
      <c r="E9" s="137">
        <v>0.1</v>
      </c>
      <c r="F9" s="137">
        <v>0.1</v>
      </c>
      <c r="G9" s="137">
        <v>0.1</v>
      </c>
      <c r="H9" s="138">
        <v>0.1</v>
      </c>
      <c r="I9" s="138">
        <v>0.1</v>
      </c>
      <c r="J9" s="138">
        <v>0.1</v>
      </c>
      <c r="K9" s="138">
        <v>0.1</v>
      </c>
      <c r="L9" s="138">
        <v>0.1</v>
      </c>
      <c r="M9" s="138">
        <v>0.1</v>
      </c>
    </row>
    <row r="10" spans="1:13" x14ac:dyDescent="0.3">
      <c r="A10" s="136" t="s">
        <v>340</v>
      </c>
      <c r="B10" s="136" t="str">
        <f t="shared" ref="B10:B50" si="1">B9</f>
        <v>nat</v>
      </c>
      <c r="C10" s="136" t="str">
        <f t="shared" ref="C10:C25" si="2">C9</f>
        <v>base</v>
      </c>
      <c r="D10" s="137">
        <v>0.1</v>
      </c>
      <c r="E10" s="137">
        <v>0.1</v>
      </c>
      <c r="F10" s="137">
        <v>0.1</v>
      </c>
      <c r="G10" s="137">
        <v>0.1</v>
      </c>
      <c r="H10" s="138">
        <v>0.1</v>
      </c>
      <c r="I10" s="138">
        <v>0.1</v>
      </c>
      <c r="J10" s="138">
        <v>0.1</v>
      </c>
      <c r="K10" s="138">
        <v>0.1</v>
      </c>
      <c r="L10" s="138">
        <v>0.1</v>
      </c>
      <c r="M10" s="138">
        <v>0.1</v>
      </c>
    </row>
    <row r="11" spans="1:13" x14ac:dyDescent="0.3">
      <c r="A11" s="136" t="s">
        <v>341</v>
      </c>
      <c r="B11" s="136" t="str">
        <f t="shared" si="1"/>
        <v>nat</v>
      </c>
      <c r="C11" s="136" t="str">
        <f t="shared" si="2"/>
        <v>base</v>
      </c>
      <c r="D11" s="137">
        <v>0.1</v>
      </c>
      <c r="E11" s="137">
        <v>0.1</v>
      </c>
      <c r="F11" s="137">
        <v>0.1</v>
      </c>
      <c r="G11" s="137">
        <v>0.1</v>
      </c>
      <c r="H11" s="138">
        <v>0.1</v>
      </c>
      <c r="I11" s="138">
        <v>0.1</v>
      </c>
      <c r="J11" s="138">
        <v>0.1</v>
      </c>
      <c r="K11" s="138">
        <v>0.1</v>
      </c>
      <c r="L11" s="138">
        <v>0.1</v>
      </c>
      <c r="M11" s="138">
        <v>0.1</v>
      </c>
    </row>
    <row r="12" spans="1:13" x14ac:dyDescent="0.3">
      <c r="A12" s="136" t="s">
        <v>342</v>
      </c>
      <c r="B12" s="136" t="str">
        <f t="shared" si="1"/>
        <v>nat</v>
      </c>
      <c r="C12" s="136" t="str">
        <f t="shared" si="2"/>
        <v>base</v>
      </c>
      <c r="D12" s="137">
        <v>0.1</v>
      </c>
      <c r="E12" s="137">
        <v>0.1</v>
      </c>
      <c r="F12" s="137">
        <v>0.1</v>
      </c>
      <c r="G12" s="137">
        <v>0.1</v>
      </c>
      <c r="H12" s="138">
        <v>0.1</v>
      </c>
      <c r="I12" s="138">
        <v>0.1</v>
      </c>
      <c r="J12" s="138">
        <v>0.1</v>
      </c>
      <c r="K12" s="138">
        <v>0.1</v>
      </c>
      <c r="L12" s="138">
        <v>0.1</v>
      </c>
      <c r="M12" s="138">
        <v>0.1</v>
      </c>
    </row>
    <row r="13" spans="1:13" x14ac:dyDescent="0.3">
      <c r="A13" s="136" t="s">
        <v>343</v>
      </c>
      <c r="B13" s="136" t="str">
        <f t="shared" si="1"/>
        <v>nat</v>
      </c>
      <c r="C13" s="136" t="str">
        <f t="shared" si="2"/>
        <v>base</v>
      </c>
      <c r="D13" s="137">
        <v>0.1</v>
      </c>
      <c r="E13" s="137">
        <v>0.1</v>
      </c>
      <c r="F13" s="137">
        <v>0.1</v>
      </c>
      <c r="G13" s="137">
        <v>0.1</v>
      </c>
      <c r="H13" s="138">
        <v>0.1</v>
      </c>
      <c r="I13" s="138">
        <v>0.1</v>
      </c>
      <c r="J13" s="138">
        <v>0.1</v>
      </c>
      <c r="K13" s="138">
        <v>0.1</v>
      </c>
      <c r="L13" s="138">
        <v>0.1</v>
      </c>
      <c r="M13" s="138">
        <v>0.1</v>
      </c>
    </row>
    <row r="14" spans="1:13" x14ac:dyDescent="0.3">
      <c r="A14" s="136" t="s">
        <v>344</v>
      </c>
      <c r="B14" s="136" t="str">
        <f t="shared" si="1"/>
        <v>nat</v>
      </c>
      <c r="C14" s="136" t="str">
        <f t="shared" si="2"/>
        <v>base</v>
      </c>
      <c r="D14" s="137">
        <v>0.1</v>
      </c>
      <c r="E14" s="137">
        <v>0.1</v>
      </c>
      <c r="F14" s="137">
        <v>0.1</v>
      </c>
      <c r="G14" s="137">
        <v>0.1</v>
      </c>
      <c r="H14" s="138">
        <v>0.1</v>
      </c>
      <c r="I14" s="138">
        <v>0.1</v>
      </c>
      <c r="J14" s="138">
        <v>0.1</v>
      </c>
      <c r="K14" s="138">
        <v>0.1</v>
      </c>
      <c r="L14" s="138">
        <v>0.1</v>
      </c>
      <c r="M14" s="138">
        <v>0.1</v>
      </c>
    </row>
    <row r="15" spans="1:13" x14ac:dyDescent="0.3">
      <c r="A15" s="136" t="s">
        <v>345</v>
      </c>
      <c r="B15" s="136" t="str">
        <f t="shared" si="1"/>
        <v>nat</v>
      </c>
      <c r="C15" s="136" t="str">
        <f t="shared" si="2"/>
        <v>base</v>
      </c>
      <c r="D15" s="137">
        <v>0.1</v>
      </c>
      <c r="E15" s="137">
        <v>0.1</v>
      </c>
      <c r="F15" s="137">
        <v>0.1</v>
      </c>
      <c r="G15" s="137">
        <v>0.1</v>
      </c>
      <c r="H15" s="138">
        <v>0.1</v>
      </c>
      <c r="I15" s="138">
        <v>0.1</v>
      </c>
      <c r="J15" s="138">
        <v>0.1</v>
      </c>
      <c r="K15" s="138">
        <v>0.1</v>
      </c>
      <c r="L15" s="138">
        <v>0.1</v>
      </c>
      <c r="M15" s="138">
        <v>0.1</v>
      </c>
    </row>
    <row r="16" spans="1:13" x14ac:dyDescent="0.3">
      <c r="A16" s="136" t="s">
        <v>346</v>
      </c>
      <c r="B16" s="136" t="str">
        <f t="shared" si="1"/>
        <v>nat</v>
      </c>
      <c r="C16" s="136" t="str">
        <f t="shared" si="2"/>
        <v>base</v>
      </c>
      <c r="D16" s="137">
        <v>0.1</v>
      </c>
      <c r="E16" s="137">
        <v>0.1</v>
      </c>
      <c r="F16" s="137">
        <v>0.1</v>
      </c>
      <c r="G16" s="137">
        <v>0.1</v>
      </c>
      <c r="H16" s="138">
        <v>0.1</v>
      </c>
      <c r="I16" s="138">
        <v>0.1</v>
      </c>
      <c r="J16" s="138">
        <v>0.1</v>
      </c>
      <c r="K16" s="138">
        <v>0.1</v>
      </c>
      <c r="L16" s="138">
        <v>0.1</v>
      </c>
      <c r="M16" s="138">
        <v>0.1</v>
      </c>
    </row>
    <row r="17" spans="1:13" x14ac:dyDescent="0.3">
      <c r="A17" s="136" t="s">
        <v>347</v>
      </c>
      <c r="B17" s="136" t="str">
        <f t="shared" si="1"/>
        <v>nat</v>
      </c>
      <c r="C17" s="136" t="str">
        <f t="shared" si="2"/>
        <v>base</v>
      </c>
      <c r="D17" s="137">
        <v>0.1</v>
      </c>
      <c r="E17" s="137">
        <v>0.1</v>
      </c>
      <c r="F17" s="137">
        <v>0.1</v>
      </c>
      <c r="G17" s="137">
        <v>0.1</v>
      </c>
      <c r="H17" s="138">
        <v>0.1</v>
      </c>
      <c r="I17" s="138">
        <v>0.1</v>
      </c>
      <c r="J17" s="138">
        <v>0.1</v>
      </c>
      <c r="K17" s="138">
        <v>0.1</v>
      </c>
      <c r="L17" s="138">
        <v>0.1</v>
      </c>
      <c r="M17" s="138">
        <v>0.1</v>
      </c>
    </row>
    <row r="18" spans="1:13" x14ac:dyDescent="0.3">
      <c r="A18" s="136" t="s">
        <v>348</v>
      </c>
      <c r="B18" s="136" t="str">
        <f t="shared" si="1"/>
        <v>nat</v>
      </c>
      <c r="C18" s="136" t="str">
        <f t="shared" si="2"/>
        <v>base</v>
      </c>
      <c r="D18" s="137">
        <v>0.1</v>
      </c>
      <c r="E18" s="137">
        <v>0.1</v>
      </c>
      <c r="F18" s="137">
        <v>0.1</v>
      </c>
      <c r="G18" s="137">
        <v>0.1</v>
      </c>
      <c r="H18" s="138">
        <v>0.1</v>
      </c>
      <c r="I18" s="138">
        <v>0.1</v>
      </c>
      <c r="J18" s="138">
        <v>0.1</v>
      </c>
      <c r="K18" s="138">
        <v>0.1</v>
      </c>
      <c r="L18" s="138">
        <v>0.1</v>
      </c>
      <c r="M18" s="138">
        <v>0.1</v>
      </c>
    </row>
    <row r="19" spans="1:13" x14ac:dyDescent="0.3">
      <c r="A19" s="136" t="s">
        <v>349</v>
      </c>
      <c r="B19" s="136" t="str">
        <f t="shared" si="1"/>
        <v>nat</v>
      </c>
      <c r="C19" s="136" t="str">
        <f t="shared" si="2"/>
        <v>base</v>
      </c>
      <c r="D19" s="137">
        <v>0.1</v>
      </c>
      <c r="E19" s="137">
        <v>0.1</v>
      </c>
      <c r="F19" s="137">
        <v>0.1</v>
      </c>
      <c r="G19" s="137">
        <v>0.1</v>
      </c>
      <c r="H19" s="138">
        <v>0.1</v>
      </c>
      <c r="I19" s="138">
        <v>0.1</v>
      </c>
      <c r="J19" s="138">
        <v>0.1</v>
      </c>
      <c r="K19" s="138">
        <v>0.1</v>
      </c>
      <c r="L19" s="138">
        <v>0.1</v>
      </c>
      <c r="M19" s="138">
        <v>0.1</v>
      </c>
    </row>
    <row r="20" spans="1:13" x14ac:dyDescent="0.3">
      <c r="A20" s="136" t="s">
        <v>127</v>
      </c>
      <c r="B20" s="136" t="str">
        <f t="shared" si="1"/>
        <v>nat</v>
      </c>
      <c r="C20" s="136" t="str">
        <f t="shared" si="2"/>
        <v>base</v>
      </c>
      <c r="D20" s="137">
        <v>0.1</v>
      </c>
      <c r="E20" s="137">
        <v>0.1</v>
      </c>
      <c r="F20" s="137">
        <v>0.1</v>
      </c>
      <c r="G20" s="137">
        <v>0.1</v>
      </c>
      <c r="H20" s="138">
        <v>0.1</v>
      </c>
      <c r="I20" s="138">
        <v>0.1</v>
      </c>
      <c r="J20" s="138">
        <v>0.1</v>
      </c>
      <c r="K20" s="138">
        <v>0.1</v>
      </c>
      <c r="L20" s="138">
        <v>0.1</v>
      </c>
      <c r="M20" s="138">
        <v>0.1</v>
      </c>
    </row>
    <row r="21" spans="1:13" x14ac:dyDescent="0.3">
      <c r="A21" s="136" t="s">
        <v>128</v>
      </c>
      <c r="B21" s="136" t="str">
        <f t="shared" si="1"/>
        <v>nat</v>
      </c>
      <c r="C21" s="136" t="str">
        <f t="shared" si="2"/>
        <v>base</v>
      </c>
      <c r="D21" s="137">
        <v>0.1</v>
      </c>
      <c r="E21" s="137">
        <v>0.1</v>
      </c>
      <c r="F21" s="137">
        <v>0.1</v>
      </c>
      <c r="G21" s="137">
        <v>0.1</v>
      </c>
      <c r="H21" s="138">
        <v>0.1</v>
      </c>
      <c r="I21" s="138">
        <v>0.1</v>
      </c>
      <c r="J21" s="138">
        <v>0.1</v>
      </c>
      <c r="K21" s="138">
        <v>0.1</v>
      </c>
      <c r="L21" s="138">
        <v>0.1</v>
      </c>
      <c r="M21" s="138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37" t="s">
        <v>75</v>
      </c>
      <c r="E22" s="137" t="s">
        <v>75</v>
      </c>
      <c r="F22" s="137" t="s">
        <v>75</v>
      </c>
      <c r="G22" s="137" t="s">
        <v>75</v>
      </c>
      <c r="H22" s="138" t="s">
        <v>75</v>
      </c>
      <c r="I22" s="138" t="s">
        <v>75</v>
      </c>
      <c r="J22" s="138" t="s">
        <v>75</v>
      </c>
      <c r="K22" s="138" t="s">
        <v>75</v>
      </c>
      <c r="L22" s="138" t="s">
        <v>75</v>
      </c>
      <c r="M22" s="138" t="s">
        <v>75</v>
      </c>
    </row>
    <row r="23" spans="1:13" x14ac:dyDescent="0.3">
      <c r="A23" s="94" t="s">
        <v>213</v>
      </c>
      <c r="B23" s="94" t="str">
        <f t="shared" si="1"/>
        <v>nat</v>
      </c>
      <c r="C23" s="94" t="str">
        <f t="shared" si="2"/>
        <v>base</v>
      </c>
      <c r="D23" s="137" t="s">
        <v>75</v>
      </c>
      <c r="E23" s="137" t="s">
        <v>75</v>
      </c>
      <c r="F23" s="137" t="s">
        <v>75</v>
      </c>
      <c r="G23" s="137" t="s">
        <v>75</v>
      </c>
      <c r="H23" s="138" t="s">
        <v>75</v>
      </c>
      <c r="I23" s="138" t="s">
        <v>75</v>
      </c>
      <c r="J23" s="138" t="s">
        <v>75</v>
      </c>
      <c r="K23" s="138" t="s">
        <v>75</v>
      </c>
      <c r="L23" s="138" t="s">
        <v>75</v>
      </c>
      <c r="M23" s="138" t="s">
        <v>75</v>
      </c>
    </row>
    <row r="24" spans="1:13" x14ac:dyDescent="0.3">
      <c r="A24" s="85" t="s">
        <v>129</v>
      </c>
      <c r="B24" s="85" t="str">
        <f t="shared" si="1"/>
        <v>nat</v>
      </c>
      <c r="C24" s="85" t="str">
        <f t="shared" si="2"/>
        <v>base</v>
      </c>
      <c r="D24" s="137">
        <v>0.1</v>
      </c>
      <c r="E24" s="137">
        <v>0.1</v>
      </c>
      <c r="F24" s="137">
        <v>0.1</v>
      </c>
      <c r="G24" s="137">
        <v>0.1</v>
      </c>
      <c r="H24" s="138">
        <v>0.1</v>
      </c>
      <c r="I24" s="138">
        <v>0.1</v>
      </c>
      <c r="J24" s="138">
        <v>0.1</v>
      </c>
      <c r="K24" s="138">
        <v>0.1</v>
      </c>
      <c r="L24" s="138">
        <v>0.1</v>
      </c>
      <c r="M24" s="138">
        <v>0.1</v>
      </c>
    </row>
    <row r="25" spans="1:13" x14ac:dyDescent="0.3">
      <c r="A25" s="85" t="s">
        <v>416</v>
      </c>
      <c r="B25" s="85" t="str">
        <f t="shared" si="1"/>
        <v>nat</v>
      </c>
      <c r="C25" s="85" t="str">
        <f t="shared" si="2"/>
        <v>base</v>
      </c>
      <c r="D25" s="137">
        <v>0.1</v>
      </c>
      <c r="E25" s="137">
        <v>0.1</v>
      </c>
      <c r="F25" s="137">
        <v>0.1</v>
      </c>
      <c r="G25" s="137">
        <v>0.1</v>
      </c>
      <c r="H25" s="138">
        <v>0.1</v>
      </c>
      <c r="I25" s="138">
        <v>0.1</v>
      </c>
      <c r="J25" s="138">
        <v>0.1</v>
      </c>
      <c r="K25" s="138">
        <v>0.1</v>
      </c>
      <c r="L25" s="138">
        <v>0.1</v>
      </c>
      <c r="M25" s="138">
        <v>0.1</v>
      </c>
    </row>
    <row r="26" spans="1:13" x14ac:dyDescent="0.3">
      <c r="A26" s="85" t="s">
        <v>214</v>
      </c>
      <c r="B26" s="85" t="str">
        <f t="shared" si="1"/>
        <v>nat</v>
      </c>
      <c r="C26" s="85" t="str">
        <f t="shared" ref="C26:C41" si="3">C25</f>
        <v>base</v>
      </c>
      <c r="D26" s="137">
        <v>0.1</v>
      </c>
      <c r="E26" s="137">
        <v>0.1</v>
      </c>
      <c r="F26" s="137">
        <v>0.1</v>
      </c>
      <c r="G26" s="137">
        <v>0.1</v>
      </c>
      <c r="H26" s="138">
        <v>0.1</v>
      </c>
      <c r="I26" s="138">
        <v>0.1</v>
      </c>
      <c r="J26" s="138">
        <v>0.1</v>
      </c>
      <c r="K26" s="138">
        <v>0.1</v>
      </c>
      <c r="L26" s="138">
        <v>0.1</v>
      </c>
      <c r="M26" s="138">
        <v>0.1</v>
      </c>
    </row>
    <row r="27" spans="1:13" x14ac:dyDescent="0.3">
      <c r="A27" s="85" t="s">
        <v>216</v>
      </c>
      <c r="B27" s="85" t="str">
        <f t="shared" si="1"/>
        <v>nat</v>
      </c>
      <c r="C27" s="85" t="str">
        <f t="shared" si="3"/>
        <v>base</v>
      </c>
      <c r="D27" s="137">
        <v>0.1</v>
      </c>
      <c r="E27" s="137">
        <v>0.1</v>
      </c>
      <c r="F27" s="137">
        <v>0.1</v>
      </c>
      <c r="G27" s="137">
        <v>0.1</v>
      </c>
      <c r="H27" s="138">
        <v>0.1</v>
      </c>
      <c r="I27" s="138">
        <v>0.1</v>
      </c>
      <c r="J27" s="138">
        <v>0.1</v>
      </c>
      <c r="K27" s="138">
        <v>0.1</v>
      </c>
      <c r="L27" s="138">
        <v>0.1</v>
      </c>
      <c r="M27" s="138">
        <v>0.1</v>
      </c>
    </row>
    <row r="28" spans="1:13" x14ac:dyDescent="0.3">
      <c r="A28" s="95" t="s">
        <v>350</v>
      </c>
      <c r="B28" s="95" t="str">
        <f t="shared" si="1"/>
        <v>nat</v>
      </c>
      <c r="C28" s="95" t="str">
        <f t="shared" si="3"/>
        <v>base</v>
      </c>
      <c r="D28" s="137">
        <v>0.1</v>
      </c>
      <c r="E28" s="137">
        <v>0.1</v>
      </c>
      <c r="F28" s="137">
        <v>0.1</v>
      </c>
      <c r="G28" s="137">
        <v>0.1</v>
      </c>
      <c r="H28" s="138">
        <v>0.1</v>
      </c>
      <c r="I28" s="138">
        <v>0.1</v>
      </c>
      <c r="J28" s="138">
        <v>0.1</v>
      </c>
      <c r="K28" s="138">
        <v>0.1</v>
      </c>
      <c r="L28" s="138">
        <v>0.1</v>
      </c>
      <c r="M28" s="138">
        <v>0.1</v>
      </c>
    </row>
    <row r="29" spans="1:13" x14ac:dyDescent="0.3">
      <c r="A29" s="89" t="s">
        <v>351</v>
      </c>
      <c r="B29" s="89" t="str">
        <f t="shared" si="1"/>
        <v>nat</v>
      </c>
      <c r="C29" s="89" t="str">
        <f t="shared" si="3"/>
        <v>base</v>
      </c>
      <c r="D29" s="137">
        <v>0.1</v>
      </c>
      <c r="E29" s="137">
        <v>0.1</v>
      </c>
      <c r="F29" s="137">
        <v>0.1</v>
      </c>
      <c r="G29" s="137">
        <v>0.1</v>
      </c>
      <c r="H29" s="138">
        <v>0.1</v>
      </c>
      <c r="I29" s="138">
        <v>0.1</v>
      </c>
      <c r="J29" s="138">
        <v>0.1</v>
      </c>
      <c r="K29" s="138">
        <v>0.1</v>
      </c>
      <c r="L29" s="138">
        <v>0.1</v>
      </c>
      <c r="M29" s="138">
        <v>0.1</v>
      </c>
    </row>
    <row r="30" spans="1:13" x14ac:dyDescent="0.3">
      <c r="A30" s="95" t="s">
        <v>352</v>
      </c>
      <c r="B30" s="95" t="str">
        <f t="shared" si="1"/>
        <v>nat</v>
      </c>
      <c r="C30" s="95" t="str">
        <f t="shared" si="3"/>
        <v>base</v>
      </c>
      <c r="D30" s="137">
        <v>0.1</v>
      </c>
      <c r="E30" s="137">
        <v>0.1</v>
      </c>
      <c r="F30" s="137">
        <v>0.1</v>
      </c>
      <c r="G30" s="137">
        <v>0.1</v>
      </c>
      <c r="H30" s="138">
        <v>0.1</v>
      </c>
      <c r="I30" s="138">
        <v>0.1</v>
      </c>
      <c r="J30" s="138">
        <v>0.1</v>
      </c>
      <c r="K30" s="138">
        <v>0.1</v>
      </c>
      <c r="L30" s="138">
        <v>0.1</v>
      </c>
      <c r="M30" s="138">
        <v>0.1</v>
      </c>
    </row>
    <row r="31" spans="1:13" x14ac:dyDescent="0.3">
      <c r="A31" s="89" t="s">
        <v>353</v>
      </c>
      <c r="B31" s="89" t="str">
        <f t="shared" si="1"/>
        <v>nat</v>
      </c>
      <c r="C31" s="89" t="str">
        <f t="shared" si="3"/>
        <v>base</v>
      </c>
      <c r="D31" s="137">
        <v>0.1</v>
      </c>
      <c r="E31" s="137">
        <v>0.1</v>
      </c>
      <c r="F31" s="137">
        <v>0.1</v>
      </c>
      <c r="G31" s="137">
        <v>0.1</v>
      </c>
      <c r="H31" s="138">
        <v>0.1</v>
      </c>
      <c r="I31" s="138">
        <v>0.1</v>
      </c>
      <c r="J31" s="138">
        <v>0.1</v>
      </c>
      <c r="K31" s="138">
        <v>0.1</v>
      </c>
      <c r="L31" s="138">
        <v>0.1</v>
      </c>
      <c r="M31" s="138">
        <v>0.1</v>
      </c>
    </row>
    <row r="32" spans="1:13" x14ac:dyDescent="0.3">
      <c r="A32" s="95" t="s">
        <v>354</v>
      </c>
      <c r="B32" s="95" t="str">
        <f t="shared" si="1"/>
        <v>nat</v>
      </c>
      <c r="C32" s="95" t="str">
        <f t="shared" si="3"/>
        <v>base</v>
      </c>
      <c r="D32" s="137">
        <v>0.1</v>
      </c>
      <c r="E32" s="137">
        <v>0.1</v>
      </c>
      <c r="F32" s="137">
        <v>0.1</v>
      </c>
      <c r="G32" s="137">
        <v>0.1</v>
      </c>
      <c r="H32" s="138">
        <v>0.1</v>
      </c>
      <c r="I32" s="138">
        <v>0.1</v>
      </c>
      <c r="J32" s="138">
        <v>0.1</v>
      </c>
      <c r="K32" s="138">
        <v>0.1</v>
      </c>
      <c r="L32" s="138">
        <v>0.1</v>
      </c>
      <c r="M32" s="138">
        <v>0.1</v>
      </c>
    </row>
    <row r="33" spans="1:13" x14ac:dyDescent="0.3">
      <c r="A33" s="89" t="s">
        <v>355</v>
      </c>
      <c r="B33" s="89" t="str">
        <f t="shared" si="1"/>
        <v>nat</v>
      </c>
      <c r="C33" s="89" t="str">
        <f t="shared" si="3"/>
        <v>base</v>
      </c>
      <c r="D33" s="137">
        <v>0.1</v>
      </c>
      <c r="E33" s="137">
        <v>0.1</v>
      </c>
      <c r="F33" s="137">
        <v>0.1</v>
      </c>
      <c r="G33" s="137">
        <v>0.1</v>
      </c>
      <c r="H33" s="138">
        <v>0.1</v>
      </c>
      <c r="I33" s="138">
        <v>0.1</v>
      </c>
      <c r="J33" s="138">
        <v>0.1</v>
      </c>
      <c r="K33" s="138">
        <v>0.1</v>
      </c>
      <c r="L33" s="138">
        <v>0.1</v>
      </c>
      <c r="M33" s="138">
        <v>0.1</v>
      </c>
    </row>
    <row r="34" spans="1:13" x14ac:dyDescent="0.3">
      <c r="A34" s="95" t="s">
        <v>356</v>
      </c>
      <c r="B34" s="95" t="str">
        <f t="shared" si="1"/>
        <v>nat</v>
      </c>
      <c r="C34" s="95" t="str">
        <f t="shared" si="3"/>
        <v>base</v>
      </c>
      <c r="D34" s="137">
        <v>0.1</v>
      </c>
      <c r="E34" s="137">
        <v>0.1</v>
      </c>
      <c r="F34" s="137">
        <v>0.1</v>
      </c>
      <c r="G34" s="137">
        <v>0.1</v>
      </c>
      <c r="H34" s="138">
        <v>0.1</v>
      </c>
      <c r="I34" s="138">
        <v>0.1</v>
      </c>
      <c r="J34" s="138">
        <v>0.1</v>
      </c>
      <c r="K34" s="138">
        <v>0.1</v>
      </c>
      <c r="L34" s="138">
        <v>0.1</v>
      </c>
      <c r="M34" s="138">
        <v>0.1</v>
      </c>
    </row>
    <row r="35" spans="1:13" x14ac:dyDescent="0.3">
      <c r="A35" s="89" t="s">
        <v>357</v>
      </c>
      <c r="B35" s="89" t="str">
        <f t="shared" si="1"/>
        <v>nat</v>
      </c>
      <c r="C35" s="89" t="str">
        <f t="shared" si="3"/>
        <v>base</v>
      </c>
      <c r="D35" s="137">
        <v>0.1</v>
      </c>
      <c r="E35" s="137">
        <v>0.1</v>
      </c>
      <c r="F35" s="137">
        <v>0.1</v>
      </c>
      <c r="G35" s="137">
        <v>0.1</v>
      </c>
      <c r="H35" s="138">
        <v>0.1</v>
      </c>
      <c r="I35" s="138">
        <v>0.1</v>
      </c>
      <c r="J35" s="138">
        <v>0.1</v>
      </c>
      <c r="K35" s="138">
        <v>0.1</v>
      </c>
      <c r="L35" s="138">
        <v>0.1</v>
      </c>
      <c r="M35" s="138">
        <v>0.1</v>
      </c>
    </row>
    <row r="36" spans="1:13" x14ac:dyDescent="0.3">
      <c r="A36" s="95" t="s">
        <v>358</v>
      </c>
      <c r="B36" s="95" t="str">
        <f t="shared" si="1"/>
        <v>nat</v>
      </c>
      <c r="C36" s="95" t="str">
        <f t="shared" si="3"/>
        <v>base</v>
      </c>
      <c r="D36" s="137">
        <v>0.1</v>
      </c>
      <c r="E36" s="137">
        <v>0.1</v>
      </c>
      <c r="F36" s="137">
        <v>0.1</v>
      </c>
      <c r="G36" s="137">
        <v>0.1</v>
      </c>
      <c r="H36" s="138">
        <v>0.1</v>
      </c>
      <c r="I36" s="138">
        <v>0.1</v>
      </c>
      <c r="J36" s="138">
        <v>0.1</v>
      </c>
      <c r="K36" s="138">
        <v>0.1</v>
      </c>
      <c r="L36" s="138">
        <v>0.1</v>
      </c>
      <c r="M36" s="138">
        <v>0.1</v>
      </c>
    </row>
    <row r="37" spans="1:13" x14ac:dyDescent="0.3">
      <c r="A37" s="89" t="s">
        <v>359</v>
      </c>
      <c r="B37" s="89" t="str">
        <f t="shared" si="1"/>
        <v>nat</v>
      </c>
      <c r="C37" s="89" t="str">
        <f t="shared" si="3"/>
        <v>base</v>
      </c>
      <c r="D37" s="137">
        <v>0.1</v>
      </c>
      <c r="E37" s="137">
        <v>0.1</v>
      </c>
      <c r="F37" s="137">
        <v>0.1</v>
      </c>
      <c r="G37" s="137">
        <v>0.1</v>
      </c>
      <c r="H37" s="138">
        <v>0.1</v>
      </c>
      <c r="I37" s="138">
        <v>0.1</v>
      </c>
      <c r="J37" s="138">
        <v>0.1</v>
      </c>
      <c r="K37" s="138">
        <v>0.1</v>
      </c>
      <c r="L37" s="138">
        <v>0.1</v>
      </c>
      <c r="M37" s="138">
        <v>0.1</v>
      </c>
    </row>
    <row r="38" spans="1:13" x14ac:dyDescent="0.3">
      <c r="A38" s="95" t="s">
        <v>360</v>
      </c>
      <c r="B38" s="95" t="str">
        <f t="shared" si="1"/>
        <v>nat</v>
      </c>
      <c r="C38" s="95" t="str">
        <f t="shared" si="3"/>
        <v>base</v>
      </c>
      <c r="D38" s="137">
        <v>0.1</v>
      </c>
      <c r="E38" s="137">
        <v>0.1</v>
      </c>
      <c r="F38" s="137">
        <v>0.1</v>
      </c>
      <c r="G38" s="137">
        <v>0.1</v>
      </c>
      <c r="H38" s="138">
        <v>0.1</v>
      </c>
      <c r="I38" s="138">
        <v>0.1</v>
      </c>
      <c r="J38" s="138">
        <v>0.1</v>
      </c>
      <c r="K38" s="138">
        <v>0.1</v>
      </c>
      <c r="L38" s="138">
        <v>0.1</v>
      </c>
      <c r="M38" s="138">
        <v>0.1</v>
      </c>
    </row>
    <row r="39" spans="1:13" x14ac:dyDescent="0.3">
      <c r="A39" s="89" t="s">
        <v>361</v>
      </c>
      <c r="B39" s="89" t="str">
        <f t="shared" si="1"/>
        <v>nat</v>
      </c>
      <c r="C39" s="89" t="str">
        <f t="shared" si="3"/>
        <v>base</v>
      </c>
      <c r="D39" s="137">
        <v>0.1</v>
      </c>
      <c r="E39" s="137">
        <v>0.1</v>
      </c>
      <c r="F39" s="137">
        <v>0.1</v>
      </c>
      <c r="G39" s="137">
        <v>0.1</v>
      </c>
      <c r="H39" s="138">
        <v>0.1</v>
      </c>
      <c r="I39" s="138">
        <v>0.1</v>
      </c>
      <c r="J39" s="138">
        <v>0.1</v>
      </c>
      <c r="K39" s="138">
        <v>0.1</v>
      </c>
      <c r="L39" s="138">
        <v>0.1</v>
      </c>
      <c r="M39" s="138">
        <v>0.1</v>
      </c>
    </row>
    <row r="40" spans="1:13" x14ac:dyDescent="0.3">
      <c r="A40" s="95" t="s">
        <v>362</v>
      </c>
      <c r="B40" s="95" t="str">
        <f t="shared" si="1"/>
        <v>nat</v>
      </c>
      <c r="C40" s="95" t="str">
        <f t="shared" si="3"/>
        <v>base</v>
      </c>
      <c r="D40" s="137">
        <v>0.1</v>
      </c>
      <c r="E40" s="137">
        <v>0.1</v>
      </c>
      <c r="F40" s="137">
        <v>0.1</v>
      </c>
      <c r="G40" s="137">
        <v>0.1</v>
      </c>
      <c r="H40" s="138">
        <v>0.1</v>
      </c>
      <c r="I40" s="138">
        <v>0.1</v>
      </c>
      <c r="J40" s="138">
        <v>0.1</v>
      </c>
      <c r="K40" s="138">
        <v>0.1</v>
      </c>
      <c r="L40" s="138">
        <v>0.1</v>
      </c>
      <c r="M40" s="138">
        <v>0.1</v>
      </c>
    </row>
    <row r="41" spans="1:13" x14ac:dyDescent="0.3">
      <c r="A41" s="89" t="s">
        <v>103</v>
      </c>
      <c r="B41" s="89" t="str">
        <f t="shared" si="1"/>
        <v>nat</v>
      </c>
      <c r="C41" s="89" t="str">
        <f t="shared" si="3"/>
        <v>base</v>
      </c>
      <c r="D41" s="137">
        <v>0.1</v>
      </c>
      <c r="E41" s="137">
        <v>0.1</v>
      </c>
      <c r="F41" s="137">
        <v>0.1</v>
      </c>
      <c r="G41" s="137">
        <v>0.1</v>
      </c>
      <c r="H41" s="138">
        <v>0.1</v>
      </c>
      <c r="I41" s="138">
        <v>0.1</v>
      </c>
      <c r="J41" s="138">
        <v>0.1</v>
      </c>
      <c r="K41" s="138">
        <v>0.1</v>
      </c>
      <c r="L41" s="138">
        <v>0.1</v>
      </c>
      <c r="M41" s="138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37">
        <v>0.1</v>
      </c>
      <c r="E42" s="137">
        <v>0.1</v>
      </c>
      <c r="F42" s="137">
        <v>0.1</v>
      </c>
      <c r="G42" s="137">
        <v>0.1</v>
      </c>
      <c r="H42" s="138">
        <v>0.1</v>
      </c>
      <c r="I42" s="138">
        <v>0.1</v>
      </c>
      <c r="J42" s="138">
        <v>0.1</v>
      </c>
      <c r="K42" s="138">
        <v>0.1</v>
      </c>
      <c r="L42" s="138">
        <v>0.1</v>
      </c>
      <c r="M42" s="138">
        <v>0.1</v>
      </c>
    </row>
    <row r="43" spans="1:13" x14ac:dyDescent="0.3">
      <c r="A43" s="88" t="s">
        <v>104</v>
      </c>
      <c r="B43" s="88" t="str">
        <f t="shared" si="1"/>
        <v>nat</v>
      </c>
      <c r="C43" s="88" t="str">
        <f t="shared" si="4"/>
        <v>base</v>
      </c>
      <c r="D43" s="137">
        <v>0.1</v>
      </c>
      <c r="E43" s="137">
        <v>0.1</v>
      </c>
      <c r="F43" s="137">
        <v>0.1</v>
      </c>
      <c r="G43" s="137">
        <v>0.1</v>
      </c>
      <c r="H43" s="138">
        <v>0.1</v>
      </c>
      <c r="I43" s="138">
        <v>0.1</v>
      </c>
      <c r="J43" s="138">
        <v>0.1</v>
      </c>
      <c r="K43" s="138">
        <v>0.1</v>
      </c>
      <c r="L43" s="138">
        <v>0.1</v>
      </c>
      <c r="M43" s="138">
        <v>0.1</v>
      </c>
    </row>
    <row r="44" spans="1:13" x14ac:dyDescent="0.3">
      <c r="A44" s="88" t="s">
        <v>105</v>
      </c>
      <c r="B44" s="88" t="str">
        <f t="shared" si="1"/>
        <v>nat</v>
      </c>
      <c r="C44" s="88" t="str">
        <f t="shared" si="4"/>
        <v>base</v>
      </c>
      <c r="D44" s="137">
        <v>0.1</v>
      </c>
      <c r="E44" s="137">
        <v>0.1</v>
      </c>
      <c r="F44" s="137">
        <v>0.1</v>
      </c>
      <c r="G44" s="137">
        <v>0.1</v>
      </c>
      <c r="H44" s="138">
        <v>0.1</v>
      </c>
      <c r="I44" s="138">
        <v>0.1</v>
      </c>
      <c r="J44" s="138">
        <v>0.1</v>
      </c>
      <c r="K44" s="138">
        <v>0.1</v>
      </c>
      <c r="L44" s="138">
        <v>0.1</v>
      </c>
      <c r="M44" s="138">
        <v>0.1</v>
      </c>
    </row>
    <row r="45" spans="1:13" x14ac:dyDescent="0.3">
      <c r="A45" s="88" t="s">
        <v>106</v>
      </c>
      <c r="B45" s="88" t="str">
        <f t="shared" si="1"/>
        <v>nat</v>
      </c>
      <c r="C45" s="88" t="str">
        <f t="shared" si="4"/>
        <v>base</v>
      </c>
      <c r="D45" s="137">
        <v>0.1</v>
      </c>
      <c r="E45" s="137">
        <v>0.1</v>
      </c>
      <c r="F45" s="137">
        <v>0.1</v>
      </c>
      <c r="G45" s="137">
        <v>0.1</v>
      </c>
      <c r="H45" s="138">
        <v>0.1</v>
      </c>
      <c r="I45" s="138">
        <v>0.1</v>
      </c>
      <c r="J45" s="138">
        <v>0.1</v>
      </c>
      <c r="K45" s="138">
        <v>0.1</v>
      </c>
      <c r="L45" s="138">
        <v>0.1</v>
      </c>
      <c r="M45" s="138">
        <v>0.1</v>
      </c>
    </row>
    <row r="46" spans="1:13" x14ac:dyDescent="0.3">
      <c r="A46" s="88" t="s">
        <v>107</v>
      </c>
      <c r="B46" s="88" t="str">
        <f t="shared" si="1"/>
        <v>nat</v>
      </c>
      <c r="C46" s="88" t="str">
        <f t="shared" si="4"/>
        <v>base</v>
      </c>
      <c r="D46" s="137">
        <v>0.1</v>
      </c>
      <c r="E46" s="137">
        <v>0.1</v>
      </c>
      <c r="F46" s="137">
        <v>0.1</v>
      </c>
      <c r="G46" s="137">
        <v>0.1</v>
      </c>
      <c r="H46" s="138">
        <v>0.1</v>
      </c>
      <c r="I46" s="138">
        <v>0.1</v>
      </c>
      <c r="J46" s="138">
        <v>0.1</v>
      </c>
      <c r="K46" s="138">
        <v>0.1</v>
      </c>
      <c r="L46" s="138">
        <v>0.1</v>
      </c>
      <c r="M46" s="138">
        <v>0.1</v>
      </c>
    </row>
    <row r="47" spans="1:13" x14ac:dyDescent="0.3">
      <c r="A47" s="97" t="s">
        <v>108</v>
      </c>
      <c r="B47" s="97" t="str">
        <f t="shared" si="1"/>
        <v>nat</v>
      </c>
      <c r="C47" s="97" t="str">
        <f t="shared" si="4"/>
        <v>base</v>
      </c>
      <c r="D47" s="137">
        <v>0.1</v>
      </c>
      <c r="E47" s="137">
        <v>0.1</v>
      </c>
      <c r="F47" s="137">
        <v>0.1</v>
      </c>
      <c r="G47" s="137">
        <v>0.1</v>
      </c>
      <c r="H47" s="138">
        <v>0.1</v>
      </c>
      <c r="I47" s="138">
        <v>0.1</v>
      </c>
      <c r="J47" s="138">
        <v>0.1</v>
      </c>
      <c r="K47" s="138">
        <v>0.1</v>
      </c>
      <c r="L47" s="138">
        <v>0.1</v>
      </c>
      <c r="M47" s="138">
        <v>0.1</v>
      </c>
    </row>
    <row r="48" spans="1:13" x14ac:dyDescent="0.3">
      <c r="A48" s="88" t="s">
        <v>109</v>
      </c>
      <c r="B48" s="88" t="str">
        <f t="shared" si="1"/>
        <v>nat</v>
      </c>
      <c r="C48" s="88" t="str">
        <f t="shared" si="4"/>
        <v>base</v>
      </c>
      <c r="D48" s="137">
        <v>0.1</v>
      </c>
      <c r="E48" s="137">
        <v>0.1</v>
      </c>
      <c r="F48" s="137">
        <v>0.1</v>
      </c>
      <c r="G48" s="137">
        <v>0.1</v>
      </c>
      <c r="H48" s="138">
        <v>0.1</v>
      </c>
      <c r="I48" s="138">
        <v>0.1</v>
      </c>
      <c r="J48" s="138">
        <v>0.1</v>
      </c>
      <c r="K48" s="138">
        <v>0.1</v>
      </c>
      <c r="L48" s="138">
        <v>0.1</v>
      </c>
      <c r="M48" s="138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37" t="s">
        <v>75</v>
      </c>
      <c r="E49" s="137" t="s">
        <v>75</v>
      </c>
      <c r="F49" s="137" t="s">
        <v>75</v>
      </c>
      <c r="G49" s="137" t="s">
        <v>75</v>
      </c>
      <c r="H49" s="138" t="s">
        <v>75</v>
      </c>
      <c r="I49" s="138" t="s">
        <v>75</v>
      </c>
      <c r="J49" s="138" t="s">
        <v>75</v>
      </c>
      <c r="K49" s="138" t="s">
        <v>75</v>
      </c>
      <c r="L49" s="138" t="s">
        <v>75</v>
      </c>
      <c r="M49" s="138" t="s">
        <v>75</v>
      </c>
    </row>
    <row r="50" spans="1:13" x14ac:dyDescent="0.3">
      <c r="A50" s="86" t="s">
        <v>215</v>
      </c>
      <c r="B50" s="86" t="str">
        <f t="shared" si="1"/>
        <v>nat</v>
      </c>
      <c r="C50" s="86" t="str">
        <f t="shared" si="4"/>
        <v>base</v>
      </c>
      <c r="D50" s="137">
        <v>0.1</v>
      </c>
      <c r="E50" s="137">
        <v>0.1</v>
      </c>
      <c r="F50" s="137">
        <v>0.1</v>
      </c>
      <c r="G50" s="137">
        <v>0.1</v>
      </c>
      <c r="H50" s="138">
        <v>0.1</v>
      </c>
      <c r="I50" s="138">
        <v>0.1</v>
      </c>
      <c r="J50" s="138">
        <v>0.1</v>
      </c>
      <c r="K50" s="138">
        <v>0.1</v>
      </c>
      <c r="L50" s="138">
        <v>0.1</v>
      </c>
      <c r="M50" s="138">
        <v>0.1</v>
      </c>
    </row>
    <row r="51" spans="1:13" x14ac:dyDescent="0.3">
      <c r="A51" s="99" t="s">
        <v>417</v>
      </c>
      <c r="B51" s="99" t="str">
        <f>B49</f>
        <v>nat</v>
      </c>
      <c r="C51" s="99" t="str">
        <f>C49</f>
        <v>base</v>
      </c>
      <c r="D51" s="137">
        <v>0.1</v>
      </c>
      <c r="E51" s="137">
        <v>0.1</v>
      </c>
      <c r="F51" s="137">
        <v>0.1</v>
      </c>
      <c r="G51" s="137">
        <v>0.1</v>
      </c>
      <c r="H51" s="138">
        <v>0.1</v>
      </c>
      <c r="I51" s="138">
        <v>0.1</v>
      </c>
      <c r="J51" s="138">
        <v>0.1</v>
      </c>
      <c r="K51" s="138">
        <v>0.1</v>
      </c>
      <c r="L51" s="138">
        <v>0.1</v>
      </c>
      <c r="M51" s="138">
        <v>0.1</v>
      </c>
    </row>
    <row r="52" spans="1:13" x14ac:dyDescent="0.3">
      <c r="A52" s="99" t="s">
        <v>110</v>
      </c>
      <c r="B52" s="99" t="str">
        <f>B50</f>
        <v>nat</v>
      </c>
      <c r="C52" s="99" t="str">
        <f>C50</f>
        <v>base</v>
      </c>
      <c r="D52" s="137">
        <v>0.1</v>
      </c>
      <c r="E52" s="137">
        <v>0.1</v>
      </c>
      <c r="F52" s="137">
        <v>0.1</v>
      </c>
      <c r="G52" s="137">
        <v>0.1</v>
      </c>
      <c r="H52" s="138">
        <v>0.1</v>
      </c>
      <c r="I52" s="138">
        <v>0.1</v>
      </c>
      <c r="J52" s="138">
        <v>0.1</v>
      </c>
      <c r="K52" s="138">
        <v>0.1</v>
      </c>
      <c r="L52" s="138">
        <v>0.1</v>
      </c>
      <c r="M52" s="138">
        <v>0.1</v>
      </c>
    </row>
    <row r="53" spans="1:13" x14ac:dyDescent="0.3">
      <c r="A53" s="86" t="s">
        <v>111</v>
      </c>
      <c r="B53" s="86" t="str">
        <f t="shared" ref="B53:C60" si="5">B52</f>
        <v>nat</v>
      </c>
      <c r="C53" s="86" t="str">
        <f t="shared" si="5"/>
        <v>base</v>
      </c>
      <c r="D53" s="137">
        <v>0.1</v>
      </c>
      <c r="E53" s="137">
        <v>0.1</v>
      </c>
      <c r="F53" s="137">
        <v>0.1</v>
      </c>
      <c r="G53" s="137">
        <v>0.1</v>
      </c>
      <c r="H53" s="138">
        <v>0.1</v>
      </c>
      <c r="I53" s="138">
        <v>0.1</v>
      </c>
      <c r="J53" s="138">
        <v>0.1</v>
      </c>
      <c r="K53" s="138">
        <v>0.1</v>
      </c>
      <c r="L53" s="138">
        <v>0.1</v>
      </c>
      <c r="M53" s="138">
        <v>0.1</v>
      </c>
    </row>
    <row r="54" spans="1:13" x14ac:dyDescent="0.3">
      <c r="A54" s="86" t="s">
        <v>112</v>
      </c>
      <c r="B54" s="86" t="str">
        <f t="shared" si="5"/>
        <v>nat</v>
      </c>
      <c r="C54" s="86" t="str">
        <f t="shared" si="5"/>
        <v>base</v>
      </c>
      <c r="D54" s="137">
        <v>0.1</v>
      </c>
      <c r="E54" s="137">
        <v>0.1</v>
      </c>
      <c r="F54" s="137">
        <v>0.1</v>
      </c>
      <c r="G54" s="137">
        <v>0.1</v>
      </c>
      <c r="H54" s="138">
        <v>0.1</v>
      </c>
      <c r="I54" s="138">
        <v>0.1</v>
      </c>
      <c r="J54" s="138">
        <v>0.1</v>
      </c>
      <c r="K54" s="138">
        <v>0.1</v>
      </c>
      <c r="L54" s="138">
        <v>0.1</v>
      </c>
      <c r="M54" s="138">
        <v>0.1</v>
      </c>
    </row>
    <row r="55" spans="1:13" x14ac:dyDescent="0.3">
      <c r="A55" s="86" t="s">
        <v>113</v>
      </c>
      <c r="B55" s="86" t="str">
        <f t="shared" si="5"/>
        <v>nat</v>
      </c>
      <c r="C55" s="86" t="str">
        <f t="shared" si="5"/>
        <v>base</v>
      </c>
      <c r="D55" s="137">
        <v>0.1</v>
      </c>
      <c r="E55" s="137">
        <v>0.1</v>
      </c>
      <c r="F55" s="137">
        <v>0.1</v>
      </c>
      <c r="G55" s="137">
        <v>0.1</v>
      </c>
      <c r="H55" s="138">
        <v>0.1</v>
      </c>
      <c r="I55" s="138">
        <v>0.1</v>
      </c>
      <c r="J55" s="138">
        <v>0.1</v>
      </c>
      <c r="K55" s="138">
        <v>0.1</v>
      </c>
      <c r="L55" s="138">
        <v>0.1</v>
      </c>
      <c r="M55" s="138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37">
        <v>0.1</v>
      </c>
      <c r="E56" s="137">
        <v>0.1</v>
      </c>
      <c r="F56" s="137">
        <v>0.1</v>
      </c>
      <c r="G56" s="137">
        <v>0.1</v>
      </c>
      <c r="H56" s="138">
        <v>0.1</v>
      </c>
      <c r="I56" s="138">
        <v>0.1</v>
      </c>
      <c r="J56" s="138">
        <v>0.1</v>
      </c>
      <c r="K56" s="138">
        <v>0.1</v>
      </c>
      <c r="L56" s="138">
        <v>0.1</v>
      </c>
      <c r="M56" s="138">
        <v>0.1</v>
      </c>
    </row>
    <row r="57" spans="1:13" x14ac:dyDescent="0.3">
      <c r="A57" s="90" t="s">
        <v>114</v>
      </c>
      <c r="B57" s="90" t="str">
        <f t="shared" si="5"/>
        <v>nat</v>
      </c>
      <c r="C57" s="90" t="str">
        <f t="shared" si="5"/>
        <v>base</v>
      </c>
      <c r="D57" s="137">
        <v>0.1</v>
      </c>
      <c r="E57" s="137">
        <v>0.1</v>
      </c>
      <c r="F57" s="137">
        <v>0.1</v>
      </c>
      <c r="G57" s="137">
        <v>0.1</v>
      </c>
      <c r="H57" s="138">
        <v>0.1</v>
      </c>
      <c r="I57" s="138">
        <v>0.1</v>
      </c>
      <c r="J57" s="138">
        <v>0.1</v>
      </c>
      <c r="K57" s="138">
        <v>0.1</v>
      </c>
      <c r="L57" s="138">
        <v>0.1</v>
      </c>
      <c r="M57" s="138">
        <v>0.1</v>
      </c>
    </row>
    <row r="58" spans="1:13" x14ac:dyDescent="0.3">
      <c r="A58" s="101" t="s">
        <v>115</v>
      </c>
      <c r="B58" s="101" t="str">
        <f t="shared" si="5"/>
        <v>nat</v>
      </c>
      <c r="C58" s="101" t="str">
        <f t="shared" si="5"/>
        <v>base</v>
      </c>
      <c r="D58" s="137">
        <v>0.1</v>
      </c>
      <c r="E58" s="137">
        <v>0.1</v>
      </c>
      <c r="F58" s="137">
        <v>0.1</v>
      </c>
      <c r="G58" s="137">
        <v>0.1</v>
      </c>
      <c r="H58" s="138">
        <v>0.1</v>
      </c>
      <c r="I58" s="138">
        <v>0.1</v>
      </c>
      <c r="J58" s="138">
        <v>0.1</v>
      </c>
      <c r="K58" s="138">
        <v>0.1</v>
      </c>
      <c r="L58" s="138">
        <v>0.1</v>
      </c>
      <c r="M58" s="138">
        <v>0.1</v>
      </c>
    </row>
    <row r="59" spans="1:13" x14ac:dyDescent="0.3">
      <c r="A59" s="102" t="s">
        <v>116</v>
      </c>
      <c r="B59" s="102" t="str">
        <f t="shared" si="5"/>
        <v>nat</v>
      </c>
      <c r="C59" s="102" t="str">
        <f t="shared" si="5"/>
        <v>base</v>
      </c>
      <c r="D59" s="137">
        <v>0.1</v>
      </c>
      <c r="E59" s="137">
        <v>0.1</v>
      </c>
      <c r="F59" s="137">
        <v>0.1</v>
      </c>
      <c r="G59" s="137">
        <v>0.1</v>
      </c>
      <c r="H59" s="138">
        <v>0.1</v>
      </c>
      <c r="I59" s="138">
        <v>0.1</v>
      </c>
      <c r="J59" s="138">
        <v>0.1</v>
      </c>
      <c r="K59" s="138">
        <v>0.1</v>
      </c>
      <c r="L59" s="138">
        <v>0.1</v>
      </c>
      <c r="M59" s="138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37">
        <v>0.1</v>
      </c>
      <c r="E60" s="137">
        <v>0.1</v>
      </c>
      <c r="F60" s="137">
        <v>0.1</v>
      </c>
      <c r="G60" s="137">
        <v>0.1</v>
      </c>
      <c r="H60" s="138">
        <v>0.1</v>
      </c>
      <c r="I60" s="138">
        <v>0.1</v>
      </c>
      <c r="J60" s="138">
        <v>0.1</v>
      </c>
      <c r="K60" s="138">
        <v>0.1</v>
      </c>
      <c r="L60" s="138">
        <v>0.1</v>
      </c>
      <c r="M60" s="138">
        <v>0.1</v>
      </c>
    </row>
    <row r="61" spans="1:13" x14ac:dyDescent="0.3">
      <c r="A61" s="88" t="s">
        <v>418</v>
      </c>
      <c r="B61" s="88" t="str">
        <f t="shared" ref="B61:C61" si="6">B58</f>
        <v>nat</v>
      </c>
      <c r="C61" s="88" t="str">
        <f t="shared" si="6"/>
        <v>base</v>
      </c>
      <c r="D61" s="139">
        <v>0.1</v>
      </c>
      <c r="E61" s="139">
        <v>0.1</v>
      </c>
      <c r="F61" s="139">
        <v>0.1</v>
      </c>
      <c r="G61" s="139">
        <v>0.1</v>
      </c>
      <c r="H61" s="140">
        <v>0.1</v>
      </c>
      <c r="I61" s="140">
        <v>0.1</v>
      </c>
      <c r="J61" s="140">
        <v>0.1</v>
      </c>
      <c r="K61" s="140">
        <v>0.1</v>
      </c>
      <c r="L61" s="140">
        <v>0.1</v>
      </c>
      <c r="M61" s="140">
        <v>0.1</v>
      </c>
    </row>
    <row r="62" spans="1:13" x14ac:dyDescent="0.3">
      <c r="A62" s="88" t="s">
        <v>419</v>
      </c>
      <c r="B62" s="88" t="str">
        <f t="shared" ref="B62:C62" si="7">B59</f>
        <v>nat</v>
      </c>
      <c r="C62" s="88" t="str">
        <f t="shared" si="7"/>
        <v>base</v>
      </c>
      <c r="D62" s="139">
        <v>0.1</v>
      </c>
      <c r="E62" s="139">
        <v>0.1</v>
      </c>
      <c r="F62" s="139">
        <v>0.1</v>
      </c>
      <c r="G62" s="139">
        <v>0.1</v>
      </c>
      <c r="H62" s="140">
        <v>0.1</v>
      </c>
      <c r="I62" s="140">
        <v>0.1</v>
      </c>
      <c r="J62" s="140">
        <v>0.1</v>
      </c>
      <c r="K62" s="140">
        <v>0.1</v>
      </c>
      <c r="L62" s="140">
        <v>0.1</v>
      </c>
      <c r="M62" s="140">
        <v>0.1</v>
      </c>
    </row>
    <row r="63" spans="1:13" x14ac:dyDescent="0.3">
      <c r="A63" s="88" t="s">
        <v>117</v>
      </c>
      <c r="B63" s="88" t="str">
        <f>B60</f>
        <v>nat</v>
      </c>
      <c r="C63" s="88" t="str">
        <f>C60</f>
        <v>base</v>
      </c>
      <c r="D63" s="139">
        <v>0.1</v>
      </c>
      <c r="E63" s="139">
        <v>0.1</v>
      </c>
      <c r="F63" s="139">
        <v>0.1</v>
      </c>
      <c r="G63" s="139">
        <v>0.1</v>
      </c>
      <c r="H63" s="140">
        <v>0.1</v>
      </c>
      <c r="I63" s="140">
        <v>0.1</v>
      </c>
      <c r="J63" s="140">
        <v>0.1</v>
      </c>
      <c r="K63" s="140">
        <v>0.1</v>
      </c>
      <c r="L63" s="140">
        <v>0.1</v>
      </c>
      <c r="M63" s="140">
        <v>0.1</v>
      </c>
    </row>
    <row r="64" spans="1:13" x14ac:dyDescent="0.3">
      <c r="A64" s="88" t="s">
        <v>118</v>
      </c>
      <c r="B64" s="88" t="str">
        <f t="shared" ref="B64:B76" si="8">B63</f>
        <v>nat</v>
      </c>
      <c r="C64" s="88" t="str">
        <f t="shared" ref="C64:C76" si="9">C63</f>
        <v>base</v>
      </c>
      <c r="D64" s="139">
        <v>0.1</v>
      </c>
      <c r="E64" s="139">
        <v>0.1</v>
      </c>
      <c r="F64" s="139">
        <v>0.1</v>
      </c>
      <c r="G64" s="139">
        <v>0.1</v>
      </c>
      <c r="H64" s="140">
        <v>0.1</v>
      </c>
      <c r="I64" s="140">
        <v>0.1</v>
      </c>
      <c r="J64" s="140">
        <v>0.1</v>
      </c>
      <c r="K64" s="140">
        <v>0.1</v>
      </c>
      <c r="L64" s="140">
        <v>0.1</v>
      </c>
      <c r="M64" s="140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39">
        <v>0.1</v>
      </c>
      <c r="E65" s="139">
        <v>0.1</v>
      </c>
      <c r="F65" s="139">
        <v>0.1</v>
      </c>
      <c r="G65" s="139">
        <v>0.1</v>
      </c>
      <c r="H65" s="140">
        <v>0.1</v>
      </c>
      <c r="I65" s="140">
        <v>0.1</v>
      </c>
      <c r="J65" s="140">
        <v>0.1</v>
      </c>
      <c r="K65" s="140">
        <v>0.1</v>
      </c>
      <c r="L65" s="140">
        <v>0.1</v>
      </c>
      <c r="M65" s="140">
        <v>0.1</v>
      </c>
    </row>
    <row r="66" spans="1:13" x14ac:dyDescent="0.3">
      <c r="A66" s="88" t="s">
        <v>119</v>
      </c>
      <c r="B66" s="88" t="str">
        <f t="shared" si="8"/>
        <v>nat</v>
      </c>
      <c r="C66" s="88" t="str">
        <f t="shared" si="9"/>
        <v>base</v>
      </c>
      <c r="D66" s="139">
        <v>0.1</v>
      </c>
      <c r="E66" s="139">
        <v>0.1</v>
      </c>
      <c r="F66" s="139">
        <v>0.1</v>
      </c>
      <c r="G66" s="139">
        <v>0.1</v>
      </c>
      <c r="H66" s="140">
        <v>0.1</v>
      </c>
      <c r="I66" s="140">
        <v>0.1</v>
      </c>
      <c r="J66" s="140">
        <v>0.1</v>
      </c>
      <c r="K66" s="140">
        <v>0.1</v>
      </c>
      <c r="L66" s="140">
        <v>0.1</v>
      </c>
      <c r="M66" s="140">
        <v>0.1</v>
      </c>
    </row>
    <row r="67" spans="1:13" x14ac:dyDescent="0.3">
      <c r="A67" s="88" t="s">
        <v>120</v>
      </c>
      <c r="B67" s="88" t="str">
        <f t="shared" si="8"/>
        <v>nat</v>
      </c>
      <c r="C67" s="88" t="str">
        <f t="shared" si="9"/>
        <v>base</v>
      </c>
      <c r="D67" s="139">
        <v>0.1</v>
      </c>
      <c r="E67" s="139">
        <v>0.1</v>
      </c>
      <c r="F67" s="139">
        <v>0.1</v>
      </c>
      <c r="G67" s="139">
        <v>0.1</v>
      </c>
      <c r="H67" s="140">
        <v>0.1</v>
      </c>
      <c r="I67" s="140">
        <v>0.1</v>
      </c>
      <c r="J67" s="140">
        <v>0.1</v>
      </c>
      <c r="K67" s="140">
        <v>0.1</v>
      </c>
      <c r="L67" s="140">
        <v>0.1</v>
      </c>
      <c r="M67" s="140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39">
        <v>0.1</v>
      </c>
      <c r="E68" s="139">
        <v>0.1</v>
      </c>
      <c r="F68" s="139">
        <v>0.1</v>
      </c>
      <c r="G68" s="139">
        <v>0.1</v>
      </c>
      <c r="H68" s="140">
        <v>0.1</v>
      </c>
      <c r="I68" s="140">
        <v>0.1</v>
      </c>
      <c r="J68" s="140">
        <v>0.1</v>
      </c>
      <c r="K68" s="140">
        <v>0.1</v>
      </c>
      <c r="L68" s="140">
        <v>0.1</v>
      </c>
      <c r="M68" s="140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39" t="s">
        <v>75</v>
      </c>
      <c r="E69" s="139" t="s">
        <v>75</v>
      </c>
      <c r="F69" s="139" t="s">
        <v>75</v>
      </c>
      <c r="G69" s="139" t="s">
        <v>75</v>
      </c>
      <c r="H69" s="140" t="s">
        <v>75</v>
      </c>
      <c r="I69" s="140" t="s">
        <v>75</v>
      </c>
      <c r="J69" s="140" t="s">
        <v>75</v>
      </c>
      <c r="K69" s="140" t="s">
        <v>75</v>
      </c>
      <c r="L69" s="140" t="s">
        <v>75</v>
      </c>
      <c r="M69" s="140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39">
        <v>0.1</v>
      </c>
      <c r="E70" s="139">
        <v>0.1</v>
      </c>
      <c r="F70" s="139">
        <v>0.1</v>
      </c>
      <c r="G70" s="139">
        <v>0.1</v>
      </c>
      <c r="H70" s="140">
        <v>0.1</v>
      </c>
      <c r="I70" s="140">
        <v>0.1</v>
      </c>
      <c r="J70" s="140">
        <v>0.1</v>
      </c>
      <c r="K70" s="140">
        <v>0.1</v>
      </c>
      <c r="L70" s="140">
        <v>0.1</v>
      </c>
      <c r="M70" s="140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39">
        <v>0.1</v>
      </c>
      <c r="E71" s="139">
        <v>0.1</v>
      </c>
      <c r="F71" s="139">
        <v>0.1</v>
      </c>
      <c r="G71" s="139">
        <v>0.1</v>
      </c>
      <c r="H71" s="140">
        <v>0.1</v>
      </c>
      <c r="I71" s="140">
        <v>0.1</v>
      </c>
      <c r="J71" s="140">
        <v>0.1</v>
      </c>
      <c r="K71" s="140">
        <v>0.1</v>
      </c>
      <c r="L71" s="140">
        <v>0.1</v>
      </c>
      <c r="M71" s="140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39">
        <v>0.1</v>
      </c>
      <c r="E72" s="139">
        <v>0.1</v>
      </c>
      <c r="F72" s="139">
        <v>0.1</v>
      </c>
      <c r="G72" s="139">
        <v>0.1</v>
      </c>
      <c r="H72" s="140">
        <v>0.1</v>
      </c>
      <c r="I72" s="140">
        <v>0.1</v>
      </c>
      <c r="J72" s="140">
        <v>0.1</v>
      </c>
      <c r="K72" s="140">
        <v>0.1</v>
      </c>
      <c r="L72" s="140">
        <v>0.1</v>
      </c>
      <c r="M72" s="140">
        <v>0.1</v>
      </c>
    </row>
    <row r="73" spans="1:13" x14ac:dyDescent="0.3">
      <c r="A73" s="87" t="s">
        <v>121</v>
      </c>
      <c r="B73" s="87" t="str">
        <f t="shared" si="8"/>
        <v>nat</v>
      </c>
      <c r="C73" s="87" t="str">
        <f t="shared" si="9"/>
        <v>base</v>
      </c>
      <c r="D73" s="139">
        <v>0.1</v>
      </c>
      <c r="E73" s="139">
        <v>0.1</v>
      </c>
      <c r="F73" s="139">
        <v>0.1</v>
      </c>
      <c r="G73" s="139">
        <v>0.1</v>
      </c>
      <c r="H73" s="140">
        <v>0.1</v>
      </c>
      <c r="I73" s="140">
        <v>0.1</v>
      </c>
      <c r="J73" s="140">
        <v>0.1</v>
      </c>
      <c r="K73" s="140">
        <v>0.1</v>
      </c>
      <c r="L73" s="140">
        <v>0.1</v>
      </c>
      <c r="M73" s="140">
        <v>0.1</v>
      </c>
    </row>
    <row r="74" spans="1:13" x14ac:dyDescent="0.3">
      <c r="A74" s="105" t="s">
        <v>320</v>
      </c>
      <c r="B74" s="105" t="str">
        <f t="shared" si="8"/>
        <v>nat</v>
      </c>
      <c r="C74" s="105" t="str">
        <f t="shared" si="9"/>
        <v>base</v>
      </c>
      <c r="D74" s="139">
        <v>-0.5</v>
      </c>
      <c r="E74" s="139">
        <v>-0.5</v>
      </c>
      <c r="F74" s="139">
        <v>-0.5</v>
      </c>
      <c r="G74" s="139">
        <v>-0.5</v>
      </c>
      <c r="H74" s="140">
        <v>-0.5</v>
      </c>
      <c r="I74" s="140">
        <v>-0.5</v>
      </c>
      <c r="J74" s="140">
        <v>-0.5</v>
      </c>
      <c r="K74" s="140">
        <v>-0.5</v>
      </c>
      <c r="L74" s="140">
        <v>-0.5</v>
      </c>
      <c r="M74" s="140">
        <v>-0.5</v>
      </c>
    </row>
    <row r="75" spans="1:13" x14ac:dyDescent="0.3">
      <c r="A75" s="91" t="s">
        <v>321</v>
      </c>
      <c r="B75" s="91" t="str">
        <f t="shared" si="8"/>
        <v>nat</v>
      </c>
      <c r="C75" s="91" t="str">
        <f t="shared" si="9"/>
        <v>base</v>
      </c>
      <c r="D75" s="139">
        <v>-0.5</v>
      </c>
      <c r="E75" s="139">
        <v>-0.5</v>
      </c>
      <c r="F75" s="139">
        <v>-0.5</v>
      </c>
      <c r="G75" s="139">
        <v>-0.5</v>
      </c>
      <c r="H75" s="140">
        <v>-0.5</v>
      </c>
      <c r="I75" s="140">
        <v>-0.5</v>
      </c>
      <c r="J75" s="140">
        <v>-0.5</v>
      </c>
      <c r="K75" s="140">
        <v>-0.5</v>
      </c>
      <c r="L75" s="140">
        <v>-0.5</v>
      </c>
      <c r="M75" s="140">
        <v>-0.5</v>
      </c>
    </row>
    <row r="76" spans="1:13" x14ac:dyDescent="0.3">
      <c r="A76" s="106" t="s">
        <v>363</v>
      </c>
      <c r="B76" s="106" t="str">
        <f t="shared" si="8"/>
        <v>nat</v>
      </c>
      <c r="C76" s="106" t="str">
        <f t="shared" si="9"/>
        <v>base</v>
      </c>
      <c r="D76" s="139">
        <v>-0.5</v>
      </c>
      <c r="E76" s="139">
        <v>-0.5</v>
      </c>
      <c r="F76" s="139">
        <v>-0.5</v>
      </c>
      <c r="G76" s="139">
        <v>-0.5</v>
      </c>
      <c r="H76" s="140">
        <v>-0.5</v>
      </c>
      <c r="I76" s="140">
        <v>-0.5</v>
      </c>
      <c r="J76" s="140">
        <v>-0.5</v>
      </c>
      <c r="K76" s="140">
        <v>-0.5</v>
      </c>
      <c r="L76" s="140">
        <v>-0.5</v>
      </c>
      <c r="M76" s="140">
        <v>-0.5</v>
      </c>
    </row>
    <row r="77" spans="1:13" x14ac:dyDescent="0.3">
      <c r="A77" s="107" t="s">
        <v>364</v>
      </c>
      <c r="B77" s="107" t="str">
        <f t="shared" ref="B77:B84" si="10">B76</f>
        <v>nat</v>
      </c>
      <c r="C77" s="107" t="str">
        <f t="shared" ref="C77:C84" si="11">C76</f>
        <v>base</v>
      </c>
      <c r="D77" s="139">
        <v>-0.5</v>
      </c>
      <c r="E77" s="139">
        <v>-0.5</v>
      </c>
      <c r="F77" s="139">
        <v>-0.5</v>
      </c>
      <c r="G77" s="139">
        <v>-0.5</v>
      </c>
      <c r="H77" s="140">
        <v>-0.5</v>
      </c>
      <c r="I77" s="140">
        <v>-0.5</v>
      </c>
      <c r="J77" s="140">
        <v>-0.5</v>
      </c>
      <c r="K77" s="140">
        <v>-0.5</v>
      </c>
      <c r="L77" s="140">
        <v>-0.5</v>
      </c>
      <c r="M77" s="140">
        <v>-0.5</v>
      </c>
    </row>
    <row r="78" spans="1:13" x14ac:dyDescent="0.3">
      <c r="A78" s="2" t="s">
        <v>325</v>
      </c>
      <c r="B78" s="2" t="str">
        <f t="shared" si="10"/>
        <v>nat</v>
      </c>
      <c r="C78" s="2" t="str">
        <f t="shared" si="11"/>
        <v>base</v>
      </c>
      <c r="D78" s="139" t="s">
        <v>75</v>
      </c>
      <c r="E78" s="139" t="s">
        <v>75</v>
      </c>
      <c r="F78" s="139" t="s">
        <v>75</v>
      </c>
      <c r="G78" s="139" t="s">
        <v>75</v>
      </c>
      <c r="H78" s="140" t="s">
        <v>75</v>
      </c>
      <c r="I78" s="140" t="s">
        <v>75</v>
      </c>
      <c r="J78" s="140" t="s">
        <v>75</v>
      </c>
      <c r="K78" s="140" t="s">
        <v>75</v>
      </c>
      <c r="L78" s="140" t="s">
        <v>75</v>
      </c>
      <c r="M78" s="140" t="s">
        <v>75</v>
      </c>
    </row>
    <row r="79" spans="1:13" x14ac:dyDescent="0.3">
      <c r="A79" s="87" t="s">
        <v>217</v>
      </c>
      <c r="B79" s="87" t="str">
        <f t="shared" si="10"/>
        <v>nat</v>
      </c>
      <c r="C79" s="87" t="str">
        <f t="shared" si="11"/>
        <v>base</v>
      </c>
      <c r="D79" s="139">
        <v>-0.5</v>
      </c>
      <c r="E79" s="139">
        <v>-0.5</v>
      </c>
      <c r="F79" s="139">
        <v>-0.5</v>
      </c>
      <c r="G79" s="139">
        <v>-0.5</v>
      </c>
      <c r="H79" s="140">
        <v>-0.5</v>
      </c>
      <c r="I79" s="140">
        <v>-0.5</v>
      </c>
      <c r="J79" s="140">
        <v>-0.5</v>
      </c>
      <c r="K79" s="140">
        <v>-0.5</v>
      </c>
      <c r="L79" s="140">
        <v>-0.5</v>
      </c>
      <c r="M79" s="140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39">
        <v>-0.5</v>
      </c>
      <c r="E80" s="139">
        <v>-0.5</v>
      </c>
      <c r="F80" s="139">
        <v>-0.5</v>
      </c>
      <c r="G80" s="139">
        <v>-0.5</v>
      </c>
      <c r="H80" s="140">
        <v>-0.5</v>
      </c>
      <c r="I80" s="140">
        <v>-0.5</v>
      </c>
      <c r="J80" s="140">
        <v>-0.5</v>
      </c>
      <c r="K80" s="140">
        <v>-0.5</v>
      </c>
      <c r="L80" s="140">
        <v>-0.5</v>
      </c>
      <c r="M80" s="140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39">
        <v>-0.9</v>
      </c>
      <c r="E81" s="139">
        <v>-0.9</v>
      </c>
      <c r="F81" s="139">
        <v>-0.9</v>
      </c>
      <c r="G81" s="139">
        <v>-0.9</v>
      </c>
      <c r="H81" s="140">
        <v>-0.9</v>
      </c>
      <c r="I81" s="140">
        <v>-0.9</v>
      </c>
      <c r="J81" s="140">
        <v>-0.9</v>
      </c>
      <c r="K81" s="140">
        <v>-0.9</v>
      </c>
      <c r="L81" s="140">
        <v>-0.9</v>
      </c>
      <c r="M81" s="140">
        <v>-0.9</v>
      </c>
    </row>
    <row r="82" spans="1:13" x14ac:dyDescent="0.3">
      <c r="A82" s="87" t="s">
        <v>122</v>
      </c>
      <c r="B82" s="87" t="str">
        <f t="shared" si="10"/>
        <v>nat</v>
      </c>
      <c r="C82" s="87" t="str">
        <f t="shared" si="11"/>
        <v>base</v>
      </c>
      <c r="D82" s="139">
        <v>-0.9</v>
      </c>
      <c r="E82" s="139">
        <v>-0.9</v>
      </c>
      <c r="F82" s="139">
        <v>-0.9</v>
      </c>
      <c r="G82" s="139">
        <v>-0.9</v>
      </c>
      <c r="H82" s="140">
        <v>-0.9</v>
      </c>
      <c r="I82" s="140">
        <v>-0.9</v>
      </c>
      <c r="J82" s="140">
        <v>-0.9</v>
      </c>
      <c r="K82" s="140">
        <v>-0.9</v>
      </c>
      <c r="L82" s="140">
        <v>-0.9</v>
      </c>
      <c r="M82" s="140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39">
        <v>-0.9</v>
      </c>
      <c r="E83" s="139">
        <v>-0.9</v>
      </c>
      <c r="F83" s="139">
        <v>-0.9</v>
      </c>
      <c r="G83" s="139">
        <v>-0.9</v>
      </c>
      <c r="H83" s="140">
        <v>-0.9</v>
      </c>
      <c r="I83" s="140">
        <v>-0.9</v>
      </c>
      <c r="J83" s="140">
        <v>-0.9</v>
      </c>
      <c r="K83" s="140">
        <v>-0.9</v>
      </c>
      <c r="L83" s="140">
        <v>-0.9</v>
      </c>
      <c r="M83" s="140">
        <v>-0.9</v>
      </c>
    </row>
    <row r="84" spans="1:13" x14ac:dyDescent="0.3">
      <c r="A84" s="87" t="s">
        <v>123</v>
      </c>
      <c r="B84" s="87" t="str">
        <f t="shared" si="10"/>
        <v>nat</v>
      </c>
      <c r="C84" s="87" t="str">
        <f t="shared" si="11"/>
        <v>base</v>
      </c>
      <c r="D84" s="139">
        <v>-0.9</v>
      </c>
      <c r="E84" s="139">
        <v>-0.9</v>
      </c>
      <c r="F84" s="139">
        <v>-0.9</v>
      </c>
      <c r="G84" s="139">
        <v>-0.9</v>
      </c>
      <c r="H84" s="140">
        <v>-0.9</v>
      </c>
      <c r="I84" s="140">
        <v>-0.9</v>
      </c>
      <c r="J84" s="140">
        <v>-0.9</v>
      </c>
      <c r="K84" s="140">
        <v>-0.9</v>
      </c>
      <c r="L84" s="140">
        <v>-0.9</v>
      </c>
      <c r="M84" s="140">
        <v>-0.9</v>
      </c>
    </row>
  </sheetData>
  <mergeCells count="2">
    <mergeCell ref="H6:M6"/>
    <mergeCell ref="D6:G6"/>
  </mergeCells>
  <conditionalFormatting sqref="D7:F7 D9:G10 D19:G19 D20:M20 D21:G26 D25:M25 D29:G31 D33:G33 D36:G43">
    <cfRule type="cellIs" dxfId="45" priority="183" operator="equal">
      <formula>"eps"</formula>
    </cfRule>
  </conditionalFormatting>
  <conditionalFormatting sqref="D46:G49">
    <cfRule type="cellIs" dxfId="44" priority="66" operator="equal">
      <formula>"eps"</formula>
    </cfRule>
  </conditionalFormatting>
  <conditionalFormatting sqref="D51:G60">
    <cfRule type="cellIs" dxfId="43" priority="4" operator="equal">
      <formula>"eps"</formula>
    </cfRule>
  </conditionalFormatting>
  <conditionalFormatting sqref="D8:M8">
    <cfRule type="cellIs" dxfId="42" priority="180" operator="equal">
      <formula>"eps"</formula>
    </cfRule>
  </conditionalFormatting>
  <conditionalFormatting sqref="D11:M18">
    <cfRule type="cellIs" dxfId="41" priority="95" operator="equal">
      <formula>"eps"</formula>
    </cfRule>
  </conditionalFormatting>
  <conditionalFormatting sqref="D27:M28">
    <cfRule type="cellIs" dxfId="40" priority="103" operator="equal">
      <formula>"eps"</formula>
    </cfRule>
  </conditionalFormatting>
  <conditionalFormatting sqref="D32:M32">
    <cfRule type="cellIs" dxfId="39" priority="153" operator="equal">
      <formula>"eps"</formula>
    </cfRule>
  </conditionalFormatting>
  <conditionalFormatting sqref="D34:M35">
    <cfRule type="cellIs" dxfId="38" priority="143" operator="equal">
      <formula>"eps"</formula>
    </cfRule>
  </conditionalFormatting>
  <conditionalFormatting sqref="D44:M45">
    <cfRule type="cellIs" dxfId="37" priority="131" operator="equal">
      <formula>"eps"</formula>
    </cfRule>
  </conditionalFormatting>
  <conditionalFormatting sqref="D50:M50">
    <cfRule type="cellIs" dxfId="36" priority="125" operator="equal">
      <formula>"eps"</formula>
    </cfRule>
  </conditionalFormatting>
  <conditionalFormatting sqref="H9:K11">
    <cfRule type="cellIs" dxfId="35" priority="108" operator="equal">
      <formula>"eps"</formula>
    </cfRule>
  </conditionalFormatting>
  <conditionalFormatting sqref="H19:M60">
    <cfRule type="cellIs" dxfId="34" priority="1" operator="equal">
      <formula>"eps"</formula>
    </cfRule>
  </conditionalFormatting>
  <conditionalFormatting sqref="L8:M11">
    <cfRule type="cellIs" dxfId="33" priority="106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workbookViewId="0"/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41" t="s">
        <v>366</v>
      </c>
      <c r="F3" s="141">
        <v>1</v>
      </c>
      <c r="AI3" s="142"/>
      <c r="AJ3" s="142"/>
      <c r="AK3" s="142"/>
      <c r="AL3" s="142"/>
    </row>
    <row r="4" spans="1:43" x14ac:dyDescent="0.3">
      <c r="AF4" s="143" t="s">
        <v>367</v>
      </c>
      <c r="AI4" s="144">
        <f>AVERAGE(AI8:AI69)</f>
        <v>0.54193548387096735</v>
      </c>
      <c r="AJ4" s="144">
        <f>AVERAGE(AJ8:AJ69)</f>
        <v>0.83225806451612883</v>
      </c>
      <c r="AK4" s="144">
        <f>AVERAGE(AK8:AK69)</f>
        <v>0.58870967741935565</v>
      </c>
      <c r="AL4" s="144">
        <f>AVERAGE(AL8:AL69)</f>
        <v>0.54193548387096824</v>
      </c>
    </row>
    <row r="5" spans="1:43" x14ac:dyDescent="0.3">
      <c r="A5" s="2" t="s">
        <v>156</v>
      </c>
      <c r="O5" s="2" t="s">
        <v>149</v>
      </c>
    </row>
    <row r="6" spans="1:43" x14ac:dyDescent="0.3">
      <c r="C6" s="6" t="str">
        <f>[2]Closures!H6</f>
        <v>base</v>
      </c>
      <c r="D6" s="6" t="str">
        <f>[2]Closures!I6</f>
        <v>sim1</v>
      </c>
      <c r="E6" s="6" t="str">
        <f>[2]Closures!J6</f>
        <v>sim2</v>
      </c>
      <c r="F6" s="6" t="str">
        <f>[2]Closures!K6</f>
        <v>sim3</v>
      </c>
      <c r="G6" s="6" t="str">
        <f>[2]Closures!L6</f>
        <v>sim4</v>
      </c>
      <c r="H6" s="6" t="str">
        <f>[2]Closures!M6</f>
        <v>sim5</v>
      </c>
      <c r="I6" s="6" t="str">
        <f>[2]Closures!N6</f>
        <v>sim6</v>
      </c>
      <c r="J6" s="6" t="str">
        <f>[2]Closures!O6</f>
        <v>sim7</v>
      </c>
      <c r="K6" s="6" t="str">
        <f>[2]Closures!P6</f>
        <v>sim8</v>
      </c>
      <c r="L6" s="6" t="str">
        <f>[2]Closures!Q6</f>
        <v>sim9</v>
      </c>
      <c r="AI6" s="25" t="s">
        <v>368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369</v>
      </c>
      <c r="AJ7" s="25" t="s">
        <v>370</v>
      </c>
      <c r="AK7" s="25" t="s">
        <v>371</v>
      </c>
      <c r="AL7" s="25" t="s">
        <v>372</v>
      </c>
      <c r="AM7" s="25" t="s">
        <v>367</v>
      </c>
    </row>
    <row r="8" spans="1:43" x14ac:dyDescent="0.3">
      <c r="A8" t="s">
        <v>338</v>
      </c>
      <c r="B8" t="s">
        <v>72</v>
      </c>
      <c r="C8" s="117">
        <f t="shared" ref="C8" si="2">VLOOKUP($A8,$AG$8:$AM$69,MATCH($AF$4,$AG$7:$AM$7,0),)*$F$3</f>
        <v>0.1</v>
      </c>
      <c r="D8" s="117">
        <f t="shared" si="0"/>
        <v>0.1</v>
      </c>
      <c r="E8" s="117">
        <f t="shared" si="0"/>
        <v>0.1</v>
      </c>
      <c r="F8" s="117">
        <f t="shared" si="0"/>
        <v>0.1</v>
      </c>
      <c r="G8" s="117">
        <f t="shared" si="0"/>
        <v>0.1</v>
      </c>
      <c r="H8" s="117">
        <f t="shared" si="0"/>
        <v>0.1</v>
      </c>
      <c r="I8" s="117">
        <f t="shared" si="0"/>
        <v>0.1</v>
      </c>
      <c r="J8" s="117">
        <f t="shared" si="0"/>
        <v>0.1</v>
      </c>
      <c r="K8" s="117">
        <f t="shared" si="0"/>
        <v>0.1</v>
      </c>
      <c r="L8" s="117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43" t="s">
        <v>372</v>
      </c>
      <c r="AG8" s="25" t="s">
        <v>338</v>
      </c>
      <c r="AH8" s="25" t="s">
        <v>373</v>
      </c>
      <c r="AI8" s="145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339</v>
      </c>
      <c r="B9" t="s">
        <v>72</v>
      </c>
      <c r="C9" s="117">
        <f>C8</f>
        <v>0.1</v>
      </c>
      <c r="D9" s="117">
        <f t="shared" si="0"/>
        <v>0.1</v>
      </c>
      <c r="E9" s="117">
        <f t="shared" si="0"/>
        <v>0.1</v>
      </c>
      <c r="F9" s="117">
        <f t="shared" si="0"/>
        <v>0.1</v>
      </c>
      <c r="G9" s="117">
        <f t="shared" si="0"/>
        <v>0.1</v>
      </c>
      <c r="H9" s="117">
        <f t="shared" si="0"/>
        <v>0.1</v>
      </c>
      <c r="I9" s="117">
        <f t="shared" si="0"/>
        <v>0.1</v>
      </c>
      <c r="J9" s="117">
        <f t="shared" si="0"/>
        <v>0.1</v>
      </c>
      <c r="K9" s="117">
        <f t="shared" si="0"/>
        <v>0.1</v>
      </c>
      <c r="L9" s="117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127</v>
      </c>
      <c r="AH9" s="25" t="s">
        <v>127</v>
      </c>
      <c r="AI9" s="145">
        <v>0.9</v>
      </c>
      <c r="AJ9" s="25">
        <v>1.7</v>
      </c>
      <c r="AK9" s="25">
        <v>1.5</v>
      </c>
      <c r="AL9" s="146">
        <v>1</v>
      </c>
      <c r="AM9" s="144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340</v>
      </c>
      <c r="B10" t="s">
        <v>72</v>
      </c>
      <c r="C10" s="117">
        <f t="shared" ref="C10:C19" si="7">C9</f>
        <v>0.1</v>
      </c>
      <c r="D10" s="117">
        <f t="shared" si="0"/>
        <v>0.1</v>
      </c>
      <c r="E10" s="117">
        <f t="shared" si="0"/>
        <v>0.1</v>
      </c>
      <c r="F10" s="117">
        <f t="shared" si="0"/>
        <v>0.1</v>
      </c>
      <c r="G10" s="117">
        <f t="shared" si="0"/>
        <v>0.1</v>
      </c>
      <c r="H10" s="117">
        <f t="shared" si="0"/>
        <v>0.1</v>
      </c>
      <c r="I10" s="117">
        <f t="shared" si="0"/>
        <v>0.1</v>
      </c>
      <c r="J10" s="117">
        <f t="shared" si="0"/>
        <v>0.1</v>
      </c>
      <c r="K10" s="117">
        <f t="shared" si="0"/>
        <v>0.1</v>
      </c>
      <c r="L10" s="117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47" t="str">
        <f>AF8</f>
        <v>20 yrs</v>
      </c>
      <c r="AG10" s="25" t="s">
        <v>128</v>
      </c>
      <c r="AH10" s="25" t="s">
        <v>128</v>
      </c>
      <c r="AI10" s="145">
        <v>0.9</v>
      </c>
      <c r="AJ10" s="25">
        <v>1.7</v>
      </c>
      <c r="AK10" s="25">
        <v>1.5</v>
      </c>
      <c r="AL10" s="25">
        <v>1</v>
      </c>
      <c r="AM10" s="144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341</v>
      </c>
      <c r="B11" t="s">
        <v>72</v>
      </c>
      <c r="C11" s="117">
        <f t="shared" si="7"/>
        <v>0.1</v>
      </c>
      <c r="D11" s="117">
        <f t="shared" si="0"/>
        <v>0.1</v>
      </c>
      <c r="E11" s="117">
        <f t="shared" si="0"/>
        <v>0.1</v>
      </c>
      <c r="F11" s="117">
        <f t="shared" si="0"/>
        <v>0.1</v>
      </c>
      <c r="G11" s="117">
        <f t="shared" si="0"/>
        <v>0.1</v>
      </c>
      <c r="H11" s="117">
        <f t="shared" si="0"/>
        <v>0.1</v>
      </c>
      <c r="I11" s="117">
        <f t="shared" si="0"/>
        <v>0.1</v>
      </c>
      <c r="J11" s="117">
        <f t="shared" si="0"/>
        <v>0.1</v>
      </c>
      <c r="K11" s="117">
        <f t="shared" si="0"/>
        <v>0.1</v>
      </c>
      <c r="L11" s="117">
        <f t="shared" si="0"/>
        <v>0.1</v>
      </c>
      <c r="O11" s="148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47" t="str">
        <f>AF10</f>
        <v>20 yrs</v>
      </c>
      <c r="AG11" s="25" t="s">
        <v>59</v>
      </c>
      <c r="AH11" s="25" t="s">
        <v>59</v>
      </c>
      <c r="AI11" s="145">
        <v>-3.2</v>
      </c>
      <c r="AJ11" s="25">
        <v>-3.9</v>
      </c>
      <c r="AK11" s="25">
        <v>-3.3</v>
      </c>
      <c r="AL11" s="25">
        <v>-2.4</v>
      </c>
      <c r="AM11" s="149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342</v>
      </c>
      <c r="B12" t="s">
        <v>72</v>
      </c>
      <c r="C12" s="117">
        <f t="shared" si="7"/>
        <v>0.1</v>
      </c>
      <c r="D12" s="117">
        <f t="shared" si="0"/>
        <v>0.1</v>
      </c>
      <c r="E12" s="117">
        <f t="shared" si="0"/>
        <v>0.1</v>
      </c>
      <c r="F12" s="117">
        <f t="shared" si="0"/>
        <v>0.1</v>
      </c>
      <c r="G12" s="117">
        <f t="shared" si="0"/>
        <v>0.1</v>
      </c>
      <c r="H12" s="117">
        <f t="shared" si="0"/>
        <v>0.1</v>
      </c>
      <c r="I12" s="117">
        <f t="shared" si="0"/>
        <v>0.1</v>
      </c>
      <c r="J12" s="117">
        <f t="shared" si="0"/>
        <v>0.1</v>
      </c>
      <c r="K12" s="117">
        <f t="shared" si="0"/>
        <v>0.1</v>
      </c>
      <c r="L12" s="117">
        <f t="shared" si="0"/>
        <v>0.1</v>
      </c>
      <c r="O12" s="148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43" t="s">
        <v>372</v>
      </c>
      <c r="AG12" s="25" t="s">
        <v>213</v>
      </c>
      <c r="AH12" s="25" t="s">
        <v>213</v>
      </c>
      <c r="AI12" s="145">
        <v>-3.2</v>
      </c>
      <c r="AJ12" s="25">
        <v>-3.9</v>
      </c>
      <c r="AK12" s="25">
        <v>-3.3</v>
      </c>
      <c r="AL12" s="25">
        <v>-2.4</v>
      </c>
      <c r="AM12" s="149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343</v>
      </c>
      <c r="B13" t="s">
        <v>72</v>
      </c>
      <c r="C13" s="117">
        <f t="shared" si="7"/>
        <v>0.1</v>
      </c>
      <c r="D13" s="117">
        <f t="shared" si="0"/>
        <v>0.1</v>
      </c>
      <c r="E13" s="117">
        <f t="shared" si="0"/>
        <v>0.1</v>
      </c>
      <c r="F13" s="117">
        <f t="shared" si="0"/>
        <v>0.1</v>
      </c>
      <c r="G13" s="117">
        <f t="shared" si="0"/>
        <v>0.1</v>
      </c>
      <c r="H13" s="117">
        <f t="shared" si="0"/>
        <v>0.1</v>
      </c>
      <c r="I13" s="117">
        <f t="shared" si="0"/>
        <v>0.1</v>
      </c>
      <c r="J13" s="117">
        <f t="shared" si="0"/>
        <v>0.1</v>
      </c>
      <c r="K13" s="117">
        <f t="shared" si="0"/>
        <v>0.1</v>
      </c>
      <c r="L13" s="117">
        <f t="shared" si="0"/>
        <v>0.1</v>
      </c>
      <c r="O13" s="148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47" t="str">
        <f>AF12</f>
        <v>20 yrs</v>
      </c>
      <c r="AG13" s="25" t="s">
        <v>214</v>
      </c>
      <c r="AH13" s="25" t="s">
        <v>214</v>
      </c>
      <c r="AI13" s="145">
        <v>-3.2</v>
      </c>
      <c r="AJ13" s="25">
        <v>-3.9</v>
      </c>
      <c r="AK13" s="25">
        <v>-3.3</v>
      </c>
      <c r="AL13" s="25">
        <v>-2.4</v>
      </c>
      <c r="AM13" s="149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344</v>
      </c>
      <c r="B14" t="s">
        <v>72</v>
      </c>
      <c r="C14" s="150">
        <f t="shared" si="7"/>
        <v>0.1</v>
      </c>
      <c r="D14" s="150">
        <f t="shared" si="0"/>
        <v>0.1</v>
      </c>
      <c r="E14" s="150">
        <f t="shared" si="0"/>
        <v>0.1</v>
      </c>
      <c r="F14" s="150">
        <f t="shared" si="0"/>
        <v>0.1</v>
      </c>
      <c r="G14" s="150">
        <f t="shared" si="0"/>
        <v>0.1</v>
      </c>
      <c r="H14" s="150">
        <f t="shared" si="0"/>
        <v>0.1</v>
      </c>
      <c r="I14" s="150">
        <f t="shared" si="0"/>
        <v>0.1</v>
      </c>
      <c r="J14" s="150">
        <f t="shared" si="0"/>
        <v>0.1</v>
      </c>
      <c r="K14" s="150">
        <f t="shared" si="0"/>
        <v>0.1</v>
      </c>
      <c r="L14" s="150">
        <f t="shared" si="0"/>
        <v>0.1</v>
      </c>
      <c r="O14" s="148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47" t="str">
        <f>AF13</f>
        <v>20 yrs</v>
      </c>
      <c r="AG14" s="25" t="s">
        <v>216</v>
      </c>
      <c r="AH14" s="25" t="s">
        <v>374</v>
      </c>
      <c r="AI14" s="145">
        <v>-3.2</v>
      </c>
      <c r="AJ14" s="25">
        <v>-3.9</v>
      </c>
      <c r="AK14" s="25">
        <v>-3.3</v>
      </c>
      <c r="AL14" s="25">
        <v>-2.4</v>
      </c>
      <c r="AM14" s="149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345</v>
      </c>
      <c r="B15" t="s">
        <v>72</v>
      </c>
      <c r="C15" s="150">
        <f t="shared" si="7"/>
        <v>0.1</v>
      </c>
      <c r="D15" s="150">
        <f t="shared" si="0"/>
        <v>0.1</v>
      </c>
      <c r="E15" s="150">
        <f t="shared" si="0"/>
        <v>0.1</v>
      </c>
      <c r="F15" s="150">
        <f t="shared" si="0"/>
        <v>0.1</v>
      </c>
      <c r="G15" s="150">
        <f t="shared" si="0"/>
        <v>0.1</v>
      </c>
      <c r="H15" s="150">
        <f t="shared" si="0"/>
        <v>0.1</v>
      </c>
      <c r="I15" s="150">
        <f t="shared" si="0"/>
        <v>0.1</v>
      </c>
      <c r="J15" s="150">
        <f t="shared" si="0"/>
        <v>0.1</v>
      </c>
      <c r="K15" s="150">
        <f t="shared" si="0"/>
        <v>0.1</v>
      </c>
      <c r="L15" s="150">
        <f t="shared" si="0"/>
        <v>0.1</v>
      </c>
      <c r="O15" s="148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350</v>
      </c>
      <c r="AH15" s="25" t="s">
        <v>375</v>
      </c>
      <c r="AI15" s="145">
        <v>-0.3</v>
      </c>
      <c r="AJ15" s="25">
        <v>0.7</v>
      </c>
      <c r="AK15" s="25">
        <v>1</v>
      </c>
      <c r="AL15" s="25">
        <v>0.4</v>
      </c>
      <c r="AM15" s="151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346</v>
      </c>
      <c r="B16" t="s">
        <v>72</v>
      </c>
      <c r="C16" s="150">
        <f t="shared" si="7"/>
        <v>0.1</v>
      </c>
      <c r="D16" s="150">
        <f t="shared" si="0"/>
        <v>0.1</v>
      </c>
      <c r="E16" s="150">
        <f t="shared" si="0"/>
        <v>0.1</v>
      </c>
      <c r="F16" s="150">
        <f t="shared" si="0"/>
        <v>0.1</v>
      </c>
      <c r="G16" s="150">
        <f t="shared" si="0"/>
        <v>0.1</v>
      </c>
      <c r="H16" s="150">
        <f t="shared" si="0"/>
        <v>0.1</v>
      </c>
      <c r="I16" s="150">
        <f t="shared" si="0"/>
        <v>0.1</v>
      </c>
      <c r="J16" s="150">
        <f t="shared" si="0"/>
        <v>0.1</v>
      </c>
      <c r="K16" s="150">
        <f t="shared" si="0"/>
        <v>0.1</v>
      </c>
      <c r="L16" s="150">
        <f t="shared" si="0"/>
        <v>0.1</v>
      </c>
      <c r="O16" s="148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103</v>
      </c>
      <c r="AH16" s="25" t="s">
        <v>103</v>
      </c>
      <c r="AI16" s="145">
        <v>-0.3</v>
      </c>
      <c r="AJ16" s="25">
        <v>0.7</v>
      </c>
      <c r="AK16" s="25">
        <v>1</v>
      </c>
      <c r="AL16" s="25">
        <v>0.4</v>
      </c>
      <c r="AM16" s="151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347</v>
      </c>
      <c r="B17" t="s">
        <v>72</v>
      </c>
      <c r="C17" s="117">
        <f t="shared" si="7"/>
        <v>0.1</v>
      </c>
      <c r="D17" s="117">
        <f t="shared" si="0"/>
        <v>0.1</v>
      </c>
      <c r="E17" s="117">
        <f t="shared" si="0"/>
        <v>0.1</v>
      </c>
      <c r="F17" s="117">
        <f t="shared" si="0"/>
        <v>0.1</v>
      </c>
      <c r="G17" s="117">
        <f t="shared" si="0"/>
        <v>0.1</v>
      </c>
      <c r="H17" s="117">
        <f t="shared" si="0"/>
        <v>0.1</v>
      </c>
      <c r="I17" s="117">
        <f t="shared" si="0"/>
        <v>0.1</v>
      </c>
      <c r="J17" s="117">
        <f t="shared" si="0"/>
        <v>0.1</v>
      </c>
      <c r="K17" s="117">
        <f t="shared" si="0"/>
        <v>0.1</v>
      </c>
      <c r="L17" s="117">
        <f t="shared" si="0"/>
        <v>0.1</v>
      </c>
      <c r="O17" s="148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376</v>
      </c>
      <c r="AI17" s="145">
        <v>2.5</v>
      </c>
      <c r="AJ17" s="25">
        <v>2.5</v>
      </c>
      <c r="AK17" s="25">
        <v>1.1000000000000001</v>
      </c>
      <c r="AL17" s="25">
        <v>0.6</v>
      </c>
      <c r="AM17" s="151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348</v>
      </c>
      <c r="B18" t="s">
        <v>72</v>
      </c>
      <c r="C18" s="117">
        <f t="shared" si="7"/>
        <v>0.1</v>
      </c>
      <c r="D18" s="117">
        <f t="shared" si="0"/>
        <v>0.1</v>
      </c>
      <c r="E18" s="117">
        <f t="shared" si="0"/>
        <v>0.1</v>
      </c>
      <c r="F18" s="117">
        <f t="shared" si="0"/>
        <v>0.1</v>
      </c>
      <c r="G18" s="117">
        <f t="shared" si="0"/>
        <v>0.1</v>
      </c>
      <c r="H18" s="117">
        <f t="shared" si="0"/>
        <v>0.1</v>
      </c>
      <c r="I18" s="117">
        <f t="shared" si="0"/>
        <v>0.1</v>
      </c>
      <c r="J18" s="117">
        <f t="shared" si="0"/>
        <v>0.1</v>
      </c>
      <c r="K18" s="117">
        <f t="shared" si="0"/>
        <v>0.1</v>
      </c>
      <c r="L18" s="117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47" t="str">
        <f>AF14</f>
        <v>20 yrs</v>
      </c>
      <c r="AG18" s="25" t="s">
        <v>104</v>
      </c>
      <c r="AH18" s="25" t="s">
        <v>377</v>
      </c>
      <c r="AI18" s="145">
        <v>2.5</v>
      </c>
      <c r="AJ18" s="25">
        <v>2.5</v>
      </c>
      <c r="AK18" s="25">
        <v>1.1000000000000001</v>
      </c>
      <c r="AL18" s="25">
        <v>0.6</v>
      </c>
      <c r="AM18" s="151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349</v>
      </c>
      <c r="B19" t="s">
        <v>72</v>
      </c>
      <c r="C19" s="117">
        <f t="shared" si="7"/>
        <v>0.1</v>
      </c>
      <c r="D19" s="117">
        <f t="shared" si="0"/>
        <v>0.1</v>
      </c>
      <c r="E19" s="117">
        <f t="shared" si="0"/>
        <v>0.1</v>
      </c>
      <c r="F19" s="117">
        <f t="shared" si="0"/>
        <v>0.1</v>
      </c>
      <c r="G19" s="117">
        <f t="shared" si="0"/>
        <v>0.1</v>
      </c>
      <c r="H19" s="117">
        <f t="shared" si="0"/>
        <v>0.1</v>
      </c>
      <c r="I19" s="117">
        <f t="shared" si="0"/>
        <v>0.1</v>
      </c>
      <c r="J19" s="117">
        <f t="shared" si="0"/>
        <v>0.1</v>
      </c>
      <c r="K19" s="117">
        <f t="shared" si="0"/>
        <v>0.1</v>
      </c>
      <c r="L19" s="117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43" t="s">
        <v>372</v>
      </c>
      <c r="AG19" s="25" t="s">
        <v>105</v>
      </c>
      <c r="AH19" s="25" t="s">
        <v>105</v>
      </c>
      <c r="AI19" s="145">
        <v>2.5</v>
      </c>
      <c r="AJ19" s="25">
        <v>2.5</v>
      </c>
      <c r="AK19" s="25">
        <v>1.1000000000000001</v>
      </c>
      <c r="AL19" s="25">
        <v>0.6</v>
      </c>
      <c r="AM19" s="151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127</v>
      </c>
      <c r="B20" t="s">
        <v>72</v>
      </c>
      <c r="C20" s="117">
        <f t="shared" ref="C20:C48" si="11">VLOOKUP($A20,$AG$8:$AM$69,MATCH($AF$4,$AG$7:$AM$7,0),)*$F$3</f>
        <v>0.1</v>
      </c>
      <c r="D20" s="117">
        <f t="shared" si="0"/>
        <v>0.1</v>
      </c>
      <c r="E20" s="117">
        <f t="shared" si="0"/>
        <v>0.1</v>
      </c>
      <c r="F20" s="117">
        <f t="shared" si="0"/>
        <v>0.1</v>
      </c>
      <c r="G20" s="117">
        <f t="shared" si="0"/>
        <v>0.1</v>
      </c>
      <c r="H20" s="117">
        <f t="shared" si="0"/>
        <v>0.1</v>
      </c>
      <c r="I20" s="117">
        <f t="shared" si="0"/>
        <v>0.1</v>
      </c>
      <c r="J20" s="117">
        <f t="shared" si="0"/>
        <v>0.1</v>
      </c>
      <c r="K20" s="117">
        <f t="shared" si="0"/>
        <v>0.1</v>
      </c>
      <c r="L20" s="117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47" t="str">
        <f>AF19</f>
        <v>20 yrs</v>
      </c>
      <c r="AG20" s="25" t="s">
        <v>106</v>
      </c>
      <c r="AH20" s="25" t="s">
        <v>106</v>
      </c>
      <c r="AI20" s="145">
        <v>2.5</v>
      </c>
      <c r="AJ20" s="25">
        <v>2.5</v>
      </c>
      <c r="AK20" s="25">
        <v>1.1000000000000001</v>
      </c>
      <c r="AL20" s="25">
        <v>0.6</v>
      </c>
      <c r="AM20" s="151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128</v>
      </c>
      <c r="B21" t="s">
        <v>72</v>
      </c>
      <c r="C21" s="117">
        <f t="shared" si="11"/>
        <v>0.1</v>
      </c>
      <c r="D21" s="117">
        <f t="shared" si="0"/>
        <v>0.1</v>
      </c>
      <c r="E21" s="117">
        <f t="shared" si="0"/>
        <v>0.1</v>
      </c>
      <c r="F21" s="117">
        <f t="shared" si="0"/>
        <v>0.1</v>
      </c>
      <c r="G21" s="117">
        <f t="shared" si="0"/>
        <v>0.1</v>
      </c>
      <c r="H21" s="117">
        <f t="shared" si="0"/>
        <v>0.1</v>
      </c>
      <c r="I21" s="117">
        <f t="shared" si="0"/>
        <v>0.1</v>
      </c>
      <c r="J21" s="117">
        <f t="shared" si="0"/>
        <v>0.1</v>
      </c>
      <c r="K21" s="117">
        <f t="shared" si="0"/>
        <v>0.1</v>
      </c>
      <c r="L21" s="117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43" t="s">
        <v>372</v>
      </c>
      <c r="AG21" s="25" t="s">
        <v>107</v>
      </c>
      <c r="AH21" s="25" t="s">
        <v>107</v>
      </c>
      <c r="AI21" s="145">
        <v>2.5</v>
      </c>
      <c r="AJ21" s="25">
        <v>2.5</v>
      </c>
      <c r="AK21" s="25">
        <v>1.1000000000000001</v>
      </c>
      <c r="AL21" s="25">
        <v>0.6</v>
      </c>
      <c r="AM21" s="151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17">
        <f t="shared" si="11"/>
        <v>-0.24</v>
      </c>
      <c r="D22" s="117">
        <f t="shared" si="0"/>
        <v>-0.24</v>
      </c>
      <c r="E22" s="117">
        <f t="shared" si="0"/>
        <v>-0.24</v>
      </c>
      <c r="F22" s="117">
        <f t="shared" si="0"/>
        <v>-0.24</v>
      </c>
      <c r="G22" s="117">
        <f t="shared" si="0"/>
        <v>-0.24</v>
      </c>
      <c r="H22" s="117">
        <f t="shared" si="0"/>
        <v>-0.24</v>
      </c>
      <c r="I22" s="117">
        <f t="shared" si="0"/>
        <v>-0.24</v>
      </c>
      <c r="J22" s="117">
        <f t="shared" si="0"/>
        <v>-0.24</v>
      </c>
      <c r="K22" s="117">
        <f t="shared" si="0"/>
        <v>-0.24</v>
      </c>
      <c r="L22" s="117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47" t="str">
        <f>AF21</f>
        <v>20 yrs</v>
      </c>
      <c r="AG22" s="25" t="s">
        <v>108</v>
      </c>
      <c r="AH22" s="25" t="s">
        <v>108</v>
      </c>
      <c r="AI22" s="145">
        <v>2.5</v>
      </c>
      <c r="AJ22" s="25">
        <v>2.5</v>
      </c>
      <c r="AK22" s="25">
        <v>1.1000000000000001</v>
      </c>
      <c r="AL22" s="25">
        <v>0.6</v>
      </c>
      <c r="AM22" s="151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213</v>
      </c>
      <c r="B23" t="s">
        <v>72</v>
      </c>
      <c r="C23" s="117">
        <f t="shared" si="11"/>
        <v>-0.24</v>
      </c>
      <c r="D23" s="117">
        <f t="shared" ref="D23:L51" si="12">C23</f>
        <v>-0.24</v>
      </c>
      <c r="E23" s="117">
        <f t="shared" si="12"/>
        <v>-0.24</v>
      </c>
      <c r="F23" s="117">
        <f t="shared" si="12"/>
        <v>-0.24</v>
      </c>
      <c r="G23" s="117">
        <f t="shared" si="12"/>
        <v>-0.24</v>
      </c>
      <c r="H23" s="117">
        <f t="shared" si="12"/>
        <v>-0.24</v>
      </c>
      <c r="I23" s="117">
        <f t="shared" si="12"/>
        <v>-0.24</v>
      </c>
      <c r="J23" s="117">
        <f t="shared" si="12"/>
        <v>-0.24</v>
      </c>
      <c r="K23" s="117">
        <f t="shared" si="12"/>
        <v>-0.24</v>
      </c>
      <c r="L23" s="117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47" t="str">
        <f>AF22</f>
        <v>20 yrs</v>
      </c>
      <c r="AG23" s="25" t="s">
        <v>109</v>
      </c>
      <c r="AH23" s="25" t="s">
        <v>109</v>
      </c>
      <c r="AI23" s="145">
        <v>2.5</v>
      </c>
      <c r="AJ23" s="25">
        <v>2.5</v>
      </c>
      <c r="AK23" s="25">
        <v>1.1000000000000001</v>
      </c>
      <c r="AL23" s="25">
        <v>0.6</v>
      </c>
      <c r="AM23" s="151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129</v>
      </c>
      <c r="B24" t="s">
        <v>72</v>
      </c>
      <c r="C24" s="117">
        <f>C23</f>
        <v>-0.24</v>
      </c>
      <c r="D24" s="117">
        <f t="shared" si="12"/>
        <v>-0.24</v>
      </c>
      <c r="E24" s="117">
        <f t="shared" si="12"/>
        <v>-0.24</v>
      </c>
      <c r="F24" s="117">
        <f t="shared" si="12"/>
        <v>-0.24</v>
      </c>
      <c r="G24" s="117">
        <f t="shared" si="12"/>
        <v>-0.24</v>
      </c>
      <c r="H24" s="117">
        <f t="shared" si="12"/>
        <v>-0.24</v>
      </c>
      <c r="I24" s="117">
        <f t="shared" si="12"/>
        <v>-0.24</v>
      </c>
      <c r="J24" s="117">
        <f t="shared" si="12"/>
        <v>-0.24</v>
      </c>
      <c r="K24" s="117">
        <f t="shared" si="12"/>
        <v>-0.24</v>
      </c>
      <c r="L24" s="117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47" t="str">
        <f>AF23</f>
        <v>20 yrs</v>
      </c>
      <c r="AG24" s="25" t="s">
        <v>61</v>
      </c>
      <c r="AH24" s="25" t="s">
        <v>61</v>
      </c>
      <c r="AI24" s="145">
        <v>2.7</v>
      </c>
      <c r="AJ24" s="25">
        <v>1.6</v>
      </c>
      <c r="AK24" s="25">
        <v>1.2</v>
      </c>
      <c r="AL24" s="25">
        <v>1.7</v>
      </c>
      <c r="AM24" s="151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416</v>
      </c>
      <c r="B25" t="s">
        <v>72</v>
      </c>
      <c r="C25" s="117">
        <f>C24</f>
        <v>-0.24</v>
      </c>
      <c r="D25" s="117">
        <f t="shared" si="12"/>
        <v>-0.24</v>
      </c>
      <c r="E25" s="117">
        <f t="shared" si="12"/>
        <v>-0.24</v>
      </c>
      <c r="F25" s="117">
        <f t="shared" si="12"/>
        <v>-0.24</v>
      </c>
      <c r="G25" s="117">
        <f t="shared" si="12"/>
        <v>-0.24</v>
      </c>
      <c r="H25" s="117">
        <f t="shared" si="12"/>
        <v>-0.24</v>
      </c>
      <c r="I25" s="117">
        <f t="shared" si="12"/>
        <v>-0.24</v>
      </c>
      <c r="J25" s="117">
        <f t="shared" si="12"/>
        <v>-0.24</v>
      </c>
      <c r="K25" s="117">
        <f t="shared" si="12"/>
        <v>-0.24</v>
      </c>
      <c r="L25" s="117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43" t="s">
        <v>372</v>
      </c>
      <c r="AG25" s="25" t="s">
        <v>110</v>
      </c>
      <c r="AH25" s="25" t="s">
        <v>110</v>
      </c>
      <c r="AI25" s="145">
        <v>2.7</v>
      </c>
      <c r="AJ25" s="25">
        <v>1.6</v>
      </c>
      <c r="AK25" s="25">
        <v>1.2</v>
      </c>
      <c r="AL25" s="25">
        <v>1.7</v>
      </c>
      <c r="AM25" s="151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214</v>
      </c>
      <c r="B26" t="s">
        <v>72</v>
      </c>
      <c r="C26" s="117">
        <f t="shared" si="11"/>
        <v>-0.24</v>
      </c>
      <c r="D26" s="117">
        <f t="shared" si="12"/>
        <v>-0.24</v>
      </c>
      <c r="E26" s="117">
        <f t="shared" si="12"/>
        <v>-0.24</v>
      </c>
      <c r="F26" s="117">
        <f t="shared" si="12"/>
        <v>-0.24</v>
      </c>
      <c r="G26" s="117">
        <f t="shared" si="12"/>
        <v>-0.24</v>
      </c>
      <c r="H26" s="117">
        <f t="shared" si="12"/>
        <v>-0.24</v>
      </c>
      <c r="I26" s="117">
        <f t="shared" si="12"/>
        <v>-0.24</v>
      </c>
      <c r="J26" s="117">
        <f t="shared" si="12"/>
        <v>-0.24</v>
      </c>
      <c r="K26" s="117">
        <f t="shared" si="12"/>
        <v>-0.24</v>
      </c>
      <c r="L26" s="117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47" t="str">
        <f>AF25</f>
        <v>20 yrs</v>
      </c>
      <c r="AG26" s="25" t="s">
        <v>111</v>
      </c>
      <c r="AH26" s="25" t="s">
        <v>111</v>
      </c>
      <c r="AI26" s="145">
        <v>2.7</v>
      </c>
      <c r="AJ26" s="25">
        <v>1.6</v>
      </c>
      <c r="AK26" s="25">
        <v>1.2</v>
      </c>
      <c r="AL26" s="25">
        <v>1.7</v>
      </c>
      <c r="AM26" s="151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216</v>
      </c>
      <c r="B27" t="s">
        <v>72</v>
      </c>
      <c r="C27" s="117">
        <f t="shared" si="11"/>
        <v>-0.24</v>
      </c>
      <c r="D27" s="117">
        <f t="shared" si="12"/>
        <v>-0.24</v>
      </c>
      <c r="E27" s="117">
        <f t="shared" si="12"/>
        <v>-0.24</v>
      </c>
      <c r="F27" s="117">
        <f t="shared" si="12"/>
        <v>-0.24</v>
      </c>
      <c r="G27" s="117">
        <f t="shared" si="12"/>
        <v>-0.24</v>
      </c>
      <c r="H27" s="117">
        <f t="shared" si="12"/>
        <v>-0.24</v>
      </c>
      <c r="I27" s="117">
        <f t="shared" si="12"/>
        <v>-0.24</v>
      </c>
      <c r="J27" s="117">
        <f t="shared" si="12"/>
        <v>-0.24</v>
      </c>
      <c r="K27" s="117">
        <f t="shared" si="12"/>
        <v>-0.24</v>
      </c>
      <c r="L27" s="117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47" t="str">
        <f>AF26</f>
        <v>20 yrs</v>
      </c>
      <c r="AG27" s="25" t="s">
        <v>112</v>
      </c>
      <c r="AH27" s="25" t="s">
        <v>112</v>
      </c>
      <c r="AI27" s="145">
        <v>2.7</v>
      </c>
      <c r="AJ27" s="25">
        <v>1.6</v>
      </c>
      <c r="AK27" s="25">
        <v>1.2</v>
      </c>
      <c r="AL27" s="25">
        <v>1.7</v>
      </c>
      <c r="AM27" s="151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350</v>
      </c>
      <c r="B28" t="s">
        <v>72</v>
      </c>
      <c r="C28" s="117">
        <f t="shared" si="11"/>
        <v>4.0000000000000008E-2</v>
      </c>
      <c r="D28" s="117">
        <f t="shared" si="12"/>
        <v>4.0000000000000008E-2</v>
      </c>
      <c r="E28" s="117">
        <f t="shared" si="12"/>
        <v>4.0000000000000008E-2</v>
      </c>
      <c r="F28" s="117">
        <f t="shared" si="12"/>
        <v>4.0000000000000008E-2</v>
      </c>
      <c r="G28" s="117">
        <f t="shared" si="12"/>
        <v>4.0000000000000008E-2</v>
      </c>
      <c r="H28" s="117">
        <f t="shared" si="12"/>
        <v>4.0000000000000008E-2</v>
      </c>
      <c r="I28" s="117">
        <f t="shared" si="12"/>
        <v>4.0000000000000008E-2</v>
      </c>
      <c r="J28" s="117">
        <f t="shared" si="12"/>
        <v>4.0000000000000008E-2</v>
      </c>
      <c r="K28" s="117">
        <f t="shared" si="12"/>
        <v>4.0000000000000008E-2</v>
      </c>
      <c r="L28" s="117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43" t="s">
        <v>372</v>
      </c>
      <c r="AG28" s="25" t="s">
        <v>113</v>
      </c>
      <c r="AH28" s="25" t="s">
        <v>113</v>
      </c>
      <c r="AI28" s="145">
        <v>2.7</v>
      </c>
      <c r="AJ28" s="25">
        <v>1.6</v>
      </c>
      <c r="AK28" s="25">
        <v>1.2</v>
      </c>
      <c r="AL28" s="25">
        <v>1.7</v>
      </c>
      <c r="AM28" s="151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351</v>
      </c>
      <c r="B29" t="s">
        <v>72</v>
      </c>
      <c r="C29" s="117">
        <f>C28</f>
        <v>4.0000000000000008E-2</v>
      </c>
      <c r="D29" s="117">
        <f t="shared" si="12"/>
        <v>4.0000000000000008E-2</v>
      </c>
      <c r="E29" s="117">
        <f t="shared" si="12"/>
        <v>4.0000000000000008E-2</v>
      </c>
      <c r="F29" s="117">
        <f t="shared" si="12"/>
        <v>4.0000000000000008E-2</v>
      </c>
      <c r="G29" s="117">
        <f t="shared" si="12"/>
        <v>4.0000000000000008E-2</v>
      </c>
      <c r="H29" s="117">
        <f t="shared" si="12"/>
        <v>4.0000000000000008E-2</v>
      </c>
      <c r="I29" s="117">
        <f t="shared" si="12"/>
        <v>4.0000000000000008E-2</v>
      </c>
      <c r="J29" s="117">
        <f t="shared" si="12"/>
        <v>4.0000000000000008E-2</v>
      </c>
      <c r="K29" s="117">
        <f t="shared" si="12"/>
        <v>4.0000000000000008E-2</v>
      </c>
      <c r="L29" s="117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47" t="str">
        <f>AF28</f>
        <v>20 yrs</v>
      </c>
      <c r="AG29" s="25" t="s">
        <v>378</v>
      </c>
      <c r="AH29" s="25" t="s">
        <v>379</v>
      </c>
      <c r="AI29" s="145">
        <v>2.7</v>
      </c>
      <c r="AJ29" s="25">
        <v>1.6</v>
      </c>
      <c r="AK29" s="25">
        <v>1.2</v>
      </c>
      <c r="AL29" s="25">
        <v>1.7</v>
      </c>
      <c r="AM29" s="151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352</v>
      </c>
      <c r="B30" t="s">
        <v>72</v>
      </c>
      <c r="C30" s="117">
        <f t="shared" ref="C30:C40" si="13">C29</f>
        <v>4.0000000000000008E-2</v>
      </c>
      <c r="D30" s="117">
        <f t="shared" si="12"/>
        <v>4.0000000000000008E-2</v>
      </c>
      <c r="E30" s="117">
        <f t="shared" si="12"/>
        <v>4.0000000000000008E-2</v>
      </c>
      <c r="F30" s="117">
        <f t="shared" si="12"/>
        <v>4.0000000000000008E-2</v>
      </c>
      <c r="G30" s="117">
        <f t="shared" si="12"/>
        <v>4.0000000000000008E-2</v>
      </c>
      <c r="H30" s="117">
        <f t="shared" si="12"/>
        <v>4.0000000000000008E-2</v>
      </c>
      <c r="I30" s="117">
        <f t="shared" si="12"/>
        <v>4.0000000000000008E-2</v>
      </c>
      <c r="J30" s="117">
        <f t="shared" si="12"/>
        <v>4.0000000000000008E-2</v>
      </c>
      <c r="K30" s="117">
        <f t="shared" si="12"/>
        <v>4.0000000000000008E-2</v>
      </c>
      <c r="L30" s="117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47" t="str">
        <f t="shared" ref="AF30:AF61" si="14">AF29</f>
        <v>20 yrs</v>
      </c>
      <c r="AG30" s="25" t="s">
        <v>62</v>
      </c>
      <c r="AH30" s="25" t="s">
        <v>380</v>
      </c>
      <c r="AI30" s="145">
        <v>-0.9</v>
      </c>
      <c r="AJ30" s="25">
        <v>0.8</v>
      </c>
      <c r="AK30" s="25">
        <v>1.5</v>
      </c>
      <c r="AL30" s="25">
        <v>1.4</v>
      </c>
      <c r="AM30" s="151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353</v>
      </c>
      <c r="B31" t="s">
        <v>72</v>
      </c>
      <c r="C31" s="117">
        <f t="shared" si="13"/>
        <v>4.0000000000000008E-2</v>
      </c>
      <c r="D31" s="117">
        <f t="shared" si="12"/>
        <v>4.0000000000000008E-2</v>
      </c>
      <c r="E31" s="117">
        <f t="shared" si="12"/>
        <v>4.0000000000000008E-2</v>
      </c>
      <c r="F31" s="117">
        <f t="shared" si="12"/>
        <v>4.0000000000000008E-2</v>
      </c>
      <c r="G31" s="117">
        <f t="shared" si="12"/>
        <v>4.0000000000000008E-2</v>
      </c>
      <c r="H31" s="117">
        <f t="shared" si="12"/>
        <v>4.0000000000000008E-2</v>
      </c>
      <c r="I31" s="117">
        <f t="shared" si="12"/>
        <v>4.0000000000000008E-2</v>
      </c>
      <c r="J31" s="117">
        <f t="shared" si="12"/>
        <v>4.0000000000000008E-2</v>
      </c>
      <c r="K31" s="117">
        <f t="shared" si="12"/>
        <v>4.0000000000000008E-2</v>
      </c>
      <c r="L31" s="117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47" t="str">
        <f t="shared" si="14"/>
        <v>20 yrs</v>
      </c>
      <c r="AG31" s="25" t="s">
        <v>114</v>
      </c>
      <c r="AH31" s="25" t="s">
        <v>381</v>
      </c>
      <c r="AI31" s="145">
        <v>-0.9</v>
      </c>
      <c r="AJ31" s="25">
        <v>0.8</v>
      </c>
      <c r="AK31" s="25">
        <v>1.5</v>
      </c>
      <c r="AL31" s="25">
        <v>1.4</v>
      </c>
      <c r="AM31" s="151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354</v>
      </c>
      <c r="B32" t="s">
        <v>72</v>
      </c>
      <c r="C32" s="117">
        <f t="shared" si="13"/>
        <v>4.0000000000000008E-2</v>
      </c>
      <c r="D32" s="117">
        <f t="shared" si="12"/>
        <v>4.0000000000000008E-2</v>
      </c>
      <c r="E32" s="117">
        <f t="shared" si="12"/>
        <v>4.0000000000000008E-2</v>
      </c>
      <c r="F32" s="117">
        <f t="shared" si="12"/>
        <v>4.0000000000000008E-2</v>
      </c>
      <c r="G32" s="117">
        <f t="shared" si="12"/>
        <v>4.0000000000000008E-2</v>
      </c>
      <c r="H32" s="117">
        <f t="shared" si="12"/>
        <v>4.0000000000000008E-2</v>
      </c>
      <c r="I32" s="117">
        <f t="shared" si="12"/>
        <v>4.0000000000000008E-2</v>
      </c>
      <c r="J32" s="117">
        <f t="shared" si="12"/>
        <v>4.0000000000000008E-2</v>
      </c>
      <c r="K32" s="117">
        <f t="shared" si="12"/>
        <v>4.0000000000000008E-2</v>
      </c>
      <c r="L32" s="117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47" t="str">
        <f t="shared" si="14"/>
        <v>20 yrs</v>
      </c>
      <c r="AG32" s="25" t="s">
        <v>115</v>
      </c>
      <c r="AH32" s="25" t="s">
        <v>382</v>
      </c>
      <c r="AI32" s="145">
        <v>-0.9</v>
      </c>
      <c r="AJ32" s="25">
        <v>0.8</v>
      </c>
      <c r="AK32" s="25">
        <v>1.5</v>
      </c>
      <c r="AL32" s="25">
        <v>1.4</v>
      </c>
      <c r="AM32" s="151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355</v>
      </c>
      <c r="B33" t="s">
        <v>72</v>
      </c>
      <c r="C33" s="117">
        <f t="shared" si="13"/>
        <v>4.0000000000000008E-2</v>
      </c>
      <c r="D33" s="117">
        <f t="shared" si="12"/>
        <v>4.0000000000000008E-2</v>
      </c>
      <c r="E33" s="117">
        <f t="shared" si="12"/>
        <v>4.0000000000000008E-2</v>
      </c>
      <c r="F33" s="117">
        <f t="shared" si="12"/>
        <v>4.0000000000000008E-2</v>
      </c>
      <c r="G33" s="117">
        <f t="shared" si="12"/>
        <v>4.0000000000000008E-2</v>
      </c>
      <c r="H33" s="117">
        <f t="shared" si="12"/>
        <v>4.0000000000000008E-2</v>
      </c>
      <c r="I33" s="117">
        <f t="shared" si="12"/>
        <v>4.0000000000000008E-2</v>
      </c>
      <c r="J33" s="117">
        <f t="shared" si="12"/>
        <v>4.0000000000000008E-2</v>
      </c>
      <c r="K33" s="117">
        <f t="shared" si="12"/>
        <v>4.0000000000000008E-2</v>
      </c>
      <c r="L33" s="117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43" t="s">
        <v>372</v>
      </c>
      <c r="AG33" s="25" t="s">
        <v>116</v>
      </c>
      <c r="AH33" s="25" t="s">
        <v>383</v>
      </c>
      <c r="AI33" s="145">
        <v>-0.9</v>
      </c>
      <c r="AJ33" s="25">
        <v>0.8</v>
      </c>
      <c r="AK33" s="25">
        <v>1.5</v>
      </c>
      <c r="AL33" s="25">
        <v>1.4</v>
      </c>
      <c r="AM33" s="151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356</v>
      </c>
      <c r="B34" t="s">
        <v>72</v>
      </c>
      <c r="C34" s="117">
        <f t="shared" si="13"/>
        <v>4.0000000000000008E-2</v>
      </c>
      <c r="D34" s="117">
        <f t="shared" si="12"/>
        <v>4.0000000000000008E-2</v>
      </c>
      <c r="E34" s="117">
        <f t="shared" si="12"/>
        <v>4.0000000000000008E-2</v>
      </c>
      <c r="F34" s="117">
        <f t="shared" si="12"/>
        <v>4.0000000000000008E-2</v>
      </c>
      <c r="G34" s="117">
        <f t="shared" si="12"/>
        <v>4.0000000000000008E-2</v>
      </c>
      <c r="H34" s="117">
        <f t="shared" si="12"/>
        <v>4.0000000000000008E-2</v>
      </c>
      <c r="I34" s="117">
        <f t="shared" si="12"/>
        <v>4.0000000000000008E-2</v>
      </c>
      <c r="J34" s="117">
        <f t="shared" si="12"/>
        <v>4.0000000000000008E-2</v>
      </c>
      <c r="K34" s="117">
        <f t="shared" si="12"/>
        <v>4.0000000000000008E-2</v>
      </c>
      <c r="L34" s="117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47" t="str">
        <f t="shared" si="14"/>
        <v>20 yrs</v>
      </c>
      <c r="AG34" s="25" t="s">
        <v>63</v>
      </c>
      <c r="AH34" s="25" t="s">
        <v>63</v>
      </c>
      <c r="AI34" s="145">
        <v>2.5</v>
      </c>
      <c r="AJ34" s="25">
        <v>3.7</v>
      </c>
      <c r="AK34" s="25">
        <v>1.5</v>
      </c>
      <c r="AL34" s="25">
        <v>1.3</v>
      </c>
      <c r="AM34" s="151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357</v>
      </c>
      <c r="B35" t="s">
        <v>72</v>
      </c>
      <c r="C35" s="117">
        <f t="shared" si="13"/>
        <v>4.0000000000000008E-2</v>
      </c>
      <c r="D35" s="117">
        <f t="shared" si="12"/>
        <v>4.0000000000000008E-2</v>
      </c>
      <c r="E35" s="117">
        <f t="shared" si="12"/>
        <v>4.0000000000000008E-2</v>
      </c>
      <c r="F35" s="117">
        <f t="shared" si="12"/>
        <v>4.0000000000000008E-2</v>
      </c>
      <c r="G35" s="117">
        <f t="shared" si="12"/>
        <v>4.0000000000000008E-2</v>
      </c>
      <c r="H35" s="117">
        <f t="shared" si="12"/>
        <v>4.0000000000000008E-2</v>
      </c>
      <c r="I35" s="117">
        <f t="shared" si="12"/>
        <v>4.0000000000000008E-2</v>
      </c>
      <c r="J35" s="117">
        <f t="shared" si="12"/>
        <v>4.0000000000000008E-2</v>
      </c>
      <c r="K35" s="117">
        <f t="shared" si="12"/>
        <v>4.0000000000000008E-2</v>
      </c>
      <c r="L35" s="117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47" t="str">
        <f t="shared" si="14"/>
        <v>20 yrs</v>
      </c>
      <c r="AG35" s="25" t="s">
        <v>117</v>
      </c>
      <c r="AH35" s="25" t="s">
        <v>117</v>
      </c>
      <c r="AI35" s="145">
        <v>2.5</v>
      </c>
      <c r="AJ35" s="25">
        <v>3.7</v>
      </c>
      <c r="AK35" s="25">
        <v>1.5</v>
      </c>
      <c r="AL35" s="25">
        <v>1.3</v>
      </c>
      <c r="AM35" s="151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358</v>
      </c>
      <c r="B36" t="s">
        <v>72</v>
      </c>
      <c r="C36" s="117">
        <f t="shared" si="13"/>
        <v>4.0000000000000008E-2</v>
      </c>
      <c r="D36" s="117">
        <f t="shared" si="12"/>
        <v>4.0000000000000008E-2</v>
      </c>
      <c r="E36" s="117">
        <f t="shared" si="12"/>
        <v>4.0000000000000008E-2</v>
      </c>
      <c r="F36" s="117">
        <f t="shared" si="12"/>
        <v>4.0000000000000008E-2</v>
      </c>
      <c r="G36" s="117">
        <f t="shared" si="12"/>
        <v>4.0000000000000008E-2</v>
      </c>
      <c r="H36" s="117">
        <f t="shared" si="12"/>
        <v>4.0000000000000008E-2</v>
      </c>
      <c r="I36" s="117">
        <f t="shared" si="12"/>
        <v>4.0000000000000008E-2</v>
      </c>
      <c r="J36" s="117">
        <f t="shared" si="12"/>
        <v>4.0000000000000008E-2</v>
      </c>
      <c r="K36" s="117">
        <f t="shared" si="12"/>
        <v>4.0000000000000008E-2</v>
      </c>
      <c r="L36" s="117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47" t="str">
        <f t="shared" si="14"/>
        <v>20 yrs</v>
      </c>
      <c r="AG36" s="25" t="s">
        <v>118</v>
      </c>
      <c r="AH36" s="25" t="s">
        <v>384</v>
      </c>
      <c r="AI36" s="145">
        <v>2.5</v>
      </c>
      <c r="AJ36" s="25">
        <v>3.7</v>
      </c>
      <c r="AK36" s="25">
        <v>1.5</v>
      </c>
      <c r="AL36" s="25">
        <v>1.3</v>
      </c>
      <c r="AM36" s="151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359</v>
      </c>
      <c r="B37" t="s">
        <v>72</v>
      </c>
      <c r="C37" s="117">
        <f t="shared" si="13"/>
        <v>4.0000000000000008E-2</v>
      </c>
      <c r="D37" s="117">
        <f t="shared" si="12"/>
        <v>4.0000000000000008E-2</v>
      </c>
      <c r="E37" s="117">
        <f t="shared" si="12"/>
        <v>4.0000000000000008E-2</v>
      </c>
      <c r="F37" s="117">
        <f t="shared" si="12"/>
        <v>4.0000000000000008E-2</v>
      </c>
      <c r="G37" s="117">
        <f t="shared" si="12"/>
        <v>4.0000000000000008E-2</v>
      </c>
      <c r="H37" s="117">
        <f t="shared" si="12"/>
        <v>4.0000000000000008E-2</v>
      </c>
      <c r="I37" s="117">
        <f t="shared" si="12"/>
        <v>4.0000000000000008E-2</v>
      </c>
      <c r="J37" s="117">
        <f t="shared" si="12"/>
        <v>4.0000000000000008E-2</v>
      </c>
      <c r="K37" s="117">
        <f t="shared" si="12"/>
        <v>4.0000000000000008E-2</v>
      </c>
      <c r="L37" s="117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47" t="str">
        <f t="shared" si="14"/>
        <v>20 yrs</v>
      </c>
      <c r="AH37" s="25" t="s">
        <v>385</v>
      </c>
      <c r="AI37" s="145">
        <v>2.5</v>
      </c>
      <c r="AJ37" s="25">
        <v>3.7</v>
      </c>
      <c r="AK37" s="25">
        <v>1.5</v>
      </c>
      <c r="AL37" s="25">
        <v>1.3</v>
      </c>
      <c r="AM37" s="151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360</v>
      </c>
      <c r="B38" t="s">
        <v>72</v>
      </c>
      <c r="C38" s="117">
        <f t="shared" si="13"/>
        <v>4.0000000000000008E-2</v>
      </c>
      <c r="D38" s="117">
        <f t="shared" si="12"/>
        <v>4.0000000000000008E-2</v>
      </c>
      <c r="E38" s="117">
        <f t="shared" si="12"/>
        <v>4.0000000000000008E-2</v>
      </c>
      <c r="F38" s="117">
        <f t="shared" si="12"/>
        <v>4.0000000000000008E-2</v>
      </c>
      <c r="G38" s="117">
        <f t="shared" si="12"/>
        <v>4.0000000000000008E-2</v>
      </c>
      <c r="H38" s="117">
        <f t="shared" si="12"/>
        <v>4.0000000000000008E-2</v>
      </c>
      <c r="I38" s="117">
        <f t="shared" si="12"/>
        <v>4.0000000000000008E-2</v>
      </c>
      <c r="J38" s="117">
        <f t="shared" si="12"/>
        <v>4.0000000000000008E-2</v>
      </c>
      <c r="K38" s="117">
        <f t="shared" si="12"/>
        <v>4.0000000000000008E-2</v>
      </c>
      <c r="L38" s="117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47" t="str">
        <f t="shared" si="14"/>
        <v>20 yrs</v>
      </c>
      <c r="AG38" s="25" t="s">
        <v>64</v>
      </c>
      <c r="AH38" s="25" t="s">
        <v>386</v>
      </c>
      <c r="AI38" s="145">
        <v>3.1</v>
      </c>
      <c r="AJ38" s="25">
        <v>4.5999999999999996</v>
      </c>
      <c r="AK38" s="25">
        <v>4.2</v>
      </c>
      <c r="AL38" s="25">
        <v>3.3</v>
      </c>
      <c r="AM38" s="151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361</v>
      </c>
      <c r="B39" t="s">
        <v>72</v>
      </c>
      <c r="C39" s="117">
        <f t="shared" si="13"/>
        <v>4.0000000000000008E-2</v>
      </c>
      <c r="D39" s="117">
        <f t="shared" si="12"/>
        <v>4.0000000000000008E-2</v>
      </c>
      <c r="E39" s="117">
        <f t="shared" si="12"/>
        <v>4.0000000000000008E-2</v>
      </c>
      <c r="F39" s="117">
        <f t="shared" si="12"/>
        <v>4.0000000000000008E-2</v>
      </c>
      <c r="G39" s="117">
        <f t="shared" si="12"/>
        <v>4.0000000000000008E-2</v>
      </c>
      <c r="H39" s="117">
        <f t="shared" si="12"/>
        <v>4.0000000000000008E-2</v>
      </c>
      <c r="I39" s="117">
        <f t="shared" si="12"/>
        <v>4.0000000000000008E-2</v>
      </c>
      <c r="J39" s="117">
        <f t="shared" si="12"/>
        <v>4.0000000000000008E-2</v>
      </c>
      <c r="K39" s="117">
        <f t="shared" si="12"/>
        <v>4.0000000000000008E-2</v>
      </c>
      <c r="L39" s="117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43" t="s">
        <v>372</v>
      </c>
      <c r="AG39" s="25" t="s">
        <v>119</v>
      </c>
      <c r="AH39" s="25" t="s">
        <v>387</v>
      </c>
      <c r="AI39" s="145">
        <v>3.1</v>
      </c>
      <c r="AJ39" s="25">
        <v>4.5999999999999996</v>
      </c>
      <c r="AK39" s="25">
        <v>4.2</v>
      </c>
      <c r="AL39" s="25">
        <v>3.3</v>
      </c>
      <c r="AM39" s="151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362</v>
      </c>
      <c r="B40" t="s">
        <v>72</v>
      </c>
      <c r="C40" s="117">
        <f t="shared" si="13"/>
        <v>4.0000000000000008E-2</v>
      </c>
      <c r="D40" s="117">
        <f t="shared" si="12"/>
        <v>4.0000000000000008E-2</v>
      </c>
      <c r="E40" s="117">
        <f t="shared" si="12"/>
        <v>4.0000000000000008E-2</v>
      </c>
      <c r="F40" s="117">
        <f t="shared" si="12"/>
        <v>4.0000000000000008E-2</v>
      </c>
      <c r="G40" s="117">
        <f t="shared" si="12"/>
        <v>4.0000000000000008E-2</v>
      </c>
      <c r="H40" s="117">
        <f t="shared" si="12"/>
        <v>4.0000000000000008E-2</v>
      </c>
      <c r="I40" s="117">
        <f t="shared" si="12"/>
        <v>4.0000000000000008E-2</v>
      </c>
      <c r="J40" s="117">
        <f t="shared" si="12"/>
        <v>4.0000000000000008E-2</v>
      </c>
      <c r="K40" s="117">
        <f t="shared" si="12"/>
        <v>4.0000000000000008E-2</v>
      </c>
      <c r="L40" s="117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47" t="str">
        <f t="shared" si="14"/>
        <v>20 yrs</v>
      </c>
      <c r="AG40" s="25" t="s">
        <v>120</v>
      </c>
      <c r="AH40" s="25" t="s">
        <v>120</v>
      </c>
      <c r="AI40" s="145">
        <v>3.1</v>
      </c>
      <c r="AJ40" s="25">
        <v>4.5999999999999996</v>
      </c>
      <c r="AK40" s="25">
        <v>4.2</v>
      </c>
      <c r="AL40" s="25">
        <v>3.3</v>
      </c>
      <c r="AM40" s="151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103</v>
      </c>
      <c r="B41" t="s">
        <v>72</v>
      </c>
      <c r="C41" s="117">
        <f t="shared" si="11"/>
        <v>4.0000000000000008E-2</v>
      </c>
      <c r="D41" s="117">
        <f t="shared" si="12"/>
        <v>4.0000000000000008E-2</v>
      </c>
      <c r="E41" s="117">
        <f t="shared" si="12"/>
        <v>4.0000000000000008E-2</v>
      </c>
      <c r="F41" s="117">
        <f t="shared" si="12"/>
        <v>4.0000000000000008E-2</v>
      </c>
      <c r="G41" s="117">
        <f t="shared" si="12"/>
        <v>4.0000000000000008E-2</v>
      </c>
      <c r="H41" s="117">
        <f t="shared" si="12"/>
        <v>4.0000000000000008E-2</v>
      </c>
      <c r="I41" s="117">
        <f t="shared" si="12"/>
        <v>4.0000000000000008E-2</v>
      </c>
      <c r="J41" s="117">
        <f t="shared" si="12"/>
        <v>4.0000000000000008E-2</v>
      </c>
      <c r="K41" s="117">
        <f t="shared" si="12"/>
        <v>4.0000000000000008E-2</v>
      </c>
      <c r="L41" s="117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47" t="str">
        <f t="shared" si="14"/>
        <v>20 yrs</v>
      </c>
      <c r="AG41" s="25" t="s">
        <v>65</v>
      </c>
      <c r="AH41" s="25" t="s">
        <v>388</v>
      </c>
      <c r="AI41" s="145">
        <v>3.1</v>
      </c>
      <c r="AJ41" s="25">
        <v>4.5999999999999996</v>
      </c>
      <c r="AK41" s="25">
        <v>4.2</v>
      </c>
      <c r="AL41" s="25">
        <v>3.3</v>
      </c>
      <c r="AM41" s="151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17">
        <f t="shared" si="11"/>
        <v>0.06</v>
      </c>
      <c r="D42" s="117">
        <f t="shared" si="12"/>
        <v>0.06</v>
      </c>
      <c r="E42" s="117">
        <f t="shared" si="12"/>
        <v>0.06</v>
      </c>
      <c r="F42" s="117">
        <f t="shared" si="12"/>
        <v>0.06</v>
      </c>
      <c r="G42" s="117">
        <f t="shared" si="12"/>
        <v>0.06</v>
      </c>
      <c r="H42" s="117">
        <f t="shared" si="12"/>
        <v>0.06</v>
      </c>
      <c r="I42" s="117">
        <f t="shared" si="12"/>
        <v>0.06</v>
      </c>
      <c r="J42" s="117">
        <f t="shared" si="12"/>
        <v>0.06</v>
      </c>
      <c r="K42" s="117">
        <f t="shared" si="12"/>
        <v>0.06</v>
      </c>
      <c r="L42" s="117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47" t="str">
        <f t="shared" si="14"/>
        <v>20 yrs</v>
      </c>
      <c r="AG42" s="25" t="s">
        <v>66</v>
      </c>
      <c r="AH42" s="25" t="s">
        <v>389</v>
      </c>
      <c r="AI42" s="145">
        <v>-7.6</v>
      </c>
      <c r="AJ42" s="25">
        <v>-5.0999999999999996</v>
      </c>
      <c r="AK42" s="25">
        <v>-3.2</v>
      </c>
      <c r="AL42" s="25">
        <v>-1.8</v>
      </c>
      <c r="AM42" s="144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104</v>
      </c>
      <c r="B43" t="s">
        <v>72</v>
      </c>
      <c r="C43" s="117">
        <f t="shared" si="11"/>
        <v>0.06</v>
      </c>
      <c r="D43" s="117">
        <f t="shared" si="12"/>
        <v>0.06</v>
      </c>
      <c r="E43" s="117">
        <f t="shared" si="12"/>
        <v>0.06</v>
      </c>
      <c r="F43" s="117">
        <f t="shared" si="12"/>
        <v>0.06</v>
      </c>
      <c r="G43" s="117">
        <f t="shared" si="12"/>
        <v>0.06</v>
      </c>
      <c r="H43" s="117">
        <f t="shared" si="12"/>
        <v>0.06</v>
      </c>
      <c r="I43" s="117">
        <f t="shared" si="12"/>
        <v>0.06</v>
      </c>
      <c r="J43" s="117">
        <f t="shared" si="12"/>
        <v>0.06</v>
      </c>
      <c r="K43" s="117">
        <f t="shared" si="12"/>
        <v>0.06</v>
      </c>
      <c r="L43" s="117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47" t="str">
        <f t="shared" si="14"/>
        <v>20 yrs</v>
      </c>
      <c r="AG43" s="25" t="s">
        <v>24</v>
      </c>
      <c r="AH43" s="25" t="s">
        <v>390</v>
      </c>
      <c r="AI43" s="145">
        <v>-7.6</v>
      </c>
      <c r="AJ43" s="25">
        <v>-5.0999999999999996</v>
      </c>
      <c r="AK43" s="25">
        <v>-3.2</v>
      </c>
      <c r="AL43" s="25">
        <v>-1.8</v>
      </c>
      <c r="AM43" s="144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105</v>
      </c>
      <c r="B44" t="s">
        <v>72</v>
      </c>
      <c r="C44" s="117">
        <f t="shared" si="11"/>
        <v>0.06</v>
      </c>
      <c r="D44" s="117">
        <f t="shared" si="12"/>
        <v>0.06</v>
      </c>
      <c r="E44" s="117">
        <f t="shared" si="12"/>
        <v>0.06</v>
      </c>
      <c r="F44" s="117">
        <f t="shared" si="12"/>
        <v>0.06</v>
      </c>
      <c r="G44" s="117">
        <f t="shared" si="12"/>
        <v>0.06</v>
      </c>
      <c r="H44" s="117">
        <f t="shared" si="12"/>
        <v>0.06</v>
      </c>
      <c r="I44" s="117">
        <f t="shared" si="12"/>
        <v>0.06</v>
      </c>
      <c r="J44" s="117">
        <f t="shared" si="12"/>
        <v>0.06</v>
      </c>
      <c r="K44" s="117">
        <f t="shared" si="12"/>
        <v>0.06</v>
      </c>
      <c r="L44" s="117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47" t="str">
        <f t="shared" si="14"/>
        <v>20 yrs</v>
      </c>
      <c r="AG44" s="25" t="s">
        <v>67</v>
      </c>
      <c r="AH44" s="25" t="s">
        <v>391</v>
      </c>
      <c r="AI44" s="145">
        <v>-0.6</v>
      </c>
      <c r="AJ44" s="25">
        <v>0.3</v>
      </c>
      <c r="AK44" s="25">
        <v>0.6</v>
      </c>
      <c r="AL44" s="25">
        <v>0.8</v>
      </c>
      <c r="AM44" s="144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106</v>
      </c>
      <c r="B45" t="s">
        <v>72</v>
      </c>
      <c r="C45" s="117">
        <f t="shared" si="11"/>
        <v>0.06</v>
      </c>
      <c r="D45" s="117">
        <f t="shared" si="12"/>
        <v>0.06</v>
      </c>
      <c r="E45" s="117">
        <f t="shared" si="12"/>
        <v>0.06</v>
      </c>
      <c r="F45" s="117">
        <f t="shared" si="12"/>
        <v>0.06</v>
      </c>
      <c r="G45" s="117">
        <f t="shared" si="12"/>
        <v>0.06</v>
      </c>
      <c r="H45" s="117">
        <f t="shared" si="12"/>
        <v>0.06</v>
      </c>
      <c r="I45" s="117">
        <f t="shared" si="12"/>
        <v>0.06</v>
      </c>
      <c r="J45" s="117">
        <f t="shared" si="12"/>
        <v>0.06</v>
      </c>
      <c r="K45" s="117">
        <f t="shared" si="12"/>
        <v>0.06</v>
      </c>
      <c r="L45" s="117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43" t="s">
        <v>372</v>
      </c>
      <c r="AG45" s="25" t="s">
        <v>68</v>
      </c>
      <c r="AH45" s="25" t="s">
        <v>392</v>
      </c>
      <c r="AI45" s="145">
        <v>1.3</v>
      </c>
      <c r="AJ45" s="25">
        <v>-0.1</v>
      </c>
      <c r="AK45" s="25">
        <v>0.5</v>
      </c>
      <c r="AL45" s="25">
        <v>0.3</v>
      </c>
      <c r="AM45" s="144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107</v>
      </c>
      <c r="B46" t="s">
        <v>72</v>
      </c>
      <c r="C46" s="117">
        <f t="shared" si="11"/>
        <v>0.06</v>
      </c>
      <c r="D46" s="117">
        <f t="shared" si="12"/>
        <v>0.06</v>
      </c>
      <c r="E46" s="117">
        <f t="shared" si="12"/>
        <v>0.06</v>
      </c>
      <c r="F46" s="117">
        <f t="shared" si="12"/>
        <v>0.06</v>
      </c>
      <c r="G46" s="117">
        <f t="shared" si="12"/>
        <v>0.06</v>
      </c>
      <c r="H46" s="117">
        <f t="shared" si="12"/>
        <v>0.06</v>
      </c>
      <c r="I46" s="117">
        <f t="shared" si="12"/>
        <v>0.06</v>
      </c>
      <c r="J46" s="117">
        <f t="shared" si="12"/>
        <v>0.06</v>
      </c>
      <c r="K46" s="117">
        <f t="shared" si="12"/>
        <v>0.06</v>
      </c>
      <c r="L46" s="117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47" t="str">
        <f t="shared" si="14"/>
        <v>20 yrs</v>
      </c>
      <c r="AH46" s="25" t="s">
        <v>393</v>
      </c>
      <c r="AI46" s="145">
        <v>1.3</v>
      </c>
      <c r="AJ46" s="25">
        <v>-0.1</v>
      </c>
      <c r="AK46" s="25">
        <v>0.5</v>
      </c>
      <c r="AL46" s="25">
        <v>0.3</v>
      </c>
      <c r="AM46" s="144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108</v>
      </c>
      <c r="B47" t="s">
        <v>72</v>
      </c>
      <c r="C47" s="117">
        <f t="shared" si="11"/>
        <v>0.06</v>
      </c>
      <c r="D47" s="117">
        <f t="shared" si="12"/>
        <v>0.06</v>
      </c>
      <c r="E47" s="117">
        <f t="shared" si="12"/>
        <v>0.06</v>
      </c>
      <c r="F47" s="117">
        <f t="shared" si="12"/>
        <v>0.06</v>
      </c>
      <c r="G47" s="117">
        <f t="shared" si="12"/>
        <v>0.06</v>
      </c>
      <c r="H47" s="117">
        <f t="shared" si="12"/>
        <v>0.06</v>
      </c>
      <c r="I47" s="117">
        <f t="shared" si="12"/>
        <v>0.06</v>
      </c>
      <c r="J47" s="117">
        <f t="shared" si="12"/>
        <v>0.06</v>
      </c>
      <c r="K47" s="117">
        <f t="shared" si="12"/>
        <v>0.06</v>
      </c>
      <c r="L47" s="117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43" t="s">
        <v>372</v>
      </c>
      <c r="AH47" s="25" t="s">
        <v>394</v>
      </c>
      <c r="AI47" s="145">
        <v>1.3</v>
      </c>
      <c r="AJ47" s="25">
        <v>-0.1</v>
      </c>
      <c r="AK47" s="25">
        <v>0.5</v>
      </c>
      <c r="AL47" s="25">
        <v>0.3</v>
      </c>
      <c r="AM47" s="144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109</v>
      </c>
      <c r="B48" t="s">
        <v>72</v>
      </c>
      <c r="C48" s="117">
        <f t="shared" si="11"/>
        <v>0.06</v>
      </c>
      <c r="D48" s="117">
        <f t="shared" si="12"/>
        <v>0.06</v>
      </c>
      <c r="E48" s="117">
        <f t="shared" si="12"/>
        <v>0.06</v>
      </c>
      <c r="F48" s="117">
        <f t="shared" si="12"/>
        <v>0.06</v>
      </c>
      <c r="G48" s="117">
        <f t="shared" si="12"/>
        <v>0.06</v>
      </c>
      <c r="H48" s="117">
        <f t="shared" si="12"/>
        <v>0.06</v>
      </c>
      <c r="I48" s="117">
        <f t="shared" si="12"/>
        <v>0.06</v>
      </c>
      <c r="J48" s="117">
        <f t="shared" si="12"/>
        <v>0.06</v>
      </c>
      <c r="K48" s="117">
        <f t="shared" si="12"/>
        <v>0.06</v>
      </c>
      <c r="L48" s="117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47" t="str">
        <f t="shared" si="14"/>
        <v>20 yrs</v>
      </c>
      <c r="AG48" s="25" t="s">
        <v>121</v>
      </c>
      <c r="AH48" s="25" t="s">
        <v>395</v>
      </c>
      <c r="AI48" s="145">
        <v>1.3</v>
      </c>
      <c r="AJ48" s="25">
        <v>-0.1</v>
      </c>
      <c r="AK48" s="25">
        <v>0.5</v>
      </c>
      <c r="AL48" s="25">
        <v>0.3</v>
      </c>
      <c r="AM48" s="144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17">
        <f>VLOOKUP($A49,$AG$8:$AM$69,MATCH($AF$4,$AG$7:$AM$7,0),)*$F$3</f>
        <v>0.17</v>
      </c>
      <c r="D49" s="117">
        <f t="shared" si="12"/>
        <v>0.17</v>
      </c>
      <c r="E49" s="117">
        <f t="shared" si="12"/>
        <v>0.17</v>
      </c>
      <c r="F49" s="117">
        <f t="shared" si="12"/>
        <v>0.17</v>
      </c>
      <c r="G49" s="117">
        <f t="shared" si="12"/>
        <v>0.17</v>
      </c>
      <c r="H49" s="117">
        <f t="shared" si="12"/>
        <v>0.17</v>
      </c>
      <c r="I49" s="117">
        <f t="shared" si="12"/>
        <v>0.17</v>
      </c>
      <c r="J49" s="117">
        <f t="shared" si="12"/>
        <v>0.17</v>
      </c>
      <c r="K49" s="117">
        <f t="shared" si="12"/>
        <v>0.17</v>
      </c>
      <c r="L49" s="117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43" t="s">
        <v>372</v>
      </c>
      <c r="AG49" t="s">
        <v>320</v>
      </c>
      <c r="AH49" s="25" t="s">
        <v>396</v>
      </c>
      <c r="AI49" s="145">
        <v>-1.6</v>
      </c>
      <c r="AJ49" s="25">
        <v>-1.3</v>
      </c>
      <c r="AK49" s="25">
        <v>0.5</v>
      </c>
      <c r="AL49" s="25">
        <v>1.8</v>
      </c>
      <c r="AM49" s="144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215</v>
      </c>
      <c r="B50" t="s">
        <v>72</v>
      </c>
      <c r="C50" s="117">
        <f>C49</f>
        <v>0.17</v>
      </c>
      <c r="D50" s="117">
        <f t="shared" si="12"/>
        <v>0.17</v>
      </c>
      <c r="E50" s="117">
        <f t="shared" si="12"/>
        <v>0.17</v>
      </c>
      <c r="F50" s="117">
        <f t="shared" si="12"/>
        <v>0.17</v>
      </c>
      <c r="G50" s="117">
        <f t="shared" si="12"/>
        <v>0.17</v>
      </c>
      <c r="H50" s="117">
        <f t="shared" si="12"/>
        <v>0.17</v>
      </c>
      <c r="I50" s="117">
        <f t="shared" si="12"/>
        <v>0.17</v>
      </c>
      <c r="J50" s="117">
        <f t="shared" si="12"/>
        <v>0.17</v>
      </c>
      <c r="K50" s="117">
        <f t="shared" si="12"/>
        <v>0.17</v>
      </c>
      <c r="L50" s="117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47" t="str">
        <f t="shared" si="14"/>
        <v>20 yrs</v>
      </c>
      <c r="AG50" s="25" t="s">
        <v>363</v>
      </c>
      <c r="AH50" s="25" t="s">
        <v>397</v>
      </c>
      <c r="AI50" s="145">
        <v>-1.6</v>
      </c>
      <c r="AJ50" s="25">
        <v>-1.3</v>
      </c>
      <c r="AK50" s="25">
        <v>0.5</v>
      </c>
      <c r="AL50" s="25">
        <v>1.8</v>
      </c>
      <c r="AM50" s="144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417</v>
      </c>
      <c r="B51" t="s">
        <v>72</v>
      </c>
      <c r="C51" s="117">
        <f>C49</f>
        <v>0.17</v>
      </c>
      <c r="D51" s="117">
        <f t="shared" ref="D51:F52" si="17">C51</f>
        <v>0.17</v>
      </c>
      <c r="E51" s="117">
        <f t="shared" si="17"/>
        <v>0.17</v>
      </c>
      <c r="F51" s="117">
        <f t="shared" si="17"/>
        <v>0.17</v>
      </c>
      <c r="G51" s="117">
        <f t="shared" si="12"/>
        <v>0.17</v>
      </c>
      <c r="H51" s="117">
        <f t="shared" si="12"/>
        <v>0.17</v>
      </c>
      <c r="I51" s="117">
        <f t="shared" si="12"/>
        <v>0.17</v>
      </c>
      <c r="J51" s="117">
        <f t="shared" ref="J51" si="18">I51</f>
        <v>0.17</v>
      </c>
      <c r="K51" s="117">
        <f t="shared" ref="K51" si="19">J51</f>
        <v>0.17</v>
      </c>
      <c r="L51" s="117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47" t="str">
        <f t="shared" si="14"/>
        <v>20 yrs</v>
      </c>
      <c r="AG51" s="25" t="s">
        <v>364</v>
      </c>
      <c r="AH51" s="25" t="s">
        <v>398</v>
      </c>
      <c r="AI51" s="145">
        <v>-1.6</v>
      </c>
      <c r="AJ51" s="25">
        <v>-1.3</v>
      </c>
      <c r="AK51" s="25">
        <v>0.5</v>
      </c>
      <c r="AL51" s="25">
        <v>1.8</v>
      </c>
      <c r="AM51" s="144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110</v>
      </c>
      <c r="B52" t="s">
        <v>72</v>
      </c>
      <c r="C52" s="117">
        <f>C50</f>
        <v>0.17</v>
      </c>
      <c r="D52" s="117">
        <f t="shared" si="17"/>
        <v>0.17</v>
      </c>
      <c r="E52" s="117">
        <f t="shared" si="17"/>
        <v>0.17</v>
      </c>
      <c r="F52" s="117">
        <f t="shared" si="17"/>
        <v>0.17</v>
      </c>
      <c r="G52" s="117">
        <f t="shared" ref="D52:L59" si="23">F52</f>
        <v>0.17</v>
      </c>
      <c r="H52" s="117">
        <f t="shared" si="23"/>
        <v>0.17</v>
      </c>
      <c r="I52" s="117">
        <f t="shared" si="23"/>
        <v>0.17</v>
      </c>
      <c r="J52" s="117">
        <f t="shared" si="23"/>
        <v>0.17</v>
      </c>
      <c r="K52" s="117">
        <f t="shared" si="23"/>
        <v>0.17</v>
      </c>
      <c r="L52" s="117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47" t="str">
        <f t="shared" si="14"/>
        <v>20 yrs</v>
      </c>
      <c r="AG52" s="25" t="s">
        <v>217</v>
      </c>
      <c r="AH52" s="25" t="s">
        <v>217</v>
      </c>
      <c r="AI52" s="145">
        <v>-1.6</v>
      </c>
      <c r="AJ52" s="25">
        <v>-1.3</v>
      </c>
      <c r="AK52" s="25">
        <v>0.5</v>
      </c>
      <c r="AL52" s="25">
        <v>1.8</v>
      </c>
      <c r="AM52" s="144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111</v>
      </c>
      <c r="B53" t="s">
        <v>72</v>
      </c>
      <c r="C53" s="117">
        <f>C52</f>
        <v>0.17</v>
      </c>
      <c r="D53" s="117">
        <f t="shared" si="23"/>
        <v>0.17</v>
      </c>
      <c r="E53" s="117">
        <f t="shared" si="23"/>
        <v>0.17</v>
      </c>
      <c r="F53" s="117">
        <f t="shared" si="23"/>
        <v>0.17</v>
      </c>
      <c r="G53" s="117">
        <f t="shared" si="23"/>
        <v>0.17</v>
      </c>
      <c r="H53" s="117">
        <f t="shared" si="23"/>
        <v>0.17</v>
      </c>
      <c r="I53" s="117">
        <f t="shared" si="23"/>
        <v>0.17</v>
      </c>
      <c r="J53" s="117">
        <f t="shared" si="23"/>
        <v>0.17</v>
      </c>
      <c r="K53" s="117">
        <f t="shared" si="23"/>
        <v>0.17</v>
      </c>
      <c r="L53" s="117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47" t="str">
        <f t="shared" si="14"/>
        <v>20 yrs</v>
      </c>
      <c r="AG53" s="25" t="s">
        <v>69</v>
      </c>
      <c r="AH53" s="25" t="s">
        <v>399</v>
      </c>
      <c r="AI53" s="145">
        <v>1.4</v>
      </c>
      <c r="AJ53" s="25">
        <v>1.8</v>
      </c>
      <c r="AK53" s="25">
        <v>1.2</v>
      </c>
      <c r="AL53" s="25">
        <v>0.7</v>
      </c>
      <c r="AM53" s="144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112</v>
      </c>
      <c r="B54" t="s">
        <v>72</v>
      </c>
      <c r="C54" s="117">
        <f>C53</f>
        <v>0.17</v>
      </c>
      <c r="D54" s="117">
        <f t="shared" si="23"/>
        <v>0.17</v>
      </c>
      <c r="E54" s="117">
        <f t="shared" si="23"/>
        <v>0.17</v>
      </c>
      <c r="F54" s="117">
        <f t="shared" si="23"/>
        <v>0.17</v>
      </c>
      <c r="G54" s="117">
        <f t="shared" si="23"/>
        <v>0.17</v>
      </c>
      <c r="H54" s="117">
        <f t="shared" si="23"/>
        <v>0.17</v>
      </c>
      <c r="I54" s="117">
        <f t="shared" si="23"/>
        <v>0.17</v>
      </c>
      <c r="J54" s="117">
        <f t="shared" si="23"/>
        <v>0.17</v>
      </c>
      <c r="K54" s="117">
        <f t="shared" si="23"/>
        <v>0.17</v>
      </c>
      <c r="L54" s="117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47" t="str">
        <f t="shared" si="14"/>
        <v>20 yrs</v>
      </c>
      <c r="AG54" s="25" t="s">
        <v>70</v>
      </c>
      <c r="AH54" s="25" t="s">
        <v>400</v>
      </c>
      <c r="AI54" s="145">
        <v>1.4</v>
      </c>
      <c r="AJ54" s="25">
        <v>1.8</v>
      </c>
      <c r="AK54" s="25">
        <v>1.2</v>
      </c>
      <c r="AL54" s="25">
        <v>0.7</v>
      </c>
      <c r="AM54" s="144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113</v>
      </c>
      <c r="B55" t="s">
        <v>72</v>
      </c>
      <c r="C55" s="117">
        <f t="shared" ref="C55:C60" si="28">VLOOKUP($A55,$AG$8:$AM$69,MATCH($AF$4,$AG$7:$AM$7,0),)*$F$3</f>
        <v>0.17</v>
      </c>
      <c r="D55" s="117">
        <f t="shared" si="23"/>
        <v>0.17</v>
      </c>
      <c r="E55" s="117">
        <f t="shared" si="23"/>
        <v>0.17</v>
      </c>
      <c r="F55" s="117">
        <f t="shared" si="23"/>
        <v>0.17</v>
      </c>
      <c r="G55" s="117">
        <f t="shared" si="23"/>
        <v>0.17</v>
      </c>
      <c r="H55" s="117">
        <f t="shared" si="23"/>
        <v>0.17</v>
      </c>
      <c r="I55" s="117">
        <f t="shared" si="23"/>
        <v>0.17</v>
      </c>
      <c r="J55" s="117">
        <f t="shared" si="23"/>
        <v>0.17</v>
      </c>
      <c r="K55" s="117">
        <f t="shared" si="23"/>
        <v>0.17</v>
      </c>
      <c r="L55" s="117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47" t="str">
        <f t="shared" si="14"/>
        <v>20 yrs</v>
      </c>
      <c r="AH55" s="25" t="s">
        <v>401</v>
      </c>
      <c r="AI55" s="145">
        <v>1.4</v>
      </c>
      <c r="AJ55" s="25">
        <v>1.8</v>
      </c>
      <c r="AK55" s="25">
        <v>1.2</v>
      </c>
      <c r="AL55" s="25">
        <v>0.7</v>
      </c>
      <c r="AM55" s="144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17">
        <f t="shared" si="28"/>
        <v>0.13999999999999999</v>
      </c>
      <c r="D56" s="117">
        <f t="shared" si="23"/>
        <v>0.13999999999999999</v>
      </c>
      <c r="E56" s="117">
        <f t="shared" si="23"/>
        <v>0.13999999999999999</v>
      </c>
      <c r="F56" s="117">
        <f t="shared" si="23"/>
        <v>0.13999999999999999</v>
      </c>
      <c r="G56" s="117">
        <f t="shared" si="23"/>
        <v>0.13999999999999999</v>
      </c>
      <c r="H56" s="117">
        <f t="shared" si="23"/>
        <v>0.13999999999999999</v>
      </c>
      <c r="I56" s="117">
        <f t="shared" si="23"/>
        <v>0.13999999999999999</v>
      </c>
      <c r="J56" s="117">
        <f t="shared" si="23"/>
        <v>0.13999999999999999</v>
      </c>
      <c r="K56" s="117">
        <f t="shared" si="23"/>
        <v>0.13999999999999999</v>
      </c>
      <c r="L56" s="117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47" t="str">
        <f t="shared" si="14"/>
        <v>20 yrs</v>
      </c>
      <c r="AH56" s="25" t="s">
        <v>402</v>
      </c>
      <c r="AI56" s="145">
        <v>1.4</v>
      </c>
      <c r="AJ56" s="25">
        <v>1.8</v>
      </c>
      <c r="AK56" s="25">
        <v>1.2</v>
      </c>
      <c r="AL56" s="25">
        <v>0.7</v>
      </c>
      <c r="AM56" s="144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114</v>
      </c>
      <c r="B57" t="s">
        <v>72</v>
      </c>
      <c r="C57" s="117">
        <f t="shared" si="28"/>
        <v>0.13999999999999999</v>
      </c>
      <c r="D57" s="117">
        <f t="shared" si="23"/>
        <v>0.13999999999999999</v>
      </c>
      <c r="E57" s="117">
        <f t="shared" si="23"/>
        <v>0.13999999999999999</v>
      </c>
      <c r="F57" s="117">
        <f t="shared" si="23"/>
        <v>0.13999999999999999</v>
      </c>
      <c r="G57" s="117">
        <f t="shared" si="23"/>
        <v>0.13999999999999999</v>
      </c>
      <c r="H57" s="117">
        <f t="shared" si="23"/>
        <v>0.13999999999999999</v>
      </c>
      <c r="I57" s="117">
        <f t="shared" si="23"/>
        <v>0.13999999999999999</v>
      </c>
      <c r="J57" s="117">
        <f t="shared" si="23"/>
        <v>0.13999999999999999</v>
      </c>
      <c r="K57" s="117">
        <f t="shared" si="23"/>
        <v>0.13999999999999999</v>
      </c>
      <c r="L57" s="117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47" t="str">
        <f t="shared" si="14"/>
        <v>20 yrs</v>
      </c>
      <c r="AG57" s="25" t="s">
        <v>122</v>
      </c>
      <c r="AH57" s="25" t="s">
        <v>403</v>
      </c>
      <c r="AI57" s="145">
        <v>1.4</v>
      </c>
      <c r="AJ57" s="25">
        <v>1.8</v>
      </c>
      <c r="AK57" s="25">
        <v>1.2</v>
      </c>
      <c r="AL57" s="25">
        <v>0.7</v>
      </c>
      <c r="AM57" s="144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115</v>
      </c>
      <c r="B58" t="s">
        <v>72</v>
      </c>
      <c r="C58" s="117">
        <f t="shared" si="28"/>
        <v>0.13999999999999999</v>
      </c>
      <c r="D58" s="117">
        <f>C58</f>
        <v>0.13999999999999999</v>
      </c>
      <c r="E58" s="117">
        <f t="shared" si="23"/>
        <v>0.13999999999999999</v>
      </c>
      <c r="F58" s="117">
        <f t="shared" si="23"/>
        <v>0.13999999999999999</v>
      </c>
      <c r="G58" s="117">
        <f t="shared" si="23"/>
        <v>0.13999999999999999</v>
      </c>
      <c r="H58" s="117">
        <f t="shared" si="23"/>
        <v>0.13999999999999999</v>
      </c>
      <c r="I58" s="117">
        <f t="shared" si="23"/>
        <v>0.13999999999999999</v>
      </c>
      <c r="J58" s="117">
        <f t="shared" si="23"/>
        <v>0.13999999999999999</v>
      </c>
      <c r="K58" s="117">
        <f t="shared" si="23"/>
        <v>0.13999999999999999</v>
      </c>
      <c r="L58" s="117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47" t="str">
        <f t="shared" si="14"/>
        <v>20 yrs</v>
      </c>
      <c r="AH58" s="25" t="s">
        <v>404</v>
      </c>
      <c r="AI58" s="145">
        <v>1.4</v>
      </c>
      <c r="AJ58" s="25">
        <v>1.8</v>
      </c>
      <c r="AK58" s="25">
        <v>1.2</v>
      </c>
      <c r="AL58" s="25">
        <v>0.7</v>
      </c>
      <c r="AM58" s="144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116</v>
      </c>
      <c r="B59" t="s">
        <v>72</v>
      </c>
      <c r="C59" s="117">
        <f t="shared" si="28"/>
        <v>0.13999999999999999</v>
      </c>
      <c r="D59" s="117">
        <f>C59</f>
        <v>0.13999999999999999</v>
      </c>
      <c r="E59" s="117">
        <f t="shared" si="23"/>
        <v>0.13999999999999999</v>
      </c>
      <c r="F59" s="117">
        <f t="shared" si="23"/>
        <v>0.13999999999999999</v>
      </c>
      <c r="G59" s="117">
        <f t="shared" si="23"/>
        <v>0.13999999999999999</v>
      </c>
      <c r="H59" s="117">
        <f t="shared" si="23"/>
        <v>0.13999999999999999</v>
      </c>
      <c r="I59" s="117">
        <f t="shared" si="23"/>
        <v>0.13999999999999999</v>
      </c>
      <c r="J59" s="117">
        <f t="shared" si="23"/>
        <v>0.13999999999999999</v>
      </c>
      <c r="K59" s="117">
        <f t="shared" si="23"/>
        <v>0.13999999999999999</v>
      </c>
      <c r="L59" s="117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47" t="str">
        <f t="shared" si="14"/>
        <v>20 yrs</v>
      </c>
      <c r="AH59" s="25" t="s">
        <v>405</v>
      </c>
      <c r="AI59" s="145">
        <v>1.4</v>
      </c>
      <c r="AJ59" s="25">
        <v>1.8</v>
      </c>
      <c r="AK59" s="25">
        <v>1.2</v>
      </c>
      <c r="AL59" s="25">
        <v>0.7</v>
      </c>
      <c r="AM59" s="144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17">
        <f t="shared" si="28"/>
        <v>0.13</v>
      </c>
      <c r="D60" s="117">
        <f t="shared" ref="D60:D62" si="35">C60</f>
        <v>0.13</v>
      </c>
      <c r="E60" s="117">
        <f t="shared" ref="E60:E62" si="36">D60</f>
        <v>0.13</v>
      </c>
      <c r="F60" s="117">
        <f t="shared" ref="F60:F62" si="37">E60</f>
        <v>0.13</v>
      </c>
      <c r="G60" s="117">
        <f t="shared" ref="G60:G62" si="38">F60</f>
        <v>0.13</v>
      </c>
      <c r="H60" s="117">
        <f t="shared" ref="H60:H62" si="39">G60</f>
        <v>0.13</v>
      </c>
      <c r="I60" s="117">
        <f t="shared" ref="I60:I62" si="40">H60</f>
        <v>0.13</v>
      </c>
      <c r="J60" s="117">
        <f t="shared" ref="J60:J62" si="41">I60</f>
        <v>0.13</v>
      </c>
      <c r="K60" s="117">
        <f t="shared" ref="K60:K62" si="42">J60</f>
        <v>0.13</v>
      </c>
      <c r="L60" s="117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47" t="str">
        <f t="shared" si="14"/>
        <v>20 yrs</v>
      </c>
      <c r="AH60" s="25" t="s">
        <v>406</v>
      </c>
      <c r="AI60" s="145">
        <v>1.4</v>
      </c>
      <c r="AJ60" s="25">
        <v>1.8</v>
      </c>
      <c r="AK60" s="25">
        <v>1.2</v>
      </c>
      <c r="AL60" s="25">
        <v>0.7</v>
      </c>
      <c r="AM60" s="144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418</v>
      </c>
      <c r="B61" t="s">
        <v>72</v>
      </c>
      <c r="C61" s="117">
        <f>C63</f>
        <v>0.13</v>
      </c>
      <c r="D61" s="117">
        <f t="shared" si="35"/>
        <v>0.13</v>
      </c>
      <c r="E61" s="117">
        <f t="shared" si="36"/>
        <v>0.13</v>
      </c>
      <c r="F61" s="117">
        <f t="shared" si="37"/>
        <v>0.13</v>
      </c>
      <c r="G61" s="117">
        <f t="shared" si="38"/>
        <v>0.13</v>
      </c>
      <c r="H61" s="117">
        <f t="shared" si="39"/>
        <v>0.13</v>
      </c>
      <c r="I61" s="117">
        <f t="shared" si="40"/>
        <v>0.13</v>
      </c>
      <c r="J61" s="117">
        <f t="shared" si="41"/>
        <v>0.13</v>
      </c>
      <c r="K61" s="117">
        <f t="shared" si="42"/>
        <v>0.13</v>
      </c>
      <c r="L61" s="117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47" t="str">
        <f t="shared" si="14"/>
        <v>20 yrs</v>
      </c>
      <c r="AH61" s="25" t="s">
        <v>407</v>
      </c>
      <c r="AI61" s="145">
        <v>1.4</v>
      </c>
      <c r="AJ61" s="25">
        <v>1.8</v>
      </c>
      <c r="AK61" s="25">
        <v>1.2</v>
      </c>
      <c r="AL61" s="25">
        <v>0.7</v>
      </c>
      <c r="AM61" s="144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419</v>
      </c>
      <c r="B62" t="s">
        <v>72</v>
      </c>
      <c r="C62" s="117">
        <f>C64</f>
        <v>0.13</v>
      </c>
      <c r="D62" s="117">
        <f t="shared" si="35"/>
        <v>0.13</v>
      </c>
      <c r="E62" s="117">
        <f t="shared" si="36"/>
        <v>0.13</v>
      </c>
      <c r="F62" s="117">
        <f t="shared" si="37"/>
        <v>0.13</v>
      </c>
      <c r="G62" s="117">
        <f t="shared" si="38"/>
        <v>0.13</v>
      </c>
      <c r="H62" s="117">
        <f t="shared" si="39"/>
        <v>0.13</v>
      </c>
      <c r="I62" s="117">
        <f t="shared" si="40"/>
        <v>0.13</v>
      </c>
      <c r="J62" s="117">
        <f t="shared" si="41"/>
        <v>0.13</v>
      </c>
      <c r="K62" s="117">
        <f t="shared" si="42"/>
        <v>0.13</v>
      </c>
      <c r="L62" s="117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43" t="s">
        <v>372</v>
      </c>
      <c r="AG62" s="25" t="s">
        <v>71</v>
      </c>
      <c r="AH62" s="25" t="s">
        <v>408</v>
      </c>
      <c r="AI62" s="145">
        <v>0.4</v>
      </c>
      <c r="AJ62" s="25">
        <v>0</v>
      </c>
      <c r="AK62" s="25">
        <v>-0.4</v>
      </c>
      <c r="AL62" s="25">
        <v>-0.4</v>
      </c>
      <c r="AM62" s="144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117</v>
      </c>
      <c r="B63" t="s">
        <v>72</v>
      </c>
      <c r="C63" s="117">
        <f t="shared" ref="C63:C74" si="56">VLOOKUP($A63,$AG$8:$AM$69,MATCH($AF$4,$AG$7:$AM$7,0),)*$F$3</f>
        <v>0.13</v>
      </c>
      <c r="D63" s="117">
        <f t="shared" ref="D63:L63" si="57">C63</f>
        <v>0.13</v>
      </c>
      <c r="E63" s="117">
        <f t="shared" si="57"/>
        <v>0.13</v>
      </c>
      <c r="F63" s="117">
        <f t="shared" si="57"/>
        <v>0.13</v>
      </c>
      <c r="G63" s="117">
        <f t="shared" si="57"/>
        <v>0.13</v>
      </c>
      <c r="H63" s="117">
        <f t="shared" si="57"/>
        <v>0.13</v>
      </c>
      <c r="I63" s="117">
        <f t="shared" si="57"/>
        <v>0.13</v>
      </c>
      <c r="J63" s="117">
        <f t="shared" si="57"/>
        <v>0.13</v>
      </c>
      <c r="K63" s="117">
        <f t="shared" si="57"/>
        <v>0.13</v>
      </c>
      <c r="L63" s="117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43" t="s">
        <v>372</v>
      </c>
      <c r="AG63" s="25" t="s">
        <v>123</v>
      </c>
      <c r="AH63" s="25" t="s">
        <v>409</v>
      </c>
      <c r="AI63" s="145">
        <v>-0.6</v>
      </c>
      <c r="AJ63" s="25">
        <v>-0.5</v>
      </c>
      <c r="AK63" s="25">
        <v>-1.3</v>
      </c>
      <c r="AL63" s="25">
        <v>-1.5</v>
      </c>
      <c r="AM63" s="144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118</v>
      </c>
      <c r="B64" t="s">
        <v>72</v>
      </c>
      <c r="C64" s="117">
        <f t="shared" si="56"/>
        <v>0.13</v>
      </c>
      <c r="D64" s="117">
        <f t="shared" ref="D64:L64" si="62">C64</f>
        <v>0.13</v>
      </c>
      <c r="E64" s="117">
        <f t="shared" si="62"/>
        <v>0.13</v>
      </c>
      <c r="F64" s="117">
        <f t="shared" si="62"/>
        <v>0.13</v>
      </c>
      <c r="G64" s="117">
        <f t="shared" si="62"/>
        <v>0.13</v>
      </c>
      <c r="H64" s="117">
        <f t="shared" si="62"/>
        <v>0.13</v>
      </c>
      <c r="I64" s="117">
        <f t="shared" si="62"/>
        <v>0.13</v>
      </c>
      <c r="J64" s="117">
        <f t="shared" si="62"/>
        <v>0.13</v>
      </c>
      <c r="K64" s="117">
        <f t="shared" si="62"/>
        <v>0.13</v>
      </c>
      <c r="L64" s="117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47" t="str">
        <f t="shared" ref="AF64:AF75" si="65">AF63</f>
        <v>20 yrs</v>
      </c>
      <c r="AH64" s="25" t="s">
        <v>410</v>
      </c>
      <c r="AI64" s="145">
        <v>-0.6</v>
      </c>
      <c r="AJ64" s="25">
        <v>-0.5</v>
      </c>
      <c r="AK64" s="25">
        <v>-1.3</v>
      </c>
      <c r="AL64" s="25">
        <v>-1.5</v>
      </c>
      <c r="AM64" s="144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17">
        <f t="shared" si="56"/>
        <v>0.33</v>
      </c>
      <c r="D65" s="117">
        <f t="shared" ref="D65:L65" si="66">C65</f>
        <v>0.33</v>
      </c>
      <c r="E65" s="117">
        <f t="shared" si="66"/>
        <v>0.33</v>
      </c>
      <c r="F65" s="117">
        <f t="shared" si="66"/>
        <v>0.33</v>
      </c>
      <c r="G65" s="117">
        <f t="shared" si="66"/>
        <v>0.33</v>
      </c>
      <c r="H65" s="117">
        <f t="shared" si="66"/>
        <v>0.33</v>
      </c>
      <c r="I65" s="117">
        <f t="shared" si="66"/>
        <v>0.33</v>
      </c>
      <c r="J65" s="117">
        <f t="shared" si="66"/>
        <v>0.33</v>
      </c>
      <c r="K65" s="117">
        <f t="shared" si="66"/>
        <v>0.33</v>
      </c>
      <c r="L65" s="117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43" t="s">
        <v>372</v>
      </c>
      <c r="AH65" s="25" t="s">
        <v>411</v>
      </c>
      <c r="AI65" s="145">
        <v>-0.6</v>
      </c>
      <c r="AJ65" s="25">
        <v>-0.5</v>
      </c>
      <c r="AK65" s="25">
        <v>-1.3</v>
      </c>
      <c r="AL65" s="25">
        <v>-1.5</v>
      </c>
      <c r="AM65" s="144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119</v>
      </c>
      <c r="B66" t="s">
        <v>72</v>
      </c>
      <c r="C66" s="117">
        <f t="shared" si="56"/>
        <v>0.33</v>
      </c>
      <c r="D66" s="117">
        <f t="shared" ref="D66:L66" si="68">C66</f>
        <v>0.33</v>
      </c>
      <c r="E66" s="117">
        <f t="shared" si="68"/>
        <v>0.33</v>
      </c>
      <c r="F66" s="117">
        <f t="shared" si="68"/>
        <v>0.33</v>
      </c>
      <c r="G66" s="117">
        <f t="shared" si="68"/>
        <v>0.33</v>
      </c>
      <c r="H66" s="117">
        <f t="shared" si="68"/>
        <v>0.33</v>
      </c>
      <c r="I66" s="117">
        <f t="shared" si="68"/>
        <v>0.33</v>
      </c>
      <c r="J66" s="117">
        <f t="shared" si="68"/>
        <v>0.33</v>
      </c>
      <c r="K66" s="117">
        <f t="shared" si="68"/>
        <v>0.33</v>
      </c>
      <c r="L66" s="117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47" t="str">
        <f t="shared" si="65"/>
        <v>20 yrs</v>
      </c>
      <c r="AH66" s="25" t="s">
        <v>412</v>
      </c>
      <c r="AI66" s="145">
        <v>-0.6</v>
      </c>
      <c r="AJ66" s="25">
        <v>-0.5</v>
      </c>
      <c r="AK66" s="25">
        <v>-1.3</v>
      </c>
      <c r="AL66" s="25">
        <v>-1.5</v>
      </c>
      <c r="AM66" s="144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120</v>
      </c>
      <c r="B67" t="s">
        <v>72</v>
      </c>
      <c r="C67" s="117">
        <f t="shared" si="56"/>
        <v>0.33</v>
      </c>
      <c r="D67" s="117">
        <f t="shared" ref="D67:L67" si="70">C67</f>
        <v>0.33</v>
      </c>
      <c r="E67" s="117">
        <f t="shared" si="70"/>
        <v>0.33</v>
      </c>
      <c r="F67" s="117">
        <f t="shared" si="70"/>
        <v>0.33</v>
      </c>
      <c r="G67" s="117">
        <f t="shared" si="70"/>
        <v>0.33</v>
      </c>
      <c r="H67" s="117">
        <f t="shared" si="70"/>
        <v>0.33</v>
      </c>
      <c r="I67" s="117">
        <f t="shared" si="70"/>
        <v>0.33</v>
      </c>
      <c r="J67" s="117">
        <f t="shared" si="70"/>
        <v>0.33</v>
      </c>
      <c r="K67" s="117">
        <f t="shared" si="70"/>
        <v>0.33</v>
      </c>
      <c r="L67" s="117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47" t="str">
        <f t="shared" si="65"/>
        <v>20 yrs</v>
      </c>
      <c r="AH67" s="25" t="s">
        <v>413</v>
      </c>
      <c r="AI67" s="145">
        <v>-0.6</v>
      </c>
      <c r="AJ67" s="25">
        <v>-0.5</v>
      </c>
      <c r="AK67" s="25">
        <v>-1.3</v>
      </c>
      <c r="AL67" s="25">
        <v>-1.5</v>
      </c>
      <c r="AM67" s="144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17">
        <f t="shared" si="56"/>
        <v>0.33</v>
      </c>
      <c r="D68" s="117">
        <f t="shared" ref="D68:L68" si="72">C68</f>
        <v>0.33</v>
      </c>
      <c r="E68" s="117">
        <f t="shared" si="72"/>
        <v>0.33</v>
      </c>
      <c r="F68" s="117">
        <f t="shared" si="72"/>
        <v>0.33</v>
      </c>
      <c r="G68" s="117">
        <f t="shared" si="72"/>
        <v>0.33</v>
      </c>
      <c r="H68" s="117">
        <f t="shared" si="72"/>
        <v>0.33</v>
      </c>
      <c r="I68" s="117">
        <f t="shared" si="72"/>
        <v>0.33</v>
      </c>
      <c r="J68" s="117">
        <f t="shared" si="72"/>
        <v>0.33</v>
      </c>
      <c r="K68" s="117">
        <f t="shared" si="72"/>
        <v>0.33</v>
      </c>
      <c r="L68" s="117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47" t="str">
        <f t="shared" si="65"/>
        <v>20 yrs</v>
      </c>
      <c r="AH68" s="25" t="s">
        <v>414</v>
      </c>
      <c r="AI68" s="145">
        <v>-0.6</v>
      </c>
      <c r="AJ68" s="25">
        <v>-0.5</v>
      </c>
      <c r="AK68" s="25">
        <v>-1.3</v>
      </c>
      <c r="AL68" s="25">
        <v>-1.5</v>
      </c>
      <c r="AM68" s="144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17">
        <f t="shared" si="56"/>
        <v>-0.18000000000000002</v>
      </c>
      <c r="D69" s="117">
        <f t="shared" ref="D69:L69" si="74">C69</f>
        <v>-0.18000000000000002</v>
      </c>
      <c r="E69" s="117">
        <f t="shared" si="74"/>
        <v>-0.18000000000000002</v>
      </c>
      <c r="F69" s="117">
        <f t="shared" si="74"/>
        <v>-0.18000000000000002</v>
      </c>
      <c r="G69" s="117">
        <f t="shared" si="74"/>
        <v>-0.18000000000000002</v>
      </c>
      <c r="H69" s="117">
        <f t="shared" si="74"/>
        <v>-0.18000000000000002</v>
      </c>
      <c r="I69" s="117">
        <f t="shared" si="74"/>
        <v>-0.18000000000000002</v>
      </c>
      <c r="J69" s="117">
        <f t="shared" si="74"/>
        <v>-0.18000000000000002</v>
      </c>
      <c r="K69" s="117">
        <f t="shared" si="74"/>
        <v>-0.18000000000000002</v>
      </c>
      <c r="L69" s="117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47" t="str">
        <f t="shared" si="65"/>
        <v>20 yrs</v>
      </c>
      <c r="AH69" s="25" t="s">
        <v>415</v>
      </c>
      <c r="AI69" s="145">
        <v>-0.6</v>
      </c>
      <c r="AJ69" s="25">
        <v>-0.5</v>
      </c>
      <c r="AK69" s="25">
        <v>-1.3</v>
      </c>
      <c r="AL69" s="25">
        <v>-1.5</v>
      </c>
      <c r="AM69" s="144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17">
        <f t="shared" si="56"/>
        <v>-0.18000000000000002</v>
      </c>
      <c r="D70" s="117">
        <f t="shared" ref="D70:L70" si="76">C70</f>
        <v>-0.18000000000000002</v>
      </c>
      <c r="E70" s="117">
        <f t="shared" si="76"/>
        <v>-0.18000000000000002</v>
      </c>
      <c r="F70" s="117">
        <f t="shared" si="76"/>
        <v>-0.18000000000000002</v>
      </c>
      <c r="G70" s="117">
        <f t="shared" si="76"/>
        <v>-0.18000000000000002</v>
      </c>
      <c r="H70" s="117">
        <f t="shared" si="76"/>
        <v>-0.18000000000000002</v>
      </c>
      <c r="I70" s="117">
        <f t="shared" si="76"/>
        <v>-0.18000000000000002</v>
      </c>
      <c r="J70" s="117">
        <f t="shared" si="76"/>
        <v>-0.18000000000000002</v>
      </c>
      <c r="K70" s="117">
        <f t="shared" si="76"/>
        <v>-0.18000000000000002</v>
      </c>
      <c r="L70" s="117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47" t="str">
        <f t="shared" si="65"/>
        <v>20 yrs</v>
      </c>
    </row>
    <row r="71" spans="1:43" x14ac:dyDescent="0.3">
      <c r="A71" t="s">
        <v>67</v>
      </c>
      <c r="B71" t="s">
        <v>72</v>
      </c>
      <c r="C71" s="117">
        <f t="shared" si="56"/>
        <v>8.0000000000000016E-2</v>
      </c>
      <c r="D71" s="117">
        <f t="shared" ref="D71:L71" si="78">C71</f>
        <v>8.0000000000000016E-2</v>
      </c>
      <c r="E71" s="117">
        <f t="shared" si="78"/>
        <v>8.0000000000000016E-2</v>
      </c>
      <c r="F71" s="117">
        <f t="shared" si="78"/>
        <v>8.0000000000000016E-2</v>
      </c>
      <c r="G71" s="117">
        <f t="shared" si="78"/>
        <v>8.0000000000000016E-2</v>
      </c>
      <c r="H71" s="117">
        <f t="shared" si="78"/>
        <v>8.0000000000000016E-2</v>
      </c>
      <c r="I71" s="117">
        <f t="shared" si="78"/>
        <v>8.0000000000000016E-2</v>
      </c>
      <c r="J71" s="117">
        <f t="shared" si="78"/>
        <v>8.0000000000000016E-2</v>
      </c>
      <c r="K71" s="117">
        <f t="shared" si="78"/>
        <v>8.0000000000000016E-2</v>
      </c>
      <c r="L71" s="117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47" t="str">
        <f t="shared" si="65"/>
        <v>20 yrs</v>
      </c>
    </row>
    <row r="72" spans="1:43" x14ac:dyDescent="0.3">
      <c r="A72" t="s">
        <v>68</v>
      </c>
      <c r="B72" t="s">
        <v>72</v>
      </c>
      <c r="C72" s="117">
        <f t="shared" si="56"/>
        <v>0.03</v>
      </c>
      <c r="D72" s="117">
        <f t="shared" ref="D72:L72" si="80">C72</f>
        <v>0.03</v>
      </c>
      <c r="E72" s="117">
        <f t="shared" si="80"/>
        <v>0.03</v>
      </c>
      <c r="F72" s="117">
        <f t="shared" si="80"/>
        <v>0.03</v>
      </c>
      <c r="G72" s="117">
        <f t="shared" si="80"/>
        <v>0.03</v>
      </c>
      <c r="H72" s="117">
        <f t="shared" si="80"/>
        <v>0.03</v>
      </c>
      <c r="I72" s="117">
        <f t="shared" si="80"/>
        <v>0.03</v>
      </c>
      <c r="J72" s="117">
        <f t="shared" si="80"/>
        <v>0.03</v>
      </c>
      <c r="K72" s="117">
        <f t="shared" si="80"/>
        <v>0.03</v>
      </c>
      <c r="L72" s="117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47" t="str">
        <f t="shared" si="65"/>
        <v>20 yrs</v>
      </c>
    </row>
    <row r="73" spans="1:43" x14ac:dyDescent="0.3">
      <c r="A73" t="s">
        <v>121</v>
      </c>
      <c r="B73" t="s">
        <v>72</v>
      </c>
      <c r="C73" s="117">
        <f t="shared" si="56"/>
        <v>0.03</v>
      </c>
      <c r="D73" s="117">
        <f t="shared" ref="D73:L73" si="82">C73</f>
        <v>0.03</v>
      </c>
      <c r="E73" s="117">
        <f t="shared" si="82"/>
        <v>0.03</v>
      </c>
      <c r="F73" s="117">
        <f t="shared" si="82"/>
        <v>0.03</v>
      </c>
      <c r="G73" s="117">
        <f t="shared" si="82"/>
        <v>0.03</v>
      </c>
      <c r="H73" s="117">
        <f t="shared" si="82"/>
        <v>0.03</v>
      </c>
      <c r="I73" s="117">
        <f t="shared" si="82"/>
        <v>0.03</v>
      </c>
      <c r="J73" s="117">
        <f t="shared" si="82"/>
        <v>0.03</v>
      </c>
      <c r="K73" s="117">
        <f t="shared" si="82"/>
        <v>0.03</v>
      </c>
      <c r="L73" s="117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47" t="str">
        <f t="shared" si="65"/>
        <v>20 yrs</v>
      </c>
    </row>
    <row r="74" spans="1:43" x14ac:dyDescent="0.3">
      <c r="A74" t="s">
        <v>320</v>
      </c>
      <c r="B74" t="s">
        <v>72</v>
      </c>
      <c r="C74" s="117">
        <f t="shared" si="56"/>
        <v>0.18000000000000002</v>
      </c>
      <c r="D74" s="117">
        <f t="shared" ref="D74:L74" si="84">C74</f>
        <v>0.18000000000000002</v>
      </c>
      <c r="E74" s="117">
        <f t="shared" si="84"/>
        <v>0.18000000000000002</v>
      </c>
      <c r="F74" s="117">
        <f t="shared" si="84"/>
        <v>0.18000000000000002</v>
      </c>
      <c r="G74" s="117">
        <f t="shared" si="84"/>
        <v>0.18000000000000002</v>
      </c>
      <c r="H74" s="117">
        <f t="shared" si="84"/>
        <v>0.18000000000000002</v>
      </c>
      <c r="I74" s="117">
        <f t="shared" si="84"/>
        <v>0.18000000000000002</v>
      </c>
      <c r="J74" s="117">
        <f t="shared" si="84"/>
        <v>0.18000000000000002</v>
      </c>
      <c r="K74" s="117">
        <f t="shared" si="84"/>
        <v>0.18000000000000002</v>
      </c>
      <c r="L74" s="117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47" t="str">
        <f t="shared" si="65"/>
        <v>20 yrs</v>
      </c>
    </row>
    <row r="75" spans="1:43" x14ac:dyDescent="0.3">
      <c r="A75" t="s">
        <v>321</v>
      </c>
      <c r="B75" t="s">
        <v>72</v>
      </c>
      <c r="C75" s="117">
        <f>C74</f>
        <v>0.18000000000000002</v>
      </c>
      <c r="D75" s="117">
        <f t="shared" ref="D75:L75" si="86">C75</f>
        <v>0.18000000000000002</v>
      </c>
      <c r="E75" s="117">
        <f t="shared" si="86"/>
        <v>0.18000000000000002</v>
      </c>
      <c r="F75" s="117">
        <f t="shared" si="86"/>
        <v>0.18000000000000002</v>
      </c>
      <c r="G75" s="117">
        <f t="shared" si="86"/>
        <v>0.18000000000000002</v>
      </c>
      <c r="H75" s="117">
        <f t="shared" si="86"/>
        <v>0.18000000000000002</v>
      </c>
      <c r="I75" s="117">
        <f t="shared" si="86"/>
        <v>0.18000000000000002</v>
      </c>
      <c r="J75" s="117">
        <f t="shared" si="86"/>
        <v>0.18000000000000002</v>
      </c>
      <c r="K75" s="117">
        <f t="shared" si="86"/>
        <v>0.18000000000000002</v>
      </c>
      <c r="L75" s="117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47" t="str">
        <f t="shared" si="65"/>
        <v>20 yrs</v>
      </c>
    </row>
    <row r="76" spans="1:43" x14ac:dyDescent="0.3">
      <c r="A76" t="s">
        <v>363</v>
      </c>
      <c r="B76" t="s">
        <v>72</v>
      </c>
      <c r="C76" s="117">
        <f>VLOOKUP($A76,$AG$8:$AM$69,MATCH($AF$4,$AG$7:$AM$7,0),)*$F$3</f>
        <v>0.18000000000000002</v>
      </c>
      <c r="D76" s="117">
        <f t="shared" ref="D76:L76" si="88">C76</f>
        <v>0.18000000000000002</v>
      </c>
      <c r="E76" s="117">
        <f t="shared" si="88"/>
        <v>0.18000000000000002</v>
      </c>
      <c r="F76" s="117">
        <f t="shared" si="88"/>
        <v>0.18000000000000002</v>
      </c>
      <c r="G76" s="117">
        <f t="shared" si="88"/>
        <v>0.18000000000000002</v>
      </c>
      <c r="H76" s="117">
        <f t="shared" si="88"/>
        <v>0.18000000000000002</v>
      </c>
      <c r="I76" s="117">
        <f t="shared" si="88"/>
        <v>0.18000000000000002</v>
      </c>
      <c r="J76" s="117">
        <f t="shared" si="88"/>
        <v>0.18000000000000002</v>
      </c>
      <c r="K76" s="117">
        <f t="shared" si="88"/>
        <v>0.18000000000000002</v>
      </c>
      <c r="L76" s="117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43" t="s">
        <v>372</v>
      </c>
    </row>
    <row r="77" spans="1:43" x14ac:dyDescent="0.3">
      <c r="A77" t="s">
        <v>364</v>
      </c>
      <c r="B77" t="s">
        <v>72</v>
      </c>
      <c r="C77" s="117">
        <f>VLOOKUP($A77,$AG$8:$AM$69,MATCH($AF$4,$AG$7:$AM$7,0),)*$F$3</f>
        <v>0.18000000000000002</v>
      </c>
      <c r="D77" s="117">
        <f t="shared" ref="D77:L77" si="91">C77</f>
        <v>0.18000000000000002</v>
      </c>
      <c r="E77" s="117">
        <f t="shared" si="91"/>
        <v>0.18000000000000002</v>
      </c>
      <c r="F77" s="117">
        <f t="shared" si="91"/>
        <v>0.18000000000000002</v>
      </c>
      <c r="G77" s="117">
        <f t="shared" si="91"/>
        <v>0.18000000000000002</v>
      </c>
      <c r="H77" s="117">
        <f t="shared" si="91"/>
        <v>0.18000000000000002</v>
      </c>
      <c r="I77" s="117">
        <f t="shared" si="91"/>
        <v>0.18000000000000002</v>
      </c>
      <c r="J77" s="117">
        <f t="shared" si="91"/>
        <v>0.18000000000000002</v>
      </c>
      <c r="K77" s="117">
        <f t="shared" si="91"/>
        <v>0.18000000000000002</v>
      </c>
      <c r="L77" s="117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47" t="str">
        <f>AF76</f>
        <v>20 yrs</v>
      </c>
    </row>
    <row r="78" spans="1:43" x14ac:dyDescent="0.3">
      <c r="A78" t="s">
        <v>325</v>
      </c>
      <c r="B78" t="s">
        <v>72</v>
      </c>
      <c r="C78" s="117">
        <f>C77</f>
        <v>0.18000000000000002</v>
      </c>
      <c r="D78" s="117">
        <f t="shared" ref="D78:L78" si="93">C78</f>
        <v>0.18000000000000002</v>
      </c>
      <c r="E78" s="117">
        <f t="shared" si="93"/>
        <v>0.18000000000000002</v>
      </c>
      <c r="F78" s="117">
        <f t="shared" si="93"/>
        <v>0.18000000000000002</v>
      </c>
      <c r="G78" s="117">
        <f t="shared" si="93"/>
        <v>0.18000000000000002</v>
      </c>
      <c r="H78" s="117">
        <f t="shared" si="93"/>
        <v>0.18000000000000002</v>
      </c>
      <c r="I78" s="117">
        <f t="shared" si="93"/>
        <v>0.18000000000000002</v>
      </c>
      <c r="J78" s="117">
        <f t="shared" si="93"/>
        <v>0.18000000000000002</v>
      </c>
      <c r="K78" s="117">
        <f t="shared" si="93"/>
        <v>0.18000000000000002</v>
      </c>
      <c r="L78" s="117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47" t="str">
        <f>AF77</f>
        <v>20 yrs</v>
      </c>
    </row>
    <row r="79" spans="1:43" x14ac:dyDescent="0.3">
      <c r="A79" t="s">
        <v>217</v>
      </c>
      <c r="B79" t="s">
        <v>72</v>
      </c>
      <c r="C79" s="117">
        <f t="shared" ref="C79:C84" si="95">VLOOKUP($A79,$AG$8:$AM$69,MATCH($AF$4,$AG$7:$AM$7,0),)*$F$3</f>
        <v>0.18000000000000002</v>
      </c>
      <c r="D79" s="117">
        <f t="shared" ref="D79:L79" si="96">C79</f>
        <v>0.18000000000000002</v>
      </c>
      <c r="E79" s="117">
        <f t="shared" si="96"/>
        <v>0.18000000000000002</v>
      </c>
      <c r="F79" s="117">
        <f t="shared" si="96"/>
        <v>0.18000000000000002</v>
      </c>
      <c r="G79" s="117">
        <f t="shared" si="96"/>
        <v>0.18000000000000002</v>
      </c>
      <c r="H79" s="117">
        <f t="shared" si="96"/>
        <v>0.18000000000000002</v>
      </c>
      <c r="I79" s="117">
        <f t="shared" si="96"/>
        <v>0.18000000000000002</v>
      </c>
      <c r="J79" s="117">
        <f t="shared" si="96"/>
        <v>0.18000000000000002</v>
      </c>
      <c r="K79" s="117">
        <f t="shared" si="96"/>
        <v>0.18000000000000002</v>
      </c>
      <c r="L79" s="117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47" t="str">
        <f>AF78</f>
        <v>20 yrs</v>
      </c>
    </row>
    <row r="80" spans="1:43" x14ac:dyDescent="0.3">
      <c r="A80" t="s">
        <v>69</v>
      </c>
      <c r="B80" t="s">
        <v>72</v>
      </c>
      <c r="C80" s="117">
        <f t="shared" si="95"/>
        <v>6.9999999999999993E-2</v>
      </c>
      <c r="D80" s="117">
        <f t="shared" ref="D80:L80" si="98">C80</f>
        <v>6.9999999999999993E-2</v>
      </c>
      <c r="E80" s="117">
        <f t="shared" si="98"/>
        <v>6.9999999999999993E-2</v>
      </c>
      <c r="F80" s="117">
        <f t="shared" si="98"/>
        <v>6.9999999999999993E-2</v>
      </c>
      <c r="G80" s="117">
        <f t="shared" si="98"/>
        <v>6.9999999999999993E-2</v>
      </c>
      <c r="H80" s="117">
        <f t="shared" si="98"/>
        <v>6.9999999999999993E-2</v>
      </c>
      <c r="I80" s="117">
        <f t="shared" si="98"/>
        <v>6.9999999999999993E-2</v>
      </c>
      <c r="J80" s="117">
        <f t="shared" si="98"/>
        <v>6.9999999999999993E-2</v>
      </c>
      <c r="K80" s="117">
        <f t="shared" si="98"/>
        <v>6.9999999999999993E-2</v>
      </c>
      <c r="L80" s="117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47" t="str">
        <f>AF43</f>
        <v>20 yrs</v>
      </c>
    </row>
    <row r="81" spans="1:26" x14ac:dyDescent="0.3">
      <c r="A81" t="s">
        <v>70</v>
      </c>
      <c r="B81" t="s">
        <v>72</v>
      </c>
      <c r="C81" s="117">
        <f t="shared" si="95"/>
        <v>6.9999999999999993E-2</v>
      </c>
      <c r="D81" s="117">
        <f t="shared" ref="D81:L81" si="100">C81</f>
        <v>6.9999999999999993E-2</v>
      </c>
      <c r="E81" s="117">
        <f t="shared" si="100"/>
        <v>6.9999999999999993E-2</v>
      </c>
      <c r="F81" s="117">
        <f t="shared" si="100"/>
        <v>6.9999999999999993E-2</v>
      </c>
      <c r="G81" s="117">
        <f t="shared" si="100"/>
        <v>6.9999999999999993E-2</v>
      </c>
      <c r="H81" s="117">
        <f t="shared" si="100"/>
        <v>6.9999999999999993E-2</v>
      </c>
      <c r="I81" s="117">
        <f t="shared" si="100"/>
        <v>6.9999999999999993E-2</v>
      </c>
      <c r="J81" s="117">
        <f t="shared" si="100"/>
        <v>6.9999999999999993E-2</v>
      </c>
      <c r="K81" s="117">
        <f t="shared" si="100"/>
        <v>6.9999999999999993E-2</v>
      </c>
      <c r="L81" s="117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122</v>
      </c>
      <c r="B82" t="s">
        <v>72</v>
      </c>
      <c r="C82" s="117">
        <f t="shared" si="95"/>
        <v>6.9999999999999993E-2</v>
      </c>
      <c r="D82" s="117">
        <f t="shared" ref="D82:L82" si="102">C82</f>
        <v>6.9999999999999993E-2</v>
      </c>
      <c r="E82" s="117">
        <f t="shared" si="102"/>
        <v>6.9999999999999993E-2</v>
      </c>
      <c r="F82" s="117">
        <f t="shared" si="102"/>
        <v>6.9999999999999993E-2</v>
      </c>
      <c r="G82" s="117">
        <f t="shared" si="102"/>
        <v>6.9999999999999993E-2</v>
      </c>
      <c r="H82" s="117">
        <f t="shared" si="102"/>
        <v>6.9999999999999993E-2</v>
      </c>
      <c r="I82" s="117">
        <f t="shared" si="102"/>
        <v>6.9999999999999993E-2</v>
      </c>
      <c r="J82" s="117">
        <f t="shared" si="102"/>
        <v>6.9999999999999993E-2</v>
      </c>
      <c r="K82" s="117">
        <f t="shared" si="102"/>
        <v>6.9999999999999993E-2</v>
      </c>
      <c r="L82" s="117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17">
        <f t="shared" si="95"/>
        <v>-4.0000000000000008E-2</v>
      </c>
      <c r="D83" s="117">
        <f t="shared" ref="D83:L83" si="104">C83</f>
        <v>-4.0000000000000008E-2</v>
      </c>
      <c r="E83" s="117">
        <f t="shared" si="104"/>
        <v>-4.0000000000000008E-2</v>
      </c>
      <c r="F83" s="117">
        <f t="shared" si="104"/>
        <v>-4.0000000000000008E-2</v>
      </c>
      <c r="G83" s="117">
        <f t="shared" si="104"/>
        <v>-4.0000000000000008E-2</v>
      </c>
      <c r="H83" s="117">
        <f t="shared" si="104"/>
        <v>-4.0000000000000008E-2</v>
      </c>
      <c r="I83" s="117">
        <f t="shared" si="104"/>
        <v>-4.0000000000000008E-2</v>
      </c>
      <c r="J83" s="117">
        <f t="shared" si="104"/>
        <v>-4.0000000000000008E-2</v>
      </c>
      <c r="K83" s="117">
        <f t="shared" si="104"/>
        <v>-4.0000000000000008E-2</v>
      </c>
      <c r="L83" s="117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123</v>
      </c>
      <c r="B84" t="s">
        <v>72</v>
      </c>
      <c r="C84" s="117">
        <f t="shared" si="95"/>
        <v>-0.15000000000000002</v>
      </c>
      <c r="D84" s="117">
        <f t="shared" ref="D84:L84" si="106">C84</f>
        <v>-0.15000000000000002</v>
      </c>
      <c r="E84" s="117">
        <f t="shared" si="106"/>
        <v>-0.15000000000000002</v>
      </c>
      <c r="F84" s="117">
        <f t="shared" si="106"/>
        <v>-0.15000000000000002</v>
      </c>
      <c r="G84" s="117">
        <f t="shared" si="106"/>
        <v>-0.15000000000000002</v>
      </c>
      <c r="H84" s="117">
        <f t="shared" si="106"/>
        <v>-0.15000000000000002</v>
      </c>
      <c r="I84" s="117">
        <f t="shared" si="106"/>
        <v>-0.15000000000000002</v>
      </c>
      <c r="J84" s="117">
        <f t="shared" si="106"/>
        <v>-0.15000000000000002</v>
      </c>
      <c r="K84" s="117">
        <f t="shared" si="106"/>
        <v>-0.15000000000000002</v>
      </c>
      <c r="L84" s="117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17"/>
      <c r="D188" s="117"/>
      <c r="E188" s="117"/>
      <c r="F188" s="117"/>
      <c r="G188" s="117"/>
      <c r="H188" s="117"/>
      <c r="I188" s="117"/>
      <c r="J188" s="117"/>
      <c r="K188" s="117"/>
      <c r="L188" s="117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C7:L229">
    <cfRule type="cellIs" dxfId="32" priority="1" operator="equal">
      <formula>"eps"</formula>
    </cfRule>
  </conditionalFormatting>
  <conditionalFormatting sqref="Q8:Z229">
    <cfRule type="cellIs" dxfId="31" priority="2" operator="equal">
      <formula>"eps"</formula>
    </cfRule>
  </conditionalFormatting>
  <conditionalFormatting sqref="R24:Z24">
    <cfRule type="cellIs" dxfId="30" priority="57" operator="equal">
      <formula>"eps"</formula>
    </cfRule>
  </conditionalFormatting>
  <conditionalFormatting sqref="R45:Z45">
    <cfRule type="cellIs" dxfId="29" priority="55" operator="equal">
      <formula>"eps"</formula>
    </cfRule>
  </conditionalFormatting>
  <conditionalFormatting sqref="AI8:AI69">
    <cfRule type="cellIs" dxfId="28" priority="46" operator="equal">
      <formula>"eps"</formula>
    </cfRule>
  </conditionalFormatting>
  <conditionalFormatting sqref="AL9">
    <cfRule type="cellIs" dxfId="27" priority="42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workbookViewId="0">
      <selection activeCell="B8" sqref="B8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156</v>
      </c>
      <c r="N5" s="2" t="s">
        <v>149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TFP!C7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99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100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101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102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365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C7:K7 B8:K13">
    <cfRule type="cellIs" dxfId="26" priority="11" operator="equal">
      <formula>"eps"</formula>
    </cfRule>
  </conditionalFormatting>
  <conditionalFormatting sqref="O8:X13">
    <cfRule type="cellIs" dxfId="25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workbookViewId="0"/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156</v>
      </c>
      <c r="N5" s="2" t="s">
        <v>149</v>
      </c>
      <c r="AA5" s="2" t="s">
        <v>149</v>
      </c>
      <c r="AN5" t="s">
        <v>218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222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219</v>
      </c>
      <c r="AR7" s="6" t="s">
        <v>221</v>
      </c>
      <c r="AT7" s="6" t="s">
        <v>220</v>
      </c>
    </row>
    <row r="8" spans="1:46" x14ac:dyDescent="0.3">
      <c r="A8" t="s">
        <v>99</v>
      </c>
      <c r="B8" s="9">
        <f>[3]Assumptions!$C$11*100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159" t="s">
        <v>230</v>
      </c>
      <c r="AO8" t="s">
        <v>99</v>
      </c>
      <c r="AP8" t="s">
        <v>223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100</v>
      </c>
      <c r="B9" s="9">
        <f>[3]Assumptions!$C$10*100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159"/>
      <c r="AO9" t="s">
        <v>100</v>
      </c>
      <c r="AP9" t="s">
        <v>224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101</v>
      </c>
      <c r="B10" s="9">
        <f>[3]Assumptions!$C$9*100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159"/>
      <c r="AO10" t="s">
        <v>101</v>
      </c>
      <c r="AP10" t="s">
        <v>225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102</v>
      </c>
      <c r="B11" s="9">
        <f>[3]Assumptions!$C$8*100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159"/>
      <c r="AP11" s="26" t="s">
        <v>226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365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159"/>
      <c r="AO12" s="27"/>
      <c r="AP12" s="26" t="s">
        <v>227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159"/>
      <c r="AO13" t="s">
        <v>102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159"/>
      <c r="AO14" s="27"/>
      <c r="AP14" t="s">
        <v>228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159" t="s">
        <v>229</v>
      </c>
      <c r="AO15" t="s">
        <v>99</v>
      </c>
      <c r="AP15" t="s">
        <v>223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159"/>
      <c r="AO16" t="s">
        <v>100</v>
      </c>
      <c r="AP16" t="s">
        <v>224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159"/>
      <c r="AO17" t="s">
        <v>101</v>
      </c>
      <c r="AP17" t="s">
        <v>225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159"/>
      <c r="AP18" s="26" t="s">
        <v>226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159"/>
      <c r="AO19" s="27"/>
      <c r="AP19" s="26" t="s">
        <v>227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159"/>
      <c r="AO20" t="s">
        <v>102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159"/>
      <c r="AO21" s="27"/>
      <c r="AP21" t="s">
        <v>228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B8:K12">
    <cfRule type="cellIs" dxfId="24" priority="17" operator="equal">
      <formula>"eps"</formula>
    </cfRule>
  </conditionalFormatting>
  <conditionalFormatting sqref="O8:X12">
    <cfRule type="cellIs" dxfId="23" priority="7" operator="equal">
      <formula>"eps"</formula>
    </cfRule>
  </conditionalFormatting>
  <conditionalFormatting sqref="AB8:AK12">
    <cfRule type="cellIs" dxfId="22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workbookViewId="0"/>
  </sheetViews>
  <sheetFormatPr defaultRowHeight="14.4" x14ac:dyDescent="0.3"/>
  <sheetData>
    <row r="1" spans="1:24" ht="18" x14ac:dyDescent="0.35">
      <c r="A1" s="1" t="s">
        <v>167</v>
      </c>
    </row>
    <row r="5" spans="1:24" x14ac:dyDescent="0.3">
      <c r="A5" s="2" t="s">
        <v>156</v>
      </c>
      <c r="N5" s="2" t="s">
        <v>149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99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100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101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102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161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365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B8:K13 O8:X13">
    <cfRule type="cellIs" dxfId="21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90"/>
  <sheetViews>
    <sheetView topLeftCell="A65" workbookViewId="0">
      <selection activeCell="A90" sqref="A90:Z90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156</v>
      </c>
      <c r="O5" s="2" t="s">
        <v>149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tr">
        <f>TFPgr!A24</f>
        <v>angas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tr">
        <f>TFPgr!A25</f>
        <v>apgm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tr">
        <f>TFPgr!A51</f>
        <v>aammo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TFPgr!A52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TFPgr!A53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TFPgr!A54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TFPgr!A55</f>
        <v>aconc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aconc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TFPgr!A56</f>
        <v>acmnt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acmnt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TFPgr!A57</f>
        <v>aplas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aplas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TFPgr!A58</f>
        <v>anmet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anmet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TFPgr!A59</f>
        <v>airon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airon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TFPgr!A60</f>
        <v>anfrm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anfrm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tr">
        <f>TFPgr!A61</f>
        <v>ametp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ametp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tr">
        <f>TFPgr!A62</f>
        <v>amach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amach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TFPgr!A63</f>
        <v>amach_e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amach_e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TFPgr!A64</f>
        <v>afcel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afcel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TFPgr!A65</f>
        <v>aelct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aelct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TFPgr!A66</f>
        <v>aemch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aemch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TFPgr!A67</f>
        <v>aemch_e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aemch_e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TFPgr!A68</f>
        <v>asequ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asequ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TFPgr!A69</f>
        <v>avehi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avehi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TFPgr!A70</f>
        <v>atequ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atequ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TFPgr!A71</f>
        <v>afurn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afurn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TFPgr!A72</f>
        <v>aoman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aoman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TFPgr!A73</f>
        <v>aelec</v>
      </c>
      <c r="B73" t="s">
        <v>72</v>
      </c>
      <c r="C73" s="9" t="s">
        <v>75</v>
      </c>
      <c r="D73" s="9" t="str">
        <f t="shared" ref="D73:L88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aelec</v>
      </c>
      <c r="P73" t="str">
        <f t="shared" si="22"/>
        <v>nat</v>
      </c>
      <c r="Q73" s="9" t="s">
        <v>75</v>
      </c>
      <c r="R73" s="9" t="str">
        <f t="shared" ref="R73:Z88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TFPgr!A74</f>
        <v>awatr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awatr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TFPgr!A75</f>
        <v>acons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acons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TFPgr!A76</f>
        <v>acons_e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acons_e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TFPgr!A77</f>
        <v>atrad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atrad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TFPgr!A78</f>
        <v>ahotl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ahotl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TFPgr!A79</f>
        <v>altrp-p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altrp-p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TFPgr!A80</f>
        <v>altrp-f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altrp-f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TFPgr!A81</f>
        <v>aotrp-p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aotrp-p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TFPgr!A82</f>
        <v>aotrp-f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aotrp-f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TFPgr!A83</f>
        <v>aprtr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aprtr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TFPgr!A84</f>
        <v>atrps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atrps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  <row r="85" spans="1:26" x14ac:dyDescent="0.3">
      <c r="A85" t="str">
        <f>TFPgr!A85</f>
        <v>acomm</v>
      </c>
      <c r="B85" t="s">
        <v>72</v>
      </c>
      <c r="C85" s="9" t="s">
        <v>75</v>
      </c>
      <c r="D85" s="9" t="str">
        <f t="shared" si="24"/>
        <v>eps</v>
      </c>
      <c r="E85" s="9" t="str">
        <f t="shared" si="24"/>
        <v>eps</v>
      </c>
      <c r="F85" s="9" t="str">
        <f t="shared" si="24"/>
        <v>eps</v>
      </c>
      <c r="G85" s="9" t="str">
        <f t="shared" si="24"/>
        <v>eps</v>
      </c>
      <c r="H85" s="9" t="str">
        <f t="shared" si="24"/>
        <v>eps</v>
      </c>
      <c r="I85" s="9" t="str">
        <f t="shared" si="24"/>
        <v>eps</v>
      </c>
      <c r="J85" s="9" t="str">
        <f t="shared" si="24"/>
        <v>eps</v>
      </c>
      <c r="K85" s="9" t="str">
        <f t="shared" si="24"/>
        <v>eps</v>
      </c>
      <c r="L85" s="9" t="str">
        <f t="shared" si="24"/>
        <v>eps</v>
      </c>
      <c r="O85" t="str">
        <f t="shared" ref="O85:O90" si="26">A85</f>
        <v>acomm</v>
      </c>
      <c r="P85" t="str">
        <f t="shared" ref="P85:P90" si="27">B85</f>
        <v>nat</v>
      </c>
      <c r="Q85" s="9" t="s">
        <v>75</v>
      </c>
      <c r="R85" s="9" t="str">
        <f t="shared" si="25"/>
        <v>eps</v>
      </c>
      <c r="S85" s="9" t="str">
        <f t="shared" si="25"/>
        <v>eps</v>
      </c>
      <c r="T85" s="9" t="str">
        <f t="shared" si="25"/>
        <v>eps</v>
      </c>
      <c r="U85" s="9" t="str">
        <f t="shared" si="25"/>
        <v>eps</v>
      </c>
      <c r="V85" s="9" t="str">
        <f t="shared" si="25"/>
        <v>eps</v>
      </c>
      <c r="W85" s="9" t="str">
        <f t="shared" si="25"/>
        <v>eps</v>
      </c>
      <c r="X85" s="9" t="str">
        <f t="shared" si="25"/>
        <v>eps</v>
      </c>
      <c r="Y85" s="9" t="str">
        <f t="shared" si="25"/>
        <v>eps</v>
      </c>
      <c r="Z85" s="9" t="str">
        <f t="shared" si="25"/>
        <v>eps</v>
      </c>
    </row>
    <row r="86" spans="1:26" x14ac:dyDescent="0.3">
      <c r="A86" t="str">
        <f>TFPgr!A86</f>
        <v>afsrv</v>
      </c>
      <c r="B86" t="s">
        <v>72</v>
      </c>
      <c r="C86" s="9" t="s">
        <v>75</v>
      </c>
      <c r="D86" s="9" t="str">
        <f t="shared" si="24"/>
        <v>eps</v>
      </c>
      <c r="E86" s="9" t="str">
        <f t="shared" si="24"/>
        <v>eps</v>
      </c>
      <c r="F86" s="9" t="str">
        <f t="shared" si="24"/>
        <v>eps</v>
      </c>
      <c r="G86" s="9" t="str">
        <f t="shared" si="24"/>
        <v>eps</v>
      </c>
      <c r="H86" s="9" t="str">
        <f t="shared" si="24"/>
        <v>eps</v>
      </c>
      <c r="I86" s="9" t="str">
        <f t="shared" si="24"/>
        <v>eps</v>
      </c>
      <c r="J86" s="9" t="str">
        <f t="shared" si="24"/>
        <v>eps</v>
      </c>
      <c r="K86" s="9" t="str">
        <f t="shared" si="24"/>
        <v>eps</v>
      </c>
      <c r="L86" s="9" t="str">
        <f t="shared" si="24"/>
        <v>eps</v>
      </c>
      <c r="O86" t="str">
        <f t="shared" si="26"/>
        <v>afsrv</v>
      </c>
      <c r="P86" t="str">
        <f t="shared" si="27"/>
        <v>nat</v>
      </c>
      <c r="Q86" s="9" t="s">
        <v>75</v>
      </c>
      <c r="R86" s="9" t="str">
        <f t="shared" si="25"/>
        <v>eps</v>
      </c>
      <c r="S86" s="9" t="str">
        <f t="shared" si="25"/>
        <v>eps</v>
      </c>
      <c r="T86" s="9" t="str">
        <f t="shared" si="25"/>
        <v>eps</v>
      </c>
      <c r="U86" s="9" t="str">
        <f t="shared" si="25"/>
        <v>eps</v>
      </c>
      <c r="V86" s="9" t="str">
        <f t="shared" si="25"/>
        <v>eps</v>
      </c>
      <c r="W86" s="9" t="str">
        <f t="shared" si="25"/>
        <v>eps</v>
      </c>
      <c r="X86" s="9" t="str">
        <f t="shared" si="25"/>
        <v>eps</v>
      </c>
      <c r="Y86" s="9" t="str">
        <f t="shared" si="25"/>
        <v>eps</v>
      </c>
      <c r="Z86" s="9" t="str">
        <f t="shared" si="25"/>
        <v>eps</v>
      </c>
    </row>
    <row r="87" spans="1:26" x14ac:dyDescent="0.3">
      <c r="A87" t="str">
        <f>TFPgr!A87</f>
        <v>absrv</v>
      </c>
      <c r="B87" t="s">
        <v>72</v>
      </c>
      <c r="C87" s="9" t="s">
        <v>75</v>
      </c>
      <c r="D87" s="9" t="str">
        <f t="shared" si="24"/>
        <v>eps</v>
      </c>
      <c r="E87" s="9" t="str">
        <f t="shared" si="24"/>
        <v>eps</v>
      </c>
      <c r="F87" s="9" t="str">
        <f t="shared" si="24"/>
        <v>eps</v>
      </c>
      <c r="G87" s="9" t="str">
        <f t="shared" si="24"/>
        <v>eps</v>
      </c>
      <c r="H87" s="9" t="str">
        <f t="shared" si="24"/>
        <v>eps</v>
      </c>
      <c r="I87" s="9" t="str">
        <f t="shared" si="24"/>
        <v>eps</v>
      </c>
      <c r="J87" s="9" t="str">
        <f t="shared" si="24"/>
        <v>eps</v>
      </c>
      <c r="K87" s="9" t="str">
        <f t="shared" si="24"/>
        <v>eps</v>
      </c>
      <c r="L87" s="9" t="str">
        <f t="shared" si="24"/>
        <v>eps</v>
      </c>
      <c r="O87" t="str">
        <f t="shared" si="26"/>
        <v>absrv</v>
      </c>
      <c r="P87" t="str">
        <f t="shared" si="27"/>
        <v>nat</v>
      </c>
      <c r="Q87" s="9" t="s">
        <v>75</v>
      </c>
      <c r="R87" s="9" t="str">
        <f t="shared" si="25"/>
        <v>eps</v>
      </c>
      <c r="S87" s="9" t="str">
        <f t="shared" si="25"/>
        <v>eps</v>
      </c>
      <c r="T87" s="9" t="str">
        <f t="shared" si="25"/>
        <v>eps</v>
      </c>
      <c r="U87" s="9" t="str">
        <f t="shared" si="25"/>
        <v>eps</v>
      </c>
      <c r="V87" s="9" t="str">
        <f t="shared" si="25"/>
        <v>eps</v>
      </c>
      <c r="W87" s="9" t="str">
        <f t="shared" si="25"/>
        <v>eps</v>
      </c>
      <c r="X87" s="9" t="str">
        <f t="shared" si="25"/>
        <v>eps</v>
      </c>
      <c r="Y87" s="9" t="str">
        <f t="shared" si="25"/>
        <v>eps</v>
      </c>
      <c r="Z87" s="9" t="str">
        <f t="shared" si="25"/>
        <v>eps</v>
      </c>
    </row>
    <row r="88" spans="1:26" x14ac:dyDescent="0.3">
      <c r="A88" t="str">
        <f>TFPgr!A88</f>
        <v>agsrv</v>
      </c>
      <c r="B88" t="s">
        <v>72</v>
      </c>
      <c r="C88" s="9" t="s">
        <v>75</v>
      </c>
      <c r="D88" s="9" t="str">
        <f t="shared" si="24"/>
        <v>eps</v>
      </c>
      <c r="E88" s="9" t="str">
        <f t="shared" si="24"/>
        <v>eps</v>
      </c>
      <c r="F88" s="9" t="str">
        <f t="shared" si="24"/>
        <v>eps</v>
      </c>
      <c r="G88" s="9" t="str">
        <f t="shared" si="24"/>
        <v>eps</v>
      </c>
      <c r="H88" s="9" t="str">
        <f t="shared" si="24"/>
        <v>eps</v>
      </c>
      <c r="I88" s="9" t="str">
        <f t="shared" si="24"/>
        <v>eps</v>
      </c>
      <c r="J88" s="9" t="str">
        <f t="shared" si="24"/>
        <v>eps</v>
      </c>
      <c r="K88" s="9" t="str">
        <f t="shared" si="24"/>
        <v>eps</v>
      </c>
      <c r="L88" s="9" t="str">
        <f t="shared" si="24"/>
        <v>eps</v>
      </c>
      <c r="O88" t="str">
        <f t="shared" si="26"/>
        <v>agsrv</v>
      </c>
      <c r="P88" t="str">
        <f t="shared" si="27"/>
        <v>nat</v>
      </c>
      <c r="Q88" s="9" t="s">
        <v>75</v>
      </c>
      <c r="R88" s="9" t="str">
        <f t="shared" si="25"/>
        <v>eps</v>
      </c>
      <c r="S88" s="9" t="str">
        <f t="shared" si="25"/>
        <v>eps</v>
      </c>
      <c r="T88" s="9" t="str">
        <f t="shared" si="25"/>
        <v>eps</v>
      </c>
      <c r="U88" s="9" t="str">
        <f t="shared" si="25"/>
        <v>eps</v>
      </c>
      <c r="V88" s="9" t="str">
        <f t="shared" si="25"/>
        <v>eps</v>
      </c>
      <c r="W88" s="9" t="str">
        <f t="shared" si="25"/>
        <v>eps</v>
      </c>
      <c r="X88" s="9" t="str">
        <f t="shared" si="25"/>
        <v>eps</v>
      </c>
      <c r="Y88" s="9" t="str">
        <f t="shared" si="25"/>
        <v>eps</v>
      </c>
      <c r="Z88" s="9" t="str">
        <f t="shared" si="25"/>
        <v>eps</v>
      </c>
    </row>
    <row r="89" spans="1:26" x14ac:dyDescent="0.3">
      <c r="A89" t="str">
        <f>TFPgr!A89</f>
        <v>aosrv</v>
      </c>
      <c r="B89" t="s">
        <v>72</v>
      </c>
      <c r="C89" s="9" t="s">
        <v>75</v>
      </c>
      <c r="D89" s="9" t="str">
        <f t="shared" ref="D89:L90" si="28">$C89</f>
        <v>eps</v>
      </c>
      <c r="E89" s="9" t="str">
        <f t="shared" si="28"/>
        <v>eps</v>
      </c>
      <c r="F89" s="9" t="str">
        <f t="shared" si="28"/>
        <v>eps</v>
      </c>
      <c r="G89" s="9" t="str">
        <f t="shared" si="28"/>
        <v>eps</v>
      </c>
      <c r="H89" s="9" t="str">
        <f t="shared" si="28"/>
        <v>eps</v>
      </c>
      <c r="I89" s="9" t="str">
        <f t="shared" si="28"/>
        <v>eps</v>
      </c>
      <c r="J89" s="9" t="str">
        <f t="shared" si="28"/>
        <v>eps</v>
      </c>
      <c r="K89" s="9" t="str">
        <f t="shared" si="28"/>
        <v>eps</v>
      </c>
      <c r="L89" s="9" t="str">
        <f t="shared" si="28"/>
        <v>eps</v>
      </c>
      <c r="O89" t="str">
        <f t="shared" si="26"/>
        <v>aosrv</v>
      </c>
      <c r="P89" t="str">
        <f t="shared" si="27"/>
        <v>nat</v>
      </c>
      <c r="Q89" s="9" t="s">
        <v>75</v>
      </c>
      <c r="R89" s="9" t="str">
        <f t="shared" ref="R89:Z90" si="29">$C89</f>
        <v>eps</v>
      </c>
      <c r="S89" s="9" t="str">
        <f t="shared" si="29"/>
        <v>eps</v>
      </c>
      <c r="T89" s="9" t="str">
        <f t="shared" si="29"/>
        <v>eps</v>
      </c>
      <c r="U89" s="9" t="str">
        <f t="shared" si="29"/>
        <v>eps</v>
      </c>
      <c r="V89" s="9" t="str">
        <f t="shared" si="29"/>
        <v>eps</v>
      </c>
      <c r="W89" s="9" t="str">
        <f t="shared" si="29"/>
        <v>eps</v>
      </c>
      <c r="X89" s="9" t="str">
        <f t="shared" si="29"/>
        <v>eps</v>
      </c>
      <c r="Y89" s="9" t="str">
        <f t="shared" si="29"/>
        <v>eps</v>
      </c>
      <c r="Z89" s="9" t="str">
        <f t="shared" si="29"/>
        <v>eps</v>
      </c>
    </row>
    <row r="90" spans="1:26" x14ac:dyDescent="0.3">
      <c r="C90" s="9"/>
      <c r="D90" s="9"/>
      <c r="E90" s="9"/>
      <c r="F90" s="9"/>
      <c r="G90" s="9"/>
      <c r="H90" s="9"/>
      <c r="I90" s="9"/>
      <c r="J90" s="9"/>
      <c r="K90" s="9"/>
      <c r="L90" s="9"/>
      <c r="Q90" s="9"/>
      <c r="R90" s="9"/>
      <c r="S90" s="9"/>
      <c r="T90" s="9"/>
      <c r="U90" s="9"/>
      <c r="V90" s="9"/>
      <c r="W90" s="9"/>
      <c r="X90" s="9"/>
      <c r="Y90" s="9"/>
      <c r="Z90" s="9"/>
    </row>
  </sheetData>
  <conditionalFormatting sqref="C8:L84 Q8:Z84">
    <cfRule type="cellIs" dxfId="20" priority="2" operator="equal">
      <formula>"eps"</formula>
    </cfRule>
  </conditionalFormatting>
  <conditionalFormatting sqref="D7:L7">
    <cfRule type="cellIs" dxfId="19" priority="25" operator="equal">
      <formula>"eps"</formula>
    </cfRule>
  </conditionalFormatting>
  <conditionalFormatting sqref="R24:Z45">
    <cfRule type="cellIs" dxfId="18" priority="9" operator="equal">
      <formula>"eps"</formula>
    </cfRule>
  </conditionalFormatting>
  <conditionalFormatting sqref="C85:L90 Q85:Z90">
    <cfRule type="cellIs" dxfId="0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workbookViewId="0"/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235</v>
      </c>
    </row>
    <row r="5" spans="1:51" x14ac:dyDescent="0.3">
      <c r="A5" s="2" t="s">
        <v>156</v>
      </c>
      <c r="O5" s="2" t="s">
        <v>149</v>
      </c>
      <c r="AA5" s="2" t="s">
        <v>336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233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231</v>
      </c>
      <c r="AW7" t="s">
        <v>232</v>
      </c>
      <c r="AX7" t="s">
        <v>234</v>
      </c>
      <c r="AY7" t="s">
        <v>157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238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236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237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17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239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[3]Assumptions!$C$4*100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240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158</v>
      </c>
      <c r="B15" t="s">
        <v>157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157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157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159</v>
      </c>
      <c r="B16" t="s">
        <v>160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160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160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C8:C16">
    <cfRule type="cellIs" dxfId="17" priority="11" operator="equal">
      <formula>"eps"</formula>
    </cfRule>
  </conditionalFormatting>
  <conditionalFormatting sqref="D7:L16">
    <cfRule type="cellIs" dxfId="16" priority="16" operator="equal">
      <formula>"eps"</formula>
    </cfRule>
  </conditionalFormatting>
  <conditionalFormatting sqref="N8:N14">
    <cfRule type="cellIs" dxfId="15" priority="29" operator="equal">
      <formula>"eps"</formula>
    </cfRule>
  </conditionalFormatting>
  <conditionalFormatting sqref="P1">
    <cfRule type="cellIs" dxfId="14" priority="9" operator="equal">
      <formula>"eps"</formula>
    </cfRule>
  </conditionalFormatting>
  <conditionalFormatting sqref="P8:Y16">
    <cfRule type="cellIs" dxfId="13" priority="7" operator="equal">
      <formula>"eps"</formula>
    </cfRule>
  </conditionalFormatting>
  <conditionalFormatting sqref="AB8:AK16">
    <cfRule type="cellIs" dxfId="12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workbookViewId="0"/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131</v>
      </c>
    </row>
    <row r="5" spans="1:38" x14ac:dyDescent="0.3">
      <c r="A5" s="2" t="s">
        <v>156</v>
      </c>
      <c r="N5" s="2" t="s">
        <v>149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241</v>
      </c>
    </row>
    <row r="8" spans="1:38" x14ac:dyDescent="0.3">
      <c r="A8" t="s">
        <v>132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132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242</v>
      </c>
      <c r="AH8" s="40">
        <v>5.0000000000000001E-3</v>
      </c>
    </row>
    <row r="9" spans="1:38" x14ac:dyDescent="0.3">
      <c r="A9" t="s">
        <v>133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133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299</v>
      </c>
      <c r="AH9" s="40">
        <f>((('[4]POP(S)'!$AS$14/'[4]POP(S)'!$G$14)^(1/('[4]POP(S)'!$AS$5-'[4]POP(S)'!$G$5)))-1)</f>
        <v>9.2317729474005183E-3</v>
      </c>
    </row>
    <row r="10" spans="1:38" x14ac:dyDescent="0.3">
      <c r="A10" t="s">
        <v>134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134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135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135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136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136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137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137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138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138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139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139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140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140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324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324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C7:K7 M8:M14 B8:K21 O8:X21">
    <cfRule type="cellIs" dxfId="11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topLeftCell="A247" workbookViewId="0"/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282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195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195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195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195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195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195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195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195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195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195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130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130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130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130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130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130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130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130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130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130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420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420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420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420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420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420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420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420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420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420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423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423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423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423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423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423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423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423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423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423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421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421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421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421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421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421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421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421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421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421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424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424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424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424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424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424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424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424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424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424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425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425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425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425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425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425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425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425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425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425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426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426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426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426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426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426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426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426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426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426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427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427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427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427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427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427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427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427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427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427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428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428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428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428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428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428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428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428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428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428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429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429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429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429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429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429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429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429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429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429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430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430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430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430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430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430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430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430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430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430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431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431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431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431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431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431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431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431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431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431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432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432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432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432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432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432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432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432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432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432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283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283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283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283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283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283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283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283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283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283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433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433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433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433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433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433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433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433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433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433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434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434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434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434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434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434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434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434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434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434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435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435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435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435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435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435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435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435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435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435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436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436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436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436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436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436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436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436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436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436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437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437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437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437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437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437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437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437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437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437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438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438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438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438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438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438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438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438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438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438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439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439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439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439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439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439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439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439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439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439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422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422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422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422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422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422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422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422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422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422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440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440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440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440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440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440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440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440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440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440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441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441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441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441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441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441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441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441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441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441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442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442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442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442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442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442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442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442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442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442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443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443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443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443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443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443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443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443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443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443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444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444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444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444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444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444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444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444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444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444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284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284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284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284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284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284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284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284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284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284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322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319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323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313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C8:AL27 G28:AL28 C28:F37 G30:AG30 C298:AG337 C338:AB376">
    <cfRule type="cellIs" dxfId="10" priority="33" operator="equal">
      <formula>"eps"</formula>
    </cfRule>
  </conditionalFormatting>
  <conditionalFormatting sqref="C38:AL297">
    <cfRule type="cellIs" dxfId="9" priority="1" operator="equal">
      <formula>"eps"</formula>
    </cfRule>
  </conditionalFormatting>
  <conditionalFormatting sqref="G31:AL37">
    <cfRule type="cellIs" dxfId="8" priority="31" operator="equal">
      <formula>"eps"</formula>
    </cfRule>
  </conditionalFormatting>
  <conditionalFormatting sqref="AH29:AL30">
    <cfRule type="cellIs" dxfId="7" priority="3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workbookViewId="0"/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312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313</v>
      </c>
      <c r="B8" t="s">
        <v>314</v>
      </c>
      <c r="C8" t="str">
        <f>[4]Scenarios!$B8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313</v>
      </c>
      <c r="B9" t="s">
        <v>314</v>
      </c>
      <c r="C9" t="str">
        <f>[4]Scenarios!$B9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313</v>
      </c>
      <c r="B10" t="s">
        <v>314</v>
      </c>
      <c r="C10" t="str">
        <f>[4]Scenarios!$B10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313</v>
      </c>
      <c r="B11" t="s">
        <v>314</v>
      </c>
      <c r="C11" t="str">
        <f>[4]Scenarios!$B11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313</v>
      </c>
      <c r="B12" t="s">
        <v>314</v>
      </c>
      <c r="C12" t="str">
        <f>[4]Scenarios!$B12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313</v>
      </c>
      <c r="B13" t="s">
        <v>314</v>
      </c>
      <c r="C13" t="str">
        <f>[4]Scenarios!$B13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313</v>
      </c>
      <c r="B14" t="s">
        <v>314</v>
      </c>
      <c r="C14" t="str">
        <f>[4]Scenarios!$B14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313</v>
      </c>
      <c r="B15" t="s">
        <v>314</v>
      </c>
      <c r="C15" t="str">
        <f>[4]Scenarios!$B15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313</v>
      </c>
      <c r="B16" t="s">
        <v>314</v>
      </c>
      <c r="C16" t="str">
        <f>[4]Scenarios!$B16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313</v>
      </c>
      <c r="B17" t="s">
        <v>314</v>
      </c>
      <c r="C17" t="str">
        <f>[4]Scenarios!$B17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6" priority="7"/>
  </conditionalFormatting>
  <conditionalFormatting sqref="C20:C29">
    <cfRule type="duplicateValues" dxfId="5" priority="5"/>
  </conditionalFormatting>
  <conditionalFormatting sqref="C26">
    <cfRule type="duplicateValues" dxfId="4" priority="6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workbookViewId="0"/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312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313</v>
      </c>
      <c r="B8" t="s">
        <v>314</v>
      </c>
      <c r="C8" t="str">
        <f>[4]Scenarios!$B8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313</v>
      </c>
      <c r="B9" t="s">
        <v>314</v>
      </c>
      <c r="C9" t="str">
        <f>[4]Scenarios!$B9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313</v>
      </c>
      <c r="B10" t="s">
        <v>314</v>
      </c>
      <c r="C10" t="str">
        <f>[4]Scenarios!$B10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313</v>
      </c>
      <c r="B11" t="s">
        <v>314</v>
      </c>
      <c r="C11" t="str">
        <f>[4]Scenarios!$B11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313</v>
      </c>
      <c r="B12" t="s">
        <v>314</v>
      </c>
      <c r="C12" t="str">
        <f>[4]Scenarios!$B12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313</v>
      </c>
      <c r="B13" t="s">
        <v>314</v>
      </c>
      <c r="C13" t="str">
        <f>[4]Scenarios!$B13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313</v>
      </c>
      <c r="B14" t="s">
        <v>314</v>
      </c>
      <c r="C14" t="str">
        <f>[4]Scenarios!$B14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313</v>
      </c>
      <c r="B15" t="s">
        <v>314</v>
      </c>
      <c r="C15" t="str">
        <f>[4]Scenarios!$B15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313</v>
      </c>
      <c r="B16" t="s">
        <v>314</v>
      </c>
      <c r="C16" t="str">
        <f>[4]Scenarios!$B16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313</v>
      </c>
      <c r="B17" t="s">
        <v>314</v>
      </c>
      <c r="C17" t="str">
        <f>[4]Scenarios!$B17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288</v>
      </c>
      <c r="D1" t="s">
        <v>289</v>
      </c>
      <c r="E1">
        <f>COLUMN(WPDATA!X195)</f>
        <v>24</v>
      </c>
    </row>
    <row r="2" spans="1:38" x14ac:dyDescent="0.3">
      <c r="A2" s="4" t="s">
        <v>290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291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292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8:AL17 B18:AB19 B24:AL33">
    <cfRule type="cellIs" dxfId="3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abSelected="1" topLeftCell="G1" workbookViewId="0"/>
  </sheetViews>
  <sheetFormatPr defaultColWidth="9.33203125" defaultRowHeight="14.4" x14ac:dyDescent="0.3"/>
  <sheetData>
    <row r="1" spans="1:28" ht="15.6" x14ac:dyDescent="0.3">
      <c r="A1" s="31" t="s">
        <v>243</v>
      </c>
    </row>
    <row r="4" spans="1:28" x14ac:dyDescent="0.3">
      <c r="A4" s="2" t="s">
        <v>244</v>
      </c>
      <c r="Y4" t="s">
        <v>245</v>
      </c>
    </row>
    <row r="5" spans="1:28" x14ac:dyDescent="0.3">
      <c r="A5" s="2" t="s">
        <v>246</v>
      </c>
      <c r="B5" s="4" t="s">
        <v>247</v>
      </c>
      <c r="G5" s="2" t="s">
        <v>248</v>
      </c>
      <c r="M5" s="2" t="s">
        <v>249</v>
      </c>
      <c r="S5" s="2" t="s">
        <v>250</v>
      </c>
      <c r="Y5" s="4" t="s">
        <v>251</v>
      </c>
    </row>
    <row r="6" spans="1:28" x14ac:dyDescent="0.3">
      <c r="B6" t="s">
        <v>252</v>
      </c>
      <c r="C6">
        <v>650</v>
      </c>
      <c r="D6">
        <v>550</v>
      </c>
      <c r="E6">
        <v>450</v>
      </c>
      <c r="G6" s="4" t="s">
        <v>253</v>
      </c>
      <c r="H6" t="s">
        <v>252</v>
      </c>
      <c r="I6">
        <v>650</v>
      </c>
      <c r="J6">
        <v>550</v>
      </c>
      <c r="K6">
        <v>450</v>
      </c>
      <c r="M6" s="4" t="s">
        <v>254</v>
      </c>
      <c r="N6" t="s">
        <v>252</v>
      </c>
      <c r="O6">
        <v>650</v>
      </c>
      <c r="P6">
        <v>550</v>
      </c>
      <c r="Q6">
        <v>450</v>
      </c>
      <c r="S6" s="4" t="s">
        <v>255</v>
      </c>
      <c r="T6" t="s">
        <v>252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256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257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258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259</v>
      </c>
      <c r="E33" s="4" t="s">
        <v>260</v>
      </c>
      <c r="F33" s="4" t="s">
        <v>261</v>
      </c>
      <c r="G33" s="4" t="s">
        <v>262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263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264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265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266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267</v>
      </c>
    </row>
    <row r="71" spans="1:28" x14ac:dyDescent="0.3">
      <c r="A71" s="2" t="s">
        <v>268</v>
      </c>
    </row>
    <row r="72" spans="1:28" x14ac:dyDescent="0.3">
      <c r="A72" s="2" t="s">
        <v>246</v>
      </c>
      <c r="G72" s="2" t="s">
        <v>248</v>
      </c>
      <c r="M72" s="2" t="s">
        <v>249</v>
      </c>
      <c r="S72" s="2" t="s">
        <v>250</v>
      </c>
      <c r="Y72" s="4" t="s">
        <v>251</v>
      </c>
    </row>
    <row r="73" spans="1:28" x14ac:dyDescent="0.3">
      <c r="A73" s="4" t="s">
        <v>247</v>
      </c>
      <c r="B73" t="s">
        <v>252</v>
      </c>
      <c r="C73">
        <v>650</v>
      </c>
      <c r="D73">
        <v>550</v>
      </c>
      <c r="E73">
        <v>450</v>
      </c>
      <c r="G73" s="4" t="s">
        <v>253</v>
      </c>
      <c r="H73" t="s">
        <v>252</v>
      </c>
      <c r="I73">
        <v>650</v>
      </c>
      <c r="J73">
        <v>550</v>
      </c>
      <c r="K73">
        <v>450</v>
      </c>
      <c r="M73" s="4" t="s">
        <v>254</v>
      </c>
      <c r="N73" t="s">
        <v>252</v>
      </c>
      <c r="O73">
        <v>650</v>
      </c>
      <c r="P73">
        <v>550</v>
      </c>
      <c r="Q73">
        <v>450</v>
      </c>
      <c r="S73" s="4" t="s">
        <v>255</v>
      </c>
      <c r="T73" t="s">
        <v>252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269</v>
      </c>
    </row>
    <row r="85" spans="1:28" x14ac:dyDescent="0.3">
      <c r="A85" s="2" t="s">
        <v>246</v>
      </c>
      <c r="G85" s="2" t="s">
        <v>248</v>
      </c>
      <c r="M85" s="2" t="s">
        <v>249</v>
      </c>
      <c r="S85" s="2" t="s">
        <v>250</v>
      </c>
      <c r="Y85" s="4" t="s">
        <v>251</v>
      </c>
    </row>
    <row r="86" spans="1:28" x14ac:dyDescent="0.3">
      <c r="A86" s="4" t="s">
        <v>247</v>
      </c>
      <c r="B86" t="s">
        <v>252</v>
      </c>
      <c r="C86">
        <v>650</v>
      </c>
      <c r="D86">
        <v>550</v>
      </c>
      <c r="E86">
        <v>450</v>
      </c>
      <c r="G86" s="4" t="s">
        <v>253</v>
      </c>
      <c r="H86" t="s">
        <v>252</v>
      </c>
      <c r="I86">
        <v>650</v>
      </c>
      <c r="J86">
        <v>550</v>
      </c>
      <c r="K86">
        <v>450</v>
      </c>
      <c r="M86" s="4" t="s">
        <v>254</v>
      </c>
      <c r="N86" t="s">
        <v>252</v>
      </c>
      <c r="O86">
        <v>650</v>
      </c>
      <c r="P86">
        <v>550</v>
      </c>
      <c r="Q86">
        <v>450</v>
      </c>
      <c r="S86" s="4" t="s">
        <v>255</v>
      </c>
      <c r="T86" t="s">
        <v>252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270</v>
      </c>
    </row>
    <row r="97" spans="1:28" x14ac:dyDescent="0.3">
      <c r="A97" s="2" t="s">
        <v>246</v>
      </c>
      <c r="B97" s="4" t="s">
        <v>247</v>
      </c>
      <c r="C97" t="s">
        <v>271</v>
      </c>
      <c r="G97" s="2" t="s">
        <v>248</v>
      </c>
      <c r="M97" s="2" t="s">
        <v>249</v>
      </c>
      <c r="S97" s="2" t="s">
        <v>250</v>
      </c>
      <c r="Y97" s="4" t="s">
        <v>251</v>
      </c>
    </row>
    <row r="98" spans="1:28" x14ac:dyDescent="0.3">
      <c r="B98" t="s">
        <v>252</v>
      </c>
      <c r="C98">
        <v>650</v>
      </c>
      <c r="D98">
        <v>550</v>
      </c>
      <c r="E98">
        <v>450</v>
      </c>
      <c r="G98" s="4" t="s">
        <v>253</v>
      </c>
      <c r="H98" t="s">
        <v>252</v>
      </c>
      <c r="I98">
        <v>650</v>
      </c>
      <c r="J98">
        <v>550</v>
      </c>
      <c r="K98">
        <v>450</v>
      </c>
      <c r="M98" s="4" t="s">
        <v>254</v>
      </c>
      <c r="N98" t="s">
        <v>252</v>
      </c>
      <c r="O98">
        <v>650</v>
      </c>
      <c r="P98">
        <v>550</v>
      </c>
      <c r="Q98">
        <v>450</v>
      </c>
      <c r="S98" s="4" t="s">
        <v>255</v>
      </c>
      <c r="T98" t="s">
        <v>252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272</v>
      </c>
      <c r="AB145" t="s">
        <v>273</v>
      </c>
    </row>
    <row r="146" spans="1:28" x14ac:dyDescent="0.3">
      <c r="A146" s="2" t="s">
        <v>246</v>
      </c>
      <c r="G146" s="2" t="s">
        <v>248</v>
      </c>
      <c r="M146" s="2" t="s">
        <v>249</v>
      </c>
      <c r="S146" s="2" t="s">
        <v>250</v>
      </c>
      <c r="Y146" s="4" t="s">
        <v>274</v>
      </c>
      <c r="AB146">
        <v>7</v>
      </c>
    </row>
    <row r="147" spans="1:28" x14ac:dyDescent="0.3">
      <c r="A147" s="4" t="s">
        <v>275</v>
      </c>
      <c r="B147" t="s">
        <v>252</v>
      </c>
      <c r="C147">
        <v>650</v>
      </c>
      <c r="D147">
        <v>550</v>
      </c>
      <c r="E147">
        <v>450</v>
      </c>
      <c r="G147" s="4" t="s">
        <v>275</v>
      </c>
      <c r="H147" t="s">
        <v>252</v>
      </c>
      <c r="I147">
        <v>650</v>
      </c>
      <c r="J147">
        <v>550</v>
      </c>
      <c r="K147">
        <v>450</v>
      </c>
      <c r="M147" s="4" t="s">
        <v>275</v>
      </c>
      <c r="N147" t="s">
        <v>252</v>
      </c>
      <c r="O147">
        <v>650</v>
      </c>
      <c r="P147">
        <v>550</v>
      </c>
      <c r="Q147">
        <v>450</v>
      </c>
      <c r="S147" s="4" t="s">
        <v>275</v>
      </c>
      <c r="T147" t="s">
        <v>252</v>
      </c>
      <c r="U147">
        <v>650</v>
      </c>
      <c r="V147">
        <v>550</v>
      </c>
      <c r="W147">
        <v>450</v>
      </c>
      <c r="Y147" t="s">
        <v>276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277</v>
      </c>
      <c r="AB194" t="s">
        <v>273</v>
      </c>
    </row>
    <row r="195" spans="1:28" x14ac:dyDescent="0.3">
      <c r="A195" s="2" t="s">
        <v>246</v>
      </c>
      <c r="G195" s="2" t="s">
        <v>248</v>
      </c>
      <c r="M195" s="2" t="s">
        <v>249</v>
      </c>
      <c r="S195" s="2" t="s">
        <v>250</v>
      </c>
      <c r="Y195" s="4" t="s">
        <v>274</v>
      </c>
      <c r="AB195">
        <v>7</v>
      </c>
    </row>
    <row r="196" spans="1:28" x14ac:dyDescent="0.3">
      <c r="A196" s="4" t="s">
        <v>278</v>
      </c>
      <c r="B196" t="s">
        <v>252</v>
      </c>
      <c r="C196">
        <v>650</v>
      </c>
      <c r="D196">
        <v>550</v>
      </c>
      <c r="E196">
        <v>450</v>
      </c>
      <c r="G196" s="4" t="s">
        <v>278</v>
      </c>
      <c r="H196" t="s">
        <v>252</v>
      </c>
      <c r="I196">
        <v>650</v>
      </c>
      <c r="J196">
        <v>550</v>
      </c>
      <c r="K196">
        <v>450</v>
      </c>
      <c r="M196" s="4" t="s">
        <v>278</v>
      </c>
      <c r="N196" t="s">
        <v>252</v>
      </c>
      <c r="O196">
        <v>650</v>
      </c>
      <c r="P196">
        <v>550</v>
      </c>
      <c r="Q196">
        <v>450</v>
      </c>
      <c r="S196" s="4" t="s">
        <v>278</v>
      </c>
      <c r="T196" t="s">
        <v>252</v>
      </c>
      <c r="U196">
        <v>650</v>
      </c>
      <c r="V196">
        <v>550</v>
      </c>
      <c r="W196">
        <v>450</v>
      </c>
      <c r="Y196" t="s">
        <v>276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279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/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304</v>
      </c>
    </row>
    <row r="8" spans="1:62" x14ac:dyDescent="0.3">
      <c r="A8" s="48" t="s">
        <v>310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305</v>
      </c>
      <c r="AV8" s="59">
        <v>7.75</v>
      </c>
      <c r="AW8" s="59" t="s">
        <v>306</v>
      </c>
      <c r="AX8" s="59" t="s">
        <v>307</v>
      </c>
      <c r="AY8" s="59"/>
      <c r="AZ8" s="59"/>
      <c r="BA8" s="59"/>
      <c r="BC8" s="15" t="s">
        <v>305</v>
      </c>
      <c r="BD8" s="59">
        <v>7.75</v>
      </c>
      <c r="BJ8" s="55"/>
    </row>
    <row r="9" spans="1:62" x14ac:dyDescent="0.3">
      <c r="A9" s="48" t="s">
        <v>311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8:AL77 B78:AB156">
    <cfRule type="cellIs" dxfId="2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Index</vt:lpstr>
      <vt:lpstr>XSets</vt:lpstr>
      <vt:lpstr>Sets</vt:lpstr>
      <vt:lpstr>Closures</vt:lpstr>
      <vt:lpstr>TFPgr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Hartley, Faaiqa (IFPRI)</cp:lastModifiedBy>
  <dcterms:created xsi:type="dcterms:W3CDTF">2010-09-27T15:36:29Z</dcterms:created>
  <dcterms:modified xsi:type="dcterms:W3CDTF">2023-05-01T19:34:16Z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