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05439_wf_uct_ac_za/Documents/Energy Systems Research Group/Projects/Active/South African NDC 2020 Onedrive/net zero onedrive/WIP/Results/Sankey stuff/"/>
    </mc:Choice>
  </mc:AlternateContent>
  <xr:revisionPtr revIDLastSave="0" documentId="8_{B0C2EBF0-AA6B-42F1-8E4F-2599E3C48A81}" xr6:coauthVersionLast="47" xr6:coauthVersionMax="47" xr10:uidLastSave="{00000000-0000-0000-0000-000000000000}"/>
  <bookViews>
    <workbookView minimized="1" xWindow="5535" yWindow="4215" windowWidth="21600" windowHeight="11385" activeTab="2" xr2:uid="{00000000-000D-0000-FFFF-FFFF00000000}"/>
  </bookViews>
  <sheets>
    <sheet name="Data" sheetId="14" r:id="rId1"/>
    <sheet name="LiveLinks" sheetId="3" r:id="rId2"/>
    <sheet name="2017_S1" sheetId="10" r:id="rId3"/>
    <sheet name="2030_S1" sheetId="11" r:id="rId4"/>
    <sheet name="2050_S1" sheetId="12" r:id="rId5"/>
    <sheet name="2017_S2" sheetId="17" r:id="rId6"/>
    <sheet name="2030_S2" sheetId="16" r:id="rId7"/>
    <sheet name="2050_S2" sheetId="15" r:id="rId8"/>
  </sheets>
  <definedNames>
    <definedName name="_xlnm._FilterDatabase" localSheetId="2" hidden="1">'2017_S1'!$A$4:$D$65</definedName>
    <definedName name="_xlnm._FilterDatabase" localSheetId="5" hidden="1">'2017_S2'!$A$4:$D$62</definedName>
    <definedName name="_xlnm._FilterDatabase" localSheetId="3" hidden="1">'2030_S1'!$A$4:$D$59</definedName>
    <definedName name="_xlnm._FilterDatabase" localSheetId="6" hidden="1">'2030_S2'!$A$4:$D$59</definedName>
    <definedName name="_xlnm._FilterDatabase" localSheetId="4" hidden="1">'2050_S1'!$A$4:$D$59</definedName>
    <definedName name="_xlnm._FilterDatabase" localSheetId="7" hidden="1">'2050_S2'!$A$4:$D$59</definedName>
    <definedName name="_xlnm._FilterDatabase" localSheetId="1" hidden="1">LiveLinks!$A$4:$D$65</definedName>
    <definedName name="REF">LiveLinks!$C$2</definedName>
    <definedName name="REF_YEAR">LiveLinks!$C$2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0" l="1"/>
  <c r="J24" i="3"/>
  <c r="D27" i="10"/>
  <c r="D24" i="10"/>
  <c r="D32" i="10" l="1"/>
  <c r="J18" i="3"/>
  <c r="L57" i="3"/>
  <c r="N67" i="3"/>
  <c r="M67" i="3"/>
  <c r="O67" i="3" s="1"/>
  <c r="L67" i="3"/>
  <c r="H68" i="3"/>
  <c r="E67" i="3"/>
  <c r="E70" i="3"/>
  <c r="C68" i="3"/>
  <c r="C67" i="3"/>
  <c r="C70" i="3" s="1"/>
  <c r="G27" i="3"/>
  <c r="G28" i="3"/>
  <c r="G29" i="3"/>
  <c r="G30" i="3"/>
  <c r="G37" i="3" s="1"/>
  <c r="G32" i="3"/>
  <c r="G35" i="3"/>
  <c r="G39" i="3" s="1"/>
  <c r="G38" i="3"/>
  <c r="H60" i="3"/>
  <c r="H61" i="3" s="1"/>
  <c r="H49" i="3"/>
  <c r="H63" i="3"/>
  <c r="H65" i="3"/>
  <c r="H62" i="3"/>
  <c r="H42" i="3"/>
  <c r="H51" i="3"/>
  <c r="H59" i="3" s="1"/>
  <c r="H50" i="3"/>
  <c r="H48" i="3"/>
  <c r="H53" i="3"/>
  <c r="H41" i="3"/>
  <c r="H44" i="3" s="1"/>
  <c r="H9" i="3"/>
  <c r="H10" i="3" s="1"/>
  <c r="H6" i="3"/>
  <c r="H5" i="3"/>
  <c r="H40" i="3" s="1"/>
  <c r="G36" i="3" s="1"/>
  <c r="E27" i="3"/>
  <c r="E5" i="3" s="1"/>
  <c r="D15" i="3"/>
  <c r="D21" i="3" a="1"/>
  <c r="D50" i="3" a="1"/>
  <c r="D49" i="3" a="1"/>
  <c r="D27" i="3" a="1"/>
  <c r="D47" i="3" a="1"/>
  <c r="D18" i="3" a="1"/>
  <c r="D26" i="3" a="1"/>
  <c r="D28" i="3" a="1"/>
  <c r="D40" i="3" a="1"/>
  <c r="D7" i="3" a="1"/>
  <c r="D65" i="3"/>
  <c r="D12" i="3" a="1"/>
  <c r="D36" i="3" a="1"/>
  <c r="D14" i="3" a="1"/>
  <c r="D51" i="3" a="1"/>
  <c r="D61" i="3"/>
  <c r="D38" i="3"/>
  <c r="D70" i="3"/>
  <c r="D23" i="3" a="1"/>
  <c r="D48" i="3" a="1"/>
  <c r="D69" i="3"/>
  <c r="D17" i="3"/>
  <c r="D5" i="3"/>
  <c r="D41" i="3" a="1"/>
  <c r="D46" i="3" a="1"/>
  <c r="D22" i="3" a="1"/>
  <c r="D57" i="3" a="1"/>
  <c r="D63" i="3"/>
  <c r="D67" i="3"/>
  <c r="D19" i="3" a="1"/>
  <c r="D64" i="3"/>
  <c r="D32" i="3" a="1"/>
  <c r="D68" i="3"/>
  <c r="D33" i="3" a="1"/>
  <c r="D52" i="3" a="1"/>
  <c r="D29" i="3" a="1"/>
  <c r="D60" i="3"/>
  <c r="D31" i="3"/>
  <c r="D16" i="3"/>
  <c r="D54" i="3" a="1"/>
  <c r="D24" i="3" a="1"/>
  <c r="D56" i="3" a="1"/>
  <c r="D37" i="3" a="1"/>
  <c r="D44" i="3" a="1"/>
  <c r="D62" i="3"/>
  <c r="D20" i="3" a="1"/>
  <c r="D42" i="3"/>
  <c r="D39" i="3" a="1"/>
  <c r="D43" i="3" a="1"/>
  <c r="D10" i="3"/>
  <c r="D25" i="3" a="1"/>
  <c r="D6" i="3" a="1"/>
  <c r="D45" i="3" a="1"/>
  <c r="D11" i="3" a="1"/>
  <c r="D55" i="3" a="1"/>
  <c r="D30" i="3"/>
  <c r="D8" i="3" a="1"/>
  <c r="D34" i="3" a="1"/>
  <c r="D59" i="3" a="1"/>
  <c r="D58" i="3" a="1"/>
  <c r="D13" i="3" a="1"/>
  <c r="D53" i="3" a="1"/>
  <c r="D35" i="3" a="1"/>
  <c r="D9" i="3" a="1"/>
  <c r="D32" i="3" l="1"/>
  <c r="D24" i="3"/>
  <c r="D59" i="3"/>
  <c r="D55" i="3"/>
  <c r="D49" i="3"/>
  <c r="D45" i="3"/>
  <c r="D34" i="3"/>
  <c r="D27" i="3"/>
  <c r="D25" i="3"/>
  <c r="D23" i="3"/>
  <c r="D21" i="3"/>
  <c r="D19" i="3"/>
  <c r="D9" i="3"/>
  <c r="D7" i="3"/>
  <c r="D40" i="3"/>
  <c r="D13" i="3"/>
  <c r="D11" i="3"/>
  <c r="D57" i="3"/>
  <c r="D51" i="3"/>
  <c r="D58" i="3"/>
  <c r="D54" i="3"/>
  <c r="D50" i="3"/>
  <c r="D46" i="3"/>
  <c r="D35" i="3"/>
  <c r="D28" i="3"/>
  <c r="D26" i="3"/>
  <c r="D22" i="3"/>
  <c r="D20" i="3"/>
  <c r="D18" i="3"/>
  <c r="D8" i="3"/>
  <c r="D6" i="3"/>
  <c r="D53" i="3"/>
  <c r="D47" i="3"/>
  <c r="D43" i="3"/>
  <c r="D36" i="3"/>
  <c r="D29" i="3"/>
  <c r="D56" i="3"/>
  <c r="D52" i="3"/>
  <c r="D48" i="3"/>
  <c r="D44" i="3"/>
  <c r="D37" i="3"/>
  <c r="D33" i="3"/>
  <c r="D41" i="3"/>
  <c r="D39" i="3"/>
  <c r="D14" i="3"/>
  <c r="D12" i="3"/>
  <c r="N68" i="3"/>
  <c r="C69" i="3"/>
  <c r="G13" i="3" l="1"/>
  <c r="G12" i="3"/>
  <c r="J68" i="3"/>
  <c r="I44" i="3" l="1"/>
  <c r="L68" i="3" l="1"/>
  <c r="I50" i="3" l="1"/>
  <c r="H29" i="3" l="1"/>
  <c r="I41" i="3" l="1"/>
  <c r="I58" i="3" s="1"/>
  <c r="I53" i="3" s="1"/>
  <c r="I6" i="3"/>
  <c r="I42" i="3" s="1"/>
  <c r="I51" i="3" s="1"/>
  <c r="I59" i="3" s="1"/>
  <c r="I9" i="3" l="1"/>
  <c r="I10" i="3" s="1"/>
  <c r="I5" i="3" l="1"/>
  <c r="I40" i="3" s="1"/>
  <c r="I57" i="3" l="1"/>
  <c r="M57" i="3" s="1"/>
  <c r="I68" i="3"/>
  <c r="K68" i="3" s="1"/>
  <c r="I56" i="3"/>
  <c r="H28" i="3" s="1"/>
  <c r="H36" i="3" s="1"/>
  <c r="I49" i="3"/>
  <c r="H27" i="3" s="1"/>
  <c r="I48" i="3"/>
  <c r="M68" i="3" l="1"/>
  <c r="O68" i="3" s="1"/>
  <c r="I60" i="3"/>
  <c r="I61" i="3" s="1"/>
  <c r="H38" i="3" l="1"/>
  <c r="I63" i="3" s="1"/>
  <c r="H32" i="3" s="1"/>
  <c r="H39" i="3"/>
  <c r="I65" i="3" s="1"/>
  <c r="H35" i="3" l="1"/>
  <c r="H30" i="3"/>
  <c r="H37" i="3" s="1"/>
  <c r="I6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<sst xmlns="http://schemas.openxmlformats.org/spreadsheetml/2006/main" count="1607" uniqueCount="67">
  <si>
    <t>Sankey Commodity Names</t>
  </si>
  <si>
    <t>Indicator</t>
  </si>
  <si>
    <t>Coal</t>
  </si>
  <si>
    <t>FlowIn</t>
  </si>
  <si>
    <t>Electricity</t>
  </si>
  <si>
    <t>Gas</t>
  </si>
  <si>
    <t>Liquid fuels</t>
  </si>
  <si>
    <t>Industry</t>
  </si>
  <si>
    <t>FlowOut</t>
  </si>
  <si>
    <t>Power</t>
  </si>
  <si>
    <t>Exports</t>
  </si>
  <si>
    <t>Imports</t>
  </si>
  <si>
    <t>Refineries</t>
  </si>
  <si>
    <t>Transport</t>
  </si>
  <si>
    <t>Sankey SubsectorsNames</t>
  </si>
  <si>
    <t>Extraction</t>
  </si>
  <si>
    <t>Hydrogen</t>
  </si>
  <si>
    <t>Others</t>
  </si>
  <si>
    <t>SynFuels</t>
  </si>
  <si>
    <t>Biomass</t>
  </si>
  <si>
    <t>Hydro</t>
  </si>
  <si>
    <t>Nuclear</t>
  </si>
  <si>
    <t>Solar</t>
  </si>
  <si>
    <t>WND</t>
  </si>
  <si>
    <t>Biodiesel</t>
  </si>
  <si>
    <t>Crude Oil</t>
  </si>
  <si>
    <t>Year</t>
  </si>
  <si>
    <t>Value [PJ]</t>
  </si>
  <si>
    <t>Final Consumption</t>
  </si>
  <si>
    <t>Energy Supply</t>
  </si>
  <si>
    <t>Transformation</t>
  </si>
  <si>
    <t>0RG_NOPAMS_REF</t>
  </si>
  <si>
    <t>0RG_NZ20_6</t>
  </si>
  <si>
    <t>Bio-crops</t>
  </si>
  <si>
    <t>Coking coal</t>
  </si>
  <si>
    <t>Bioethanol</t>
  </si>
  <si>
    <t>Ext-Exp-Power</t>
  </si>
  <si>
    <t>Ext-Exp-Pw-SF</t>
  </si>
  <si>
    <t>Ext-Exp-Pw-SF-In</t>
  </si>
  <si>
    <t>Ext-Exp-Pw-Sf-in</t>
  </si>
  <si>
    <t>Other liquid fuels</t>
  </si>
  <si>
    <t>Waste Out</t>
  </si>
  <si>
    <t>Biomass In</t>
  </si>
  <si>
    <t>Coal In</t>
  </si>
  <si>
    <t>Electricity  In</t>
  </si>
  <si>
    <t>Gas In</t>
  </si>
  <si>
    <t>Liquid fuels In</t>
  </si>
  <si>
    <t>Other liquid fuels Out</t>
  </si>
  <si>
    <t xml:space="preserve">Other liquid fuels </t>
  </si>
  <si>
    <t xml:space="preserve">Biomass </t>
  </si>
  <si>
    <t xml:space="preserve">Waste </t>
  </si>
  <si>
    <t>What do these go to?</t>
  </si>
  <si>
    <t>IN</t>
  </si>
  <si>
    <t>Ref</t>
  </si>
  <si>
    <t>Remainder</t>
  </si>
  <si>
    <t>2017_S1</t>
  </si>
  <si>
    <t>Bryce temp fixes:</t>
  </si>
  <si>
    <t>Gas for industry (chemicals):</t>
  </si>
  <si>
    <t>total gas for ind. Including chemicals - EB 2017</t>
  </si>
  <si>
    <t xml:space="preserve">Gas for ind. In current sankey table in tableua. </t>
  </si>
  <si>
    <t>To be added for temp fix</t>
  </si>
  <si>
    <t>temp fix</t>
  </si>
  <si>
    <t>Residential (correct in sankey tableau)</t>
  </si>
  <si>
    <t>total</t>
  </si>
  <si>
    <t>Other industry (for P&amp;P. from sankey tableau)</t>
  </si>
  <si>
    <t>Bagasse for Sugar industry (not in model yet). THIS IS THE FIX</t>
  </si>
  <si>
    <t>Gas imports from Moz. THIS IS THE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</si>
</sst>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9C000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141">
    <xf numFmtId="0" fontId="0" fillId="0" borderId="0" xfId="0"/>
    <xf numFmtId="0" fontId="0" fillId="0" borderId="12" xfId="0" applyBorder="1"/>
    <xf numFmtId="0" fontId="2" fillId="0" borderId="0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5" borderId="6" xfId="0" applyFill="1" applyBorder="1"/>
    <xf numFmtId="0" fontId="0" fillId="5" borderId="7" xfId="0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Fill="1" applyBorder="1"/>
    <xf numFmtId="0" fontId="2" fillId="0" borderId="13" xfId="0" applyFont="1" applyFill="1" applyBorder="1"/>
    <xf numFmtId="0" fontId="2" fillId="0" borderId="0" xfId="0" applyFont="1"/>
    <xf numFmtId="0" fontId="0" fillId="5" borderId="0" xfId="0" applyFill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 applyBorder="1"/>
    <xf numFmtId="0" fontId="0" fillId="4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0" borderId="23" xfId="0" applyBorder="1"/>
    <xf numFmtId="0" fontId="3" fillId="8" borderId="3" xfId="0" applyFont="1" applyFill="1" applyBorder="1" applyAlignment="1">
      <alignment horizontal="center"/>
    </xf>
    <xf numFmtId="0" fontId="0" fillId="0" borderId="0" xfId="0"/>
    <xf numFmtId="0" fontId="3" fillId="0" borderId="0" xfId="0" applyFont="1" applyFill="1" applyBorder="1"/>
    <xf numFmtId="0" fontId="0" fillId="0" borderId="0" xfId="0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0" fillId="0" borderId="0" xfId="0" applyFill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1" xfId="0" applyFont="1" applyFill="1" applyBorder="1"/>
    <xf numFmtId="0" fontId="0" fillId="0" borderId="0" xfId="0"/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0" fillId="0" borderId="0" xfId="0" applyFill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Border="1" applyAlignment="1">
      <alignment horizontal="center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Fill="1" applyBorder="1"/>
    <xf numFmtId="0" fontId="2" fillId="0" borderId="13" xfId="0" applyFont="1" applyFill="1" applyBorder="1"/>
    <xf numFmtId="0" fontId="0" fillId="5" borderId="0" xfId="0" applyFill="1"/>
    <xf numFmtId="0" fontId="3" fillId="0" borderId="16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5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3" fillId="5" borderId="0" xfId="0" applyFont="1" applyFill="1" applyBorder="1"/>
    <xf numFmtId="0" fontId="0" fillId="0" borderId="2" xfId="0" applyFill="1" applyBorder="1"/>
    <xf numFmtId="0" fontId="0" fillId="3" borderId="2" xfId="0" applyFont="1" applyFill="1" applyBorder="1" applyAlignment="1">
      <alignment horizontal="center" textRotation="90"/>
    </xf>
    <xf numFmtId="0" fontId="0" fillId="4" borderId="8" xfId="0" applyFont="1" applyFill="1" applyBorder="1" applyAlignment="1">
      <alignment horizontal="center" vertical="center" textRotation="90"/>
    </xf>
    <xf numFmtId="0" fontId="0" fillId="4" borderId="2" xfId="0" applyFont="1" applyFill="1" applyBorder="1" applyAlignment="1">
      <alignment horizontal="center" vertical="center" textRotation="90"/>
    </xf>
    <xf numFmtId="0" fontId="0" fillId="4" borderId="11" xfId="0" applyFont="1" applyFill="1" applyBorder="1" applyAlignment="1">
      <alignment horizontal="center" vertical="center" textRotation="90"/>
    </xf>
    <xf numFmtId="0" fontId="0" fillId="3" borderId="2" xfId="0" applyFont="1" applyFill="1" applyBorder="1" applyAlignment="1">
      <alignment horizontal="center" vertical="center" textRotation="90"/>
    </xf>
    <xf numFmtId="0" fontId="0" fillId="3" borderId="11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textRotation="90"/>
    </xf>
    <xf numFmtId="0" fontId="0" fillId="3" borderId="11" xfId="0" applyFill="1" applyBorder="1" applyAlignment="1">
      <alignment horizontal="center" textRotation="90"/>
    </xf>
  </cellXfs>
  <cellStyles count="2">
    <cellStyle name="Bad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19" zoomScale="70" zoomScaleNormal="70" workbookViewId="0">
      <selection activeCell="B84" sqref="B84"/>
    </sheetView>
  </sheetViews>
  <sheetFormatPr defaultRowHeight="15" x14ac:dyDescent="0.25"/>
  <cols>
    <col min="1" max="1" width="22.140625" bestFit="1" customWidth="1"/>
    <col min="2" max="2" width="23.140625" bestFit="1" customWidth="1"/>
    <col min="3" max="3" width="28.7109375" customWidth="1"/>
    <col min="4" max="4" width="16.7109375" bestFit="1" customWidth="1"/>
    <col min="5" max="5" width="11.42578125" customWidth="1"/>
    <col min="8" max="8" width="10.5703125" customWidth="1"/>
  </cols>
  <sheetData>
    <row r="1" spans="1:9" x14ac:dyDescent="0.25">
      <c r="D1">
        <v>2017</v>
      </c>
      <c r="E1">
        <v>2017</v>
      </c>
      <c r="F1">
        <v>2030</v>
      </c>
      <c r="G1">
        <v>2030</v>
      </c>
      <c r="H1">
        <v>2050</v>
      </c>
      <c r="I1">
        <v>2050</v>
      </c>
    </row>
    <row r="2" spans="1:9" x14ac:dyDescent="0.25">
      <c r="A2" t="s">
        <v>14</v>
      </c>
      <c r="B2" t="s">
        <v>0</v>
      </c>
      <c r="C2" t="s">
        <v>1</v>
      </c>
      <c r="D2" t="s">
        <v>31</v>
      </c>
      <c r="E2" t="s">
        <v>32</v>
      </c>
      <c r="F2" t="s">
        <v>31</v>
      </c>
      <c r="G2" t="s">
        <v>32</v>
      </c>
      <c r="H2" t="s">
        <v>31</v>
      </c>
      <c r="I2" t="s">
        <v>32</v>
      </c>
    </row>
    <row r="3" spans="1:9" x14ac:dyDescent="0.25">
      <c r="A3" t="s">
        <v>10</v>
      </c>
      <c r="B3" t="s">
        <v>2</v>
      </c>
      <c r="C3" t="s">
        <v>3</v>
      </c>
      <c r="D3">
        <v>1727</v>
      </c>
      <c r="E3">
        <v>1727</v>
      </c>
      <c r="F3">
        <v>1000</v>
      </c>
      <c r="G3">
        <v>1000</v>
      </c>
      <c r="H3">
        <v>500</v>
      </c>
      <c r="I3">
        <v>500</v>
      </c>
    </row>
    <row r="4" spans="1:9" x14ac:dyDescent="0.25">
      <c r="A4" t="s">
        <v>10</v>
      </c>
      <c r="B4" t="s">
        <v>4</v>
      </c>
      <c r="C4" t="s">
        <v>3</v>
      </c>
      <c r="D4">
        <v>55</v>
      </c>
      <c r="E4">
        <v>55</v>
      </c>
      <c r="F4">
        <v>51</v>
      </c>
      <c r="G4">
        <v>51</v>
      </c>
      <c r="H4">
        <v>51</v>
      </c>
      <c r="I4">
        <v>51</v>
      </c>
    </row>
    <row r="5" spans="1:9" x14ac:dyDescent="0.25">
      <c r="A5" t="s">
        <v>10</v>
      </c>
      <c r="B5" t="s">
        <v>6</v>
      </c>
      <c r="C5" t="s">
        <v>3</v>
      </c>
      <c r="D5">
        <v>124</v>
      </c>
      <c r="E5">
        <v>124</v>
      </c>
      <c r="H5">
        <v>4</v>
      </c>
      <c r="I5">
        <v>4</v>
      </c>
    </row>
    <row r="6" spans="1:9" x14ac:dyDescent="0.25">
      <c r="A6" t="s">
        <v>15</v>
      </c>
      <c r="B6" t="s">
        <v>33</v>
      </c>
      <c r="C6" t="s">
        <v>8</v>
      </c>
      <c r="H6">
        <v>2</v>
      </c>
      <c r="I6">
        <v>3</v>
      </c>
    </row>
    <row r="7" spans="1:9" x14ac:dyDescent="0.25">
      <c r="A7" s="54" t="s">
        <v>15</v>
      </c>
      <c r="B7" s="54" t="s">
        <v>19</v>
      </c>
      <c r="C7" s="54" t="s">
        <v>8</v>
      </c>
      <c r="D7" s="54">
        <v>85</v>
      </c>
      <c r="E7" s="54">
        <v>85</v>
      </c>
      <c r="F7" s="54">
        <v>85</v>
      </c>
      <c r="G7" s="54">
        <v>100</v>
      </c>
      <c r="H7" s="54">
        <v>289</v>
      </c>
      <c r="I7" s="54">
        <v>380</v>
      </c>
    </row>
    <row r="8" spans="1:9" x14ac:dyDescent="0.25">
      <c r="A8" s="54" t="s">
        <v>15</v>
      </c>
      <c r="B8" s="54" t="s">
        <v>2</v>
      </c>
      <c r="C8" s="54" t="s">
        <v>8</v>
      </c>
      <c r="D8" s="54">
        <v>5230</v>
      </c>
      <c r="E8" s="54">
        <v>5230</v>
      </c>
      <c r="F8" s="54">
        <v>4003</v>
      </c>
      <c r="G8" s="54">
        <v>2469</v>
      </c>
      <c r="H8" s="54">
        <v>1495</v>
      </c>
      <c r="I8" s="54">
        <v>591</v>
      </c>
    </row>
    <row r="9" spans="1:9" x14ac:dyDescent="0.25">
      <c r="A9" s="54" t="s">
        <v>15</v>
      </c>
      <c r="B9" s="54" t="s">
        <v>5</v>
      </c>
      <c r="C9" s="54" t="s">
        <v>8</v>
      </c>
      <c r="D9" s="54">
        <v>26</v>
      </c>
      <c r="E9" s="54">
        <v>26</v>
      </c>
      <c r="F9" s="54"/>
      <c r="G9" s="54"/>
      <c r="H9" s="54"/>
      <c r="I9" s="54"/>
    </row>
    <row r="10" spans="1:9" x14ac:dyDescent="0.25">
      <c r="A10" s="54" t="s">
        <v>15</v>
      </c>
      <c r="B10" s="54" t="s">
        <v>20</v>
      </c>
      <c r="C10" s="54" t="s">
        <v>8</v>
      </c>
      <c r="D10" s="54">
        <v>3</v>
      </c>
      <c r="E10" s="54">
        <v>3</v>
      </c>
      <c r="F10" s="54">
        <v>3</v>
      </c>
      <c r="G10" s="54">
        <v>3</v>
      </c>
      <c r="H10" s="54">
        <v>3</v>
      </c>
      <c r="I10" s="54">
        <v>3</v>
      </c>
    </row>
    <row r="11" spans="1:9" x14ac:dyDescent="0.25">
      <c r="A11" s="54" t="s">
        <v>15</v>
      </c>
      <c r="B11" s="54" t="s">
        <v>6</v>
      </c>
      <c r="C11" s="54" t="s">
        <v>3</v>
      </c>
      <c r="D11" s="54"/>
      <c r="E11" s="54"/>
      <c r="F11" s="54"/>
      <c r="G11" s="54"/>
      <c r="H11" s="54">
        <v>9</v>
      </c>
      <c r="I11" s="54">
        <v>12</v>
      </c>
    </row>
    <row r="12" spans="1:9" x14ac:dyDescent="0.25">
      <c r="A12" s="54" t="s">
        <v>15</v>
      </c>
      <c r="B12" s="54" t="s">
        <v>6</v>
      </c>
      <c r="C12" s="54" t="s">
        <v>8</v>
      </c>
      <c r="D12" s="54"/>
      <c r="E12" s="54"/>
      <c r="F12" s="54"/>
      <c r="G12" s="54"/>
      <c r="H12" s="54">
        <v>1</v>
      </c>
      <c r="I12" s="54">
        <v>2</v>
      </c>
    </row>
    <row r="13" spans="1:9" x14ac:dyDescent="0.25">
      <c r="A13" s="54" t="s">
        <v>15</v>
      </c>
      <c r="B13" s="54" t="s">
        <v>22</v>
      </c>
      <c r="C13" s="54" t="s">
        <v>8</v>
      </c>
      <c r="D13" s="54">
        <v>19</v>
      </c>
      <c r="E13" s="54">
        <v>18</v>
      </c>
      <c r="F13" s="54">
        <v>140</v>
      </c>
      <c r="G13" s="54">
        <v>347</v>
      </c>
      <c r="H13" s="54">
        <v>335</v>
      </c>
      <c r="I13" s="54">
        <v>727</v>
      </c>
    </row>
    <row r="14" spans="1:9" ht="15.75" thickBot="1" x14ac:dyDescent="0.3">
      <c r="A14" s="54" t="s">
        <v>15</v>
      </c>
      <c r="B14" s="54" t="s">
        <v>23</v>
      </c>
      <c r="C14" s="54" t="s">
        <v>8</v>
      </c>
      <c r="D14" s="54">
        <v>23</v>
      </c>
      <c r="E14" s="54">
        <v>23</v>
      </c>
      <c r="F14" s="54">
        <v>38</v>
      </c>
      <c r="G14" s="54">
        <v>307</v>
      </c>
      <c r="H14" s="54">
        <v>335</v>
      </c>
      <c r="I14" s="54">
        <v>878</v>
      </c>
    </row>
    <row r="15" spans="1:9" x14ac:dyDescent="0.25">
      <c r="A15" s="46" t="s">
        <v>16</v>
      </c>
      <c r="B15" s="46" t="s">
        <v>4</v>
      </c>
      <c r="C15" s="46" t="s">
        <v>3</v>
      </c>
      <c r="D15" s="46"/>
      <c r="E15" s="46"/>
      <c r="F15" s="46">
        <v>0</v>
      </c>
      <c r="G15" s="46">
        <v>0</v>
      </c>
      <c r="H15" s="47">
        <v>0.7</v>
      </c>
      <c r="I15" s="48">
        <v>267</v>
      </c>
    </row>
    <row r="16" spans="1:9" x14ac:dyDescent="0.25">
      <c r="A16" s="46" t="s">
        <v>16</v>
      </c>
      <c r="B16" s="46" t="s">
        <v>5</v>
      </c>
      <c r="C16" s="46" t="s">
        <v>3</v>
      </c>
      <c r="D16" s="46"/>
      <c r="E16" s="46"/>
      <c r="F16" s="46">
        <v>0</v>
      </c>
      <c r="G16" s="46">
        <v>0</v>
      </c>
      <c r="H16" s="49">
        <v>7.3</v>
      </c>
      <c r="I16" s="50"/>
    </row>
    <row r="17" spans="1:9" x14ac:dyDescent="0.25">
      <c r="A17" s="46" t="s">
        <v>16</v>
      </c>
      <c r="B17" s="46" t="s">
        <v>16</v>
      </c>
      <c r="C17" s="46" t="s">
        <v>3</v>
      </c>
      <c r="D17" s="46"/>
      <c r="E17" s="46"/>
      <c r="F17" s="46">
        <v>0</v>
      </c>
      <c r="G17" s="46">
        <v>0</v>
      </c>
      <c r="H17" s="49">
        <v>0</v>
      </c>
      <c r="I17" s="50">
        <v>0</v>
      </c>
    </row>
    <row r="18" spans="1:9" ht="15.75" thickBot="1" x14ac:dyDescent="0.3">
      <c r="A18" s="46" t="s">
        <v>16</v>
      </c>
      <c r="B18" s="46" t="s">
        <v>16</v>
      </c>
      <c r="C18" s="46" t="s">
        <v>8</v>
      </c>
      <c r="D18" s="46"/>
      <c r="E18" s="46"/>
      <c r="F18" s="46">
        <v>0</v>
      </c>
      <c r="G18" s="46">
        <v>0</v>
      </c>
      <c r="H18" s="51">
        <v>0</v>
      </c>
      <c r="I18" s="52">
        <v>0</v>
      </c>
    </row>
    <row r="19" spans="1:9" x14ac:dyDescent="0.25">
      <c r="A19" t="s">
        <v>11</v>
      </c>
      <c r="B19" t="s">
        <v>34</v>
      </c>
      <c r="C19" t="s">
        <v>8</v>
      </c>
      <c r="D19">
        <v>171</v>
      </c>
      <c r="E19">
        <v>171</v>
      </c>
      <c r="F19">
        <v>187</v>
      </c>
      <c r="G19">
        <v>173</v>
      </c>
      <c r="H19">
        <v>110</v>
      </c>
      <c r="I19">
        <v>37</v>
      </c>
    </row>
    <row r="20" spans="1:9" x14ac:dyDescent="0.25">
      <c r="A20" t="s">
        <v>11</v>
      </c>
      <c r="B20" t="s">
        <v>25</v>
      </c>
      <c r="C20" t="s">
        <v>8</v>
      </c>
      <c r="D20">
        <v>785</v>
      </c>
      <c r="E20">
        <v>785</v>
      </c>
      <c r="G20">
        <v>58</v>
      </c>
      <c r="I20">
        <v>32</v>
      </c>
    </row>
    <row r="21" spans="1:9" x14ac:dyDescent="0.25">
      <c r="A21" t="s">
        <v>11</v>
      </c>
      <c r="B21" t="s">
        <v>4</v>
      </c>
      <c r="C21" t="s">
        <v>8</v>
      </c>
      <c r="D21">
        <v>33</v>
      </c>
      <c r="E21">
        <v>33</v>
      </c>
      <c r="F21">
        <v>33</v>
      </c>
      <c r="G21">
        <v>45</v>
      </c>
      <c r="H21">
        <v>33</v>
      </c>
      <c r="I21">
        <v>45</v>
      </c>
    </row>
    <row r="22" spans="1:9" x14ac:dyDescent="0.25">
      <c r="A22" t="s">
        <v>11</v>
      </c>
      <c r="B22" t="s">
        <v>5</v>
      </c>
      <c r="C22" t="s">
        <v>8</v>
      </c>
      <c r="D22">
        <v>79</v>
      </c>
      <c r="E22">
        <v>79</v>
      </c>
      <c r="F22">
        <v>119</v>
      </c>
      <c r="G22">
        <v>179</v>
      </c>
      <c r="H22">
        <v>936</v>
      </c>
      <c r="I22">
        <v>322</v>
      </c>
    </row>
    <row r="23" spans="1:9" x14ac:dyDescent="0.25">
      <c r="A23" t="s">
        <v>11</v>
      </c>
      <c r="B23" t="s">
        <v>6</v>
      </c>
      <c r="C23" t="s">
        <v>8</v>
      </c>
      <c r="D23">
        <v>177</v>
      </c>
      <c r="E23">
        <v>177</v>
      </c>
      <c r="F23">
        <v>812</v>
      </c>
      <c r="G23">
        <v>662</v>
      </c>
      <c r="H23">
        <v>848</v>
      </c>
      <c r="I23">
        <v>164</v>
      </c>
    </row>
    <row r="24" spans="1:9" x14ac:dyDescent="0.25">
      <c r="A24" t="s">
        <v>11</v>
      </c>
      <c r="B24" t="s">
        <v>21</v>
      </c>
      <c r="C24" t="s">
        <v>8</v>
      </c>
      <c r="D24">
        <v>170</v>
      </c>
      <c r="E24">
        <v>170</v>
      </c>
      <c r="F24">
        <v>155</v>
      </c>
      <c r="G24">
        <v>155</v>
      </c>
      <c r="I24">
        <v>68</v>
      </c>
    </row>
    <row r="25" spans="1:9" x14ac:dyDescent="0.25">
      <c r="A25" s="46" t="s">
        <v>7</v>
      </c>
      <c r="B25" s="46" t="s">
        <v>19</v>
      </c>
      <c r="C25" s="46" t="s">
        <v>3</v>
      </c>
      <c r="D25" s="46">
        <v>3</v>
      </c>
      <c r="E25" s="46">
        <v>3</v>
      </c>
      <c r="F25" s="46">
        <v>17</v>
      </c>
      <c r="G25" s="46">
        <v>17</v>
      </c>
      <c r="H25" s="46">
        <v>143</v>
      </c>
      <c r="I25" s="46">
        <v>156</v>
      </c>
    </row>
    <row r="26" spans="1:9" x14ac:dyDescent="0.25">
      <c r="A26" s="46" t="s">
        <v>7</v>
      </c>
      <c r="B26" s="46" t="s">
        <v>2</v>
      </c>
      <c r="C26" s="46" t="s">
        <v>3</v>
      </c>
      <c r="D26" s="46">
        <v>358</v>
      </c>
      <c r="E26" s="46">
        <v>358</v>
      </c>
      <c r="F26" s="46">
        <v>346</v>
      </c>
      <c r="G26" s="46">
        <v>324</v>
      </c>
      <c r="H26" s="46">
        <v>443</v>
      </c>
      <c r="I26" s="46">
        <v>44</v>
      </c>
    </row>
    <row r="27" spans="1:9" x14ac:dyDescent="0.25">
      <c r="A27" s="46" t="s">
        <v>7</v>
      </c>
      <c r="B27" s="46" t="s">
        <v>34</v>
      </c>
      <c r="C27" s="46" t="s">
        <v>3</v>
      </c>
      <c r="D27" s="46">
        <v>171</v>
      </c>
      <c r="E27" s="46">
        <v>171</v>
      </c>
      <c r="F27" s="46">
        <v>187</v>
      </c>
      <c r="G27" s="46">
        <v>173</v>
      </c>
      <c r="H27" s="46">
        <v>110</v>
      </c>
      <c r="I27" s="46">
        <v>37</v>
      </c>
    </row>
    <row r="28" spans="1:9" x14ac:dyDescent="0.25">
      <c r="A28" s="46" t="s">
        <v>7</v>
      </c>
      <c r="B28" s="46" t="s">
        <v>4</v>
      </c>
      <c r="C28" s="46" t="s">
        <v>3</v>
      </c>
      <c r="D28" s="46">
        <v>328</v>
      </c>
      <c r="E28" s="46">
        <v>328</v>
      </c>
      <c r="F28" s="46">
        <v>346</v>
      </c>
      <c r="G28" s="46">
        <v>338</v>
      </c>
      <c r="H28" s="46">
        <v>516</v>
      </c>
      <c r="I28" s="46">
        <v>526</v>
      </c>
    </row>
    <row r="29" spans="1:9" x14ac:dyDescent="0.25">
      <c r="A29" s="46" t="s">
        <v>7</v>
      </c>
      <c r="B29" s="46" t="s">
        <v>4</v>
      </c>
      <c r="C29" s="46" t="s">
        <v>8</v>
      </c>
      <c r="D29" s="46">
        <v>11</v>
      </c>
      <c r="E29" s="46">
        <v>11</v>
      </c>
      <c r="F29" s="46">
        <v>11</v>
      </c>
      <c r="G29" s="46">
        <v>11</v>
      </c>
      <c r="H29" s="46"/>
      <c r="I29" s="46"/>
    </row>
    <row r="30" spans="1:9" x14ac:dyDescent="0.25">
      <c r="A30" s="46" t="s">
        <v>7</v>
      </c>
      <c r="B30" s="46" t="s">
        <v>5</v>
      </c>
      <c r="C30" s="46" t="s">
        <v>3</v>
      </c>
      <c r="D30" s="46">
        <v>45</v>
      </c>
      <c r="E30" s="46">
        <v>45</v>
      </c>
      <c r="F30" s="46">
        <v>28</v>
      </c>
      <c r="G30" s="46">
        <v>31</v>
      </c>
      <c r="H30" s="46">
        <v>28</v>
      </c>
      <c r="I30" s="46">
        <v>57</v>
      </c>
    </row>
    <row r="31" spans="1:9" x14ac:dyDescent="0.25">
      <c r="A31" s="46" t="s">
        <v>7</v>
      </c>
      <c r="B31" s="46" t="s">
        <v>16</v>
      </c>
      <c r="C31" s="46" t="s">
        <v>3</v>
      </c>
      <c r="D31" s="46"/>
      <c r="E31" s="46"/>
      <c r="F31" s="46"/>
      <c r="G31" s="46"/>
      <c r="H31" s="46"/>
      <c r="I31" s="46"/>
    </row>
    <row r="32" spans="1:9" x14ac:dyDescent="0.25">
      <c r="A32" s="46" t="s">
        <v>7</v>
      </c>
      <c r="B32" s="46" t="s">
        <v>16</v>
      </c>
      <c r="C32" s="46" t="s">
        <v>8</v>
      </c>
      <c r="D32" s="46"/>
      <c r="E32" s="46"/>
      <c r="F32" s="46"/>
      <c r="G32" s="46"/>
      <c r="H32" s="46"/>
      <c r="I32" s="46"/>
    </row>
    <row r="33" spans="1:9" x14ac:dyDescent="0.25">
      <c r="A33" s="46" t="s">
        <v>7</v>
      </c>
      <c r="B33" s="46" t="s">
        <v>6</v>
      </c>
      <c r="C33" s="46" t="s">
        <v>3</v>
      </c>
      <c r="D33" s="46">
        <v>38</v>
      </c>
      <c r="E33" s="46">
        <v>38</v>
      </c>
      <c r="F33" s="46">
        <v>49</v>
      </c>
      <c r="G33" s="46">
        <v>52</v>
      </c>
      <c r="H33" s="46">
        <v>84</v>
      </c>
      <c r="I33" s="46">
        <v>54</v>
      </c>
    </row>
    <row r="34" spans="1:9" x14ac:dyDescent="0.25">
      <c r="A34" s="53" t="s">
        <v>17</v>
      </c>
      <c r="B34" s="53" t="s">
        <v>2</v>
      </c>
      <c r="C34" s="53" t="s">
        <v>3</v>
      </c>
      <c r="D34" s="53">
        <v>43</v>
      </c>
      <c r="E34" s="53">
        <v>43</v>
      </c>
      <c r="F34" s="53">
        <v>35</v>
      </c>
      <c r="G34" s="53">
        <v>25</v>
      </c>
      <c r="H34" s="53">
        <v>79</v>
      </c>
      <c r="I34" s="53">
        <v>4</v>
      </c>
    </row>
    <row r="35" spans="1:9" x14ac:dyDescent="0.25">
      <c r="A35" s="53" t="s">
        <v>17</v>
      </c>
      <c r="B35" s="53" t="s">
        <v>4</v>
      </c>
      <c r="C35" s="53" t="s">
        <v>3</v>
      </c>
      <c r="D35" s="53">
        <v>327</v>
      </c>
      <c r="E35" s="53">
        <v>327</v>
      </c>
      <c r="F35" s="53">
        <v>125</v>
      </c>
      <c r="G35" s="53">
        <v>124</v>
      </c>
      <c r="H35" s="53">
        <v>360</v>
      </c>
      <c r="I35" s="53">
        <v>423</v>
      </c>
    </row>
    <row r="36" spans="1:9" x14ac:dyDescent="0.25">
      <c r="A36" s="53" t="s">
        <v>17</v>
      </c>
      <c r="B36" s="53" t="s">
        <v>5</v>
      </c>
      <c r="C36" s="53" t="s">
        <v>3</v>
      </c>
      <c r="D36" s="53">
        <v>1</v>
      </c>
      <c r="E36" s="53">
        <v>1</v>
      </c>
      <c r="F36" s="53">
        <v>1</v>
      </c>
      <c r="G36" s="53">
        <v>1</v>
      </c>
      <c r="H36" s="53">
        <v>2</v>
      </c>
      <c r="I36" s="53">
        <v>10</v>
      </c>
    </row>
    <row r="37" spans="1:9" x14ac:dyDescent="0.25">
      <c r="A37" s="53" t="s">
        <v>17</v>
      </c>
      <c r="B37" s="53" t="s">
        <v>6</v>
      </c>
      <c r="C37" s="53" t="s">
        <v>3</v>
      </c>
      <c r="D37" s="53">
        <v>85</v>
      </c>
      <c r="E37" s="53">
        <v>85</v>
      </c>
      <c r="F37" s="53">
        <v>6</v>
      </c>
      <c r="G37" s="53">
        <v>6</v>
      </c>
      <c r="H37" s="53">
        <v>104</v>
      </c>
      <c r="I37" s="53">
        <v>9</v>
      </c>
    </row>
    <row r="38" spans="1:9" x14ac:dyDescent="0.25">
      <c r="A38" s="57" t="s">
        <v>9</v>
      </c>
      <c r="B38" s="57" t="s">
        <v>2</v>
      </c>
      <c r="C38" s="57" t="s">
        <v>3</v>
      </c>
      <c r="D38" s="57">
        <v>2316</v>
      </c>
      <c r="E38" s="57">
        <v>2316</v>
      </c>
      <c r="F38" s="57">
        <v>1817</v>
      </c>
      <c r="G38" s="57">
        <v>315</v>
      </c>
      <c r="H38" s="57">
        <v>351</v>
      </c>
      <c r="I38" s="57">
        <v>37</v>
      </c>
    </row>
    <row r="39" spans="1:9" x14ac:dyDescent="0.25">
      <c r="A39" s="57" t="s">
        <v>9</v>
      </c>
      <c r="B39" s="57" t="s">
        <v>4</v>
      </c>
      <c r="C39" s="57" t="s">
        <v>8</v>
      </c>
      <c r="D39" s="57">
        <v>842</v>
      </c>
      <c r="E39" s="57">
        <v>841</v>
      </c>
      <c r="F39" s="57">
        <v>881</v>
      </c>
      <c r="G39" s="57">
        <v>878</v>
      </c>
      <c r="H39" s="57">
        <v>1240</v>
      </c>
      <c r="I39" s="57">
        <v>1749</v>
      </c>
    </row>
    <row r="40" spans="1:9" x14ac:dyDescent="0.25">
      <c r="A40" s="57" t="s">
        <v>9</v>
      </c>
      <c r="B40" s="57" t="s">
        <v>5</v>
      </c>
      <c r="C40" s="57" t="s">
        <v>3</v>
      </c>
      <c r="D40" s="57">
        <v>25</v>
      </c>
      <c r="E40" s="57">
        <v>25</v>
      </c>
      <c r="F40" s="57">
        <v>80</v>
      </c>
      <c r="G40" s="57">
        <v>140</v>
      </c>
      <c r="H40" s="57">
        <v>915</v>
      </c>
      <c r="I40" s="57">
        <v>295</v>
      </c>
    </row>
    <row r="41" spans="1:9" x14ac:dyDescent="0.25">
      <c r="A41" s="57" t="s">
        <v>9</v>
      </c>
      <c r="B41" s="57" t="s">
        <v>20</v>
      </c>
      <c r="C41" s="57" t="s">
        <v>3</v>
      </c>
      <c r="D41" s="57">
        <v>3</v>
      </c>
      <c r="E41" s="57">
        <v>3</v>
      </c>
      <c r="F41" s="57">
        <v>3</v>
      </c>
      <c r="G41" s="57">
        <v>3</v>
      </c>
      <c r="H41" s="57">
        <v>3</v>
      </c>
      <c r="I41" s="57">
        <v>3</v>
      </c>
    </row>
    <row r="42" spans="1:9" x14ac:dyDescent="0.25">
      <c r="A42" s="57" t="s">
        <v>9</v>
      </c>
      <c r="B42" s="57" t="s">
        <v>6</v>
      </c>
      <c r="C42" s="57" t="s">
        <v>3</v>
      </c>
      <c r="D42" s="57">
        <v>13</v>
      </c>
      <c r="E42" s="57">
        <v>13</v>
      </c>
      <c r="F42" s="57">
        <v>19</v>
      </c>
      <c r="G42" s="57">
        <v>27</v>
      </c>
      <c r="H42" s="57">
        <v>2</v>
      </c>
      <c r="I42" s="57">
        <v>0</v>
      </c>
    </row>
    <row r="43" spans="1:9" x14ac:dyDescent="0.25">
      <c r="A43" s="57" t="s">
        <v>9</v>
      </c>
      <c r="B43" s="57" t="s">
        <v>21</v>
      </c>
      <c r="C43" s="57" t="s">
        <v>3</v>
      </c>
      <c r="D43" s="57">
        <v>170</v>
      </c>
      <c r="E43" s="57">
        <v>170</v>
      </c>
      <c r="F43" s="57">
        <v>155</v>
      </c>
      <c r="G43" s="57">
        <v>155</v>
      </c>
      <c r="H43" s="57"/>
      <c r="I43" s="57">
        <v>68</v>
      </c>
    </row>
    <row r="44" spans="1:9" x14ac:dyDescent="0.25">
      <c r="A44" s="57" t="s">
        <v>9</v>
      </c>
      <c r="B44" s="57" t="s">
        <v>22</v>
      </c>
      <c r="C44" s="57" t="s">
        <v>3</v>
      </c>
      <c r="D44" s="57">
        <v>19</v>
      </c>
      <c r="E44" s="57">
        <v>18</v>
      </c>
      <c r="F44" s="57">
        <v>140</v>
      </c>
      <c r="G44" s="57">
        <v>347</v>
      </c>
      <c r="H44" s="57">
        <v>335</v>
      </c>
      <c r="I44" s="57">
        <v>727</v>
      </c>
    </row>
    <row r="45" spans="1:9" x14ac:dyDescent="0.25">
      <c r="A45" s="57" t="s">
        <v>9</v>
      </c>
      <c r="B45" s="57" t="s">
        <v>23</v>
      </c>
      <c r="C45" s="57" t="s">
        <v>3</v>
      </c>
      <c r="D45" s="57">
        <v>23</v>
      </c>
      <c r="E45" s="57">
        <v>23</v>
      </c>
      <c r="F45" s="57">
        <v>38</v>
      </c>
      <c r="G45" s="57">
        <v>307</v>
      </c>
      <c r="H45" s="57">
        <v>335</v>
      </c>
      <c r="I45" s="57">
        <v>878</v>
      </c>
    </row>
    <row r="46" spans="1:9" x14ac:dyDescent="0.25">
      <c r="A46" s="54" t="s">
        <v>12</v>
      </c>
      <c r="B46" s="54" t="s">
        <v>33</v>
      </c>
      <c r="C46" s="54" t="s">
        <v>3</v>
      </c>
      <c r="D46" s="54"/>
      <c r="E46" s="54"/>
      <c r="F46" s="54"/>
      <c r="G46" s="54"/>
      <c r="H46" s="54">
        <v>2</v>
      </c>
      <c r="I46" s="54">
        <v>3</v>
      </c>
    </row>
    <row r="47" spans="1:9" x14ac:dyDescent="0.25">
      <c r="A47" s="54" t="s">
        <v>12</v>
      </c>
      <c r="B47" s="54" t="s">
        <v>24</v>
      </c>
      <c r="C47" s="54" t="s">
        <v>8</v>
      </c>
      <c r="D47" s="54"/>
      <c r="E47" s="54"/>
      <c r="F47" s="54"/>
      <c r="G47" s="54"/>
      <c r="H47" s="54">
        <v>28</v>
      </c>
      <c r="I47" s="54">
        <v>39</v>
      </c>
    </row>
    <row r="48" spans="1:9" x14ac:dyDescent="0.25">
      <c r="A48" s="54" t="s">
        <v>12</v>
      </c>
      <c r="B48" s="54" t="s">
        <v>35</v>
      </c>
      <c r="C48" s="54" t="s">
        <v>8</v>
      </c>
      <c r="D48" s="54"/>
      <c r="E48" s="54"/>
      <c r="F48" s="54"/>
      <c r="G48" s="54"/>
      <c r="H48" s="54">
        <v>0</v>
      </c>
      <c r="I48" s="54"/>
    </row>
    <row r="49" spans="1:9" x14ac:dyDescent="0.25">
      <c r="A49" s="54" t="s">
        <v>12</v>
      </c>
      <c r="B49" s="54" t="s">
        <v>19</v>
      </c>
      <c r="C49" s="54" t="s">
        <v>3</v>
      </c>
      <c r="D49" s="54"/>
      <c r="E49" s="54"/>
      <c r="F49" s="54"/>
      <c r="G49" s="54"/>
      <c r="H49" s="54">
        <v>0</v>
      </c>
      <c r="I49" s="54"/>
    </row>
    <row r="50" spans="1:9" x14ac:dyDescent="0.25">
      <c r="A50" s="54" t="s">
        <v>12</v>
      </c>
      <c r="B50" s="54" t="s">
        <v>25</v>
      </c>
      <c r="C50" s="54" t="s">
        <v>3</v>
      </c>
      <c r="D50" s="54">
        <v>779</v>
      </c>
      <c r="E50" s="54">
        <v>779</v>
      </c>
      <c r="F50" s="54"/>
      <c r="G50" s="54">
        <v>58</v>
      </c>
      <c r="H50" s="54"/>
      <c r="I50" s="54">
        <v>32</v>
      </c>
    </row>
    <row r="51" spans="1:9" x14ac:dyDescent="0.25">
      <c r="A51" s="54" t="s">
        <v>12</v>
      </c>
      <c r="B51" s="54" t="s">
        <v>4</v>
      </c>
      <c r="C51" s="54" t="s">
        <v>3</v>
      </c>
      <c r="D51" s="54">
        <v>5</v>
      </c>
      <c r="E51" s="54">
        <v>5</v>
      </c>
      <c r="F51" s="54"/>
      <c r="G51" s="54">
        <v>0</v>
      </c>
      <c r="H51" s="54">
        <v>1</v>
      </c>
      <c r="I51" s="54">
        <v>1</v>
      </c>
    </row>
    <row r="52" spans="1:9" x14ac:dyDescent="0.25">
      <c r="A52" s="54" t="s">
        <v>12</v>
      </c>
      <c r="B52" s="54" t="s">
        <v>6</v>
      </c>
      <c r="C52" s="54" t="s">
        <v>3</v>
      </c>
      <c r="D52" s="54"/>
      <c r="E52" s="54"/>
      <c r="F52" s="54"/>
      <c r="G52" s="54"/>
      <c r="H52" s="54">
        <v>1</v>
      </c>
      <c r="I52" s="54">
        <v>2</v>
      </c>
    </row>
    <row r="53" spans="1:9" x14ac:dyDescent="0.25">
      <c r="A53" s="54" t="s">
        <v>12</v>
      </c>
      <c r="B53" s="54" t="s">
        <v>6</v>
      </c>
      <c r="C53" s="54" t="s">
        <v>8</v>
      </c>
      <c r="D53" s="54">
        <v>736</v>
      </c>
      <c r="E53" s="54">
        <v>736</v>
      </c>
      <c r="F53" s="54"/>
      <c r="G53" s="54">
        <v>56</v>
      </c>
      <c r="H53" s="54"/>
      <c r="I53" s="54">
        <v>29</v>
      </c>
    </row>
    <row r="54" spans="1:9" x14ac:dyDescent="0.25">
      <c r="A54" s="56" t="s">
        <v>18</v>
      </c>
      <c r="B54" s="56" t="s">
        <v>2</v>
      </c>
      <c r="C54" s="56" t="s">
        <v>3</v>
      </c>
      <c r="D54" s="56">
        <v>786</v>
      </c>
      <c r="E54" s="56">
        <v>786</v>
      </c>
      <c r="F54" s="56">
        <v>786</v>
      </c>
      <c r="G54" s="56">
        <v>786</v>
      </c>
      <c r="H54" s="56">
        <v>119</v>
      </c>
      <c r="I54" s="56"/>
    </row>
    <row r="55" spans="1:9" x14ac:dyDescent="0.25">
      <c r="A55" s="56" t="s">
        <v>18</v>
      </c>
      <c r="B55" s="56" t="s">
        <v>25</v>
      </c>
      <c r="C55" s="56" t="s">
        <v>3</v>
      </c>
      <c r="D55" s="56">
        <v>6</v>
      </c>
      <c r="E55" s="56">
        <v>6</v>
      </c>
      <c r="F55" s="56"/>
      <c r="G55" s="56"/>
      <c r="H55" s="56"/>
      <c r="I55" s="56"/>
    </row>
    <row r="56" spans="1:9" x14ac:dyDescent="0.25">
      <c r="A56" s="56" t="s">
        <v>18</v>
      </c>
      <c r="B56" s="56" t="s">
        <v>4</v>
      </c>
      <c r="C56" s="56" t="s">
        <v>3</v>
      </c>
      <c r="D56" s="56">
        <v>37</v>
      </c>
      <c r="E56" s="56">
        <v>37</v>
      </c>
      <c r="F56" s="56">
        <v>36</v>
      </c>
      <c r="G56" s="56">
        <v>36</v>
      </c>
      <c r="H56" s="56">
        <v>5</v>
      </c>
      <c r="I56" s="56"/>
    </row>
    <row r="57" spans="1:9" x14ac:dyDescent="0.25">
      <c r="A57" s="56" t="s">
        <v>18</v>
      </c>
      <c r="B57" s="56" t="s">
        <v>5</v>
      </c>
      <c r="C57" s="56" t="s">
        <v>3</v>
      </c>
      <c r="D57" s="56">
        <v>78</v>
      </c>
      <c r="E57" s="56">
        <v>78</v>
      </c>
      <c r="F57" s="56">
        <v>52</v>
      </c>
      <c r="G57" s="56">
        <v>52</v>
      </c>
      <c r="H57" s="56">
        <v>8</v>
      </c>
      <c r="I57" s="56"/>
    </row>
    <row r="58" spans="1:9" x14ac:dyDescent="0.25">
      <c r="A58" s="56" t="s">
        <v>18</v>
      </c>
      <c r="B58" s="56" t="s">
        <v>5</v>
      </c>
      <c r="C58" s="56" t="s">
        <v>8</v>
      </c>
      <c r="D58" s="56">
        <v>34</v>
      </c>
      <c r="E58" s="56">
        <v>34</v>
      </c>
      <c r="F58" s="56">
        <v>34</v>
      </c>
      <c r="G58" s="56">
        <v>34</v>
      </c>
      <c r="H58" s="56">
        <v>5</v>
      </c>
      <c r="I58" s="56"/>
    </row>
    <row r="59" spans="1:9" x14ac:dyDescent="0.25">
      <c r="A59" s="56" t="s">
        <v>18</v>
      </c>
      <c r="B59" s="56" t="s">
        <v>6</v>
      </c>
      <c r="C59" s="56" t="s">
        <v>8</v>
      </c>
      <c r="D59" s="56">
        <v>221</v>
      </c>
      <c r="E59" s="56">
        <v>221</v>
      </c>
      <c r="F59" s="56">
        <v>217</v>
      </c>
      <c r="G59" s="56">
        <v>217</v>
      </c>
      <c r="H59" s="56">
        <v>30</v>
      </c>
      <c r="I59" s="56"/>
    </row>
    <row r="60" spans="1:9" x14ac:dyDescent="0.25">
      <c r="A60" s="55" t="s">
        <v>13</v>
      </c>
      <c r="B60" s="55" t="s">
        <v>4</v>
      </c>
      <c r="C60" s="55" t="s">
        <v>3</v>
      </c>
      <c r="D60" s="55">
        <v>11</v>
      </c>
      <c r="E60" s="55">
        <v>11</v>
      </c>
      <c r="F60" s="55">
        <v>28</v>
      </c>
      <c r="G60" s="55">
        <v>39</v>
      </c>
      <c r="H60" s="55">
        <v>157</v>
      </c>
      <c r="I60" s="55">
        <v>220</v>
      </c>
    </row>
    <row r="61" spans="1:9" x14ac:dyDescent="0.25">
      <c r="A61" s="55" t="s">
        <v>13</v>
      </c>
      <c r="B61" s="55" t="s">
        <v>5</v>
      </c>
      <c r="C61" s="55" t="s">
        <v>3</v>
      </c>
      <c r="D61" s="55"/>
      <c r="E61" s="55"/>
      <c r="F61" s="55">
        <v>1</v>
      </c>
      <c r="G61" s="55">
        <v>0</v>
      </c>
      <c r="H61" s="55">
        <v>1</v>
      </c>
      <c r="I61" s="55">
        <v>1</v>
      </c>
    </row>
    <row r="62" spans="1:9" x14ac:dyDescent="0.25">
      <c r="A62" s="55" t="s">
        <v>13</v>
      </c>
      <c r="B62" s="55" t="s">
        <v>16</v>
      </c>
      <c r="C62" s="55" t="s">
        <v>3</v>
      </c>
      <c r="D62" s="55"/>
      <c r="E62" s="55"/>
      <c r="F62" s="55">
        <v>0</v>
      </c>
      <c r="G62" s="55">
        <v>0</v>
      </c>
      <c r="H62" s="55">
        <v>0</v>
      </c>
      <c r="I62" s="55">
        <v>67</v>
      </c>
    </row>
    <row r="63" spans="1:9" x14ac:dyDescent="0.25">
      <c r="A63" s="55" t="s">
        <v>13</v>
      </c>
      <c r="B63" s="55" t="s">
        <v>6</v>
      </c>
      <c r="C63" s="55" t="s">
        <v>3</v>
      </c>
      <c r="D63" s="55">
        <v>869</v>
      </c>
      <c r="E63" s="55">
        <v>869</v>
      </c>
      <c r="F63" s="55">
        <v>887</v>
      </c>
      <c r="G63" s="55">
        <v>796</v>
      </c>
      <c r="H63" s="55">
        <v>727</v>
      </c>
      <c r="I63" s="55">
        <v>200</v>
      </c>
    </row>
    <row r="68" spans="1:7" x14ac:dyDescent="0.25">
      <c r="A68" s="12"/>
      <c r="B68" s="12"/>
      <c r="C68" s="12">
        <v>2017</v>
      </c>
      <c r="D68" s="12">
        <v>2017</v>
      </c>
      <c r="E68" s="12">
        <v>2050</v>
      </c>
      <c r="F68" s="12">
        <v>2050</v>
      </c>
      <c r="G68" s="12"/>
    </row>
    <row r="69" spans="1:7" x14ac:dyDescent="0.25">
      <c r="A69" s="12"/>
      <c r="B69" s="12"/>
      <c r="C69" s="12" t="s">
        <v>31</v>
      </c>
      <c r="D69" s="12" t="s">
        <v>32</v>
      </c>
      <c r="E69" s="12" t="s">
        <v>31</v>
      </c>
      <c r="F69" s="12" t="s">
        <v>32</v>
      </c>
      <c r="G69" s="12"/>
    </row>
    <row r="70" spans="1:7" x14ac:dyDescent="0.25">
      <c r="A70" s="12"/>
      <c r="B70" s="12"/>
      <c r="C70" s="12" t="s">
        <v>3</v>
      </c>
      <c r="D70" s="12" t="s">
        <v>3</v>
      </c>
      <c r="E70" s="12" t="s">
        <v>3</v>
      </c>
      <c r="F70" s="12" t="s">
        <v>3</v>
      </c>
      <c r="G70" s="12"/>
    </row>
    <row r="71" spans="1:7" x14ac:dyDescent="0.25">
      <c r="A71" s="58" t="s">
        <v>15</v>
      </c>
      <c r="B71" s="58" t="s">
        <v>41</v>
      </c>
      <c r="C71" s="58">
        <v>25</v>
      </c>
      <c r="D71" s="58">
        <v>25</v>
      </c>
      <c r="E71" s="58">
        <v>25</v>
      </c>
      <c r="F71" s="58">
        <v>25</v>
      </c>
      <c r="G71" s="12"/>
    </row>
    <row r="72" spans="1:7" x14ac:dyDescent="0.25">
      <c r="A72" s="59" t="s">
        <v>17</v>
      </c>
      <c r="B72" s="59" t="s">
        <v>42</v>
      </c>
      <c r="C72" s="59">
        <v>82</v>
      </c>
      <c r="D72" s="59">
        <v>82</v>
      </c>
      <c r="E72" s="59">
        <v>64</v>
      </c>
      <c r="F72" s="59">
        <v>67</v>
      </c>
      <c r="G72" s="12"/>
    </row>
    <row r="73" spans="1:7" x14ac:dyDescent="0.25">
      <c r="A73" s="59" t="s">
        <v>17</v>
      </c>
      <c r="B73" s="59" t="s">
        <v>43</v>
      </c>
      <c r="C73" s="59">
        <v>43</v>
      </c>
      <c r="D73" s="59">
        <v>43</v>
      </c>
      <c r="E73" s="59">
        <v>79</v>
      </c>
      <c r="F73" s="59">
        <v>4</v>
      </c>
      <c r="G73" s="12"/>
    </row>
    <row r="74" spans="1:7" x14ac:dyDescent="0.25">
      <c r="A74" s="59" t="s">
        <v>17</v>
      </c>
      <c r="B74" s="59" t="s">
        <v>44</v>
      </c>
      <c r="C74" s="59">
        <v>327</v>
      </c>
      <c r="D74" s="59">
        <v>327</v>
      </c>
      <c r="E74" s="59">
        <v>360</v>
      </c>
      <c r="F74" s="59">
        <v>423</v>
      </c>
      <c r="G74" s="12"/>
    </row>
    <row r="75" spans="1:7" x14ac:dyDescent="0.25">
      <c r="A75" s="59" t="s">
        <v>17</v>
      </c>
      <c r="B75" s="59" t="s">
        <v>45</v>
      </c>
      <c r="C75" s="59">
        <v>1</v>
      </c>
      <c r="D75" s="59">
        <v>1</v>
      </c>
      <c r="E75" s="59">
        <v>2</v>
      </c>
      <c r="F75" s="59">
        <v>10</v>
      </c>
      <c r="G75" s="12"/>
    </row>
    <row r="76" spans="1:7" x14ac:dyDescent="0.25">
      <c r="A76" s="59" t="s">
        <v>17</v>
      </c>
      <c r="B76" s="59" t="s">
        <v>46</v>
      </c>
      <c r="C76" s="59">
        <v>85</v>
      </c>
      <c r="D76" s="59">
        <v>85</v>
      </c>
      <c r="E76" s="59">
        <v>104</v>
      </c>
      <c r="F76" s="59">
        <v>9</v>
      </c>
      <c r="G76" s="12"/>
    </row>
    <row r="77" spans="1:7" x14ac:dyDescent="0.25">
      <c r="A77" s="60" t="s">
        <v>12</v>
      </c>
      <c r="B77" s="60" t="s">
        <v>47</v>
      </c>
      <c r="C77" s="60">
        <v>19</v>
      </c>
      <c r="D77" s="60">
        <v>19</v>
      </c>
      <c r="E77" s="60"/>
      <c r="F77" s="60">
        <v>1</v>
      </c>
      <c r="G77" s="12"/>
    </row>
    <row r="78" spans="1:7" x14ac:dyDescent="0.25">
      <c r="A78" s="61" t="s">
        <v>18</v>
      </c>
      <c r="B78" s="61" t="s">
        <v>47</v>
      </c>
      <c r="C78" s="61">
        <v>22</v>
      </c>
      <c r="D78" s="61">
        <v>22</v>
      </c>
      <c r="E78" s="61">
        <v>3</v>
      </c>
      <c r="F78" s="61"/>
      <c r="G7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72"/>
  <sheetViews>
    <sheetView topLeftCell="A13" zoomScale="130" zoomScaleNormal="130" workbookViewId="0">
      <selection activeCell="I26" sqref="I26"/>
    </sheetView>
  </sheetViews>
  <sheetFormatPr defaultRowHeight="15" x14ac:dyDescent="0.25"/>
  <cols>
    <col min="1" max="1" width="14.85546875" customWidth="1"/>
    <col min="2" max="2" width="18.5703125" customWidth="1"/>
    <col min="3" max="3" width="12.42578125" customWidth="1"/>
    <col min="4" max="4" width="12.85546875" customWidth="1"/>
    <col min="8" max="8" width="14" bestFit="1" customWidth="1"/>
    <col min="9" max="9" width="11.140625" bestFit="1" customWidth="1"/>
    <col min="10" max="10" width="10.5703125" bestFit="1" customWidth="1"/>
    <col min="13" max="13" width="10" customWidth="1"/>
  </cols>
  <sheetData>
    <row r="1" spans="1:15" x14ac:dyDescent="0.25">
      <c r="B1" s="11"/>
      <c r="C1" s="11"/>
    </row>
    <row r="2" spans="1:15" x14ac:dyDescent="0.25">
      <c r="B2" s="13" t="s">
        <v>26</v>
      </c>
      <c r="C2" s="14" t="s">
        <v>55</v>
      </c>
    </row>
    <row r="4" spans="1:15" x14ac:dyDescent="0.25">
      <c r="A4" s="17" t="s">
        <v>14</v>
      </c>
      <c r="B4" s="18" t="s">
        <v>0</v>
      </c>
      <c r="C4" s="18" t="s">
        <v>1</v>
      </c>
      <c r="D4" s="19" t="s">
        <v>27</v>
      </c>
    </row>
    <row r="5" spans="1:15" ht="17.100000000000001" customHeight="1" x14ac:dyDescent="0.25">
      <c r="A5" s="95" t="s">
        <v>10</v>
      </c>
      <c r="B5" s="96" t="s">
        <v>2</v>
      </c>
      <c r="C5" s="96" t="s">
        <v>3</v>
      </c>
      <c r="D5" s="113">
        <f ca="1">INDIRECT(REF&amp;"!$D5")</f>
        <v>1727</v>
      </c>
      <c r="E5" s="139" t="str">
        <f>E27</f>
        <v>Final Consumption</v>
      </c>
      <c r="F5" s="12"/>
      <c r="H5" t="str">
        <f>B5</f>
        <v>Coal</v>
      </c>
      <c r="I5">
        <f ca="1">D10</f>
        <v>5230</v>
      </c>
    </row>
    <row r="6" spans="1:15" x14ac:dyDescent="0.25">
      <c r="A6" s="93" t="s">
        <v>10</v>
      </c>
      <c r="B6" s="94" t="s">
        <v>4</v>
      </c>
      <c r="C6" s="94" t="s">
        <v>3</v>
      </c>
      <c r="D6" s="75" cm="1">
        <f t="array" aca="1" ref="D6" ca="1">INDIRECT(REF&amp;"!$D6")</f>
        <v>55</v>
      </c>
      <c r="E6" s="139"/>
      <c r="F6" s="12"/>
      <c r="H6" t="str">
        <f>B14</f>
        <v>Liquid fuels</v>
      </c>
      <c r="I6">
        <f ca="1">D14+D25</f>
        <v>177</v>
      </c>
    </row>
    <row r="7" spans="1:15" ht="14.45" customHeight="1" thickBot="1" x14ac:dyDescent="0.3">
      <c r="A7" s="101" t="s">
        <v>10</v>
      </c>
      <c r="B7" s="102" t="s">
        <v>6</v>
      </c>
      <c r="C7" s="102" t="s">
        <v>3</v>
      </c>
      <c r="D7" s="76" cm="1">
        <f t="array" aca="1" ref="D7" ca="1">INDIRECT(REF&amp;"!$D7")</f>
        <v>124</v>
      </c>
      <c r="E7" s="140"/>
      <c r="F7" s="1"/>
      <c r="H7" s="45"/>
      <c r="I7" s="45"/>
    </row>
    <row r="8" spans="1:15" ht="16.5" customHeight="1" x14ac:dyDescent="0.25">
      <c r="A8" s="88" t="s">
        <v>15</v>
      </c>
      <c r="B8" s="89" t="s">
        <v>33</v>
      </c>
      <c r="C8" s="89" t="s">
        <v>8</v>
      </c>
      <c r="D8" s="114" cm="1">
        <f t="array" aca="1" ref="D8" ca="1">INDIRECT(REF&amp;"!D8")</f>
        <v>0</v>
      </c>
      <c r="E8" s="136" t="s">
        <v>29</v>
      </c>
      <c r="F8" s="39"/>
    </row>
    <row r="9" spans="1:15" x14ac:dyDescent="0.25">
      <c r="A9" s="90" t="s">
        <v>15</v>
      </c>
      <c r="B9" s="91" t="s">
        <v>19</v>
      </c>
      <c r="C9" s="91" t="s">
        <v>8</v>
      </c>
      <c r="D9" s="115" cm="1">
        <f t="array" aca="1" ref="D9" ca="1">INDIRECT(REF&amp;"!D9")</f>
        <v>123</v>
      </c>
      <c r="E9" s="137"/>
      <c r="F9" s="12"/>
      <c r="G9">
        <v>1</v>
      </c>
      <c r="H9" t="str">
        <f>B11</f>
        <v>Gas</v>
      </c>
      <c r="I9">
        <f ca="1">D11+D24</f>
        <v>152</v>
      </c>
    </row>
    <row r="10" spans="1:15" ht="14.45" customHeight="1" x14ac:dyDescent="0.25">
      <c r="A10" s="90" t="s">
        <v>15</v>
      </c>
      <c r="B10" s="91" t="s">
        <v>2</v>
      </c>
      <c r="C10" s="91" t="s">
        <v>8</v>
      </c>
      <c r="D10" s="115">
        <f ca="1">INDIRECT(REF&amp;"!D10")</f>
        <v>5230</v>
      </c>
      <c r="E10" s="137"/>
      <c r="F10" s="12"/>
      <c r="G10">
        <v>2</v>
      </c>
      <c r="H10" t="str">
        <f>H9</f>
        <v>Gas</v>
      </c>
      <c r="I10">
        <f ca="1">I9-D18</f>
        <v>152</v>
      </c>
    </row>
    <row r="11" spans="1:15" x14ac:dyDescent="0.25">
      <c r="A11" s="90" t="s">
        <v>15</v>
      </c>
      <c r="B11" s="91" t="s">
        <v>5</v>
      </c>
      <c r="C11" s="91" t="s">
        <v>8</v>
      </c>
      <c r="D11" s="115" cm="1">
        <f t="array" aca="1" ref="D11" ca="1">INDIRECT(REF&amp;"!D11")</f>
        <v>26</v>
      </c>
      <c r="E11" s="137"/>
      <c r="F11" s="12"/>
    </row>
    <row r="12" spans="1:15" x14ac:dyDescent="0.25">
      <c r="A12" s="90" t="s">
        <v>15</v>
      </c>
      <c r="B12" s="91" t="s">
        <v>20</v>
      </c>
      <c r="C12" s="91" t="s">
        <v>8</v>
      </c>
      <c r="D12" s="115" cm="1">
        <f t="array" aca="1" ref="D12" ca="1">INDIRECT(REF&amp;"!D12")</f>
        <v>3</v>
      </c>
      <c r="E12" s="137"/>
      <c r="F12" s="12"/>
      <c r="G12" s="112">
        <f ca="1">D11+D24-D18+D60</f>
        <v>186</v>
      </c>
    </row>
    <row r="13" spans="1:15" x14ac:dyDescent="0.25">
      <c r="A13" s="93" t="s">
        <v>15</v>
      </c>
      <c r="B13" s="94" t="s">
        <v>6</v>
      </c>
      <c r="C13" s="94" t="s">
        <v>3</v>
      </c>
      <c r="D13" s="75" cm="1">
        <f t="array" aca="1" ref="D13" ca="1">INDIRECT(REF&amp;"!D13")</f>
        <v>0</v>
      </c>
      <c r="E13" s="137"/>
      <c r="F13" s="12"/>
      <c r="G13" s="112">
        <f ca="1">D32+D38+D42+D59+D63</f>
        <v>190</v>
      </c>
      <c r="J13" s="112" t="s">
        <v>56</v>
      </c>
      <c r="K13" s="112"/>
      <c r="L13" s="112"/>
      <c r="M13" s="112"/>
      <c r="N13" s="112"/>
      <c r="O13" s="112"/>
    </row>
    <row r="14" spans="1:15" x14ac:dyDescent="0.25">
      <c r="A14" s="90" t="s">
        <v>15</v>
      </c>
      <c r="B14" s="91" t="s">
        <v>6</v>
      </c>
      <c r="C14" s="91" t="s">
        <v>8</v>
      </c>
      <c r="D14" s="115" cm="1">
        <f t="array" aca="1" ref="D14" ca="1">INDIRECT(REF&amp;"!D14")</f>
        <v>0</v>
      </c>
      <c r="E14" s="137"/>
      <c r="F14" s="12"/>
      <c r="J14" s="120"/>
      <c r="K14" s="121"/>
      <c r="L14" s="121"/>
      <c r="M14" s="121"/>
      <c r="N14" s="121"/>
      <c r="O14" s="122"/>
    </row>
    <row r="15" spans="1:15" ht="14.45" customHeight="1" x14ac:dyDescent="0.25">
      <c r="A15" s="90" t="s">
        <v>15</v>
      </c>
      <c r="B15" s="91" t="s">
        <v>22</v>
      </c>
      <c r="C15" s="91" t="s">
        <v>8</v>
      </c>
      <c r="D15" s="115">
        <f ca="1">INDIRECT(REF&amp;"!D15")</f>
        <v>19</v>
      </c>
      <c r="E15" s="137"/>
      <c r="F15" s="12"/>
      <c r="J15" s="123" t="s">
        <v>57</v>
      </c>
      <c r="K15" s="12"/>
      <c r="L15" s="12"/>
      <c r="M15" s="12"/>
      <c r="N15" s="12"/>
      <c r="O15" s="124"/>
    </row>
    <row r="16" spans="1:15" ht="15.75" thickBot="1" x14ac:dyDescent="0.3">
      <c r="A16" s="86" t="s">
        <v>15</v>
      </c>
      <c r="B16" s="87" t="s">
        <v>23</v>
      </c>
      <c r="C16" s="87" t="s">
        <v>8</v>
      </c>
      <c r="D16" s="116">
        <f ca="1">INDIRECT(REF&amp;"!D16")</f>
        <v>23</v>
      </c>
      <c r="E16" s="137"/>
      <c r="F16" s="12"/>
      <c r="J16" s="123">
        <v>45</v>
      </c>
      <c r="K16" s="12" t="s">
        <v>59</v>
      </c>
      <c r="L16" s="12"/>
      <c r="M16" s="12"/>
      <c r="N16" s="12"/>
      <c r="O16" s="124"/>
    </row>
    <row r="17" spans="1:15" x14ac:dyDescent="0.25">
      <c r="A17" s="104" t="s">
        <v>16</v>
      </c>
      <c r="B17" s="105" t="s">
        <v>4</v>
      </c>
      <c r="C17" s="105" t="s">
        <v>3</v>
      </c>
      <c r="D17" s="77">
        <f ca="1">INDIRECT(REF&amp;"!D17")</f>
        <v>0</v>
      </c>
      <c r="E17" s="137"/>
      <c r="F17" s="12"/>
      <c r="J17" s="123">
        <v>86</v>
      </c>
      <c r="K17" s="12" t="s">
        <v>58</v>
      </c>
      <c r="L17" s="12"/>
      <c r="M17" s="12"/>
      <c r="N17" s="12"/>
      <c r="O17" s="124"/>
    </row>
    <row r="18" spans="1:15" x14ac:dyDescent="0.25">
      <c r="A18" s="93" t="s">
        <v>16</v>
      </c>
      <c r="B18" s="94" t="s">
        <v>5</v>
      </c>
      <c r="C18" s="94" t="s">
        <v>3</v>
      </c>
      <c r="D18" s="75" cm="1">
        <f t="array" aca="1" ref="D18" ca="1">INDIRECT(REF&amp;"!D18")</f>
        <v>0</v>
      </c>
      <c r="E18" s="137"/>
      <c r="F18" s="12"/>
      <c r="J18" s="123">
        <f>J17-J16</f>
        <v>41</v>
      </c>
      <c r="K18" s="12" t="s">
        <v>60</v>
      </c>
      <c r="L18" s="12"/>
      <c r="M18" s="12"/>
      <c r="N18" s="12"/>
      <c r="O18" s="124"/>
    </row>
    <row r="19" spans="1:15" ht="14.45" customHeight="1" x14ac:dyDescent="0.25">
      <c r="A19" s="93" t="s">
        <v>16</v>
      </c>
      <c r="B19" s="94" t="s">
        <v>16</v>
      </c>
      <c r="C19" s="94" t="s">
        <v>3</v>
      </c>
      <c r="D19" s="75" cm="1">
        <f t="array" aca="1" ref="D19" ca="1">INDIRECT(REF&amp;"!D19")</f>
        <v>0</v>
      </c>
      <c r="E19" s="137"/>
      <c r="F19" s="12"/>
      <c r="J19" s="123">
        <v>126</v>
      </c>
      <c r="K19" s="66" t="s">
        <v>66</v>
      </c>
      <c r="L19" s="12"/>
      <c r="M19" s="12"/>
      <c r="N19" s="12"/>
      <c r="O19" s="124"/>
    </row>
    <row r="20" spans="1:15" ht="15.75" thickBot="1" x14ac:dyDescent="0.3">
      <c r="A20" s="86" t="s">
        <v>16</v>
      </c>
      <c r="B20" s="87" t="s">
        <v>16</v>
      </c>
      <c r="C20" s="87" t="s">
        <v>8</v>
      </c>
      <c r="D20" s="116" cm="1">
        <f t="array" aca="1" ref="D20" ca="1">INDIRECT(REF&amp;"!D20")</f>
        <v>0</v>
      </c>
      <c r="E20" s="137"/>
      <c r="F20" s="12"/>
      <c r="J20" s="123"/>
      <c r="K20" s="12"/>
      <c r="L20" s="12"/>
      <c r="M20" s="12"/>
      <c r="N20" s="12"/>
      <c r="O20" s="124"/>
    </row>
    <row r="21" spans="1:15" x14ac:dyDescent="0.25">
      <c r="A21" s="88" t="s">
        <v>11</v>
      </c>
      <c r="B21" s="89" t="s">
        <v>34</v>
      </c>
      <c r="C21" s="89" t="s">
        <v>8</v>
      </c>
      <c r="D21" s="114" cm="1">
        <f t="array" aca="1" ref="D21" ca="1">INDIRECT(REF&amp;"!D21")</f>
        <v>171</v>
      </c>
      <c r="E21" s="137"/>
      <c r="F21" s="12"/>
      <c r="J21" s="123">
        <v>38</v>
      </c>
      <c r="K21" s="12" t="s">
        <v>65</v>
      </c>
      <c r="L21" s="12"/>
      <c r="M21" s="12"/>
      <c r="N21" s="12"/>
      <c r="O21" s="124"/>
    </row>
    <row r="22" spans="1:15" ht="14.45" customHeight="1" x14ac:dyDescent="0.25">
      <c r="A22" s="90" t="s">
        <v>11</v>
      </c>
      <c r="B22" s="91" t="s">
        <v>25</v>
      </c>
      <c r="C22" s="91" t="s">
        <v>8</v>
      </c>
      <c r="D22" s="115" cm="1">
        <f t="array" aca="1" ref="D22" ca="1">INDIRECT(REF&amp;"!D22")</f>
        <v>785</v>
      </c>
      <c r="E22" s="137"/>
      <c r="F22" s="12"/>
      <c r="J22" s="123">
        <v>82</v>
      </c>
      <c r="K22" s="66" t="s">
        <v>62</v>
      </c>
      <c r="L22" s="12"/>
      <c r="M22" s="12"/>
      <c r="N22" s="12"/>
      <c r="O22" s="124"/>
    </row>
    <row r="23" spans="1:15" x14ac:dyDescent="0.25">
      <c r="A23" s="90" t="s">
        <v>11</v>
      </c>
      <c r="B23" s="91" t="s">
        <v>4</v>
      </c>
      <c r="C23" s="91" t="s">
        <v>8</v>
      </c>
      <c r="D23" s="115" cm="1">
        <f t="array" aca="1" ref="D23" ca="1">INDIRECT(REF&amp;"!D23")</f>
        <v>33</v>
      </c>
      <c r="E23" s="137"/>
      <c r="F23" s="12"/>
      <c r="J23" s="129">
        <v>3</v>
      </c>
      <c r="K23" s="66" t="s">
        <v>64</v>
      </c>
      <c r="L23" s="12"/>
      <c r="M23" s="12"/>
      <c r="N23" s="12"/>
      <c r="O23" s="124"/>
    </row>
    <row r="24" spans="1:15" x14ac:dyDescent="0.25">
      <c r="A24" s="90" t="s">
        <v>11</v>
      </c>
      <c r="B24" s="91" t="s">
        <v>5</v>
      </c>
      <c r="C24" s="91" t="s">
        <v>8</v>
      </c>
      <c r="D24" s="115" cm="1">
        <f t="array" aca="1" ref="D24" ca="1">INDIRECT(REF&amp;"!D24")</f>
        <v>126</v>
      </c>
      <c r="E24" s="137"/>
      <c r="F24" s="12"/>
      <c r="J24" s="123">
        <f>SUM(J21:J23)</f>
        <v>123</v>
      </c>
      <c r="K24" s="66" t="s">
        <v>63</v>
      </c>
      <c r="L24" s="12"/>
      <c r="M24" s="12"/>
      <c r="N24" s="12"/>
      <c r="O24" s="124"/>
    </row>
    <row r="25" spans="1:15" ht="12.6" customHeight="1" x14ac:dyDescent="0.25">
      <c r="A25" s="90" t="s">
        <v>11</v>
      </c>
      <c r="B25" s="91" t="s">
        <v>6</v>
      </c>
      <c r="C25" s="91" t="s">
        <v>8</v>
      </c>
      <c r="D25" s="115" cm="1">
        <f t="array" aca="1" ref="D25" ca="1">INDIRECT(REF&amp;"!D25")</f>
        <v>177</v>
      </c>
      <c r="E25" s="137"/>
      <c r="F25" s="12"/>
      <c r="J25" s="125"/>
      <c r="K25" s="126"/>
      <c r="L25" s="126"/>
      <c r="M25" s="126"/>
      <c r="N25" s="126"/>
      <c r="O25" s="127"/>
    </row>
    <row r="26" spans="1:15" ht="15.75" thickBot="1" x14ac:dyDescent="0.3">
      <c r="A26" s="86" t="s">
        <v>11</v>
      </c>
      <c r="B26" s="87" t="s">
        <v>21</v>
      </c>
      <c r="C26" s="87" t="s">
        <v>8</v>
      </c>
      <c r="D26" s="116" cm="1">
        <f t="array" aca="1" ref="D26" ca="1">INDIRECT(REF&amp;"!D26")</f>
        <v>170</v>
      </c>
      <c r="E26" s="138"/>
      <c r="F26" s="1"/>
    </row>
    <row r="27" spans="1:15" ht="14.45" customHeight="1" x14ac:dyDescent="0.25">
      <c r="A27" s="104" t="s">
        <v>7</v>
      </c>
      <c r="B27" s="105" t="s">
        <v>19</v>
      </c>
      <c r="C27" s="105" t="s">
        <v>3</v>
      </c>
      <c r="D27" s="77" cm="1">
        <f t="array" aca="1" ref="D27" ca="1">INDIRECT(REF&amp;"!D27")</f>
        <v>41</v>
      </c>
      <c r="E27" s="134" t="str">
        <f>E62</f>
        <v>Final Consumption</v>
      </c>
      <c r="G27" t="str">
        <f>B27</f>
        <v>Biomass</v>
      </c>
      <c r="H27">
        <f ca="1">I49-D27</f>
        <v>82</v>
      </c>
    </row>
    <row r="28" spans="1:15" x14ac:dyDescent="0.25">
      <c r="A28" s="93" t="s">
        <v>7</v>
      </c>
      <c r="B28" s="94" t="s">
        <v>2</v>
      </c>
      <c r="C28" s="94" t="s">
        <v>3</v>
      </c>
      <c r="D28" s="75" cm="1">
        <f t="array" aca="1" ref="D28" ca="1">INDIRECT(REF&amp;"!D28")</f>
        <v>358</v>
      </c>
      <c r="E28" s="134"/>
      <c r="G28" t="str">
        <f>B28</f>
        <v>Coal</v>
      </c>
      <c r="H28">
        <f ca="1">I56-D28</f>
        <v>43</v>
      </c>
      <c r="I28" t="s">
        <v>38</v>
      </c>
    </row>
    <row r="29" spans="1:15" x14ac:dyDescent="0.25">
      <c r="A29" s="93" t="s">
        <v>7</v>
      </c>
      <c r="B29" s="94" t="s">
        <v>34</v>
      </c>
      <c r="C29" s="94" t="s">
        <v>3</v>
      </c>
      <c r="D29" s="75" cm="1">
        <f t="array" aca="1" ref="D29" ca="1">INDIRECT(REF&amp;"!D29")</f>
        <v>171</v>
      </c>
      <c r="E29" s="134"/>
      <c r="G29" t="str">
        <f>B29</f>
        <v>Coking coal</v>
      </c>
      <c r="H29">
        <f ca="1">D21-D29</f>
        <v>0</v>
      </c>
    </row>
    <row r="30" spans="1:15" x14ac:dyDescent="0.25">
      <c r="A30" s="93" t="s">
        <v>7</v>
      </c>
      <c r="B30" s="94" t="s">
        <v>4</v>
      </c>
      <c r="C30" s="94" t="s">
        <v>3</v>
      </c>
      <c r="D30" s="75">
        <f ca="1">INDIRECT(REF&amp;"!D30")</f>
        <v>328</v>
      </c>
      <c r="E30" s="134"/>
      <c r="G30" t="str">
        <f>B30</f>
        <v>Electricity</v>
      </c>
      <c r="H30">
        <f ca="1">I53-D30+D31-D6</f>
        <v>461</v>
      </c>
    </row>
    <row r="31" spans="1:15" ht="14.45" customHeight="1" x14ac:dyDescent="0.25">
      <c r="A31" s="90" t="s">
        <v>7</v>
      </c>
      <c r="B31" s="91" t="s">
        <v>4</v>
      </c>
      <c r="C31" s="91" t="s">
        <v>8</v>
      </c>
      <c r="D31" s="115">
        <f ca="1">INDIRECT(REF&amp;"!D31")</f>
        <v>11</v>
      </c>
      <c r="E31" s="134"/>
      <c r="F31" s="12"/>
    </row>
    <row r="32" spans="1:15" x14ac:dyDescent="0.25">
      <c r="A32" s="93" t="s">
        <v>7</v>
      </c>
      <c r="B32" s="94" t="s">
        <v>5</v>
      </c>
      <c r="C32" s="94" t="s">
        <v>3</v>
      </c>
      <c r="D32" s="75" cm="1">
        <f t="array" aca="1" ref="D32" ca="1">INDIRECT(REF&amp;"!D32")</f>
        <v>86</v>
      </c>
      <c r="E32" s="134"/>
      <c r="F32" s="12"/>
      <c r="G32" s="117" t="str">
        <f>B32</f>
        <v>Gas</v>
      </c>
      <c r="H32" s="117">
        <f ca="1">I63-D32</f>
        <v>-4</v>
      </c>
      <c r="I32" s="118"/>
    </row>
    <row r="33" spans="1:10" x14ac:dyDescent="0.25">
      <c r="A33" s="93" t="s">
        <v>7</v>
      </c>
      <c r="B33" s="94" t="s">
        <v>16</v>
      </c>
      <c r="C33" s="94" t="s">
        <v>3</v>
      </c>
      <c r="D33" s="75" cm="1">
        <f t="array" aca="1" ref="D33" ca="1">INDIRECT(REF&amp;"!D33")</f>
        <v>0</v>
      </c>
      <c r="E33" s="134"/>
      <c r="F33" s="12"/>
      <c r="G33" s="119"/>
      <c r="H33" s="119"/>
      <c r="I33" s="118"/>
    </row>
    <row r="34" spans="1:10" x14ac:dyDescent="0.25">
      <c r="A34" s="90" t="s">
        <v>7</v>
      </c>
      <c r="B34" s="91" t="s">
        <v>16</v>
      </c>
      <c r="C34" s="91" t="s">
        <v>8</v>
      </c>
      <c r="D34" s="115" cm="1">
        <f t="array" aca="1" ref="D34" ca="1">INDIRECT(REF&amp;"!D34")</f>
        <v>0</v>
      </c>
      <c r="E34" s="134"/>
      <c r="F34" s="12"/>
    </row>
    <row r="35" spans="1:10" ht="15.75" thickBot="1" x14ac:dyDescent="0.3">
      <c r="A35" s="101" t="s">
        <v>7</v>
      </c>
      <c r="B35" s="102" t="s">
        <v>6</v>
      </c>
      <c r="C35" s="102" t="s">
        <v>3</v>
      </c>
      <c r="D35" s="76" cm="1">
        <f t="array" aca="1" ref="D35" ca="1">INDIRECT(REF&amp;"!D35")</f>
        <v>38</v>
      </c>
      <c r="E35" s="135"/>
      <c r="F35" s="1"/>
      <c r="G35" t="str">
        <f>B35</f>
        <v>Liquid fuels</v>
      </c>
      <c r="H35">
        <f ca="1">I59-D35</f>
        <v>921</v>
      </c>
    </row>
    <row r="36" spans="1:10" ht="15.95" customHeight="1" x14ac:dyDescent="0.25">
      <c r="A36" s="93" t="s">
        <v>17</v>
      </c>
      <c r="B36" s="94" t="s">
        <v>2</v>
      </c>
      <c r="C36" s="94" t="s">
        <v>3</v>
      </c>
      <c r="D36" s="75" cm="1">
        <f t="array" aca="1" ref="D36" ca="1">INDIRECT(REF&amp;"!D36")</f>
        <v>43</v>
      </c>
      <c r="E36" s="131" t="s">
        <v>30</v>
      </c>
      <c r="G36" t="str">
        <f>H40</f>
        <v>Coal</v>
      </c>
      <c r="H36">
        <f ca="1">H28-D36</f>
        <v>0</v>
      </c>
      <c r="I36" t="s">
        <v>39</v>
      </c>
    </row>
    <row r="37" spans="1:10" x14ac:dyDescent="0.25">
      <c r="A37" s="93" t="s">
        <v>17</v>
      </c>
      <c r="B37" s="94" t="s">
        <v>4</v>
      </c>
      <c r="C37" s="94" t="s">
        <v>3</v>
      </c>
      <c r="D37" s="75" cm="1">
        <f t="array" aca="1" ref="D37" ca="1">INDIRECT(REF&amp;"!D37")</f>
        <v>327</v>
      </c>
      <c r="E37" s="132"/>
      <c r="G37" t="str">
        <f>G30</f>
        <v>Electricity</v>
      </c>
      <c r="H37">
        <f ca="1">H30-D37</f>
        <v>134</v>
      </c>
    </row>
    <row r="38" spans="1:10" x14ac:dyDescent="0.25">
      <c r="A38" s="93" t="s">
        <v>17</v>
      </c>
      <c r="B38" s="94" t="s">
        <v>5</v>
      </c>
      <c r="C38" s="94" t="s">
        <v>3</v>
      </c>
      <c r="D38" s="75">
        <f ca="1">INDIRECT(REF&amp;"!D38")</f>
        <v>1</v>
      </c>
      <c r="E38" s="132"/>
      <c r="F38" s="119">
        <v>5</v>
      </c>
      <c r="G38" s="119" t="str">
        <f>B38</f>
        <v>Gas</v>
      </c>
      <c r="H38" s="119">
        <f ca="1">M57-D38</f>
        <v>82</v>
      </c>
    </row>
    <row r="39" spans="1:10" ht="15.75" thickBot="1" x14ac:dyDescent="0.3">
      <c r="A39" s="101" t="s">
        <v>17</v>
      </c>
      <c r="B39" s="102" t="s">
        <v>6</v>
      </c>
      <c r="C39" s="102" t="s">
        <v>3</v>
      </c>
      <c r="D39" s="76" cm="1">
        <f t="array" aca="1" ref="D39" ca="1">INDIRECT(REF&amp;"!D39")</f>
        <v>85</v>
      </c>
      <c r="E39" s="132"/>
      <c r="G39" t="str">
        <f>G35</f>
        <v>Liquid fuels</v>
      </c>
      <c r="H39">
        <f ca="1">I59-D39</f>
        <v>874</v>
      </c>
    </row>
    <row r="40" spans="1:10" ht="12.95" customHeight="1" x14ac:dyDescent="0.25">
      <c r="A40" s="93" t="s">
        <v>9</v>
      </c>
      <c r="B40" s="94" t="s">
        <v>2</v>
      </c>
      <c r="C40" s="94" t="s">
        <v>3</v>
      </c>
      <c r="D40" s="75" cm="1">
        <f t="array" aca="1" ref="D40" ca="1">INDIRECT(REF&amp;"!D40")</f>
        <v>2316</v>
      </c>
      <c r="E40" s="132"/>
      <c r="H40" t="str">
        <f>H5</f>
        <v>Coal</v>
      </c>
      <c r="I40">
        <f ca="1">I5-D40-D5</f>
        <v>1187</v>
      </c>
      <c r="J40" t="s">
        <v>36</v>
      </c>
    </row>
    <row r="41" spans="1:10" x14ac:dyDescent="0.25">
      <c r="A41" s="90" t="s">
        <v>9</v>
      </c>
      <c r="B41" s="91" t="s">
        <v>4</v>
      </c>
      <c r="C41" s="91" t="s">
        <v>8</v>
      </c>
      <c r="D41" s="115" cm="1">
        <f t="array" aca="1" ref="D41" ca="1">INDIRECT(REF&amp;"!D41")</f>
        <v>842</v>
      </c>
      <c r="E41" s="132"/>
      <c r="H41" t="str">
        <f>B37</f>
        <v>Electricity</v>
      </c>
      <c r="I41">
        <f ca="1">I44+D23-D53-D17</f>
        <v>833</v>
      </c>
    </row>
    <row r="42" spans="1:10" x14ac:dyDescent="0.25">
      <c r="A42" s="93" t="s">
        <v>9</v>
      </c>
      <c r="B42" s="94" t="s">
        <v>5</v>
      </c>
      <c r="C42" s="94" t="s">
        <v>3</v>
      </c>
      <c r="D42" s="75">
        <f ca="1">INDIRECT(REF&amp;"!D42")</f>
        <v>25</v>
      </c>
      <c r="E42" s="132"/>
      <c r="H42" t="str">
        <f>B44</f>
        <v>Liquid fuels</v>
      </c>
      <c r="I42">
        <f ca="1">I6-D44</f>
        <v>164</v>
      </c>
    </row>
    <row r="43" spans="1:10" x14ac:dyDescent="0.25">
      <c r="A43" s="93" t="s">
        <v>9</v>
      </c>
      <c r="B43" s="94" t="s">
        <v>20</v>
      </c>
      <c r="C43" s="94" t="s">
        <v>3</v>
      </c>
      <c r="D43" s="75" cm="1">
        <f t="array" aca="1" ref="D43" ca="1">INDIRECT(REF&amp;"!D43")</f>
        <v>3</v>
      </c>
      <c r="E43" s="132"/>
    </row>
    <row r="44" spans="1:10" x14ac:dyDescent="0.25">
      <c r="A44" s="93" t="s">
        <v>9</v>
      </c>
      <c r="B44" s="94" t="s">
        <v>6</v>
      </c>
      <c r="C44" s="94" t="s">
        <v>3</v>
      </c>
      <c r="D44" s="75" cm="1">
        <f t="array" aca="1" ref="D44" ca="1">INDIRECT(REF&amp;"!D44")</f>
        <v>13</v>
      </c>
      <c r="E44" s="132"/>
      <c r="H44" t="str">
        <f>H41</f>
        <v>Electricity</v>
      </c>
      <c r="I44">
        <f ca="1">D41-D58</f>
        <v>805</v>
      </c>
    </row>
    <row r="45" spans="1:10" ht="14.45" customHeight="1" x14ac:dyDescent="0.25">
      <c r="A45" s="93" t="s">
        <v>9</v>
      </c>
      <c r="B45" s="94" t="s">
        <v>21</v>
      </c>
      <c r="C45" s="94" t="s">
        <v>3</v>
      </c>
      <c r="D45" s="75" cm="1">
        <f t="array" aca="1" ref="D45" ca="1">INDIRECT(REF&amp;"!D45")</f>
        <v>170</v>
      </c>
      <c r="E45" s="132"/>
    </row>
    <row r="46" spans="1:10" x14ac:dyDescent="0.25">
      <c r="A46" s="93" t="s">
        <v>9</v>
      </c>
      <c r="B46" s="94" t="s">
        <v>22</v>
      </c>
      <c r="C46" s="94" t="s">
        <v>3</v>
      </c>
      <c r="D46" s="75" cm="1">
        <f t="array" aca="1" ref="D46" ca="1">INDIRECT(REF&amp;"!D46")</f>
        <v>19</v>
      </c>
      <c r="E46" s="132"/>
    </row>
    <row r="47" spans="1:10" ht="15.75" thickBot="1" x14ac:dyDescent="0.3">
      <c r="A47" s="101" t="s">
        <v>9</v>
      </c>
      <c r="B47" s="102" t="s">
        <v>23</v>
      </c>
      <c r="C47" s="102" t="s">
        <v>3</v>
      </c>
      <c r="D47" s="76" cm="1">
        <f t="array" aca="1" ref="D47" ca="1">INDIRECT(REF&amp;"!D47")</f>
        <v>23</v>
      </c>
      <c r="E47" s="132"/>
    </row>
    <row r="48" spans="1:10" x14ac:dyDescent="0.25">
      <c r="A48" s="93" t="s">
        <v>12</v>
      </c>
      <c r="B48" s="94" t="s">
        <v>33</v>
      </c>
      <c r="C48" s="94" t="s">
        <v>3</v>
      </c>
      <c r="D48" s="75" cm="1">
        <f t="array" aca="1" ref="D48" ca="1">INDIRECT(REF&amp;"!D48")</f>
        <v>0</v>
      </c>
      <c r="E48" s="132"/>
      <c r="H48" t="str">
        <f>B48</f>
        <v>Bio-crops</v>
      </c>
      <c r="I48">
        <f ca="1">D8-D48</f>
        <v>0</v>
      </c>
    </row>
    <row r="49" spans="1:13" x14ac:dyDescent="0.25">
      <c r="A49" s="90" t="s">
        <v>12</v>
      </c>
      <c r="B49" s="91" t="s">
        <v>24</v>
      </c>
      <c r="C49" s="91" t="s">
        <v>8</v>
      </c>
      <c r="D49" s="115" cm="1">
        <f t="array" aca="1" ref="D49" ca="1">INDIRECT(REF&amp;"!D49")</f>
        <v>0</v>
      </c>
      <c r="E49" s="132"/>
      <c r="H49" t="str">
        <f>B51</f>
        <v>Biomass</v>
      </c>
      <c r="I49">
        <f ca="1">D9-D51</f>
        <v>123</v>
      </c>
    </row>
    <row r="50" spans="1:13" x14ac:dyDescent="0.25">
      <c r="A50" s="90" t="s">
        <v>12</v>
      </c>
      <c r="B50" s="91" t="s">
        <v>35</v>
      </c>
      <c r="C50" s="91" t="s">
        <v>8</v>
      </c>
      <c r="D50" s="115" cm="1">
        <f t="array" aca="1" ref="D50" ca="1">INDIRECT(REF&amp;"!D50")</f>
        <v>0</v>
      </c>
      <c r="E50" s="132"/>
      <c r="H50" t="str">
        <f>B52</f>
        <v>Crude Oil</v>
      </c>
      <c r="I50">
        <f ca="1">D22-D52</f>
        <v>6</v>
      </c>
    </row>
    <row r="51" spans="1:13" ht="14.45" customHeight="1" x14ac:dyDescent="0.25">
      <c r="A51" s="93" t="s">
        <v>12</v>
      </c>
      <c r="B51" s="94" t="s">
        <v>19</v>
      </c>
      <c r="C51" s="94" t="s">
        <v>3</v>
      </c>
      <c r="D51" s="75" cm="1">
        <f t="array" aca="1" ref="D51" ca="1">INDIRECT(REF&amp;"!D51")</f>
        <v>0</v>
      </c>
      <c r="E51" s="132"/>
      <c r="F51" s="12"/>
      <c r="H51" t="str">
        <f>B54</f>
        <v>Liquid fuels</v>
      </c>
      <c r="I51">
        <f ca="1">I42-D54</f>
        <v>164</v>
      </c>
    </row>
    <row r="52" spans="1:13" x14ac:dyDescent="0.25">
      <c r="A52" s="93" t="s">
        <v>12</v>
      </c>
      <c r="B52" s="94" t="s">
        <v>25</v>
      </c>
      <c r="C52" s="94" t="s">
        <v>3</v>
      </c>
      <c r="D52" s="75" cm="1">
        <f t="array" aca="1" ref="D52" ca="1">INDIRECT(REF&amp;"!D52")</f>
        <v>779</v>
      </c>
      <c r="E52" s="132"/>
      <c r="F52" s="12"/>
    </row>
    <row r="53" spans="1:13" x14ac:dyDescent="0.25">
      <c r="A53" s="93" t="s">
        <v>12</v>
      </c>
      <c r="B53" s="94" t="s">
        <v>4</v>
      </c>
      <c r="C53" s="94" t="s">
        <v>3</v>
      </c>
      <c r="D53" s="75" cm="1">
        <f t="array" aca="1" ref="D53" ca="1">INDIRECT(REF&amp;"!D53")</f>
        <v>5</v>
      </c>
      <c r="E53" s="132"/>
      <c r="F53" s="12"/>
      <c r="H53" t="str">
        <f>H58</f>
        <v>Electricity</v>
      </c>
      <c r="I53">
        <f ca="1">I58</f>
        <v>833</v>
      </c>
    </row>
    <row r="54" spans="1:13" x14ac:dyDescent="0.25">
      <c r="A54" s="93" t="s">
        <v>12</v>
      </c>
      <c r="B54" s="94" t="s">
        <v>6</v>
      </c>
      <c r="C54" s="94" t="s">
        <v>3</v>
      </c>
      <c r="D54" s="75" cm="1">
        <f t="array" aca="1" ref="D54" ca="1">INDIRECT(REF&amp;"!D54")</f>
        <v>0</v>
      </c>
      <c r="E54" s="132"/>
      <c r="F54" s="12"/>
    </row>
    <row r="55" spans="1:13" ht="15.75" thickBot="1" x14ac:dyDescent="0.3">
      <c r="A55" s="86" t="s">
        <v>12</v>
      </c>
      <c r="B55" s="87" t="s">
        <v>6</v>
      </c>
      <c r="C55" s="87" t="s">
        <v>8</v>
      </c>
      <c r="D55" s="116" cm="1">
        <f t="array" aca="1" ref="D55" ca="1">INDIRECT(REF&amp;"!D55")</f>
        <v>736</v>
      </c>
      <c r="E55" s="132"/>
      <c r="F55" s="12"/>
    </row>
    <row r="56" spans="1:13" x14ac:dyDescent="0.25">
      <c r="A56" s="93" t="s">
        <v>18</v>
      </c>
      <c r="B56" s="94" t="s">
        <v>2</v>
      </c>
      <c r="C56" s="94" t="s">
        <v>3</v>
      </c>
      <c r="D56" s="75" cm="1">
        <f t="array" aca="1" ref="D56" ca="1">INDIRECT(REF&amp;"!D56")</f>
        <v>786</v>
      </c>
      <c r="E56" s="132"/>
      <c r="H56" t="s">
        <v>2</v>
      </c>
      <c r="I56">
        <f ca="1">I40-D56</f>
        <v>401</v>
      </c>
      <c r="J56" t="s">
        <v>37</v>
      </c>
    </row>
    <row r="57" spans="1:13" x14ac:dyDescent="0.25">
      <c r="A57" s="93" t="s">
        <v>18</v>
      </c>
      <c r="B57" s="94" t="s">
        <v>25</v>
      </c>
      <c r="C57" s="94" t="s">
        <v>3</v>
      </c>
      <c r="D57" s="75" cm="1">
        <f t="array" aca="1" ref="D57" ca="1">INDIRECT(REF&amp;"!D57")</f>
        <v>6</v>
      </c>
      <c r="E57" s="132"/>
      <c r="G57">
        <v>3</v>
      </c>
      <c r="H57" t="s">
        <v>5</v>
      </c>
      <c r="I57">
        <f ca="1">I10-D42-D59</f>
        <v>49</v>
      </c>
      <c r="K57">
        <v>4</v>
      </c>
      <c r="L57" t="str">
        <f>H57</f>
        <v>Gas</v>
      </c>
      <c r="M57">
        <f ca="1">I57+D60</f>
        <v>83</v>
      </c>
    </row>
    <row r="58" spans="1:13" x14ac:dyDescent="0.25">
      <c r="A58" s="93" t="s">
        <v>18</v>
      </c>
      <c r="B58" s="94" t="s">
        <v>4</v>
      </c>
      <c r="C58" s="94" t="s">
        <v>3</v>
      </c>
      <c r="D58" s="75" cm="1">
        <f t="array" aca="1" ref="D58" ca="1">INDIRECT(REF&amp;"!D58")</f>
        <v>37</v>
      </c>
      <c r="E58" s="132"/>
      <c r="H58" t="s">
        <v>4</v>
      </c>
      <c r="I58">
        <f ca="1">I41</f>
        <v>833</v>
      </c>
    </row>
    <row r="59" spans="1:13" x14ac:dyDescent="0.25">
      <c r="A59" s="93" t="s">
        <v>18</v>
      </c>
      <c r="B59" s="94" t="s">
        <v>5</v>
      </c>
      <c r="C59" s="94" t="s">
        <v>3</v>
      </c>
      <c r="D59" s="75" cm="1">
        <f t="array" aca="1" ref="D59" ca="1">INDIRECT(REF&amp;"!D59")</f>
        <v>78</v>
      </c>
      <c r="E59" s="132"/>
      <c r="H59" t="str">
        <f>H51</f>
        <v>Liquid fuels</v>
      </c>
      <c r="I59">
        <f ca="1">I51+D55+D61-D35-D7</f>
        <v>959</v>
      </c>
    </row>
    <row r="60" spans="1:13" x14ac:dyDescent="0.25">
      <c r="A60" s="90" t="s">
        <v>18</v>
      </c>
      <c r="B60" s="91" t="s">
        <v>5</v>
      </c>
      <c r="C60" s="91" t="s">
        <v>8</v>
      </c>
      <c r="D60" s="75">
        <f ca="1">INDIRECT(REF&amp;"!D60")</f>
        <v>34</v>
      </c>
      <c r="E60" s="132"/>
      <c r="H60" t="str">
        <f>H57</f>
        <v>Gas</v>
      </c>
      <c r="I60">
        <f ca="1">I57-D59</f>
        <v>-29</v>
      </c>
    </row>
    <row r="61" spans="1:13" ht="15.75" thickBot="1" x14ac:dyDescent="0.3">
      <c r="A61" s="86" t="s">
        <v>18</v>
      </c>
      <c r="B61" s="87" t="s">
        <v>6</v>
      </c>
      <c r="C61" s="87" t="s">
        <v>8</v>
      </c>
      <c r="D61" s="75">
        <f ca="1">INDIRECT(REF&amp;"!D61")</f>
        <v>221</v>
      </c>
      <c r="E61" s="133"/>
      <c r="F61" s="1"/>
      <c r="H61" t="str">
        <f>H60</f>
        <v>Gas</v>
      </c>
      <c r="I61">
        <f ca="1">I60+D60</f>
        <v>5</v>
      </c>
    </row>
    <row r="62" spans="1:13" ht="14.45" customHeight="1" x14ac:dyDescent="0.25">
      <c r="A62" s="93" t="s">
        <v>13</v>
      </c>
      <c r="B62" s="94" t="s">
        <v>4</v>
      </c>
      <c r="C62" s="94" t="s">
        <v>3</v>
      </c>
      <c r="D62" s="75">
        <f ca="1">INDIRECT(REF&amp;"!D62")</f>
        <v>11</v>
      </c>
      <c r="E62" s="130" t="s">
        <v>28</v>
      </c>
      <c r="H62" t="str">
        <f>B62</f>
        <v>Electricity</v>
      </c>
      <c r="I62">
        <f ca="1">H37-D62</f>
        <v>123</v>
      </c>
    </row>
    <row r="63" spans="1:13" ht="14.45" customHeight="1" x14ac:dyDescent="0.25">
      <c r="A63" s="93" t="s">
        <v>13</v>
      </c>
      <c r="B63" s="94" t="s">
        <v>5</v>
      </c>
      <c r="C63" s="94" t="s">
        <v>3</v>
      </c>
      <c r="D63" s="75">
        <f ca="1">INDIRECT(REF&amp;"!D63")</f>
        <v>0</v>
      </c>
      <c r="E63" s="130"/>
      <c r="G63">
        <v>6</v>
      </c>
      <c r="H63" s="92" t="str">
        <f>B63</f>
        <v>Gas</v>
      </c>
      <c r="I63" s="92">
        <f ca="1">H38-D63</f>
        <v>82</v>
      </c>
    </row>
    <row r="64" spans="1:13" x14ac:dyDescent="0.25">
      <c r="A64" s="93" t="s">
        <v>13</v>
      </c>
      <c r="B64" s="94" t="s">
        <v>16</v>
      </c>
      <c r="C64" s="94" t="s">
        <v>3</v>
      </c>
      <c r="D64" s="75">
        <f ca="1">INDIRECT(REF&amp;"!D64")</f>
        <v>0</v>
      </c>
      <c r="E64" s="130"/>
      <c r="H64" s="92"/>
      <c r="I64" s="92"/>
    </row>
    <row r="65" spans="1:15" x14ac:dyDescent="0.25">
      <c r="A65" s="78" t="s">
        <v>13</v>
      </c>
      <c r="B65" s="79" t="s">
        <v>6</v>
      </c>
      <c r="C65" s="79" t="s">
        <v>3</v>
      </c>
      <c r="D65" s="75">
        <f ca="1">INDIRECT(REF&amp;"!D65")</f>
        <v>869</v>
      </c>
      <c r="E65" s="130"/>
      <c r="H65" s="112" t="str">
        <f>B65</f>
        <v>Liquid fuels</v>
      </c>
      <c r="I65" s="112">
        <f ca="1">H39-D65+D49</f>
        <v>5</v>
      </c>
    </row>
    <row r="66" spans="1:15" x14ac:dyDescent="0.25">
      <c r="D66" s="74"/>
    </row>
    <row r="67" spans="1:15" x14ac:dyDescent="0.25">
      <c r="A67" t="s">
        <v>15</v>
      </c>
      <c r="B67" t="s">
        <v>50</v>
      </c>
      <c r="C67" t="str">
        <f>C61</f>
        <v>FlowOut</v>
      </c>
      <c r="D67" s="74">
        <f ca="1">INDIRECT(REF&amp;"!D67")</f>
        <v>25</v>
      </c>
      <c r="E67" s="45" t="str">
        <f>E69</f>
        <v>What do these go to?</v>
      </c>
      <c r="H67" s="62"/>
      <c r="I67" s="62" t="s">
        <v>52</v>
      </c>
      <c r="J67" s="62" t="s">
        <v>53</v>
      </c>
      <c r="K67" s="62" t="s">
        <v>54</v>
      </c>
      <c r="L67" s="62" t="str">
        <f>A27</f>
        <v>Industry</v>
      </c>
      <c r="M67" s="62" t="str">
        <f>K67</f>
        <v>Remainder</v>
      </c>
      <c r="N67" s="62" t="str">
        <f>A68</f>
        <v>Others</v>
      </c>
      <c r="O67" s="62" t="str">
        <f>M67</f>
        <v>Remainder</v>
      </c>
    </row>
    <row r="68" spans="1:15" x14ac:dyDescent="0.25">
      <c r="A68" s="54" t="s">
        <v>17</v>
      </c>
      <c r="B68" s="54" t="s">
        <v>49</v>
      </c>
      <c r="C68" s="54" t="str">
        <f>C62</f>
        <v>FlowIn</v>
      </c>
      <c r="D68" s="63">
        <f ca="1">INDIRECT(REF&amp;"!D68")</f>
        <v>82</v>
      </c>
      <c r="E68" s="45"/>
      <c r="H68" s="62" t="str">
        <f>B68</f>
        <v xml:space="preserve">Biomass </v>
      </c>
      <c r="I68" s="62">
        <f ca="1">D9</f>
        <v>123</v>
      </c>
      <c r="J68" s="62">
        <f ca="1">D51</f>
        <v>0</v>
      </c>
      <c r="K68" s="62">
        <f ca="1">I68-J68</f>
        <v>123</v>
      </c>
      <c r="L68" s="62">
        <f ca="1">D27</f>
        <v>41</v>
      </c>
      <c r="M68" s="62">
        <f ca="1">K68-L68</f>
        <v>82</v>
      </c>
      <c r="N68" s="62">
        <f ca="1">D68</f>
        <v>82</v>
      </c>
      <c r="O68" s="62">
        <f ca="1">M68-N68</f>
        <v>0</v>
      </c>
    </row>
    <row r="69" spans="1:15" x14ac:dyDescent="0.25">
      <c r="A69" t="s">
        <v>12</v>
      </c>
      <c r="B69" t="s">
        <v>40</v>
      </c>
      <c r="C69" t="str">
        <f>C67</f>
        <v>FlowOut</v>
      </c>
      <c r="D69" s="74">
        <f ca="1">INDIRECT(REF&amp;"!D73")</f>
        <v>0</v>
      </c>
      <c r="E69" s="45" t="s">
        <v>51</v>
      </c>
    </row>
    <row r="70" spans="1:15" x14ac:dyDescent="0.25">
      <c r="A70" t="s">
        <v>18</v>
      </c>
      <c r="B70" t="s">
        <v>48</v>
      </c>
      <c r="C70" t="str">
        <f>C67</f>
        <v>FlowOut</v>
      </c>
      <c r="D70" s="74">
        <f ca="1">INDIRECT(REF&amp;"!D74")</f>
        <v>0</v>
      </c>
      <c r="E70" s="45" t="str">
        <f>E69</f>
        <v>What do these go to?</v>
      </c>
    </row>
    <row r="71" spans="1:15" x14ac:dyDescent="0.25">
      <c r="D71" s="25"/>
    </row>
    <row r="72" spans="1:15" x14ac:dyDescent="0.25">
      <c r="D72" s="25"/>
    </row>
  </sheetData>
  <autoFilter ref="A4:D65" xr:uid="{00000000-0009-0000-0000-000001000000}"/>
  <mergeCells count="5">
    <mergeCell ref="E62:E65"/>
    <mergeCell ref="E36:E61"/>
    <mergeCell ref="E27:E35"/>
    <mergeCell ref="E8:E26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4:F70"/>
  <sheetViews>
    <sheetView tabSelected="1" zoomScale="130" zoomScaleNormal="130" workbookViewId="0">
      <selection activeCell="F19" sqref="F19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1" customWidth="1"/>
  </cols>
  <sheetData>
    <row r="4" spans="1:6" x14ac:dyDescent="0.25">
      <c r="A4" s="17" t="s">
        <v>14</v>
      </c>
      <c r="B4" s="18" t="s">
        <v>0</v>
      </c>
      <c r="C4" s="18" t="s">
        <v>1</v>
      </c>
      <c r="D4" s="19" t="s">
        <v>27</v>
      </c>
    </row>
    <row r="5" spans="1:6" x14ac:dyDescent="0.25">
      <c r="A5" s="20" t="s">
        <v>10</v>
      </c>
      <c r="B5" s="21" t="s">
        <v>2</v>
      </c>
      <c r="C5" s="22" t="s">
        <v>3</v>
      </c>
      <c r="D5" s="81">
        <v>1727</v>
      </c>
    </row>
    <row r="6" spans="1:6" x14ac:dyDescent="0.25">
      <c r="A6" s="15" t="s">
        <v>10</v>
      </c>
      <c r="B6" s="16" t="s">
        <v>4</v>
      </c>
      <c r="C6" s="24" t="s">
        <v>3</v>
      </c>
      <c r="D6" s="81">
        <v>55</v>
      </c>
    </row>
    <row r="7" spans="1:6" ht="15.75" thickBot="1" x14ac:dyDescent="0.3">
      <c r="A7" s="31" t="s">
        <v>10</v>
      </c>
      <c r="B7" s="32" t="s">
        <v>6</v>
      </c>
      <c r="C7" s="33" t="s">
        <v>3</v>
      </c>
      <c r="D7" s="81">
        <v>124</v>
      </c>
    </row>
    <row r="8" spans="1:6" x14ac:dyDescent="0.25">
      <c r="A8" s="7" t="s">
        <v>15</v>
      </c>
      <c r="B8" s="8" t="s">
        <v>33</v>
      </c>
      <c r="C8" s="4" t="s">
        <v>8</v>
      </c>
      <c r="D8" s="81"/>
    </row>
    <row r="9" spans="1:6" x14ac:dyDescent="0.25">
      <c r="A9" s="9" t="s">
        <v>15</v>
      </c>
      <c r="B9" s="10" t="s">
        <v>19</v>
      </c>
      <c r="C9" s="2" t="s">
        <v>8</v>
      </c>
      <c r="D9" s="112">
        <f>LiveLinks!J24</f>
        <v>123</v>
      </c>
      <c r="E9" s="112"/>
      <c r="F9" s="128" t="s">
        <v>61</v>
      </c>
    </row>
    <row r="10" spans="1:6" x14ac:dyDescent="0.25">
      <c r="A10" s="9" t="s">
        <v>15</v>
      </c>
      <c r="B10" s="10" t="s">
        <v>2</v>
      </c>
      <c r="C10" s="2" t="s">
        <v>8</v>
      </c>
      <c r="D10" s="81">
        <v>5230</v>
      </c>
    </row>
    <row r="11" spans="1:6" x14ac:dyDescent="0.25">
      <c r="A11" s="9" t="s">
        <v>15</v>
      </c>
      <c r="B11" s="10" t="s">
        <v>5</v>
      </c>
      <c r="C11" s="2" t="s">
        <v>8</v>
      </c>
      <c r="D11" s="81">
        <v>26</v>
      </c>
    </row>
    <row r="12" spans="1:6" x14ac:dyDescent="0.25">
      <c r="A12" s="9" t="s">
        <v>15</v>
      </c>
      <c r="B12" s="10" t="s">
        <v>20</v>
      </c>
      <c r="C12" s="2" t="s">
        <v>8</v>
      </c>
      <c r="D12" s="81">
        <v>3</v>
      </c>
    </row>
    <row r="13" spans="1:6" x14ac:dyDescent="0.25">
      <c r="A13" s="15" t="s">
        <v>15</v>
      </c>
      <c r="B13" s="16" t="s">
        <v>6</v>
      </c>
      <c r="C13" s="24" t="s">
        <v>3</v>
      </c>
      <c r="D13" s="81"/>
    </row>
    <row r="14" spans="1:6" x14ac:dyDescent="0.25">
      <c r="A14" s="9" t="s">
        <v>15</v>
      </c>
      <c r="B14" s="10" t="s">
        <v>6</v>
      </c>
      <c r="C14" s="2" t="s">
        <v>8</v>
      </c>
      <c r="D14" s="81"/>
    </row>
    <row r="15" spans="1:6" x14ac:dyDescent="0.25">
      <c r="A15" s="9" t="s">
        <v>15</v>
      </c>
      <c r="B15" s="10" t="s">
        <v>22</v>
      </c>
      <c r="C15" s="2" t="s">
        <v>8</v>
      </c>
      <c r="D15" s="81">
        <v>19</v>
      </c>
    </row>
    <row r="16" spans="1:6" ht="15.75" thickBot="1" x14ac:dyDescent="0.3">
      <c r="A16" s="5" t="s">
        <v>15</v>
      </c>
      <c r="B16" s="6" t="s">
        <v>23</v>
      </c>
      <c r="C16" s="3" t="s">
        <v>8</v>
      </c>
      <c r="D16" s="81">
        <v>23</v>
      </c>
    </row>
    <row r="17" spans="1:6" x14ac:dyDescent="0.25">
      <c r="A17" s="35" t="s">
        <v>16</v>
      </c>
      <c r="B17" s="36" t="s">
        <v>4</v>
      </c>
      <c r="C17" s="37" t="s">
        <v>3</v>
      </c>
      <c r="D17" s="81"/>
    </row>
    <row r="18" spans="1:6" x14ac:dyDescent="0.25">
      <c r="A18" s="15" t="s">
        <v>16</v>
      </c>
      <c r="B18" s="16" t="s">
        <v>5</v>
      </c>
      <c r="C18" s="24" t="s">
        <v>3</v>
      </c>
      <c r="D18" s="81"/>
    </row>
    <row r="19" spans="1:6" x14ac:dyDescent="0.25">
      <c r="A19" s="15" t="s">
        <v>16</v>
      </c>
      <c r="B19" s="16" t="s">
        <v>16</v>
      </c>
      <c r="C19" s="24" t="s">
        <v>3</v>
      </c>
      <c r="D19" s="81"/>
    </row>
    <row r="20" spans="1:6" ht="15.75" thickBot="1" x14ac:dyDescent="0.3">
      <c r="A20" s="5" t="s">
        <v>16</v>
      </c>
      <c r="B20" s="6" t="s">
        <v>16</v>
      </c>
      <c r="C20" s="3" t="s">
        <v>8</v>
      </c>
      <c r="D20" s="81"/>
    </row>
    <row r="21" spans="1:6" x14ac:dyDescent="0.25">
      <c r="A21" s="7" t="s">
        <v>11</v>
      </c>
      <c r="B21" s="8" t="s">
        <v>34</v>
      </c>
      <c r="C21" s="4" t="s">
        <v>8</v>
      </c>
      <c r="D21" s="81">
        <v>171</v>
      </c>
    </row>
    <row r="22" spans="1:6" x14ac:dyDescent="0.25">
      <c r="A22" s="9" t="s">
        <v>11</v>
      </c>
      <c r="B22" s="10" t="s">
        <v>25</v>
      </c>
      <c r="C22" s="2" t="s">
        <v>8</v>
      </c>
      <c r="D22" s="81">
        <v>785</v>
      </c>
    </row>
    <row r="23" spans="1:6" x14ac:dyDescent="0.25">
      <c r="A23" s="9" t="s">
        <v>11</v>
      </c>
      <c r="B23" s="10" t="s">
        <v>4</v>
      </c>
      <c r="C23" s="2" t="s">
        <v>8</v>
      </c>
      <c r="D23" s="81">
        <v>33</v>
      </c>
    </row>
    <row r="24" spans="1:6" x14ac:dyDescent="0.25">
      <c r="A24" s="9" t="s">
        <v>11</v>
      </c>
      <c r="B24" s="10" t="s">
        <v>5</v>
      </c>
      <c r="C24" s="2" t="s">
        <v>8</v>
      </c>
      <c r="D24" s="112">
        <f>LiveLinks!J19</f>
        <v>126</v>
      </c>
      <c r="E24" s="112"/>
      <c r="F24" s="128" t="s">
        <v>61</v>
      </c>
    </row>
    <row r="25" spans="1:6" x14ac:dyDescent="0.25">
      <c r="A25" s="9" t="s">
        <v>11</v>
      </c>
      <c r="B25" s="10" t="s">
        <v>6</v>
      </c>
      <c r="C25" s="2" t="s">
        <v>8</v>
      </c>
      <c r="D25" s="81">
        <v>177</v>
      </c>
    </row>
    <row r="26" spans="1:6" ht="15.75" thickBot="1" x14ac:dyDescent="0.3">
      <c r="A26" s="5" t="s">
        <v>11</v>
      </c>
      <c r="B26" s="6" t="s">
        <v>21</v>
      </c>
      <c r="C26" s="3" t="s">
        <v>8</v>
      </c>
      <c r="D26" s="81">
        <v>170</v>
      </c>
    </row>
    <row r="27" spans="1:6" x14ac:dyDescent="0.25">
      <c r="A27" s="35" t="s">
        <v>7</v>
      </c>
      <c r="B27" s="36" t="s">
        <v>19</v>
      </c>
      <c r="C27" s="37" t="s">
        <v>3</v>
      </c>
      <c r="D27" s="112">
        <f>3+LiveLinks!J21</f>
        <v>41</v>
      </c>
      <c r="E27" s="112"/>
      <c r="F27" s="128" t="s">
        <v>61</v>
      </c>
    </row>
    <row r="28" spans="1:6" x14ac:dyDescent="0.25">
      <c r="A28" s="15" t="s">
        <v>7</v>
      </c>
      <c r="B28" s="16" t="s">
        <v>2</v>
      </c>
      <c r="C28" s="24" t="s">
        <v>3</v>
      </c>
      <c r="D28" s="81">
        <v>358</v>
      </c>
    </row>
    <row r="29" spans="1:6" x14ac:dyDescent="0.25">
      <c r="A29" s="15" t="s">
        <v>7</v>
      </c>
      <c r="B29" s="16" t="s">
        <v>34</v>
      </c>
      <c r="C29" s="24" t="s">
        <v>3</v>
      </c>
      <c r="D29" s="81">
        <v>171</v>
      </c>
    </row>
    <row r="30" spans="1:6" x14ac:dyDescent="0.25">
      <c r="A30" s="15" t="s">
        <v>7</v>
      </c>
      <c r="B30" s="16" t="s">
        <v>4</v>
      </c>
      <c r="C30" s="24" t="s">
        <v>3</v>
      </c>
      <c r="D30" s="81">
        <v>328</v>
      </c>
    </row>
    <row r="31" spans="1:6" x14ac:dyDescent="0.25">
      <c r="A31" s="9" t="s">
        <v>7</v>
      </c>
      <c r="B31" s="10" t="s">
        <v>4</v>
      </c>
      <c r="C31" s="2" t="s">
        <v>8</v>
      </c>
      <c r="D31" s="81">
        <v>11</v>
      </c>
    </row>
    <row r="32" spans="1:6" x14ac:dyDescent="0.25">
      <c r="A32" s="15" t="s">
        <v>7</v>
      </c>
      <c r="B32" s="16" t="s">
        <v>5</v>
      </c>
      <c r="C32" s="24" t="s">
        <v>3</v>
      </c>
      <c r="D32" s="112">
        <f>LiveLinks!J17</f>
        <v>86</v>
      </c>
      <c r="E32" s="112"/>
      <c r="F32" s="128" t="s">
        <v>61</v>
      </c>
    </row>
    <row r="33" spans="1:4" x14ac:dyDescent="0.25">
      <c r="A33" s="15" t="s">
        <v>7</v>
      </c>
      <c r="B33" s="16" t="s">
        <v>16</v>
      </c>
      <c r="C33" s="24" t="s">
        <v>3</v>
      </c>
      <c r="D33" s="81"/>
    </row>
    <row r="34" spans="1:4" x14ac:dyDescent="0.25">
      <c r="A34" s="9" t="s">
        <v>7</v>
      </c>
      <c r="B34" s="10" t="s">
        <v>16</v>
      </c>
      <c r="C34" s="2" t="s">
        <v>8</v>
      </c>
      <c r="D34" s="81"/>
    </row>
    <row r="35" spans="1:4" ht="15.75" thickBot="1" x14ac:dyDescent="0.3">
      <c r="A35" s="31" t="s">
        <v>7</v>
      </c>
      <c r="B35" s="32" t="s">
        <v>6</v>
      </c>
      <c r="C35" s="33" t="s">
        <v>3</v>
      </c>
      <c r="D35" s="81">
        <v>38</v>
      </c>
    </row>
    <row r="36" spans="1:4" x14ac:dyDescent="0.25">
      <c r="A36" s="15" t="s">
        <v>17</v>
      </c>
      <c r="B36" s="16" t="s">
        <v>2</v>
      </c>
      <c r="C36" s="24" t="s">
        <v>3</v>
      </c>
      <c r="D36" s="81">
        <v>43</v>
      </c>
    </row>
    <row r="37" spans="1:4" x14ac:dyDescent="0.25">
      <c r="A37" s="15" t="s">
        <v>17</v>
      </c>
      <c r="B37" s="16" t="s">
        <v>4</v>
      </c>
      <c r="C37" s="24" t="s">
        <v>3</v>
      </c>
      <c r="D37" s="81">
        <v>327</v>
      </c>
    </row>
    <row r="38" spans="1:4" x14ac:dyDescent="0.25">
      <c r="A38" s="15" t="s">
        <v>17</v>
      </c>
      <c r="B38" s="16" t="s">
        <v>5</v>
      </c>
      <c r="C38" s="24" t="s">
        <v>3</v>
      </c>
      <c r="D38" s="81">
        <v>1</v>
      </c>
    </row>
    <row r="39" spans="1:4" ht="15.75" thickBot="1" x14ac:dyDescent="0.3">
      <c r="A39" s="31" t="s">
        <v>17</v>
      </c>
      <c r="B39" s="32" t="s">
        <v>6</v>
      </c>
      <c r="C39" s="33" t="s">
        <v>3</v>
      </c>
      <c r="D39" s="81">
        <v>85</v>
      </c>
    </row>
    <row r="40" spans="1:4" x14ac:dyDescent="0.25">
      <c r="A40" s="15" t="s">
        <v>9</v>
      </c>
      <c r="B40" s="16" t="s">
        <v>2</v>
      </c>
      <c r="C40" s="24" t="s">
        <v>3</v>
      </c>
      <c r="D40" s="81">
        <v>2316</v>
      </c>
    </row>
    <row r="41" spans="1:4" x14ac:dyDescent="0.25">
      <c r="A41" s="9" t="s">
        <v>9</v>
      </c>
      <c r="B41" s="10" t="s">
        <v>4</v>
      </c>
      <c r="C41" s="2" t="s">
        <v>8</v>
      </c>
      <c r="D41" s="81">
        <v>842</v>
      </c>
    </row>
    <row r="42" spans="1:4" x14ac:dyDescent="0.25">
      <c r="A42" s="15" t="s">
        <v>9</v>
      </c>
      <c r="B42" s="16" t="s">
        <v>5</v>
      </c>
      <c r="C42" s="24" t="s">
        <v>3</v>
      </c>
      <c r="D42" s="81">
        <v>25</v>
      </c>
    </row>
    <row r="43" spans="1:4" x14ac:dyDescent="0.25">
      <c r="A43" s="15" t="s">
        <v>9</v>
      </c>
      <c r="B43" s="16" t="s">
        <v>20</v>
      </c>
      <c r="C43" s="24" t="s">
        <v>3</v>
      </c>
      <c r="D43" s="81">
        <v>3</v>
      </c>
    </row>
    <row r="44" spans="1:4" x14ac:dyDescent="0.25">
      <c r="A44" s="15" t="s">
        <v>9</v>
      </c>
      <c r="B44" s="16" t="s">
        <v>6</v>
      </c>
      <c r="C44" s="24" t="s">
        <v>3</v>
      </c>
      <c r="D44" s="81">
        <v>13</v>
      </c>
    </row>
    <row r="45" spans="1:4" x14ac:dyDescent="0.25">
      <c r="A45" s="15" t="s">
        <v>9</v>
      </c>
      <c r="B45" s="16" t="s">
        <v>21</v>
      </c>
      <c r="C45" s="24" t="s">
        <v>3</v>
      </c>
      <c r="D45" s="81">
        <v>170</v>
      </c>
    </row>
    <row r="46" spans="1:4" x14ac:dyDescent="0.25">
      <c r="A46" s="15" t="s">
        <v>9</v>
      </c>
      <c r="B46" s="16" t="s">
        <v>22</v>
      </c>
      <c r="C46" s="24" t="s">
        <v>3</v>
      </c>
      <c r="D46" s="81">
        <v>19</v>
      </c>
    </row>
    <row r="47" spans="1:4" ht="15.75" thickBot="1" x14ac:dyDescent="0.3">
      <c r="A47" s="31" t="s">
        <v>9</v>
      </c>
      <c r="B47" s="32" t="s">
        <v>23</v>
      </c>
      <c r="C47" s="33" t="s">
        <v>3</v>
      </c>
      <c r="D47" s="81">
        <v>23</v>
      </c>
    </row>
    <row r="48" spans="1:4" x14ac:dyDescent="0.25">
      <c r="A48" s="15" t="s">
        <v>12</v>
      </c>
      <c r="B48" s="16" t="s">
        <v>33</v>
      </c>
      <c r="C48" s="24" t="s">
        <v>3</v>
      </c>
      <c r="D48" s="81"/>
    </row>
    <row r="49" spans="1:4" x14ac:dyDescent="0.25">
      <c r="A49" s="9" t="s">
        <v>12</v>
      </c>
      <c r="B49" s="10" t="s">
        <v>24</v>
      </c>
      <c r="C49" s="2" t="s">
        <v>8</v>
      </c>
      <c r="D49" s="81"/>
    </row>
    <row r="50" spans="1:4" x14ac:dyDescent="0.25">
      <c r="A50" s="9" t="s">
        <v>12</v>
      </c>
      <c r="B50" s="10" t="s">
        <v>35</v>
      </c>
      <c r="C50" s="2" t="s">
        <v>8</v>
      </c>
      <c r="D50" s="81"/>
    </row>
    <row r="51" spans="1:4" x14ac:dyDescent="0.25">
      <c r="A51" s="15" t="s">
        <v>12</v>
      </c>
      <c r="B51" s="16" t="s">
        <v>19</v>
      </c>
      <c r="C51" s="24" t="s">
        <v>3</v>
      </c>
      <c r="D51" s="81"/>
    </row>
    <row r="52" spans="1:4" x14ac:dyDescent="0.25">
      <c r="A52" s="15" t="s">
        <v>12</v>
      </c>
      <c r="B52" s="16" t="s">
        <v>25</v>
      </c>
      <c r="C52" s="24" t="s">
        <v>3</v>
      </c>
      <c r="D52" s="81">
        <v>779</v>
      </c>
    </row>
    <row r="53" spans="1:4" x14ac:dyDescent="0.25">
      <c r="A53" s="15" t="s">
        <v>12</v>
      </c>
      <c r="B53" s="16" t="s">
        <v>4</v>
      </c>
      <c r="C53" s="24" t="s">
        <v>3</v>
      </c>
      <c r="D53" s="81">
        <v>5</v>
      </c>
    </row>
    <row r="54" spans="1:4" x14ac:dyDescent="0.25">
      <c r="A54" s="15" t="s">
        <v>12</v>
      </c>
      <c r="B54" s="16" t="s">
        <v>6</v>
      </c>
      <c r="C54" s="24" t="s">
        <v>3</v>
      </c>
      <c r="D54" s="81"/>
    </row>
    <row r="55" spans="1:4" ht="15.75" thickBot="1" x14ac:dyDescent="0.3">
      <c r="A55" s="5" t="s">
        <v>12</v>
      </c>
      <c r="B55" s="6" t="s">
        <v>6</v>
      </c>
      <c r="C55" s="3" t="s">
        <v>8</v>
      </c>
      <c r="D55" s="81">
        <v>736</v>
      </c>
    </row>
    <row r="56" spans="1:4" x14ac:dyDescent="0.25">
      <c r="A56" s="15" t="s">
        <v>18</v>
      </c>
      <c r="B56" s="16" t="s">
        <v>2</v>
      </c>
      <c r="C56" s="24" t="s">
        <v>3</v>
      </c>
      <c r="D56" s="81">
        <v>786</v>
      </c>
    </row>
    <row r="57" spans="1:4" x14ac:dyDescent="0.25">
      <c r="A57" s="15" t="s">
        <v>18</v>
      </c>
      <c r="B57" s="16" t="s">
        <v>25</v>
      </c>
      <c r="C57" s="24" t="s">
        <v>3</v>
      </c>
      <c r="D57" s="81">
        <v>6</v>
      </c>
    </row>
    <row r="58" spans="1:4" x14ac:dyDescent="0.25">
      <c r="A58" s="15" t="s">
        <v>18</v>
      </c>
      <c r="B58" s="16" t="s">
        <v>4</v>
      </c>
      <c r="C58" s="24" t="s">
        <v>3</v>
      </c>
      <c r="D58" s="81">
        <v>37</v>
      </c>
    </row>
    <row r="59" spans="1:4" x14ac:dyDescent="0.25">
      <c r="A59" s="15" t="s">
        <v>18</v>
      </c>
      <c r="B59" s="16" t="s">
        <v>5</v>
      </c>
      <c r="C59" s="24" t="s">
        <v>3</v>
      </c>
      <c r="D59" s="81">
        <v>78</v>
      </c>
    </row>
    <row r="60" spans="1:4" x14ac:dyDescent="0.25">
      <c r="A60" s="9" t="s">
        <v>18</v>
      </c>
      <c r="B60" s="10" t="s">
        <v>5</v>
      </c>
      <c r="C60" s="10" t="s">
        <v>8</v>
      </c>
      <c r="D60" s="81">
        <v>34</v>
      </c>
    </row>
    <row r="61" spans="1:4" ht="15.75" thickBot="1" x14ac:dyDescent="0.3">
      <c r="A61" s="5" t="s">
        <v>18</v>
      </c>
      <c r="B61" s="6" t="s">
        <v>6</v>
      </c>
      <c r="C61" s="6" t="s">
        <v>8</v>
      </c>
      <c r="D61" s="81">
        <v>221</v>
      </c>
    </row>
    <row r="62" spans="1:4" x14ac:dyDescent="0.25">
      <c r="A62" s="27" t="s">
        <v>13</v>
      </c>
      <c r="B62" s="24" t="s">
        <v>4</v>
      </c>
      <c r="C62" s="24" t="s">
        <v>3</v>
      </c>
      <c r="D62" s="81">
        <v>11</v>
      </c>
    </row>
    <row r="63" spans="1:4" x14ac:dyDescent="0.25">
      <c r="A63" s="27" t="s">
        <v>13</v>
      </c>
      <c r="B63" s="24" t="s">
        <v>5</v>
      </c>
      <c r="C63" s="24" t="s">
        <v>3</v>
      </c>
      <c r="D63" s="81"/>
    </row>
    <row r="64" spans="1:4" x14ac:dyDescent="0.25">
      <c r="A64" s="27" t="s">
        <v>13</v>
      </c>
      <c r="B64" s="24" t="s">
        <v>16</v>
      </c>
      <c r="C64" s="24" t="s">
        <v>3</v>
      </c>
      <c r="D64" s="81"/>
    </row>
    <row r="65" spans="1:4" x14ac:dyDescent="0.25">
      <c r="A65" s="28" t="s">
        <v>13</v>
      </c>
      <c r="B65" s="29" t="s">
        <v>6</v>
      </c>
      <c r="C65" s="29" t="s">
        <v>3</v>
      </c>
      <c r="D65" s="81">
        <v>869</v>
      </c>
    </row>
    <row r="67" spans="1:4" x14ac:dyDescent="0.25">
      <c r="A67" s="64" t="s">
        <v>15</v>
      </c>
      <c r="B67" s="64" t="s">
        <v>41</v>
      </c>
      <c r="C67" s="64"/>
      <c r="D67" s="81">
        <v>25</v>
      </c>
    </row>
    <row r="68" spans="1:4" x14ac:dyDescent="0.25">
      <c r="A68" s="66" t="s">
        <v>17</v>
      </c>
      <c r="B68" s="65" t="s">
        <v>42</v>
      </c>
      <c r="C68" s="66"/>
      <c r="D68" s="82">
        <v>82</v>
      </c>
    </row>
    <row r="69" spans="1:4" x14ac:dyDescent="0.25">
      <c r="A69" s="64" t="s">
        <v>12</v>
      </c>
      <c r="B69" s="64" t="s">
        <v>47</v>
      </c>
      <c r="C69" s="64"/>
      <c r="D69" s="81">
        <v>19</v>
      </c>
    </row>
    <row r="70" spans="1:4" x14ac:dyDescent="0.25">
      <c r="A70" s="64" t="s">
        <v>18</v>
      </c>
      <c r="B70" s="64" t="s">
        <v>47</v>
      </c>
      <c r="C70" s="64"/>
      <c r="D70" s="81">
        <v>22</v>
      </c>
    </row>
  </sheetData>
  <autoFilter ref="A4:D65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3:G69"/>
  <sheetViews>
    <sheetView topLeftCell="A34" zoomScale="50" zoomScaleNormal="50" workbookViewId="0">
      <selection activeCell="D68" sqref="D68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2.140625" customWidth="1"/>
  </cols>
  <sheetData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7" t="s">
        <v>14</v>
      </c>
      <c r="B4" s="18" t="s">
        <v>0</v>
      </c>
      <c r="C4" s="18" t="s">
        <v>1</v>
      </c>
      <c r="D4" s="19" t="s">
        <v>27</v>
      </c>
      <c r="E4" s="11"/>
      <c r="F4" s="11"/>
      <c r="G4" s="11"/>
    </row>
    <row r="5" spans="1:7" x14ac:dyDescent="0.25">
      <c r="A5" s="20" t="s">
        <v>10</v>
      </c>
      <c r="B5" s="21" t="s">
        <v>2</v>
      </c>
      <c r="C5" s="22" t="s">
        <v>3</v>
      </c>
      <c r="D5">
        <v>1000</v>
      </c>
      <c r="E5" s="11"/>
      <c r="F5" s="11"/>
      <c r="G5" s="11"/>
    </row>
    <row r="6" spans="1:7" x14ac:dyDescent="0.25">
      <c r="A6" s="15" t="s">
        <v>10</v>
      </c>
      <c r="B6" s="16" t="s">
        <v>4</v>
      </c>
      <c r="C6" s="24" t="s">
        <v>3</v>
      </c>
      <c r="D6">
        <v>51</v>
      </c>
      <c r="E6" s="11"/>
      <c r="F6" s="11"/>
      <c r="G6" s="11"/>
    </row>
    <row r="7" spans="1:7" ht="15.75" thickBot="1" x14ac:dyDescent="0.3">
      <c r="A7" s="31" t="s">
        <v>10</v>
      </c>
      <c r="B7" s="32" t="s">
        <v>6</v>
      </c>
      <c r="C7" s="33" t="s">
        <v>3</v>
      </c>
      <c r="E7" s="11"/>
      <c r="F7" s="11"/>
      <c r="G7" s="11"/>
    </row>
    <row r="8" spans="1:7" x14ac:dyDescent="0.25">
      <c r="A8" s="7" t="s">
        <v>15</v>
      </c>
      <c r="B8" s="8" t="s">
        <v>33</v>
      </c>
      <c r="C8" s="4" t="s">
        <v>8</v>
      </c>
      <c r="E8" s="11"/>
      <c r="F8" s="11"/>
      <c r="G8" s="11"/>
    </row>
    <row r="9" spans="1:7" x14ac:dyDescent="0.25">
      <c r="A9" s="9" t="s">
        <v>15</v>
      </c>
      <c r="B9" s="10" t="s">
        <v>19</v>
      </c>
      <c r="C9" s="2" t="s">
        <v>8</v>
      </c>
      <c r="D9">
        <v>85</v>
      </c>
      <c r="E9" s="11"/>
      <c r="F9" s="11"/>
      <c r="G9" s="11"/>
    </row>
    <row r="10" spans="1:7" x14ac:dyDescent="0.25">
      <c r="A10" s="9" t="s">
        <v>15</v>
      </c>
      <c r="B10" s="10" t="s">
        <v>2</v>
      </c>
      <c r="C10" s="2" t="s">
        <v>8</v>
      </c>
      <c r="D10">
        <v>4003</v>
      </c>
      <c r="E10" s="11"/>
      <c r="F10" s="11"/>
      <c r="G10" s="11"/>
    </row>
    <row r="11" spans="1:7" x14ac:dyDescent="0.25">
      <c r="A11" s="9" t="s">
        <v>15</v>
      </c>
      <c r="B11" s="10" t="s">
        <v>5</v>
      </c>
      <c r="C11" s="2" t="s">
        <v>8</v>
      </c>
      <c r="E11" s="11"/>
      <c r="F11" s="11"/>
      <c r="G11" s="11"/>
    </row>
    <row r="12" spans="1:7" x14ac:dyDescent="0.25">
      <c r="A12" s="9" t="s">
        <v>15</v>
      </c>
      <c r="B12" s="10" t="s">
        <v>20</v>
      </c>
      <c r="C12" s="2" t="s">
        <v>8</v>
      </c>
      <c r="D12">
        <v>3</v>
      </c>
      <c r="E12" s="11"/>
      <c r="F12" s="11"/>
      <c r="G12" s="11"/>
    </row>
    <row r="13" spans="1:7" x14ac:dyDescent="0.25">
      <c r="A13" s="15" t="s">
        <v>15</v>
      </c>
      <c r="B13" s="16" t="s">
        <v>6</v>
      </c>
      <c r="C13" s="24" t="s">
        <v>3</v>
      </c>
      <c r="E13" s="11"/>
      <c r="F13" s="11"/>
      <c r="G13" s="11"/>
    </row>
    <row r="14" spans="1:7" x14ac:dyDescent="0.25">
      <c r="A14" s="9" t="s">
        <v>15</v>
      </c>
      <c r="B14" s="10" t="s">
        <v>6</v>
      </c>
      <c r="C14" s="2" t="s">
        <v>8</v>
      </c>
      <c r="E14" s="11"/>
      <c r="F14" s="11"/>
      <c r="G14" s="11"/>
    </row>
    <row r="15" spans="1:7" x14ac:dyDescent="0.25">
      <c r="A15" s="9" t="s">
        <v>15</v>
      </c>
      <c r="B15" s="10" t="s">
        <v>22</v>
      </c>
      <c r="C15" s="2" t="s">
        <v>8</v>
      </c>
      <c r="D15">
        <v>140</v>
      </c>
      <c r="E15" s="11"/>
      <c r="F15" s="11"/>
      <c r="G15" s="11"/>
    </row>
    <row r="16" spans="1:7" ht="15.75" thickBot="1" x14ac:dyDescent="0.3">
      <c r="A16" s="5" t="s">
        <v>15</v>
      </c>
      <c r="B16" s="6" t="s">
        <v>23</v>
      </c>
      <c r="C16" s="3" t="s">
        <v>8</v>
      </c>
      <c r="D16">
        <v>38</v>
      </c>
      <c r="E16" s="11"/>
      <c r="F16" s="11"/>
      <c r="G16" s="11"/>
    </row>
    <row r="17" spans="1:7" x14ac:dyDescent="0.25">
      <c r="A17" s="35" t="s">
        <v>16</v>
      </c>
      <c r="B17" s="36" t="s">
        <v>4</v>
      </c>
      <c r="C17" s="37" t="s">
        <v>3</v>
      </c>
      <c r="D17">
        <v>0</v>
      </c>
      <c r="E17" s="11"/>
      <c r="F17" s="11"/>
      <c r="G17" s="11"/>
    </row>
    <row r="18" spans="1:7" x14ac:dyDescent="0.25">
      <c r="A18" s="15" t="s">
        <v>16</v>
      </c>
      <c r="B18" s="16" t="s">
        <v>5</v>
      </c>
      <c r="C18" s="24" t="s">
        <v>3</v>
      </c>
      <c r="D18">
        <v>0</v>
      </c>
      <c r="E18" s="11"/>
      <c r="F18" s="11"/>
      <c r="G18" s="11"/>
    </row>
    <row r="19" spans="1:7" x14ac:dyDescent="0.25">
      <c r="A19" s="15" t="s">
        <v>16</v>
      </c>
      <c r="B19" s="16" t="s">
        <v>16</v>
      </c>
      <c r="C19" s="24" t="s">
        <v>3</v>
      </c>
      <c r="D19">
        <v>0</v>
      </c>
      <c r="E19" s="11"/>
      <c r="F19" s="11"/>
      <c r="G19" s="11"/>
    </row>
    <row r="20" spans="1:7" ht="15.75" thickBot="1" x14ac:dyDescent="0.3">
      <c r="A20" s="5" t="s">
        <v>16</v>
      </c>
      <c r="B20" s="6" t="s">
        <v>16</v>
      </c>
      <c r="C20" s="3" t="s">
        <v>8</v>
      </c>
      <c r="D20">
        <v>0</v>
      </c>
      <c r="E20" s="11"/>
      <c r="F20" s="11"/>
      <c r="G20" s="11"/>
    </row>
    <row r="21" spans="1:7" x14ac:dyDescent="0.25">
      <c r="A21" s="7" t="s">
        <v>11</v>
      </c>
      <c r="B21" s="8" t="s">
        <v>34</v>
      </c>
      <c r="C21" s="4" t="s">
        <v>8</v>
      </c>
      <c r="D21">
        <v>187</v>
      </c>
      <c r="E21" s="11"/>
      <c r="F21" s="11"/>
      <c r="G21" s="11"/>
    </row>
    <row r="22" spans="1:7" x14ac:dyDescent="0.25">
      <c r="A22" s="9" t="s">
        <v>11</v>
      </c>
      <c r="B22" s="10" t="s">
        <v>25</v>
      </c>
      <c r="C22" s="2" t="s">
        <v>8</v>
      </c>
      <c r="E22" s="11"/>
      <c r="F22" s="11"/>
      <c r="G22" s="11"/>
    </row>
    <row r="23" spans="1:7" x14ac:dyDescent="0.25">
      <c r="A23" s="9" t="s">
        <v>11</v>
      </c>
      <c r="B23" s="10" t="s">
        <v>4</v>
      </c>
      <c r="C23" s="2" t="s">
        <v>8</v>
      </c>
      <c r="D23">
        <v>33</v>
      </c>
      <c r="E23" s="11"/>
      <c r="F23" s="11"/>
      <c r="G23" s="11"/>
    </row>
    <row r="24" spans="1:7" x14ac:dyDescent="0.25">
      <c r="A24" s="9" t="s">
        <v>11</v>
      </c>
      <c r="B24" s="10" t="s">
        <v>5</v>
      </c>
      <c r="C24" s="2" t="s">
        <v>8</v>
      </c>
      <c r="D24">
        <v>119</v>
      </c>
      <c r="E24" s="11"/>
      <c r="F24" s="11"/>
      <c r="G24" s="11"/>
    </row>
    <row r="25" spans="1:7" x14ac:dyDescent="0.25">
      <c r="A25" s="9" t="s">
        <v>11</v>
      </c>
      <c r="B25" s="10" t="s">
        <v>6</v>
      </c>
      <c r="C25" s="2" t="s">
        <v>8</v>
      </c>
      <c r="D25">
        <v>812</v>
      </c>
      <c r="E25" s="11"/>
      <c r="F25" s="11"/>
      <c r="G25" s="11"/>
    </row>
    <row r="26" spans="1:7" ht="15.75" thickBot="1" x14ac:dyDescent="0.3">
      <c r="A26" s="5" t="s">
        <v>11</v>
      </c>
      <c r="B26" s="6" t="s">
        <v>21</v>
      </c>
      <c r="C26" s="3" t="s">
        <v>8</v>
      </c>
      <c r="D26">
        <v>155</v>
      </c>
      <c r="E26" s="11"/>
      <c r="F26" s="11"/>
      <c r="G26" s="11"/>
    </row>
    <row r="27" spans="1:7" x14ac:dyDescent="0.25">
      <c r="A27" s="35" t="s">
        <v>7</v>
      </c>
      <c r="B27" s="36" t="s">
        <v>19</v>
      </c>
      <c r="C27" s="37" t="s">
        <v>3</v>
      </c>
      <c r="D27">
        <v>17</v>
      </c>
      <c r="E27" s="11"/>
      <c r="F27" s="11"/>
      <c r="G27" s="11"/>
    </row>
    <row r="28" spans="1:7" x14ac:dyDescent="0.25">
      <c r="A28" s="15" t="s">
        <v>7</v>
      </c>
      <c r="B28" s="16" t="s">
        <v>2</v>
      </c>
      <c r="C28" s="24" t="s">
        <v>3</v>
      </c>
      <c r="D28">
        <v>346</v>
      </c>
      <c r="E28" s="11"/>
      <c r="F28" s="11"/>
      <c r="G28" s="11"/>
    </row>
    <row r="29" spans="1:7" x14ac:dyDescent="0.25">
      <c r="A29" s="15" t="s">
        <v>7</v>
      </c>
      <c r="B29" s="16" t="s">
        <v>34</v>
      </c>
      <c r="C29" s="24" t="s">
        <v>3</v>
      </c>
      <c r="D29">
        <v>187</v>
      </c>
      <c r="E29" s="11"/>
      <c r="F29" s="11"/>
      <c r="G29" s="11"/>
    </row>
    <row r="30" spans="1:7" x14ac:dyDescent="0.25">
      <c r="A30" s="15" t="s">
        <v>7</v>
      </c>
      <c r="B30" s="16" t="s">
        <v>4</v>
      </c>
      <c r="C30" s="24" t="s">
        <v>3</v>
      </c>
      <c r="D30">
        <v>346</v>
      </c>
      <c r="E30" s="11"/>
      <c r="F30" s="11"/>
      <c r="G30" s="11"/>
    </row>
    <row r="31" spans="1:7" x14ac:dyDescent="0.25">
      <c r="A31" s="9" t="s">
        <v>7</v>
      </c>
      <c r="B31" s="10" t="s">
        <v>4</v>
      </c>
      <c r="C31" s="2" t="s">
        <v>8</v>
      </c>
      <c r="D31">
        <v>11</v>
      </c>
      <c r="E31" s="11"/>
      <c r="F31" s="11"/>
      <c r="G31" s="11"/>
    </row>
    <row r="32" spans="1:7" x14ac:dyDescent="0.25">
      <c r="A32" s="15" t="s">
        <v>7</v>
      </c>
      <c r="B32" s="16" t="s">
        <v>5</v>
      </c>
      <c r="C32" s="24" t="s">
        <v>3</v>
      </c>
      <c r="D32">
        <v>28</v>
      </c>
      <c r="E32" s="11"/>
      <c r="F32" s="11"/>
      <c r="G32" s="11"/>
    </row>
    <row r="33" spans="1:7" x14ac:dyDescent="0.25">
      <c r="A33" s="15" t="s">
        <v>7</v>
      </c>
      <c r="B33" s="16" t="s">
        <v>16</v>
      </c>
      <c r="C33" s="24" t="s">
        <v>3</v>
      </c>
      <c r="E33" s="11"/>
      <c r="F33" s="11"/>
      <c r="G33" s="11"/>
    </row>
    <row r="34" spans="1:7" x14ac:dyDescent="0.25">
      <c r="A34" s="9" t="s">
        <v>7</v>
      </c>
      <c r="B34" s="10" t="s">
        <v>16</v>
      </c>
      <c r="C34" s="2" t="s">
        <v>8</v>
      </c>
      <c r="E34" s="11"/>
      <c r="F34" s="11"/>
      <c r="G34" s="11"/>
    </row>
    <row r="35" spans="1:7" ht="15.75" thickBot="1" x14ac:dyDescent="0.3">
      <c r="A35" s="31" t="s">
        <v>7</v>
      </c>
      <c r="B35" s="32" t="s">
        <v>6</v>
      </c>
      <c r="C35" s="33" t="s">
        <v>3</v>
      </c>
      <c r="D35">
        <v>49</v>
      </c>
      <c r="E35" s="11"/>
      <c r="F35" s="11"/>
      <c r="G35" s="11"/>
    </row>
    <row r="36" spans="1:7" x14ac:dyDescent="0.25">
      <c r="A36" s="15" t="s">
        <v>17</v>
      </c>
      <c r="B36" s="16" t="s">
        <v>2</v>
      </c>
      <c r="C36" s="24" t="s">
        <v>3</v>
      </c>
      <c r="D36">
        <v>35</v>
      </c>
      <c r="E36" s="11"/>
      <c r="F36" s="11"/>
      <c r="G36" s="11"/>
    </row>
    <row r="37" spans="1:7" x14ac:dyDescent="0.25">
      <c r="A37" s="15" t="s">
        <v>17</v>
      </c>
      <c r="B37" s="16" t="s">
        <v>4</v>
      </c>
      <c r="C37" s="24" t="s">
        <v>3</v>
      </c>
      <c r="D37">
        <v>125</v>
      </c>
      <c r="E37" s="11"/>
      <c r="F37" s="11"/>
      <c r="G37" s="11"/>
    </row>
    <row r="38" spans="1:7" x14ac:dyDescent="0.25">
      <c r="A38" s="15" t="s">
        <v>17</v>
      </c>
      <c r="B38" s="16" t="s">
        <v>5</v>
      </c>
      <c r="C38" s="24" t="s">
        <v>3</v>
      </c>
      <c r="D38">
        <v>1</v>
      </c>
      <c r="E38" s="11"/>
      <c r="F38" s="11"/>
      <c r="G38" s="11"/>
    </row>
    <row r="39" spans="1:7" ht="15.75" thickBot="1" x14ac:dyDescent="0.3">
      <c r="A39" s="31" t="s">
        <v>17</v>
      </c>
      <c r="B39" s="32" t="s">
        <v>6</v>
      </c>
      <c r="C39" s="33" t="s">
        <v>3</v>
      </c>
      <c r="D39">
        <v>6</v>
      </c>
      <c r="E39" s="11"/>
      <c r="F39" s="11"/>
      <c r="G39" s="11"/>
    </row>
    <row r="40" spans="1:7" x14ac:dyDescent="0.25">
      <c r="A40" s="15" t="s">
        <v>9</v>
      </c>
      <c r="B40" s="16" t="s">
        <v>2</v>
      </c>
      <c r="C40" s="24" t="s">
        <v>3</v>
      </c>
      <c r="D40">
        <v>1817</v>
      </c>
      <c r="E40" s="11"/>
      <c r="F40" s="11"/>
      <c r="G40" s="11"/>
    </row>
    <row r="41" spans="1:7" x14ac:dyDescent="0.25">
      <c r="A41" s="9" t="s">
        <v>9</v>
      </c>
      <c r="B41" s="10" t="s">
        <v>4</v>
      </c>
      <c r="C41" s="2" t="s">
        <v>8</v>
      </c>
      <c r="D41">
        <v>881</v>
      </c>
      <c r="E41" s="11"/>
      <c r="F41" s="11"/>
      <c r="G41" s="11"/>
    </row>
    <row r="42" spans="1:7" x14ac:dyDescent="0.25">
      <c r="A42" s="15" t="s">
        <v>9</v>
      </c>
      <c r="B42" s="16" t="s">
        <v>5</v>
      </c>
      <c r="C42" s="24" t="s">
        <v>3</v>
      </c>
      <c r="D42">
        <v>80</v>
      </c>
      <c r="E42" s="11"/>
      <c r="F42" s="11"/>
      <c r="G42" s="11"/>
    </row>
    <row r="43" spans="1:7" x14ac:dyDescent="0.25">
      <c r="A43" s="15" t="s">
        <v>9</v>
      </c>
      <c r="B43" s="16" t="s">
        <v>20</v>
      </c>
      <c r="C43" s="24" t="s">
        <v>3</v>
      </c>
      <c r="D43">
        <v>3</v>
      </c>
      <c r="E43" s="11"/>
      <c r="F43" s="11"/>
      <c r="G43" s="11"/>
    </row>
    <row r="44" spans="1:7" x14ac:dyDescent="0.25">
      <c r="A44" s="15" t="s">
        <v>9</v>
      </c>
      <c r="B44" s="16" t="s">
        <v>6</v>
      </c>
      <c r="C44" s="24" t="s">
        <v>3</v>
      </c>
      <c r="D44">
        <v>19</v>
      </c>
      <c r="E44" s="11"/>
      <c r="F44" s="11"/>
      <c r="G44" s="11"/>
    </row>
    <row r="45" spans="1:7" x14ac:dyDescent="0.25">
      <c r="A45" s="15" t="s">
        <v>9</v>
      </c>
      <c r="B45" s="16" t="s">
        <v>21</v>
      </c>
      <c r="C45" s="24" t="s">
        <v>3</v>
      </c>
      <c r="D45">
        <v>155</v>
      </c>
      <c r="E45" s="11"/>
      <c r="F45" s="11"/>
      <c r="G45" s="11"/>
    </row>
    <row r="46" spans="1:7" x14ac:dyDescent="0.25">
      <c r="A46" s="15" t="s">
        <v>9</v>
      </c>
      <c r="B46" s="16" t="s">
        <v>22</v>
      </c>
      <c r="C46" s="24" t="s">
        <v>3</v>
      </c>
      <c r="D46">
        <v>140</v>
      </c>
      <c r="E46" s="11"/>
      <c r="F46" s="11"/>
      <c r="G46" s="11"/>
    </row>
    <row r="47" spans="1:7" ht="15.75" thickBot="1" x14ac:dyDescent="0.3">
      <c r="A47" s="31" t="s">
        <v>9</v>
      </c>
      <c r="B47" s="32" t="s">
        <v>23</v>
      </c>
      <c r="C47" s="33" t="s">
        <v>3</v>
      </c>
      <c r="D47">
        <v>38</v>
      </c>
      <c r="E47" s="11"/>
      <c r="F47" s="11"/>
      <c r="G47" s="11"/>
    </row>
    <row r="48" spans="1:7" x14ac:dyDescent="0.25">
      <c r="A48" s="15" t="s">
        <v>12</v>
      </c>
      <c r="B48" s="16" t="s">
        <v>33</v>
      </c>
      <c r="C48" s="24" t="s">
        <v>3</v>
      </c>
      <c r="E48" s="11"/>
      <c r="F48" s="11"/>
      <c r="G48" s="11"/>
    </row>
    <row r="49" spans="1:7" x14ac:dyDescent="0.25">
      <c r="A49" s="9" t="s">
        <v>12</v>
      </c>
      <c r="B49" s="10" t="s">
        <v>24</v>
      </c>
      <c r="C49" s="2" t="s">
        <v>8</v>
      </c>
      <c r="E49" s="11"/>
      <c r="F49" s="11"/>
      <c r="G49" s="11"/>
    </row>
    <row r="50" spans="1:7" x14ac:dyDescent="0.25">
      <c r="A50" s="9" t="s">
        <v>12</v>
      </c>
      <c r="B50" s="10" t="s">
        <v>35</v>
      </c>
      <c r="C50" s="2" t="s">
        <v>8</v>
      </c>
      <c r="E50" s="11"/>
      <c r="F50" s="11"/>
      <c r="G50" s="11"/>
    </row>
    <row r="51" spans="1:7" x14ac:dyDescent="0.25">
      <c r="A51" s="15" t="s">
        <v>12</v>
      </c>
      <c r="B51" s="16" t="s">
        <v>19</v>
      </c>
      <c r="C51" s="24" t="s">
        <v>3</v>
      </c>
      <c r="E51" s="11"/>
      <c r="F51" s="11"/>
      <c r="G51" s="11"/>
    </row>
    <row r="52" spans="1:7" x14ac:dyDescent="0.25">
      <c r="A52" s="15" t="s">
        <v>12</v>
      </c>
      <c r="B52" s="16" t="s">
        <v>25</v>
      </c>
      <c r="C52" s="24" t="s">
        <v>3</v>
      </c>
      <c r="E52" s="11"/>
      <c r="F52" s="11"/>
      <c r="G52" s="11"/>
    </row>
    <row r="53" spans="1:7" x14ac:dyDescent="0.25">
      <c r="A53" s="15" t="s">
        <v>12</v>
      </c>
      <c r="B53" s="16" t="s">
        <v>4</v>
      </c>
      <c r="C53" s="24" t="s">
        <v>3</v>
      </c>
      <c r="E53" s="11"/>
      <c r="F53" s="11"/>
      <c r="G53" s="11"/>
    </row>
    <row r="54" spans="1:7" x14ac:dyDescent="0.25">
      <c r="A54" s="15" t="s">
        <v>12</v>
      </c>
      <c r="B54" s="16" t="s">
        <v>6</v>
      </c>
      <c r="C54" s="24" t="s">
        <v>3</v>
      </c>
      <c r="E54" s="11"/>
      <c r="F54" s="11"/>
      <c r="G54" s="11"/>
    </row>
    <row r="55" spans="1:7" ht="15.75" thickBot="1" x14ac:dyDescent="0.3">
      <c r="A55" s="5" t="s">
        <v>12</v>
      </c>
      <c r="B55" s="6" t="s">
        <v>6</v>
      </c>
      <c r="C55" s="3" t="s">
        <v>8</v>
      </c>
      <c r="E55" s="11"/>
      <c r="F55" s="11"/>
      <c r="G55" s="11"/>
    </row>
    <row r="56" spans="1:7" x14ac:dyDescent="0.25">
      <c r="A56" s="15" t="s">
        <v>18</v>
      </c>
      <c r="B56" s="16" t="s">
        <v>2</v>
      </c>
      <c r="C56" s="24" t="s">
        <v>3</v>
      </c>
      <c r="D56">
        <v>786</v>
      </c>
      <c r="E56" s="11"/>
      <c r="F56" s="11"/>
      <c r="G56" s="11"/>
    </row>
    <row r="57" spans="1:7" x14ac:dyDescent="0.25">
      <c r="A57" s="15" t="s">
        <v>18</v>
      </c>
      <c r="B57" s="16" t="s">
        <v>25</v>
      </c>
      <c r="C57" s="24" t="s">
        <v>3</v>
      </c>
      <c r="E57" s="11"/>
      <c r="F57" s="11"/>
      <c r="G57" s="11"/>
    </row>
    <row r="58" spans="1:7" x14ac:dyDescent="0.25">
      <c r="A58" s="15" t="s">
        <v>18</v>
      </c>
      <c r="B58" s="16" t="s">
        <v>4</v>
      </c>
      <c r="C58" s="24" t="s">
        <v>3</v>
      </c>
      <c r="D58">
        <v>36</v>
      </c>
      <c r="E58" s="11"/>
      <c r="F58" s="11"/>
      <c r="G58" s="11"/>
    </row>
    <row r="59" spans="1:7" x14ac:dyDescent="0.25">
      <c r="A59" s="15" t="s">
        <v>18</v>
      </c>
      <c r="B59" s="16" t="s">
        <v>5</v>
      </c>
      <c r="C59" s="24" t="s">
        <v>3</v>
      </c>
      <c r="D59">
        <v>52</v>
      </c>
      <c r="E59" s="11"/>
      <c r="F59" s="11"/>
      <c r="G59" s="11"/>
    </row>
    <row r="60" spans="1:7" x14ac:dyDescent="0.25">
      <c r="A60" s="9" t="s">
        <v>18</v>
      </c>
      <c r="B60" s="10" t="s">
        <v>5</v>
      </c>
      <c r="C60" s="10" t="s">
        <v>8</v>
      </c>
      <c r="D60">
        <v>34</v>
      </c>
      <c r="E60" s="11"/>
      <c r="F60" s="11"/>
      <c r="G60" s="11"/>
    </row>
    <row r="61" spans="1:7" ht="15.75" thickBot="1" x14ac:dyDescent="0.3">
      <c r="A61" s="5" t="s">
        <v>18</v>
      </c>
      <c r="B61" s="6" t="s">
        <v>6</v>
      </c>
      <c r="C61" s="6" t="s">
        <v>8</v>
      </c>
      <c r="D61">
        <v>217</v>
      </c>
      <c r="E61" s="11"/>
      <c r="F61" s="11"/>
      <c r="G61" s="11"/>
    </row>
    <row r="62" spans="1:7" x14ac:dyDescent="0.25">
      <c r="A62" s="27" t="s">
        <v>13</v>
      </c>
      <c r="B62" s="24" t="s">
        <v>4</v>
      </c>
      <c r="C62" s="24" t="s">
        <v>3</v>
      </c>
      <c r="D62">
        <v>28</v>
      </c>
      <c r="E62" s="11"/>
      <c r="F62" s="11"/>
      <c r="G62" s="11"/>
    </row>
    <row r="63" spans="1:7" x14ac:dyDescent="0.25">
      <c r="A63" s="27" t="s">
        <v>13</v>
      </c>
      <c r="B63" s="24" t="s">
        <v>5</v>
      </c>
      <c r="C63" s="24" t="s">
        <v>3</v>
      </c>
      <c r="D63">
        <v>1</v>
      </c>
    </row>
    <row r="64" spans="1:7" x14ac:dyDescent="0.25">
      <c r="A64" s="27" t="s">
        <v>13</v>
      </c>
      <c r="B64" s="24" t="s">
        <v>16</v>
      </c>
      <c r="C64" s="24" t="s">
        <v>3</v>
      </c>
      <c r="D64">
        <v>0</v>
      </c>
    </row>
    <row r="65" spans="1:4" x14ac:dyDescent="0.25">
      <c r="A65" s="28" t="s">
        <v>13</v>
      </c>
      <c r="B65" s="29" t="s">
        <v>6</v>
      </c>
      <c r="C65" s="29" t="s">
        <v>3</v>
      </c>
      <c r="D65">
        <v>887</v>
      </c>
    </row>
    <row r="67" spans="1:4" x14ac:dyDescent="0.25">
      <c r="A67" t="s">
        <v>15</v>
      </c>
      <c r="B67" t="s">
        <v>41</v>
      </c>
    </row>
    <row r="68" spans="1:4" x14ac:dyDescent="0.25">
      <c r="A68" t="s">
        <v>12</v>
      </c>
      <c r="B68" t="s">
        <v>47</v>
      </c>
    </row>
    <row r="69" spans="1:4" x14ac:dyDescent="0.25">
      <c r="A69" t="s">
        <v>18</v>
      </c>
      <c r="B69" t="s">
        <v>47</v>
      </c>
    </row>
  </sheetData>
  <autoFilter ref="A4:D59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79998168889431442"/>
  </sheetPr>
  <dimension ref="A1:F70"/>
  <sheetViews>
    <sheetView zoomScale="75" zoomScaleNormal="75" workbookViewId="0">
      <selection activeCell="D73" sqref="D73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3.85546875" customWidth="1"/>
  </cols>
  <sheetData>
    <row r="1" spans="1:6" x14ac:dyDescent="0.25">
      <c r="A1" s="11"/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7" t="s">
        <v>14</v>
      </c>
      <c r="B4" s="18" t="s">
        <v>0</v>
      </c>
      <c r="C4" s="18" t="s">
        <v>1</v>
      </c>
      <c r="D4" s="19" t="s">
        <v>27</v>
      </c>
      <c r="E4" s="11"/>
      <c r="F4" s="11"/>
    </row>
    <row r="5" spans="1:6" x14ac:dyDescent="0.25">
      <c r="A5" s="20" t="s">
        <v>10</v>
      </c>
      <c r="B5" s="21" t="s">
        <v>2</v>
      </c>
      <c r="C5" s="22" t="s">
        <v>3</v>
      </c>
      <c r="D5" s="80">
        <v>500</v>
      </c>
      <c r="E5" s="11"/>
      <c r="F5" s="11"/>
    </row>
    <row r="6" spans="1:6" x14ac:dyDescent="0.25">
      <c r="A6" s="15" t="s">
        <v>10</v>
      </c>
      <c r="B6" s="16" t="s">
        <v>4</v>
      </c>
      <c r="C6" s="24" t="s">
        <v>3</v>
      </c>
      <c r="D6" s="80">
        <v>51</v>
      </c>
      <c r="E6" s="11"/>
      <c r="F6" s="11"/>
    </row>
    <row r="7" spans="1:6" ht="15.75" thickBot="1" x14ac:dyDescent="0.3">
      <c r="A7" s="31" t="s">
        <v>10</v>
      </c>
      <c r="B7" s="32" t="s">
        <v>6</v>
      </c>
      <c r="C7" s="33" t="s">
        <v>3</v>
      </c>
      <c r="D7" s="80">
        <v>4</v>
      </c>
      <c r="E7" s="11"/>
      <c r="F7" s="11"/>
    </row>
    <row r="8" spans="1:6" x14ac:dyDescent="0.25">
      <c r="A8" s="7" t="s">
        <v>15</v>
      </c>
      <c r="B8" s="8" t="s">
        <v>33</v>
      </c>
      <c r="C8" s="4" t="s">
        <v>8</v>
      </c>
      <c r="D8" s="80">
        <v>2</v>
      </c>
      <c r="E8" s="11"/>
      <c r="F8" s="11"/>
    </row>
    <row r="9" spans="1:6" x14ac:dyDescent="0.25">
      <c r="A9" s="9" t="s">
        <v>15</v>
      </c>
      <c r="B9" s="10" t="s">
        <v>19</v>
      </c>
      <c r="C9" s="2" t="s">
        <v>8</v>
      </c>
      <c r="D9" s="80">
        <v>289</v>
      </c>
      <c r="E9" s="11"/>
      <c r="F9" s="11"/>
    </row>
    <row r="10" spans="1:6" x14ac:dyDescent="0.25">
      <c r="A10" s="9" t="s">
        <v>15</v>
      </c>
      <c r="B10" s="10" t="s">
        <v>2</v>
      </c>
      <c r="C10" s="2" t="s">
        <v>8</v>
      </c>
      <c r="D10" s="80">
        <v>1495</v>
      </c>
      <c r="E10" s="11"/>
      <c r="F10" s="11"/>
    </row>
    <row r="11" spans="1:6" x14ac:dyDescent="0.25">
      <c r="A11" s="9" t="s">
        <v>15</v>
      </c>
      <c r="B11" s="10" t="s">
        <v>5</v>
      </c>
      <c r="C11" s="2" t="s">
        <v>8</v>
      </c>
      <c r="D11" s="80"/>
      <c r="E11" s="11"/>
      <c r="F11" s="11"/>
    </row>
    <row r="12" spans="1:6" x14ac:dyDescent="0.25">
      <c r="A12" s="9" t="s">
        <v>15</v>
      </c>
      <c r="B12" s="10" t="s">
        <v>20</v>
      </c>
      <c r="C12" s="2" t="s">
        <v>8</v>
      </c>
      <c r="D12" s="80">
        <v>3</v>
      </c>
      <c r="E12" s="11"/>
      <c r="F12" s="11"/>
    </row>
    <row r="13" spans="1:6" x14ac:dyDescent="0.25">
      <c r="A13" s="15" t="s">
        <v>15</v>
      </c>
      <c r="B13" s="16" t="s">
        <v>6</v>
      </c>
      <c r="C13" s="24" t="s">
        <v>3</v>
      </c>
      <c r="D13" s="80">
        <v>9</v>
      </c>
      <c r="E13" s="11"/>
      <c r="F13" s="11"/>
    </row>
    <row r="14" spans="1:6" x14ac:dyDescent="0.25">
      <c r="A14" s="9" t="s">
        <v>15</v>
      </c>
      <c r="B14" s="10" t="s">
        <v>6</v>
      </c>
      <c r="C14" s="2" t="s">
        <v>8</v>
      </c>
      <c r="D14" s="80">
        <v>1</v>
      </c>
      <c r="E14" s="11"/>
      <c r="F14" s="11"/>
    </row>
    <row r="15" spans="1:6" x14ac:dyDescent="0.25">
      <c r="A15" s="9" t="s">
        <v>15</v>
      </c>
      <c r="B15" s="10" t="s">
        <v>22</v>
      </c>
      <c r="C15" s="2" t="s">
        <v>8</v>
      </c>
      <c r="D15" s="80">
        <v>335</v>
      </c>
      <c r="E15" s="11"/>
      <c r="F15" s="11"/>
    </row>
    <row r="16" spans="1:6" ht="15.75" thickBot="1" x14ac:dyDescent="0.3">
      <c r="A16" s="5" t="s">
        <v>15</v>
      </c>
      <c r="B16" s="6" t="s">
        <v>23</v>
      </c>
      <c r="C16" s="3" t="s">
        <v>8</v>
      </c>
      <c r="D16" s="80">
        <v>335</v>
      </c>
      <c r="E16" s="11"/>
      <c r="F16" s="11"/>
    </row>
    <row r="17" spans="1:6" x14ac:dyDescent="0.25">
      <c r="A17" s="35" t="s">
        <v>16</v>
      </c>
      <c r="B17" s="36" t="s">
        <v>4</v>
      </c>
      <c r="C17" s="37" t="s">
        <v>3</v>
      </c>
      <c r="D17" s="80">
        <v>1</v>
      </c>
      <c r="E17" s="11"/>
      <c r="F17" s="11"/>
    </row>
    <row r="18" spans="1:6" x14ac:dyDescent="0.25">
      <c r="A18" s="15" t="s">
        <v>16</v>
      </c>
      <c r="B18" s="16" t="s">
        <v>5</v>
      </c>
      <c r="C18" s="24" t="s">
        <v>3</v>
      </c>
      <c r="D18" s="80">
        <v>7</v>
      </c>
      <c r="E18" s="11"/>
      <c r="F18" s="11"/>
    </row>
    <row r="19" spans="1:6" x14ac:dyDescent="0.25">
      <c r="A19" s="15" t="s">
        <v>16</v>
      </c>
      <c r="B19" s="16" t="s">
        <v>16</v>
      </c>
      <c r="C19" s="24" t="s">
        <v>3</v>
      </c>
      <c r="D19" s="80">
        <v>0</v>
      </c>
      <c r="E19" s="11"/>
      <c r="F19" s="11"/>
    </row>
    <row r="20" spans="1:6" ht="15.75" thickBot="1" x14ac:dyDescent="0.3">
      <c r="A20" s="5" t="s">
        <v>16</v>
      </c>
      <c r="B20" s="6" t="s">
        <v>16</v>
      </c>
      <c r="C20" s="3" t="s">
        <v>8</v>
      </c>
      <c r="D20" s="80">
        <v>0</v>
      </c>
      <c r="E20" s="11"/>
      <c r="F20" s="11"/>
    </row>
    <row r="21" spans="1:6" x14ac:dyDescent="0.25">
      <c r="A21" s="7" t="s">
        <v>11</v>
      </c>
      <c r="B21" s="8" t="s">
        <v>34</v>
      </c>
      <c r="C21" s="4" t="s">
        <v>8</v>
      </c>
      <c r="D21" s="80">
        <v>110</v>
      </c>
      <c r="E21" s="11"/>
      <c r="F21" s="11"/>
    </row>
    <row r="22" spans="1:6" x14ac:dyDescent="0.25">
      <c r="A22" s="9" t="s">
        <v>11</v>
      </c>
      <c r="B22" s="10" t="s">
        <v>25</v>
      </c>
      <c r="C22" s="2" t="s">
        <v>8</v>
      </c>
      <c r="D22" s="80"/>
      <c r="E22" s="11"/>
      <c r="F22" s="11"/>
    </row>
    <row r="23" spans="1:6" x14ac:dyDescent="0.25">
      <c r="A23" s="9" t="s">
        <v>11</v>
      </c>
      <c r="B23" s="10" t="s">
        <v>4</v>
      </c>
      <c r="C23" s="2" t="s">
        <v>8</v>
      </c>
      <c r="D23" s="80">
        <v>33</v>
      </c>
      <c r="E23" s="11"/>
      <c r="F23" s="11"/>
    </row>
    <row r="24" spans="1:6" x14ac:dyDescent="0.25">
      <c r="A24" s="9" t="s">
        <v>11</v>
      </c>
      <c r="B24" s="10" t="s">
        <v>5</v>
      </c>
      <c r="C24" s="2" t="s">
        <v>8</v>
      </c>
      <c r="D24" s="80">
        <v>936</v>
      </c>
      <c r="E24" s="11"/>
      <c r="F24" s="11"/>
    </row>
    <row r="25" spans="1:6" x14ac:dyDescent="0.25">
      <c r="A25" s="9" t="s">
        <v>11</v>
      </c>
      <c r="B25" s="10" t="s">
        <v>6</v>
      </c>
      <c r="C25" s="2" t="s">
        <v>8</v>
      </c>
      <c r="D25" s="80">
        <v>848</v>
      </c>
      <c r="E25" s="11"/>
      <c r="F25" s="11"/>
    </row>
    <row r="26" spans="1:6" ht="15.75" thickBot="1" x14ac:dyDescent="0.3">
      <c r="A26" s="5" t="s">
        <v>11</v>
      </c>
      <c r="B26" s="6" t="s">
        <v>21</v>
      </c>
      <c r="C26" s="3" t="s">
        <v>8</v>
      </c>
      <c r="D26" s="80"/>
      <c r="E26" s="11"/>
      <c r="F26" s="11"/>
    </row>
    <row r="27" spans="1:6" x14ac:dyDescent="0.25">
      <c r="A27" s="35" t="s">
        <v>7</v>
      </c>
      <c r="B27" s="36" t="s">
        <v>19</v>
      </c>
      <c r="C27" s="37" t="s">
        <v>3</v>
      </c>
      <c r="D27" s="80">
        <v>184</v>
      </c>
      <c r="E27" s="11"/>
      <c r="F27" s="11"/>
    </row>
    <row r="28" spans="1:6" x14ac:dyDescent="0.25">
      <c r="A28" s="15" t="s">
        <v>7</v>
      </c>
      <c r="B28" s="16" t="s">
        <v>2</v>
      </c>
      <c r="C28" s="24" t="s">
        <v>3</v>
      </c>
      <c r="D28" s="80">
        <v>443</v>
      </c>
      <c r="E28" s="11"/>
      <c r="F28" s="11"/>
    </row>
    <row r="29" spans="1:6" x14ac:dyDescent="0.25">
      <c r="A29" s="15" t="s">
        <v>7</v>
      </c>
      <c r="B29" s="16" t="s">
        <v>34</v>
      </c>
      <c r="C29" s="24" t="s">
        <v>3</v>
      </c>
      <c r="D29" s="80">
        <v>110</v>
      </c>
      <c r="E29" s="11"/>
      <c r="F29" s="11"/>
    </row>
    <row r="30" spans="1:6" x14ac:dyDescent="0.25">
      <c r="A30" s="15" t="s">
        <v>7</v>
      </c>
      <c r="B30" s="16" t="s">
        <v>4</v>
      </c>
      <c r="C30" s="24" t="s">
        <v>3</v>
      </c>
      <c r="D30" s="80">
        <v>473</v>
      </c>
      <c r="E30" s="11"/>
      <c r="F30" s="11"/>
    </row>
    <row r="31" spans="1:6" x14ac:dyDescent="0.25">
      <c r="A31" s="9" t="s">
        <v>7</v>
      </c>
      <c r="B31" s="10" t="s">
        <v>4</v>
      </c>
      <c r="C31" s="2" t="s">
        <v>8</v>
      </c>
      <c r="D31" s="80"/>
      <c r="E31" s="11"/>
      <c r="F31" s="11"/>
    </row>
    <row r="32" spans="1:6" x14ac:dyDescent="0.25">
      <c r="A32" s="15" t="s">
        <v>7</v>
      </c>
      <c r="B32" s="16" t="s">
        <v>5</v>
      </c>
      <c r="C32" s="24" t="s">
        <v>3</v>
      </c>
      <c r="D32" s="80">
        <v>28</v>
      </c>
      <c r="E32" s="11"/>
      <c r="F32" s="11"/>
    </row>
    <row r="33" spans="1:6" x14ac:dyDescent="0.25">
      <c r="A33" s="15" t="s">
        <v>7</v>
      </c>
      <c r="B33" s="16" t="s">
        <v>16</v>
      </c>
      <c r="C33" s="24" t="s">
        <v>3</v>
      </c>
      <c r="D33" s="80"/>
      <c r="E33" s="11"/>
      <c r="F33" s="11"/>
    </row>
    <row r="34" spans="1:6" x14ac:dyDescent="0.25">
      <c r="A34" s="9" t="s">
        <v>7</v>
      </c>
      <c r="B34" s="10" t="s">
        <v>16</v>
      </c>
      <c r="C34" s="2" t="s">
        <v>8</v>
      </c>
      <c r="D34" s="80"/>
      <c r="E34" s="11"/>
      <c r="F34" s="11"/>
    </row>
    <row r="35" spans="1:6" ht="15.75" thickBot="1" x14ac:dyDescent="0.3">
      <c r="A35" s="31" t="s">
        <v>7</v>
      </c>
      <c r="B35" s="32" t="s">
        <v>6</v>
      </c>
      <c r="C35" s="33" t="s">
        <v>3</v>
      </c>
      <c r="D35" s="80">
        <v>84</v>
      </c>
      <c r="E35" s="11"/>
      <c r="F35" s="11"/>
    </row>
    <row r="36" spans="1:6" x14ac:dyDescent="0.25">
      <c r="A36" s="15" t="s">
        <v>17</v>
      </c>
      <c r="B36" s="16" t="s">
        <v>2</v>
      </c>
      <c r="C36" s="24" t="s">
        <v>3</v>
      </c>
      <c r="D36" s="80">
        <v>79</v>
      </c>
      <c r="E36" s="11"/>
      <c r="F36" s="11"/>
    </row>
    <row r="37" spans="1:6" x14ac:dyDescent="0.25">
      <c r="A37" s="15" t="s">
        <v>17</v>
      </c>
      <c r="B37" s="16" t="s">
        <v>4</v>
      </c>
      <c r="C37" s="24" t="s">
        <v>3</v>
      </c>
      <c r="D37" s="80">
        <v>360</v>
      </c>
      <c r="E37" s="11"/>
      <c r="F37" s="11"/>
    </row>
    <row r="38" spans="1:6" x14ac:dyDescent="0.25">
      <c r="A38" s="15" t="s">
        <v>17</v>
      </c>
      <c r="B38" s="16" t="s">
        <v>5</v>
      </c>
      <c r="C38" s="24" t="s">
        <v>3</v>
      </c>
      <c r="D38" s="80">
        <v>2</v>
      </c>
      <c r="E38" s="11"/>
      <c r="F38" s="11"/>
    </row>
    <row r="39" spans="1:6" ht="15.75" thickBot="1" x14ac:dyDescent="0.3">
      <c r="A39" s="31" t="s">
        <v>17</v>
      </c>
      <c r="B39" s="32" t="s">
        <v>6</v>
      </c>
      <c r="C39" s="33" t="s">
        <v>3</v>
      </c>
      <c r="D39" s="80">
        <v>104</v>
      </c>
      <c r="E39" s="11"/>
      <c r="F39" s="11"/>
    </row>
    <row r="40" spans="1:6" x14ac:dyDescent="0.25">
      <c r="A40" s="15" t="s">
        <v>9</v>
      </c>
      <c r="B40" s="16" t="s">
        <v>2</v>
      </c>
      <c r="C40" s="24" t="s">
        <v>3</v>
      </c>
      <c r="D40" s="80">
        <v>351</v>
      </c>
      <c r="E40" s="11"/>
      <c r="F40" s="11"/>
    </row>
    <row r="41" spans="1:6" x14ac:dyDescent="0.25">
      <c r="A41" s="9" t="s">
        <v>9</v>
      </c>
      <c r="B41" s="10" t="s">
        <v>4</v>
      </c>
      <c r="C41" s="2" t="s">
        <v>8</v>
      </c>
      <c r="D41" s="80">
        <v>1240</v>
      </c>
      <c r="E41" s="11"/>
      <c r="F41" s="11"/>
    </row>
    <row r="42" spans="1:6" x14ac:dyDescent="0.25">
      <c r="A42" s="15" t="s">
        <v>9</v>
      </c>
      <c r="B42" s="16" t="s">
        <v>5</v>
      </c>
      <c r="C42" s="24" t="s">
        <v>3</v>
      </c>
      <c r="D42" s="80">
        <v>915</v>
      </c>
      <c r="E42" s="11"/>
      <c r="F42" s="11"/>
    </row>
    <row r="43" spans="1:6" x14ac:dyDescent="0.25">
      <c r="A43" s="15" t="s">
        <v>9</v>
      </c>
      <c r="B43" s="16" t="s">
        <v>20</v>
      </c>
      <c r="C43" s="24" t="s">
        <v>3</v>
      </c>
      <c r="D43" s="80">
        <v>3</v>
      </c>
      <c r="E43" s="11"/>
      <c r="F43" s="11"/>
    </row>
    <row r="44" spans="1:6" x14ac:dyDescent="0.25">
      <c r="A44" s="15" t="s">
        <v>9</v>
      </c>
      <c r="B44" s="16" t="s">
        <v>6</v>
      </c>
      <c r="C44" s="24" t="s">
        <v>3</v>
      </c>
      <c r="D44" s="80">
        <v>2</v>
      </c>
      <c r="E44" s="11"/>
      <c r="F44" s="11"/>
    </row>
    <row r="45" spans="1:6" x14ac:dyDescent="0.25">
      <c r="A45" s="15" t="s">
        <v>9</v>
      </c>
      <c r="B45" s="16" t="s">
        <v>21</v>
      </c>
      <c r="C45" s="24" t="s">
        <v>3</v>
      </c>
      <c r="D45" s="80"/>
      <c r="E45" s="11"/>
      <c r="F45" s="11"/>
    </row>
    <row r="46" spans="1:6" x14ac:dyDescent="0.25">
      <c r="A46" s="15" t="s">
        <v>9</v>
      </c>
      <c r="B46" s="16" t="s">
        <v>22</v>
      </c>
      <c r="C46" s="24" t="s">
        <v>3</v>
      </c>
      <c r="D46" s="80">
        <v>335</v>
      </c>
      <c r="E46" s="11"/>
      <c r="F46" s="11"/>
    </row>
    <row r="47" spans="1:6" ht="15.75" thickBot="1" x14ac:dyDescent="0.3">
      <c r="A47" s="31" t="s">
        <v>9</v>
      </c>
      <c r="B47" s="32" t="s">
        <v>23</v>
      </c>
      <c r="C47" s="33" t="s">
        <v>3</v>
      </c>
      <c r="D47" s="80">
        <v>335</v>
      </c>
      <c r="E47" s="11"/>
      <c r="F47" s="11"/>
    </row>
    <row r="48" spans="1:6" x14ac:dyDescent="0.25">
      <c r="A48" s="15" t="s">
        <v>12</v>
      </c>
      <c r="B48" s="16" t="s">
        <v>33</v>
      </c>
      <c r="C48" s="24" t="s">
        <v>3</v>
      </c>
      <c r="D48" s="80">
        <v>2</v>
      </c>
      <c r="E48" s="11"/>
      <c r="F48" s="11"/>
    </row>
    <row r="49" spans="1:6" x14ac:dyDescent="0.25">
      <c r="A49" s="9" t="s">
        <v>12</v>
      </c>
      <c r="B49" s="10" t="s">
        <v>24</v>
      </c>
      <c r="C49" s="2" t="s">
        <v>8</v>
      </c>
      <c r="D49" s="80">
        <v>28</v>
      </c>
      <c r="E49" s="11"/>
      <c r="F49" s="11"/>
    </row>
    <row r="50" spans="1:6" x14ac:dyDescent="0.25">
      <c r="A50" s="9" t="s">
        <v>12</v>
      </c>
      <c r="B50" s="10" t="s">
        <v>35</v>
      </c>
      <c r="C50" s="2" t="s">
        <v>8</v>
      </c>
      <c r="D50" s="80">
        <v>0</v>
      </c>
      <c r="E50" s="11"/>
      <c r="F50" s="11"/>
    </row>
    <row r="51" spans="1:6" x14ac:dyDescent="0.25">
      <c r="A51" s="15" t="s">
        <v>12</v>
      </c>
      <c r="B51" s="16" t="s">
        <v>19</v>
      </c>
      <c r="C51" s="24" t="s">
        <v>3</v>
      </c>
      <c r="D51" s="80">
        <v>0</v>
      </c>
      <c r="E51" s="11"/>
      <c r="F51" s="11"/>
    </row>
    <row r="52" spans="1:6" x14ac:dyDescent="0.25">
      <c r="A52" s="15" t="s">
        <v>12</v>
      </c>
      <c r="B52" s="16" t="s">
        <v>25</v>
      </c>
      <c r="C52" s="24" t="s">
        <v>3</v>
      </c>
      <c r="D52" s="80"/>
      <c r="E52" s="11"/>
      <c r="F52" s="11"/>
    </row>
    <row r="53" spans="1:6" x14ac:dyDescent="0.25">
      <c r="A53" s="15" t="s">
        <v>12</v>
      </c>
      <c r="B53" s="16" t="s">
        <v>4</v>
      </c>
      <c r="C53" s="24" t="s">
        <v>3</v>
      </c>
      <c r="D53" s="80">
        <v>1</v>
      </c>
      <c r="E53" s="11"/>
      <c r="F53" s="11"/>
    </row>
    <row r="54" spans="1:6" x14ac:dyDescent="0.25">
      <c r="A54" s="15" t="s">
        <v>12</v>
      </c>
      <c r="B54" s="16" t="s">
        <v>6</v>
      </c>
      <c r="C54" s="24" t="s">
        <v>3</v>
      </c>
      <c r="D54" s="80">
        <v>1</v>
      </c>
      <c r="E54" s="11"/>
      <c r="F54" s="11"/>
    </row>
    <row r="55" spans="1:6" ht="15.75" thickBot="1" x14ac:dyDescent="0.3">
      <c r="A55" s="5" t="s">
        <v>12</v>
      </c>
      <c r="B55" s="6" t="s">
        <v>6</v>
      </c>
      <c r="C55" s="3" t="s">
        <v>8</v>
      </c>
      <c r="D55" s="80"/>
      <c r="E55" s="11"/>
      <c r="F55" s="11"/>
    </row>
    <row r="56" spans="1:6" x14ac:dyDescent="0.25">
      <c r="A56" s="15" t="s">
        <v>18</v>
      </c>
      <c r="B56" s="16" t="s">
        <v>2</v>
      </c>
      <c r="C56" s="24" t="s">
        <v>3</v>
      </c>
      <c r="D56" s="80">
        <v>119</v>
      </c>
      <c r="E56" s="11"/>
      <c r="F56" s="11"/>
    </row>
    <row r="57" spans="1:6" x14ac:dyDescent="0.25">
      <c r="A57" s="15" t="s">
        <v>18</v>
      </c>
      <c r="B57" s="16" t="s">
        <v>25</v>
      </c>
      <c r="C57" s="24" t="s">
        <v>3</v>
      </c>
      <c r="D57" s="80"/>
      <c r="E57" s="11"/>
      <c r="F57" s="11"/>
    </row>
    <row r="58" spans="1:6" x14ac:dyDescent="0.25">
      <c r="A58" s="15" t="s">
        <v>18</v>
      </c>
      <c r="B58" s="16" t="s">
        <v>4</v>
      </c>
      <c r="C58" s="24" t="s">
        <v>3</v>
      </c>
      <c r="D58" s="80">
        <v>5</v>
      </c>
      <c r="E58" s="11"/>
      <c r="F58" s="11"/>
    </row>
    <row r="59" spans="1:6" x14ac:dyDescent="0.25">
      <c r="A59" s="15" t="s">
        <v>18</v>
      </c>
      <c r="B59" s="16" t="s">
        <v>5</v>
      </c>
      <c r="C59" s="24" t="s">
        <v>3</v>
      </c>
      <c r="D59" s="80">
        <v>8</v>
      </c>
      <c r="E59" s="11"/>
      <c r="F59" s="11"/>
    </row>
    <row r="60" spans="1:6" x14ac:dyDescent="0.25">
      <c r="A60" s="9" t="s">
        <v>18</v>
      </c>
      <c r="B60" s="10" t="s">
        <v>5</v>
      </c>
      <c r="C60" s="10" t="s">
        <v>8</v>
      </c>
      <c r="D60" s="80">
        <v>5</v>
      </c>
      <c r="E60" s="11"/>
      <c r="F60" s="11"/>
    </row>
    <row r="61" spans="1:6" ht="15.75" thickBot="1" x14ac:dyDescent="0.3">
      <c r="A61" s="5" t="s">
        <v>18</v>
      </c>
      <c r="B61" s="6" t="s">
        <v>6</v>
      </c>
      <c r="C61" s="6" t="s">
        <v>8</v>
      </c>
      <c r="D61" s="80">
        <v>30</v>
      </c>
    </row>
    <row r="62" spans="1:6" x14ac:dyDescent="0.25">
      <c r="A62" s="27" t="s">
        <v>13</v>
      </c>
      <c r="B62" s="24" t="s">
        <v>4</v>
      </c>
      <c r="C62" s="24" t="s">
        <v>3</v>
      </c>
      <c r="D62" s="80">
        <v>157</v>
      </c>
    </row>
    <row r="63" spans="1:6" x14ac:dyDescent="0.25">
      <c r="A63" s="27" t="s">
        <v>13</v>
      </c>
      <c r="B63" s="24" t="s">
        <v>5</v>
      </c>
      <c r="C63" s="24" t="s">
        <v>3</v>
      </c>
      <c r="D63" s="80">
        <v>1</v>
      </c>
    </row>
    <row r="64" spans="1:6" x14ac:dyDescent="0.25">
      <c r="A64" s="27" t="s">
        <v>13</v>
      </c>
      <c r="B64" s="24" t="s">
        <v>16</v>
      </c>
      <c r="C64" s="24" t="s">
        <v>3</v>
      </c>
      <c r="D64" s="80">
        <v>0</v>
      </c>
    </row>
    <row r="65" spans="1:4" x14ac:dyDescent="0.25">
      <c r="A65" s="28" t="s">
        <v>13</v>
      </c>
      <c r="B65" s="29" t="s">
        <v>6</v>
      </c>
      <c r="C65" s="29" t="s">
        <v>3</v>
      </c>
      <c r="D65" s="80">
        <v>727</v>
      </c>
    </row>
    <row r="67" spans="1:4" x14ac:dyDescent="0.25">
      <c r="A67" s="67" t="s">
        <v>15</v>
      </c>
      <c r="B67" s="67" t="s">
        <v>41</v>
      </c>
      <c r="C67" s="67"/>
      <c r="D67" s="80">
        <v>25</v>
      </c>
    </row>
    <row r="68" spans="1:4" x14ac:dyDescent="0.25">
      <c r="A68" s="68" t="s">
        <v>17</v>
      </c>
      <c r="B68" s="68" t="s">
        <v>42</v>
      </c>
      <c r="C68" s="67"/>
      <c r="D68" s="80">
        <v>105</v>
      </c>
    </row>
    <row r="69" spans="1:4" x14ac:dyDescent="0.25">
      <c r="A69" s="67" t="s">
        <v>12</v>
      </c>
      <c r="B69" s="67" t="s">
        <v>47</v>
      </c>
      <c r="C69" s="67"/>
      <c r="D69" s="80"/>
    </row>
    <row r="70" spans="1:4" x14ac:dyDescent="0.25">
      <c r="A70" s="67" t="s">
        <v>18</v>
      </c>
      <c r="B70" s="67" t="s">
        <v>47</v>
      </c>
      <c r="C70" s="67"/>
      <c r="D70" s="80">
        <v>3</v>
      </c>
    </row>
  </sheetData>
  <autoFilter ref="A4:D59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4:D70"/>
  <sheetViews>
    <sheetView zoomScale="80" zoomScaleNormal="80" workbookViewId="0">
      <selection activeCell="D77" sqref="D77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1" customWidth="1"/>
  </cols>
  <sheetData>
    <row r="4" spans="1:4" x14ac:dyDescent="0.25">
      <c r="A4" s="17" t="s">
        <v>14</v>
      </c>
      <c r="B4" s="18" t="s">
        <v>0</v>
      </c>
      <c r="C4" s="18" t="s">
        <v>1</v>
      </c>
      <c r="D4" s="19" t="s">
        <v>27</v>
      </c>
    </row>
    <row r="5" spans="1:4" x14ac:dyDescent="0.25">
      <c r="A5" s="20" t="s">
        <v>10</v>
      </c>
      <c r="B5" s="21" t="s">
        <v>2</v>
      </c>
      <c r="C5" s="22" t="s">
        <v>3</v>
      </c>
      <c r="D5" s="83">
        <v>1727</v>
      </c>
    </row>
    <row r="6" spans="1:4" x14ac:dyDescent="0.25">
      <c r="A6" s="15" t="s">
        <v>10</v>
      </c>
      <c r="B6" s="16" t="s">
        <v>4</v>
      </c>
      <c r="C6" s="24" t="s">
        <v>3</v>
      </c>
      <c r="D6" s="83">
        <v>55</v>
      </c>
    </row>
    <row r="7" spans="1:4" ht="15.75" thickBot="1" x14ac:dyDescent="0.3">
      <c r="A7" s="31" t="s">
        <v>10</v>
      </c>
      <c r="B7" s="32" t="s">
        <v>6</v>
      </c>
      <c r="C7" s="33" t="s">
        <v>3</v>
      </c>
      <c r="D7" s="83">
        <v>124</v>
      </c>
    </row>
    <row r="8" spans="1:4" x14ac:dyDescent="0.25">
      <c r="A8" s="7" t="s">
        <v>15</v>
      </c>
      <c r="B8" s="8" t="s">
        <v>33</v>
      </c>
      <c r="C8" s="4" t="s">
        <v>8</v>
      </c>
      <c r="D8" s="83"/>
    </row>
    <row r="9" spans="1:4" x14ac:dyDescent="0.25">
      <c r="A9" s="9" t="s">
        <v>15</v>
      </c>
      <c r="B9" s="10" t="s">
        <v>19</v>
      </c>
      <c r="C9" s="2" t="s">
        <v>8</v>
      </c>
      <c r="D9" s="83">
        <v>85</v>
      </c>
    </row>
    <row r="10" spans="1:4" x14ac:dyDescent="0.25">
      <c r="A10" s="9" t="s">
        <v>15</v>
      </c>
      <c r="B10" s="10" t="s">
        <v>2</v>
      </c>
      <c r="C10" s="2" t="s">
        <v>8</v>
      </c>
      <c r="D10" s="83">
        <v>5230</v>
      </c>
    </row>
    <row r="11" spans="1:4" x14ac:dyDescent="0.25">
      <c r="A11" s="9" t="s">
        <v>15</v>
      </c>
      <c r="B11" s="10" t="s">
        <v>5</v>
      </c>
      <c r="C11" s="2" t="s">
        <v>8</v>
      </c>
      <c r="D11" s="83">
        <v>26</v>
      </c>
    </row>
    <row r="12" spans="1:4" x14ac:dyDescent="0.25">
      <c r="A12" s="9" t="s">
        <v>15</v>
      </c>
      <c r="B12" s="10" t="s">
        <v>20</v>
      </c>
      <c r="C12" s="2" t="s">
        <v>8</v>
      </c>
      <c r="D12" s="83">
        <v>3</v>
      </c>
    </row>
    <row r="13" spans="1:4" x14ac:dyDescent="0.25">
      <c r="A13" s="15" t="s">
        <v>15</v>
      </c>
      <c r="B13" s="16" t="s">
        <v>6</v>
      </c>
      <c r="C13" s="24" t="s">
        <v>3</v>
      </c>
      <c r="D13" s="83"/>
    </row>
    <row r="14" spans="1:4" x14ac:dyDescent="0.25">
      <c r="A14" s="9" t="s">
        <v>15</v>
      </c>
      <c r="B14" s="10" t="s">
        <v>6</v>
      </c>
      <c r="C14" s="2" t="s">
        <v>8</v>
      </c>
      <c r="D14" s="83"/>
    </row>
    <row r="15" spans="1:4" x14ac:dyDescent="0.25">
      <c r="A15" s="9" t="s">
        <v>15</v>
      </c>
      <c r="B15" s="10" t="s">
        <v>22</v>
      </c>
      <c r="C15" s="2" t="s">
        <v>8</v>
      </c>
      <c r="D15" s="83">
        <v>18</v>
      </c>
    </row>
    <row r="16" spans="1:4" ht="15.75" thickBot="1" x14ac:dyDescent="0.3">
      <c r="A16" s="5" t="s">
        <v>15</v>
      </c>
      <c r="B16" s="6" t="s">
        <v>23</v>
      </c>
      <c r="C16" s="3" t="s">
        <v>8</v>
      </c>
      <c r="D16" s="83">
        <v>23</v>
      </c>
    </row>
    <row r="17" spans="1:4" x14ac:dyDescent="0.25">
      <c r="A17" s="35" t="s">
        <v>16</v>
      </c>
      <c r="B17" s="36" t="s">
        <v>4</v>
      </c>
      <c r="C17" s="37" t="s">
        <v>3</v>
      </c>
      <c r="D17" s="83"/>
    </row>
    <row r="18" spans="1:4" x14ac:dyDescent="0.25">
      <c r="A18" s="15" t="s">
        <v>16</v>
      </c>
      <c r="B18" s="16" t="s">
        <v>5</v>
      </c>
      <c r="C18" s="24" t="s">
        <v>3</v>
      </c>
      <c r="D18" s="83"/>
    </row>
    <row r="19" spans="1:4" x14ac:dyDescent="0.25">
      <c r="A19" s="15" t="s">
        <v>16</v>
      </c>
      <c r="B19" s="16" t="s">
        <v>16</v>
      </c>
      <c r="C19" s="24" t="s">
        <v>3</v>
      </c>
      <c r="D19" s="83"/>
    </row>
    <row r="20" spans="1:4" ht="15.75" thickBot="1" x14ac:dyDescent="0.3">
      <c r="A20" s="5" t="s">
        <v>16</v>
      </c>
      <c r="B20" s="6" t="s">
        <v>16</v>
      </c>
      <c r="C20" s="3" t="s">
        <v>8</v>
      </c>
      <c r="D20" s="83"/>
    </row>
    <row r="21" spans="1:4" x14ac:dyDescent="0.25">
      <c r="A21" s="7" t="s">
        <v>11</v>
      </c>
      <c r="B21" s="8" t="s">
        <v>34</v>
      </c>
      <c r="C21" s="4" t="s">
        <v>8</v>
      </c>
      <c r="D21" s="83">
        <v>171</v>
      </c>
    </row>
    <row r="22" spans="1:4" x14ac:dyDescent="0.25">
      <c r="A22" s="9" t="s">
        <v>11</v>
      </c>
      <c r="B22" s="10" t="s">
        <v>25</v>
      </c>
      <c r="C22" s="2" t="s">
        <v>8</v>
      </c>
      <c r="D22" s="83">
        <v>785</v>
      </c>
    </row>
    <row r="23" spans="1:4" x14ac:dyDescent="0.25">
      <c r="A23" s="9" t="s">
        <v>11</v>
      </c>
      <c r="B23" s="10" t="s">
        <v>4</v>
      </c>
      <c r="C23" s="2" t="s">
        <v>8</v>
      </c>
      <c r="D23" s="83">
        <v>33</v>
      </c>
    </row>
    <row r="24" spans="1:4" x14ac:dyDescent="0.25">
      <c r="A24" s="9" t="s">
        <v>11</v>
      </c>
      <c r="B24" s="10" t="s">
        <v>5</v>
      </c>
      <c r="C24" s="2" t="s">
        <v>8</v>
      </c>
      <c r="D24" s="83">
        <v>79</v>
      </c>
    </row>
    <row r="25" spans="1:4" x14ac:dyDescent="0.25">
      <c r="A25" s="9" t="s">
        <v>11</v>
      </c>
      <c r="B25" s="10" t="s">
        <v>6</v>
      </c>
      <c r="C25" s="2" t="s">
        <v>8</v>
      </c>
      <c r="D25" s="83">
        <v>177</v>
      </c>
    </row>
    <row r="26" spans="1:4" ht="15.75" thickBot="1" x14ac:dyDescent="0.3">
      <c r="A26" s="5" t="s">
        <v>11</v>
      </c>
      <c r="B26" s="6" t="s">
        <v>21</v>
      </c>
      <c r="C26" s="3" t="s">
        <v>8</v>
      </c>
      <c r="D26" s="83">
        <v>170</v>
      </c>
    </row>
    <row r="27" spans="1:4" x14ac:dyDescent="0.25">
      <c r="A27" s="35" t="s">
        <v>7</v>
      </c>
      <c r="B27" s="36" t="s">
        <v>19</v>
      </c>
      <c r="C27" s="37" t="s">
        <v>3</v>
      </c>
      <c r="D27" s="83">
        <v>3</v>
      </c>
    </row>
    <row r="28" spans="1:4" x14ac:dyDescent="0.25">
      <c r="A28" s="15" t="s">
        <v>7</v>
      </c>
      <c r="B28" s="16" t="s">
        <v>2</v>
      </c>
      <c r="C28" s="24" t="s">
        <v>3</v>
      </c>
      <c r="D28" s="83">
        <v>358</v>
      </c>
    </row>
    <row r="29" spans="1:4" x14ac:dyDescent="0.25">
      <c r="A29" s="15" t="s">
        <v>7</v>
      </c>
      <c r="B29" s="16" t="s">
        <v>34</v>
      </c>
      <c r="C29" s="24" t="s">
        <v>3</v>
      </c>
      <c r="D29" s="83">
        <v>171</v>
      </c>
    </row>
    <row r="30" spans="1:4" x14ac:dyDescent="0.25">
      <c r="A30" s="15" t="s">
        <v>7</v>
      </c>
      <c r="B30" s="16" t="s">
        <v>4</v>
      </c>
      <c r="C30" s="24" t="s">
        <v>3</v>
      </c>
      <c r="D30" s="83">
        <v>328</v>
      </c>
    </row>
    <row r="31" spans="1:4" x14ac:dyDescent="0.25">
      <c r="A31" s="9" t="s">
        <v>7</v>
      </c>
      <c r="B31" s="10" t="s">
        <v>4</v>
      </c>
      <c r="C31" s="2" t="s">
        <v>8</v>
      </c>
      <c r="D31" s="83">
        <v>11</v>
      </c>
    </row>
    <row r="32" spans="1:4" x14ac:dyDescent="0.25">
      <c r="A32" s="15" t="s">
        <v>7</v>
      </c>
      <c r="B32" s="16" t="s">
        <v>5</v>
      </c>
      <c r="C32" s="24" t="s">
        <v>3</v>
      </c>
      <c r="D32" s="83">
        <v>45</v>
      </c>
    </row>
    <row r="33" spans="1:4" x14ac:dyDescent="0.25">
      <c r="A33" s="15" t="s">
        <v>7</v>
      </c>
      <c r="B33" s="16" t="s">
        <v>16</v>
      </c>
      <c r="C33" s="24" t="s">
        <v>3</v>
      </c>
      <c r="D33" s="83"/>
    </row>
    <row r="34" spans="1:4" x14ac:dyDescent="0.25">
      <c r="A34" s="9" t="s">
        <v>7</v>
      </c>
      <c r="B34" s="10" t="s">
        <v>16</v>
      </c>
      <c r="C34" s="2" t="s">
        <v>8</v>
      </c>
      <c r="D34" s="83"/>
    </row>
    <row r="35" spans="1:4" ht="15.75" thickBot="1" x14ac:dyDescent="0.3">
      <c r="A35" s="31" t="s">
        <v>7</v>
      </c>
      <c r="B35" s="32" t="s">
        <v>6</v>
      </c>
      <c r="C35" s="33" t="s">
        <v>3</v>
      </c>
      <c r="D35" s="83">
        <v>38</v>
      </c>
    </row>
    <row r="36" spans="1:4" x14ac:dyDescent="0.25">
      <c r="A36" s="15" t="s">
        <v>17</v>
      </c>
      <c r="B36" s="16" t="s">
        <v>2</v>
      </c>
      <c r="C36" s="24" t="s">
        <v>3</v>
      </c>
      <c r="D36" s="83">
        <v>43</v>
      </c>
    </row>
    <row r="37" spans="1:4" x14ac:dyDescent="0.25">
      <c r="A37" s="15" t="s">
        <v>17</v>
      </c>
      <c r="B37" s="16" t="s">
        <v>4</v>
      </c>
      <c r="C37" s="24" t="s">
        <v>3</v>
      </c>
      <c r="D37" s="83">
        <v>327</v>
      </c>
    </row>
    <row r="38" spans="1:4" x14ac:dyDescent="0.25">
      <c r="A38" s="15" t="s">
        <v>17</v>
      </c>
      <c r="B38" s="16" t="s">
        <v>5</v>
      </c>
      <c r="C38" s="24" t="s">
        <v>3</v>
      </c>
      <c r="D38" s="83">
        <v>1</v>
      </c>
    </row>
    <row r="39" spans="1:4" ht="15.75" thickBot="1" x14ac:dyDescent="0.3">
      <c r="A39" s="31" t="s">
        <v>17</v>
      </c>
      <c r="B39" s="32" t="s">
        <v>6</v>
      </c>
      <c r="C39" s="33" t="s">
        <v>3</v>
      </c>
      <c r="D39" s="83">
        <v>85</v>
      </c>
    </row>
    <row r="40" spans="1:4" x14ac:dyDescent="0.25">
      <c r="A40" s="15" t="s">
        <v>9</v>
      </c>
      <c r="B40" s="16" t="s">
        <v>2</v>
      </c>
      <c r="C40" s="24" t="s">
        <v>3</v>
      </c>
      <c r="D40" s="83">
        <v>2316</v>
      </c>
    </row>
    <row r="41" spans="1:4" x14ac:dyDescent="0.25">
      <c r="A41" s="9" t="s">
        <v>9</v>
      </c>
      <c r="B41" s="10" t="s">
        <v>4</v>
      </c>
      <c r="C41" s="2" t="s">
        <v>8</v>
      </c>
      <c r="D41" s="83">
        <v>841</v>
      </c>
    </row>
    <row r="42" spans="1:4" x14ac:dyDescent="0.25">
      <c r="A42" s="15" t="s">
        <v>9</v>
      </c>
      <c r="B42" s="16" t="s">
        <v>5</v>
      </c>
      <c r="C42" s="24" t="s">
        <v>3</v>
      </c>
      <c r="D42" s="83">
        <v>25</v>
      </c>
    </row>
    <row r="43" spans="1:4" x14ac:dyDescent="0.25">
      <c r="A43" s="15" t="s">
        <v>9</v>
      </c>
      <c r="B43" s="16" t="s">
        <v>20</v>
      </c>
      <c r="C43" s="24" t="s">
        <v>3</v>
      </c>
      <c r="D43" s="83">
        <v>3</v>
      </c>
    </row>
    <row r="44" spans="1:4" x14ac:dyDescent="0.25">
      <c r="A44" s="15" t="s">
        <v>9</v>
      </c>
      <c r="B44" s="16" t="s">
        <v>6</v>
      </c>
      <c r="C44" s="24" t="s">
        <v>3</v>
      </c>
      <c r="D44" s="83">
        <v>13</v>
      </c>
    </row>
    <row r="45" spans="1:4" x14ac:dyDescent="0.25">
      <c r="A45" s="15" t="s">
        <v>9</v>
      </c>
      <c r="B45" s="16" t="s">
        <v>21</v>
      </c>
      <c r="C45" s="24" t="s">
        <v>3</v>
      </c>
      <c r="D45" s="83">
        <v>170</v>
      </c>
    </row>
    <row r="46" spans="1:4" x14ac:dyDescent="0.25">
      <c r="A46" s="15" t="s">
        <v>9</v>
      </c>
      <c r="B46" s="16" t="s">
        <v>22</v>
      </c>
      <c r="C46" s="24" t="s">
        <v>3</v>
      </c>
      <c r="D46" s="83">
        <v>18</v>
      </c>
    </row>
    <row r="47" spans="1:4" ht="15.75" thickBot="1" x14ac:dyDescent="0.3">
      <c r="A47" s="31" t="s">
        <v>9</v>
      </c>
      <c r="B47" s="32" t="s">
        <v>23</v>
      </c>
      <c r="C47" s="33" t="s">
        <v>3</v>
      </c>
      <c r="D47" s="83">
        <v>23</v>
      </c>
    </row>
    <row r="48" spans="1:4" x14ac:dyDescent="0.25">
      <c r="A48" s="15" t="s">
        <v>12</v>
      </c>
      <c r="B48" s="16" t="s">
        <v>33</v>
      </c>
      <c r="C48" s="24" t="s">
        <v>3</v>
      </c>
      <c r="D48" s="83"/>
    </row>
    <row r="49" spans="1:4" x14ac:dyDescent="0.25">
      <c r="A49" s="9" t="s">
        <v>12</v>
      </c>
      <c r="B49" s="10" t="s">
        <v>24</v>
      </c>
      <c r="C49" s="2" t="s">
        <v>8</v>
      </c>
      <c r="D49" s="83"/>
    </row>
    <row r="50" spans="1:4" x14ac:dyDescent="0.25">
      <c r="A50" s="9" t="s">
        <v>12</v>
      </c>
      <c r="B50" s="10" t="s">
        <v>35</v>
      </c>
      <c r="C50" s="2" t="s">
        <v>8</v>
      </c>
      <c r="D50" s="83"/>
    </row>
    <row r="51" spans="1:4" x14ac:dyDescent="0.25">
      <c r="A51" s="15" t="s">
        <v>12</v>
      </c>
      <c r="B51" s="16" t="s">
        <v>19</v>
      </c>
      <c r="C51" s="24" t="s">
        <v>3</v>
      </c>
      <c r="D51" s="83"/>
    </row>
    <row r="52" spans="1:4" x14ac:dyDescent="0.25">
      <c r="A52" s="15" t="s">
        <v>12</v>
      </c>
      <c r="B52" s="16" t="s">
        <v>25</v>
      </c>
      <c r="C52" s="24" t="s">
        <v>3</v>
      </c>
      <c r="D52" s="83">
        <v>779</v>
      </c>
    </row>
    <row r="53" spans="1:4" x14ac:dyDescent="0.25">
      <c r="A53" s="15" t="s">
        <v>12</v>
      </c>
      <c r="B53" s="16" t="s">
        <v>4</v>
      </c>
      <c r="C53" s="24" t="s">
        <v>3</v>
      </c>
      <c r="D53" s="83">
        <v>5</v>
      </c>
    </row>
    <row r="54" spans="1:4" x14ac:dyDescent="0.25">
      <c r="A54" s="15" t="s">
        <v>12</v>
      </c>
      <c r="B54" s="16" t="s">
        <v>6</v>
      </c>
      <c r="C54" s="24" t="s">
        <v>3</v>
      </c>
      <c r="D54" s="83"/>
    </row>
    <row r="55" spans="1:4" ht="15.75" thickBot="1" x14ac:dyDescent="0.3">
      <c r="A55" s="5" t="s">
        <v>12</v>
      </c>
      <c r="B55" s="6" t="s">
        <v>6</v>
      </c>
      <c r="C55" s="3" t="s">
        <v>8</v>
      </c>
      <c r="D55" s="83">
        <v>736</v>
      </c>
    </row>
    <row r="56" spans="1:4" x14ac:dyDescent="0.25">
      <c r="A56" s="15" t="s">
        <v>18</v>
      </c>
      <c r="B56" s="16" t="s">
        <v>2</v>
      </c>
      <c r="C56" s="24" t="s">
        <v>3</v>
      </c>
      <c r="D56" s="83">
        <v>786</v>
      </c>
    </row>
    <row r="57" spans="1:4" x14ac:dyDescent="0.25">
      <c r="A57" s="15" t="s">
        <v>18</v>
      </c>
      <c r="B57" s="16" t="s">
        <v>25</v>
      </c>
      <c r="C57" s="24" t="s">
        <v>3</v>
      </c>
      <c r="D57" s="83">
        <v>6</v>
      </c>
    </row>
    <row r="58" spans="1:4" x14ac:dyDescent="0.25">
      <c r="A58" s="15" t="s">
        <v>18</v>
      </c>
      <c r="B58" s="16" t="s">
        <v>4</v>
      </c>
      <c r="C58" s="24" t="s">
        <v>3</v>
      </c>
      <c r="D58" s="83">
        <v>37</v>
      </c>
    </row>
    <row r="59" spans="1:4" x14ac:dyDescent="0.25">
      <c r="A59" s="15" t="s">
        <v>18</v>
      </c>
      <c r="B59" s="16" t="s">
        <v>5</v>
      </c>
      <c r="C59" s="24" t="s">
        <v>3</v>
      </c>
      <c r="D59" s="83">
        <v>78</v>
      </c>
    </row>
    <row r="60" spans="1:4" x14ac:dyDescent="0.25">
      <c r="A60" s="9" t="s">
        <v>18</v>
      </c>
      <c r="B60" s="10" t="s">
        <v>5</v>
      </c>
      <c r="C60" s="10" t="s">
        <v>8</v>
      </c>
      <c r="D60" s="83">
        <v>34</v>
      </c>
    </row>
    <row r="61" spans="1:4" ht="15.75" thickBot="1" x14ac:dyDescent="0.3">
      <c r="A61" s="5" t="s">
        <v>18</v>
      </c>
      <c r="B61" s="6" t="s">
        <v>6</v>
      </c>
      <c r="C61" s="6" t="s">
        <v>8</v>
      </c>
      <c r="D61" s="83">
        <v>221</v>
      </c>
    </row>
    <row r="62" spans="1:4" x14ac:dyDescent="0.25">
      <c r="A62" s="27" t="s">
        <v>13</v>
      </c>
      <c r="B62" s="24" t="s">
        <v>4</v>
      </c>
      <c r="C62" s="24" t="s">
        <v>3</v>
      </c>
      <c r="D62" s="83">
        <v>11</v>
      </c>
    </row>
    <row r="63" spans="1:4" x14ac:dyDescent="0.25">
      <c r="A63" s="27" t="s">
        <v>13</v>
      </c>
      <c r="B63" s="24" t="s">
        <v>5</v>
      </c>
      <c r="C63" s="24" t="s">
        <v>3</v>
      </c>
      <c r="D63" s="83"/>
    </row>
    <row r="64" spans="1:4" x14ac:dyDescent="0.25">
      <c r="A64" s="27" t="s">
        <v>13</v>
      </c>
      <c r="B64" s="24" t="s">
        <v>16</v>
      </c>
      <c r="C64" s="24" t="s">
        <v>3</v>
      </c>
      <c r="D64" s="83"/>
    </row>
    <row r="65" spans="1:4" x14ac:dyDescent="0.25">
      <c r="A65" s="28" t="s">
        <v>13</v>
      </c>
      <c r="B65" s="29" t="s">
        <v>6</v>
      </c>
      <c r="C65" s="29" t="s">
        <v>3</v>
      </c>
      <c r="D65" s="83">
        <v>869</v>
      </c>
    </row>
    <row r="66" spans="1:4" x14ac:dyDescent="0.25">
      <c r="A66" s="11"/>
      <c r="B66" s="11"/>
      <c r="C66" s="11"/>
      <c r="D66" s="84"/>
    </row>
    <row r="67" spans="1:4" x14ac:dyDescent="0.25">
      <c r="A67" s="70" t="s">
        <v>15</v>
      </c>
      <c r="B67" s="70" t="s">
        <v>41</v>
      </c>
      <c r="C67" s="70"/>
      <c r="D67" s="84">
        <v>25</v>
      </c>
    </row>
    <row r="68" spans="1:4" x14ac:dyDescent="0.25">
      <c r="A68" s="71" t="s">
        <v>17</v>
      </c>
      <c r="B68" s="71" t="s">
        <v>42</v>
      </c>
      <c r="C68" s="70"/>
      <c r="D68" s="84">
        <v>82</v>
      </c>
    </row>
    <row r="69" spans="1:4" x14ac:dyDescent="0.25">
      <c r="A69" s="69" t="s">
        <v>12</v>
      </c>
      <c r="B69" s="69" t="s">
        <v>47</v>
      </c>
      <c r="C69" s="69"/>
      <c r="D69" s="83">
        <v>19</v>
      </c>
    </row>
    <row r="70" spans="1:4" x14ac:dyDescent="0.25">
      <c r="A70" s="69" t="s">
        <v>18</v>
      </c>
      <c r="B70" s="69" t="s">
        <v>47</v>
      </c>
      <c r="C70" s="69"/>
      <c r="D70" s="83">
        <v>22</v>
      </c>
    </row>
  </sheetData>
  <autoFilter ref="A4:D62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3:G69"/>
  <sheetViews>
    <sheetView topLeftCell="A60" zoomScale="99" zoomScaleNormal="99" workbookViewId="0">
      <selection activeCell="B73" sqref="B73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2.140625" customWidth="1"/>
  </cols>
  <sheetData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7" t="s">
        <v>14</v>
      </c>
      <c r="B4" s="18" t="s">
        <v>0</v>
      </c>
      <c r="C4" s="18" t="s">
        <v>1</v>
      </c>
      <c r="D4" s="19" t="s">
        <v>27</v>
      </c>
      <c r="E4" s="11"/>
      <c r="F4" s="11"/>
      <c r="G4" s="11"/>
    </row>
    <row r="5" spans="1:7" x14ac:dyDescent="0.25">
      <c r="A5" s="20" t="s">
        <v>10</v>
      </c>
      <c r="B5" s="21" t="s">
        <v>2</v>
      </c>
      <c r="C5" s="22" t="s">
        <v>3</v>
      </c>
      <c r="D5" s="23">
        <v>1000</v>
      </c>
      <c r="E5" s="11"/>
      <c r="F5" s="11"/>
      <c r="G5" s="11"/>
    </row>
    <row r="6" spans="1:7" x14ac:dyDescent="0.25">
      <c r="A6" s="15" t="s">
        <v>10</v>
      </c>
      <c r="B6" s="16" t="s">
        <v>4</v>
      </c>
      <c r="C6" s="24" t="s">
        <v>3</v>
      </c>
      <c r="D6" s="25">
        <v>51</v>
      </c>
      <c r="E6" s="11"/>
      <c r="F6" s="11"/>
      <c r="G6" s="11"/>
    </row>
    <row r="7" spans="1:7" ht="15.75" thickBot="1" x14ac:dyDescent="0.3">
      <c r="A7" s="31" t="s">
        <v>10</v>
      </c>
      <c r="B7" s="32" t="s">
        <v>6</v>
      </c>
      <c r="C7" s="33" t="s">
        <v>3</v>
      </c>
      <c r="D7" s="34"/>
      <c r="E7" s="11"/>
      <c r="F7" s="11"/>
      <c r="G7" s="11"/>
    </row>
    <row r="8" spans="1:7" x14ac:dyDescent="0.25">
      <c r="A8" s="7" t="s">
        <v>15</v>
      </c>
      <c r="B8" s="8" t="s">
        <v>33</v>
      </c>
      <c r="C8" s="4" t="s">
        <v>8</v>
      </c>
      <c r="D8" s="40"/>
      <c r="E8" s="11"/>
      <c r="F8" s="11"/>
      <c r="G8" s="11"/>
    </row>
    <row r="9" spans="1:7" x14ac:dyDescent="0.25">
      <c r="A9" s="9" t="s">
        <v>15</v>
      </c>
      <c r="B9" s="10" t="s">
        <v>19</v>
      </c>
      <c r="C9" s="2" t="s">
        <v>8</v>
      </c>
      <c r="D9" s="41">
        <v>100</v>
      </c>
      <c r="E9" s="11"/>
      <c r="F9" s="11"/>
      <c r="G9" s="11"/>
    </row>
    <row r="10" spans="1:7" x14ac:dyDescent="0.25">
      <c r="A10" s="9" t="s">
        <v>15</v>
      </c>
      <c r="B10" s="10" t="s">
        <v>2</v>
      </c>
      <c r="C10" s="2" t="s">
        <v>8</v>
      </c>
      <c r="D10" s="41">
        <v>2469</v>
      </c>
      <c r="E10" s="11"/>
      <c r="F10" s="11"/>
      <c r="G10" s="11"/>
    </row>
    <row r="11" spans="1:7" x14ac:dyDescent="0.25">
      <c r="A11" s="9" t="s">
        <v>15</v>
      </c>
      <c r="B11" s="10" t="s">
        <v>5</v>
      </c>
      <c r="C11" s="2" t="s">
        <v>8</v>
      </c>
      <c r="D11" s="41"/>
      <c r="E11" s="11"/>
      <c r="F11" s="11"/>
      <c r="G11" s="11"/>
    </row>
    <row r="12" spans="1:7" x14ac:dyDescent="0.25">
      <c r="A12" s="9" t="s">
        <v>15</v>
      </c>
      <c r="B12" s="10" t="s">
        <v>20</v>
      </c>
      <c r="C12" s="2" t="s">
        <v>8</v>
      </c>
      <c r="D12" s="41">
        <v>3</v>
      </c>
      <c r="E12" s="11"/>
      <c r="F12" s="11"/>
      <c r="G12" s="11"/>
    </row>
    <row r="13" spans="1:7" x14ac:dyDescent="0.25">
      <c r="A13" s="15" t="s">
        <v>15</v>
      </c>
      <c r="B13" s="16" t="s">
        <v>6</v>
      </c>
      <c r="C13" s="24" t="s">
        <v>3</v>
      </c>
      <c r="D13" s="25"/>
      <c r="E13" s="11"/>
      <c r="F13" s="11"/>
      <c r="G13" s="11"/>
    </row>
    <row r="14" spans="1:7" x14ac:dyDescent="0.25">
      <c r="A14" s="9" t="s">
        <v>15</v>
      </c>
      <c r="B14" s="10" t="s">
        <v>6</v>
      </c>
      <c r="C14" s="2" t="s">
        <v>8</v>
      </c>
      <c r="D14" s="41"/>
      <c r="E14" s="11"/>
      <c r="F14" s="11"/>
      <c r="G14" s="11"/>
    </row>
    <row r="15" spans="1:7" x14ac:dyDescent="0.25">
      <c r="A15" s="9" t="s">
        <v>15</v>
      </c>
      <c r="B15" s="10" t="s">
        <v>22</v>
      </c>
      <c r="C15" s="2" t="s">
        <v>8</v>
      </c>
      <c r="D15" s="41">
        <v>347</v>
      </c>
      <c r="E15" s="11"/>
      <c r="F15" s="11"/>
      <c r="G15" s="11"/>
    </row>
    <row r="16" spans="1:7" ht="15.75" thickBot="1" x14ac:dyDescent="0.3">
      <c r="A16" s="5" t="s">
        <v>15</v>
      </c>
      <c r="B16" s="6" t="s">
        <v>23</v>
      </c>
      <c r="C16" s="3" t="s">
        <v>8</v>
      </c>
      <c r="D16" s="42">
        <v>307</v>
      </c>
      <c r="E16" s="11"/>
      <c r="F16" s="11"/>
      <c r="G16" s="11"/>
    </row>
    <row r="17" spans="1:7" x14ac:dyDescent="0.25">
      <c r="A17" s="35" t="s">
        <v>16</v>
      </c>
      <c r="B17" s="36" t="s">
        <v>4</v>
      </c>
      <c r="C17" s="37" t="s">
        <v>3</v>
      </c>
      <c r="D17" s="38">
        <v>0</v>
      </c>
      <c r="E17" s="11"/>
      <c r="F17" s="11"/>
      <c r="G17" s="11"/>
    </row>
    <row r="18" spans="1:7" x14ac:dyDescent="0.25">
      <c r="A18" s="15" t="s">
        <v>16</v>
      </c>
      <c r="B18" s="16" t="s">
        <v>5</v>
      </c>
      <c r="C18" s="24" t="s">
        <v>3</v>
      </c>
      <c r="D18" s="25">
        <v>0</v>
      </c>
      <c r="E18" s="11"/>
      <c r="F18" s="11"/>
      <c r="G18" s="11"/>
    </row>
    <row r="19" spans="1:7" x14ac:dyDescent="0.25">
      <c r="A19" s="15" t="s">
        <v>16</v>
      </c>
      <c r="B19" s="16" t="s">
        <v>16</v>
      </c>
      <c r="C19" s="24" t="s">
        <v>3</v>
      </c>
      <c r="D19" s="25">
        <v>0</v>
      </c>
      <c r="E19" s="11"/>
      <c r="F19" s="11"/>
      <c r="G19" s="11"/>
    </row>
    <row r="20" spans="1:7" ht="15.75" thickBot="1" x14ac:dyDescent="0.3">
      <c r="A20" s="5" t="s">
        <v>16</v>
      </c>
      <c r="B20" s="6" t="s">
        <v>16</v>
      </c>
      <c r="C20" s="3" t="s">
        <v>8</v>
      </c>
      <c r="D20" s="42">
        <v>0</v>
      </c>
      <c r="E20" s="11"/>
      <c r="F20" s="11"/>
      <c r="G20" s="11"/>
    </row>
    <row r="21" spans="1:7" x14ac:dyDescent="0.25">
      <c r="A21" s="7" t="s">
        <v>11</v>
      </c>
      <c r="B21" s="8" t="s">
        <v>34</v>
      </c>
      <c r="C21" s="4" t="s">
        <v>8</v>
      </c>
      <c r="D21" s="40">
        <v>173</v>
      </c>
      <c r="E21" s="11"/>
      <c r="F21" s="11"/>
      <c r="G21" s="11"/>
    </row>
    <row r="22" spans="1:7" x14ac:dyDescent="0.25">
      <c r="A22" s="9" t="s">
        <v>11</v>
      </c>
      <c r="B22" s="10" t="s">
        <v>25</v>
      </c>
      <c r="C22" s="2" t="s">
        <v>8</v>
      </c>
      <c r="D22" s="41">
        <v>58</v>
      </c>
      <c r="E22" s="11"/>
      <c r="F22" s="11"/>
      <c r="G22" s="11"/>
    </row>
    <row r="23" spans="1:7" x14ac:dyDescent="0.25">
      <c r="A23" s="9" t="s">
        <v>11</v>
      </c>
      <c r="B23" s="10" t="s">
        <v>4</v>
      </c>
      <c r="C23" s="2" t="s">
        <v>8</v>
      </c>
      <c r="D23" s="41">
        <v>45</v>
      </c>
      <c r="E23" s="11"/>
      <c r="F23" s="11"/>
      <c r="G23" s="11"/>
    </row>
    <row r="24" spans="1:7" x14ac:dyDescent="0.25">
      <c r="A24" s="9" t="s">
        <v>11</v>
      </c>
      <c r="B24" s="10" t="s">
        <v>5</v>
      </c>
      <c r="C24" s="2" t="s">
        <v>8</v>
      </c>
      <c r="D24" s="41">
        <v>179</v>
      </c>
      <c r="E24" s="11"/>
      <c r="F24" s="11"/>
      <c r="G24" s="11"/>
    </row>
    <row r="25" spans="1:7" x14ac:dyDescent="0.25">
      <c r="A25" s="9" t="s">
        <v>11</v>
      </c>
      <c r="B25" s="10" t="s">
        <v>6</v>
      </c>
      <c r="C25" s="2" t="s">
        <v>8</v>
      </c>
      <c r="D25" s="41">
        <v>662</v>
      </c>
      <c r="E25" s="11"/>
      <c r="F25" s="11"/>
      <c r="G25" s="11"/>
    </row>
    <row r="26" spans="1:7" ht="15.75" thickBot="1" x14ac:dyDescent="0.3">
      <c r="A26" s="5" t="s">
        <v>11</v>
      </c>
      <c r="B26" s="6" t="s">
        <v>21</v>
      </c>
      <c r="C26" s="3" t="s">
        <v>8</v>
      </c>
      <c r="D26" s="42">
        <v>155</v>
      </c>
      <c r="E26" s="11"/>
      <c r="F26" s="11"/>
      <c r="G26" s="11"/>
    </row>
    <row r="27" spans="1:7" x14ac:dyDescent="0.25">
      <c r="A27" s="35" t="s">
        <v>7</v>
      </c>
      <c r="B27" s="36" t="s">
        <v>19</v>
      </c>
      <c r="C27" s="37" t="s">
        <v>3</v>
      </c>
      <c r="D27" s="38">
        <v>17</v>
      </c>
      <c r="E27" s="11"/>
      <c r="F27" s="11"/>
      <c r="G27" s="11"/>
    </row>
    <row r="28" spans="1:7" x14ac:dyDescent="0.25">
      <c r="A28" s="15" t="s">
        <v>7</v>
      </c>
      <c r="B28" s="16" t="s">
        <v>2</v>
      </c>
      <c r="C28" s="24" t="s">
        <v>3</v>
      </c>
      <c r="D28" s="25">
        <v>324</v>
      </c>
      <c r="E28" s="11"/>
      <c r="F28" s="11"/>
      <c r="G28" s="11"/>
    </row>
    <row r="29" spans="1:7" x14ac:dyDescent="0.25">
      <c r="A29" s="15" t="s">
        <v>7</v>
      </c>
      <c r="B29" s="16" t="s">
        <v>34</v>
      </c>
      <c r="C29" s="24" t="s">
        <v>3</v>
      </c>
      <c r="D29" s="25">
        <v>173</v>
      </c>
      <c r="E29" s="11"/>
      <c r="F29" s="11"/>
      <c r="G29" s="11"/>
    </row>
    <row r="30" spans="1:7" x14ac:dyDescent="0.25">
      <c r="A30" s="15" t="s">
        <v>7</v>
      </c>
      <c r="B30" s="16" t="s">
        <v>4</v>
      </c>
      <c r="C30" s="24" t="s">
        <v>3</v>
      </c>
      <c r="D30" s="25">
        <v>338</v>
      </c>
      <c r="E30" s="11"/>
      <c r="F30" s="11"/>
      <c r="G30" s="11"/>
    </row>
    <row r="31" spans="1:7" x14ac:dyDescent="0.25">
      <c r="A31" s="9" t="s">
        <v>7</v>
      </c>
      <c r="B31" s="10" t="s">
        <v>4</v>
      </c>
      <c r="C31" s="2" t="s">
        <v>8</v>
      </c>
      <c r="D31" s="41">
        <v>11</v>
      </c>
      <c r="E31" s="11"/>
      <c r="F31" s="11"/>
      <c r="G31" s="11"/>
    </row>
    <row r="32" spans="1:7" x14ac:dyDescent="0.25">
      <c r="A32" s="15" t="s">
        <v>7</v>
      </c>
      <c r="B32" s="16" t="s">
        <v>5</v>
      </c>
      <c r="C32" s="24" t="s">
        <v>3</v>
      </c>
      <c r="D32" s="25">
        <v>31</v>
      </c>
      <c r="E32" s="11"/>
      <c r="F32" s="11"/>
      <c r="G32" s="11"/>
    </row>
    <row r="33" spans="1:7" x14ac:dyDescent="0.25">
      <c r="A33" s="15" t="s">
        <v>7</v>
      </c>
      <c r="B33" s="16" t="s">
        <v>16</v>
      </c>
      <c r="C33" s="24" t="s">
        <v>3</v>
      </c>
      <c r="D33" s="25"/>
      <c r="E33" s="11"/>
      <c r="F33" s="11"/>
      <c r="G33" s="11"/>
    </row>
    <row r="34" spans="1:7" x14ac:dyDescent="0.25">
      <c r="A34" s="9" t="s">
        <v>7</v>
      </c>
      <c r="B34" s="10" t="s">
        <v>16</v>
      </c>
      <c r="C34" s="2" t="s">
        <v>8</v>
      </c>
      <c r="D34" s="41"/>
      <c r="E34" s="11"/>
      <c r="F34" s="11"/>
      <c r="G34" s="11"/>
    </row>
    <row r="35" spans="1:7" ht="15.75" thickBot="1" x14ac:dyDescent="0.3">
      <c r="A35" s="31" t="s">
        <v>7</v>
      </c>
      <c r="B35" s="32" t="s">
        <v>6</v>
      </c>
      <c r="C35" s="33" t="s">
        <v>3</v>
      </c>
      <c r="D35" s="34">
        <v>52</v>
      </c>
      <c r="E35" s="11"/>
      <c r="F35" s="11"/>
      <c r="G35" s="11"/>
    </row>
    <row r="36" spans="1:7" x14ac:dyDescent="0.25">
      <c r="A36" s="15" t="s">
        <v>17</v>
      </c>
      <c r="B36" s="16" t="s">
        <v>2</v>
      </c>
      <c r="C36" s="24" t="s">
        <v>3</v>
      </c>
      <c r="D36" s="25">
        <v>25</v>
      </c>
      <c r="E36" s="11"/>
      <c r="F36" s="11"/>
      <c r="G36" s="11"/>
    </row>
    <row r="37" spans="1:7" x14ac:dyDescent="0.25">
      <c r="A37" s="15" t="s">
        <v>17</v>
      </c>
      <c r="B37" s="16" t="s">
        <v>4</v>
      </c>
      <c r="C37" s="24" t="s">
        <v>3</v>
      </c>
      <c r="D37" s="25">
        <v>124</v>
      </c>
      <c r="E37" s="11"/>
      <c r="F37" s="11"/>
      <c r="G37" s="11"/>
    </row>
    <row r="38" spans="1:7" x14ac:dyDescent="0.25">
      <c r="A38" s="15" t="s">
        <v>17</v>
      </c>
      <c r="B38" s="16" t="s">
        <v>5</v>
      </c>
      <c r="C38" s="24" t="s">
        <v>3</v>
      </c>
      <c r="D38" s="25">
        <v>1</v>
      </c>
      <c r="E38" s="11"/>
      <c r="F38" s="11"/>
      <c r="G38" s="11"/>
    </row>
    <row r="39" spans="1:7" ht="15.75" thickBot="1" x14ac:dyDescent="0.3">
      <c r="A39" s="31" t="s">
        <v>17</v>
      </c>
      <c r="B39" s="32" t="s">
        <v>6</v>
      </c>
      <c r="C39" s="33" t="s">
        <v>3</v>
      </c>
      <c r="D39" s="34">
        <v>6</v>
      </c>
      <c r="E39" s="11"/>
      <c r="F39" s="11"/>
      <c r="G39" s="11"/>
    </row>
    <row r="40" spans="1:7" x14ac:dyDescent="0.25">
      <c r="A40" s="15" t="s">
        <v>9</v>
      </c>
      <c r="B40" s="16" t="s">
        <v>2</v>
      </c>
      <c r="C40" s="24" t="s">
        <v>3</v>
      </c>
      <c r="D40" s="25">
        <v>315</v>
      </c>
      <c r="E40" s="11"/>
      <c r="F40" s="11"/>
      <c r="G40" s="11"/>
    </row>
    <row r="41" spans="1:7" x14ac:dyDescent="0.25">
      <c r="A41" s="9" t="s">
        <v>9</v>
      </c>
      <c r="B41" s="10" t="s">
        <v>4</v>
      </c>
      <c r="C41" s="2" t="s">
        <v>8</v>
      </c>
      <c r="D41" s="41">
        <v>878</v>
      </c>
      <c r="E41" s="11"/>
      <c r="F41" s="11"/>
      <c r="G41" s="11"/>
    </row>
    <row r="42" spans="1:7" x14ac:dyDescent="0.25">
      <c r="A42" s="15" t="s">
        <v>9</v>
      </c>
      <c r="B42" s="16" t="s">
        <v>5</v>
      </c>
      <c r="C42" s="24" t="s">
        <v>3</v>
      </c>
      <c r="D42" s="25">
        <v>140</v>
      </c>
      <c r="E42" s="11"/>
      <c r="F42" s="11"/>
      <c r="G42" s="11"/>
    </row>
    <row r="43" spans="1:7" x14ac:dyDescent="0.25">
      <c r="A43" s="15" t="s">
        <v>9</v>
      </c>
      <c r="B43" s="16" t="s">
        <v>20</v>
      </c>
      <c r="C43" s="24" t="s">
        <v>3</v>
      </c>
      <c r="D43" s="25">
        <v>3</v>
      </c>
      <c r="E43" s="11"/>
      <c r="F43" s="11"/>
      <c r="G43" s="11"/>
    </row>
    <row r="44" spans="1:7" x14ac:dyDescent="0.25">
      <c r="A44" s="15" t="s">
        <v>9</v>
      </c>
      <c r="B44" s="16" t="s">
        <v>6</v>
      </c>
      <c r="C44" s="24" t="s">
        <v>3</v>
      </c>
      <c r="D44" s="25">
        <v>27</v>
      </c>
      <c r="E44" s="11"/>
      <c r="F44" s="11"/>
      <c r="G44" s="11"/>
    </row>
    <row r="45" spans="1:7" x14ac:dyDescent="0.25">
      <c r="A45" s="15" t="s">
        <v>9</v>
      </c>
      <c r="B45" s="16" t="s">
        <v>21</v>
      </c>
      <c r="C45" s="24" t="s">
        <v>3</v>
      </c>
      <c r="D45" s="25">
        <v>155</v>
      </c>
      <c r="E45" s="11"/>
      <c r="F45" s="11"/>
      <c r="G45" s="11"/>
    </row>
    <row r="46" spans="1:7" x14ac:dyDescent="0.25">
      <c r="A46" s="15" t="s">
        <v>9</v>
      </c>
      <c r="B46" s="16" t="s">
        <v>22</v>
      </c>
      <c r="C46" s="24" t="s">
        <v>3</v>
      </c>
      <c r="D46" s="25">
        <v>347</v>
      </c>
      <c r="E46" s="11"/>
      <c r="F46" s="11"/>
      <c r="G46" s="11"/>
    </row>
    <row r="47" spans="1:7" ht="15.75" thickBot="1" x14ac:dyDescent="0.3">
      <c r="A47" s="31" t="s">
        <v>9</v>
      </c>
      <c r="B47" s="32" t="s">
        <v>23</v>
      </c>
      <c r="C47" s="33" t="s">
        <v>3</v>
      </c>
      <c r="D47" s="34">
        <v>307</v>
      </c>
      <c r="E47" s="11"/>
      <c r="F47" s="11"/>
      <c r="G47" s="11"/>
    </row>
    <row r="48" spans="1:7" x14ac:dyDescent="0.25">
      <c r="A48" s="15" t="s">
        <v>12</v>
      </c>
      <c r="B48" s="16" t="s">
        <v>33</v>
      </c>
      <c r="C48" s="24" t="s">
        <v>3</v>
      </c>
      <c r="D48" s="25"/>
      <c r="E48" s="11"/>
      <c r="F48" s="11"/>
      <c r="G48" s="11"/>
    </row>
    <row r="49" spans="1:7" x14ac:dyDescent="0.25">
      <c r="A49" s="9" t="s">
        <v>12</v>
      </c>
      <c r="B49" s="10" t="s">
        <v>24</v>
      </c>
      <c r="C49" s="2" t="s">
        <v>8</v>
      </c>
      <c r="D49" s="41"/>
      <c r="E49" s="11"/>
      <c r="F49" s="11"/>
      <c r="G49" s="11"/>
    </row>
    <row r="50" spans="1:7" x14ac:dyDescent="0.25">
      <c r="A50" s="9" t="s">
        <v>12</v>
      </c>
      <c r="B50" s="10" t="s">
        <v>35</v>
      </c>
      <c r="C50" s="2" t="s">
        <v>8</v>
      </c>
      <c r="D50" s="41"/>
      <c r="E50" s="11"/>
      <c r="F50" s="11"/>
      <c r="G50" s="11"/>
    </row>
    <row r="51" spans="1:7" x14ac:dyDescent="0.25">
      <c r="A51" s="15" t="s">
        <v>12</v>
      </c>
      <c r="B51" s="16" t="s">
        <v>19</v>
      </c>
      <c r="C51" s="24" t="s">
        <v>3</v>
      </c>
      <c r="D51" s="25"/>
      <c r="E51" s="11"/>
      <c r="F51" s="11"/>
      <c r="G51" s="11"/>
    </row>
    <row r="52" spans="1:7" x14ac:dyDescent="0.25">
      <c r="A52" s="15" t="s">
        <v>12</v>
      </c>
      <c r="B52" s="16" t="s">
        <v>25</v>
      </c>
      <c r="C52" s="24" t="s">
        <v>3</v>
      </c>
      <c r="D52" s="25">
        <v>58</v>
      </c>
      <c r="E52" s="11"/>
      <c r="F52" s="11"/>
      <c r="G52" s="11"/>
    </row>
    <row r="53" spans="1:7" x14ac:dyDescent="0.25">
      <c r="A53" s="15" t="s">
        <v>12</v>
      </c>
      <c r="B53" s="16" t="s">
        <v>4</v>
      </c>
      <c r="C53" s="24" t="s">
        <v>3</v>
      </c>
      <c r="D53" s="25">
        <v>0</v>
      </c>
      <c r="E53" s="11"/>
      <c r="F53" s="11"/>
      <c r="G53" s="11"/>
    </row>
    <row r="54" spans="1:7" x14ac:dyDescent="0.25">
      <c r="A54" s="15" t="s">
        <v>12</v>
      </c>
      <c r="B54" s="16" t="s">
        <v>6</v>
      </c>
      <c r="C54" s="24" t="s">
        <v>3</v>
      </c>
      <c r="D54" s="25"/>
      <c r="E54" s="11"/>
      <c r="F54" s="11"/>
      <c r="G54" s="11"/>
    </row>
    <row r="55" spans="1:7" ht="15.75" thickBot="1" x14ac:dyDescent="0.3">
      <c r="A55" s="5" t="s">
        <v>12</v>
      </c>
      <c r="B55" s="6" t="s">
        <v>6</v>
      </c>
      <c r="C55" s="3" t="s">
        <v>8</v>
      </c>
      <c r="D55" s="42">
        <v>56</v>
      </c>
      <c r="E55" s="11"/>
      <c r="F55" s="11"/>
      <c r="G55" s="11"/>
    </row>
    <row r="56" spans="1:7" x14ac:dyDescent="0.25">
      <c r="A56" s="15" t="s">
        <v>18</v>
      </c>
      <c r="B56" s="16" t="s">
        <v>2</v>
      </c>
      <c r="C56" s="24" t="s">
        <v>3</v>
      </c>
      <c r="D56" s="25">
        <v>786</v>
      </c>
      <c r="E56" s="11"/>
      <c r="F56" s="11"/>
      <c r="G56" s="11"/>
    </row>
    <row r="57" spans="1:7" x14ac:dyDescent="0.25">
      <c r="A57" s="15" t="s">
        <v>18</v>
      </c>
      <c r="B57" s="16" t="s">
        <v>25</v>
      </c>
      <c r="C57" s="24" t="s">
        <v>3</v>
      </c>
      <c r="D57" s="25"/>
      <c r="E57" s="11"/>
      <c r="F57" s="11"/>
      <c r="G57" s="11"/>
    </row>
    <row r="58" spans="1:7" x14ac:dyDescent="0.25">
      <c r="A58" s="15" t="s">
        <v>18</v>
      </c>
      <c r="B58" s="16" t="s">
        <v>4</v>
      </c>
      <c r="C58" s="24" t="s">
        <v>3</v>
      </c>
      <c r="D58" s="25">
        <v>36</v>
      </c>
      <c r="E58" s="11"/>
      <c r="F58" s="11"/>
      <c r="G58" s="11"/>
    </row>
    <row r="59" spans="1:7" x14ac:dyDescent="0.25">
      <c r="A59" s="15" t="s">
        <v>18</v>
      </c>
      <c r="B59" s="16" t="s">
        <v>5</v>
      </c>
      <c r="C59" s="24" t="s">
        <v>3</v>
      </c>
      <c r="D59" s="25">
        <v>52</v>
      </c>
      <c r="E59" s="11"/>
      <c r="F59" s="11"/>
      <c r="G59" s="11"/>
    </row>
    <row r="60" spans="1:7" x14ac:dyDescent="0.25">
      <c r="A60" s="9" t="s">
        <v>18</v>
      </c>
      <c r="B60" s="10" t="s">
        <v>5</v>
      </c>
      <c r="C60" s="10" t="s">
        <v>8</v>
      </c>
      <c r="D60" s="43">
        <v>34</v>
      </c>
      <c r="E60" s="11"/>
      <c r="F60" s="11"/>
      <c r="G60" s="11"/>
    </row>
    <row r="61" spans="1:7" ht="15.75" thickBot="1" x14ac:dyDescent="0.3">
      <c r="A61" s="5" t="s">
        <v>18</v>
      </c>
      <c r="B61" s="6" t="s">
        <v>6</v>
      </c>
      <c r="C61" s="6" t="s">
        <v>8</v>
      </c>
      <c r="D61" s="44">
        <v>217</v>
      </c>
      <c r="E61" s="11"/>
      <c r="F61" s="11"/>
      <c r="G61" s="11"/>
    </row>
    <row r="62" spans="1:7" x14ac:dyDescent="0.25">
      <c r="A62" s="27" t="s">
        <v>13</v>
      </c>
      <c r="B62" s="24" t="s">
        <v>4</v>
      </c>
      <c r="C62" s="24" t="s">
        <v>3</v>
      </c>
      <c r="D62" s="26">
        <v>39</v>
      </c>
      <c r="E62" s="11"/>
      <c r="F62" s="11"/>
      <c r="G62" s="11"/>
    </row>
    <row r="63" spans="1:7" x14ac:dyDescent="0.25">
      <c r="A63" s="27" t="s">
        <v>13</v>
      </c>
      <c r="B63" s="24" t="s">
        <v>5</v>
      </c>
      <c r="C63" s="24" t="s">
        <v>3</v>
      </c>
      <c r="D63" s="26">
        <v>0</v>
      </c>
    </row>
    <row r="64" spans="1:7" x14ac:dyDescent="0.25">
      <c r="A64" s="27" t="s">
        <v>13</v>
      </c>
      <c r="B64" s="24" t="s">
        <v>16</v>
      </c>
      <c r="C64" s="24" t="s">
        <v>3</v>
      </c>
      <c r="D64" s="26">
        <v>0</v>
      </c>
    </row>
    <row r="65" spans="1:4" x14ac:dyDescent="0.25">
      <c r="A65" s="28" t="s">
        <v>13</v>
      </c>
      <c r="B65" s="29" t="s">
        <v>6</v>
      </c>
      <c r="C65" s="29" t="s">
        <v>3</v>
      </c>
      <c r="D65" s="30">
        <v>796</v>
      </c>
    </row>
    <row r="67" spans="1:4" x14ac:dyDescent="0.25">
      <c r="A67" t="s">
        <v>15</v>
      </c>
      <c r="B67" t="s">
        <v>41</v>
      </c>
    </row>
    <row r="68" spans="1:4" x14ac:dyDescent="0.25">
      <c r="A68" t="s">
        <v>12</v>
      </c>
      <c r="B68" t="s">
        <v>47</v>
      </c>
    </row>
    <row r="69" spans="1:4" x14ac:dyDescent="0.25">
      <c r="A69" t="s">
        <v>18</v>
      </c>
      <c r="B69" t="s">
        <v>47</v>
      </c>
    </row>
  </sheetData>
  <autoFilter ref="A4:D59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F70"/>
  <sheetViews>
    <sheetView zoomScale="64" zoomScaleNormal="64" workbookViewId="0">
      <selection activeCell="A26" sqref="A26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12.42578125" customWidth="1"/>
    <col min="4" max="4" width="13.85546875" customWidth="1"/>
  </cols>
  <sheetData>
    <row r="1" spans="1:6" x14ac:dyDescent="0.25">
      <c r="A1" s="11"/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7" t="s">
        <v>14</v>
      </c>
      <c r="B4" s="18" t="s">
        <v>0</v>
      </c>
      <c r="C4" s="18" t="s">
        <v>1</v>
      </c>
      <c r="D4" s="19" t="s">
        <v>27</v>
      </c>
      <c r="E4" s="11"/>
      <c r="F4" s="11"/>
    </row>
    <row r="5" spans="1:6" x14ac:dyDescent="0.25">
      <c r="A5" s="20" t="s">
        <v>10</v>
      </c>
      <c r="B5" s="21" t="s">
        <v>2</v>
      </c>
      <c r="C5" s="22" t="s">
        <v>3</v>
      </c>
      <c r="D5" s="97">
        <v>500</v>
      </c>
      <c r="E5" s="11"/>
      <c r="F5" s="11"/>
    </row>
    <row r="6" spans="1:6" x14ac:dyDescent="0.25">
      <c r="A6" s="15" t="s">
        <v>10</v>
      </c>
      <c r="B6" s="16" t="s">
        <v>4</v>
      </c>
      <c r="C6" s="24" t="s">
        <v>3</v>
      </c>
      <c r="D6" s="98">
        <v>51</v>
      </c>
      <c r="E6" s="11"/>
      <c r="F6" s="11"/>
    </row>
    <row r="7" spans="1:6" ht="15.75" thickBot="1" x14ac:dyDescent="0.3">
      <c r="A7" s="31" t="s">
        <v>10</v>
      </c>
      <c r="B7" s="32" t="s">
        <v>6</v>
      </c>
      <c r="C7" s="33" t="s">
        <v>3</v>
      </c>
      <c r="D7" s="103">
        <v>4</v>
      </c>
      <c r="E7" s="11"/>
      <c r="F7" s="11"/>
    </row>
    <row r="8" spans="1:6" x14ac:dyDescent="0.25">
      <c r="A8" s="7" t="s">
        <v>15</v>
      </c>
      <c r="B8" s="8" t="s">
        <v>33</v>
      </c>
      <c r="C8" s="4" t="s">
        <v>8</v>
      </c>
      <c r="D8" s="107">
        <v>3</v>
      </c>
      <c r="E8" s="11"/>
      <c r="F8" s="11"/>
    </row>
    <row r="9" spans="1:6" x14ac:dyDescent="0.25">
      <c r="A9" s="9" t="s">
        <v>15</v>
      </c>
      <c r="B9" s="10" t="s">
        <v>19</v>
      </c>
      <c r="C9" s="2" t="s">
        <v>8</v>
      </c>
      <c r="D9" s="108">
        <v>380</v>
      </c>
      <c r="E9" s="11"/>
      <c r="F9" s="11"/>
    </row>
    <row r="10" spans="1:6" x14ac:dyDescent="0.25">
      <c r="A10" s="9" t="s">
        <v>15</v>
      </c>
      <c r="B10" s="10" t="s">
        <v>2</v>
      </c>
      <c r="C10" s="2" t="s">
        <v>8</v>
      </c>
      <c r="D10" s="108">
        <v>591</v>
      </c>
      <c r="E10" s="11"/>
      <c r="F10" s="11"/>
    </row>
    <row r="11" spans="1:6" x14ac:dyDescent="0.25">
      <c r="A11" s="9" t="s">
        <v>15</v>
      </c>
      <c r="B11" s="10" t="s">
        <v>5</v>
      </c>
      <c r="C11" s="2" t="s">
        <v>8</v>
      </c>
      <c r="D11" s="108"/>
      <c r="E11" s="11"/>
      <c r="F11" s="11"/>
    </row>
    <row r="12" spans="1:6" x14ac:dyDescent="0.25">
      <c r="A12" s="9" t="s">
        <v>15</v>
      </c>
      <c r="B12" s="10" t="s">
        <v>20</v>
      </c>
      <c r="C12" s="2" t="s">
        <v>8</v>
      </c>
      <c r="D12" s="108">
        <v>3</v>
      </c>
      <c r="E12" s="11"/>
      <c r="F12" s="11"/>
    </row>
    <row r="13" spans="1:6" x14ac:dyDescent="0.25">
      <c r="A13" s="15" t="s">
        <v>15</v>
      </c>
      <c r="B13" s="16" t="s">
        <v>6</v>
      </c>
      <c r="C13" s="24" t="s">
        <v>3</v>
      </c>
      <c r="D13" s="98">
        <v>12</v>
      </c>
      <c r="E13" s="11"/>
      <c r="F13" s="11"/>
    </row>
    <row r="14" spans="1:6" x14ac:dyDescent="0.25">
      <c r="A14" s="9" t="s">
        <v>15</v>
      </c>
      <c r="B14" s="10" t="s">
        <v>6</v>
      </c>
      <c r="C14" s="2" t="s">
        <v>8</v>
      </c>
      <c r="D14" s="108">
        <v>2</v>
      </c>
      <c r="E14" s="11"/>
      <c r="F14" s="11"/>
    </row>
    <row r="15" spans="1:6" x14ac:dyDescent="0.25">
      <c r="A15" s="9" t="s">
        <v>15</v>
      </c>
      <c r="B15" s="10" t="s">
        <v>22</v>
      </c>
      <c r="C15" s="2" t="s">
        <v>8</v>
      </c>
      <c r="D15" s="108">
        <v>727</v>
      </c>
      <c r="E15" s="11"/>
      <c r="F15" s="11"/>
    </row>
    <row r="16" spans="1:6" ht="15.75" thickBot="1" x14ac:dyDescent="0.3">
      <c r="A16" s="5" t="s">
        <v>15</v>
      </c>
      <c r="B16" s="6" t="s">
        <v>23</v>
      </c>
      <c r="C16" s="3" t="s">
        <v>8</v>
      </c>
      <c r="D16" s="109">
        <v>878</v>
      </c>
      <c r="E16" s="11"/>
      <c r="F16" s="11"/>
    </row>
    <row r="17" spans="1:6" x14ac:dyDescent="0.25">
      <c r="A17" s="35" t="s">
        <v>16</v>
      </c>
      <c r="B17" s="36" t="s">
        <v>4</v>
      </c>
      <c r="C17" s="37" t="s">
        <v>3</v>
      </c>
      <c r="D17" s="106">
        <v>267</v>
      </c>
      <c r="E17" s="11"/>
      <c r="F17" s="11"/>
    </row>
    <row r="18" spans="1:6" x14ac:dyDescent="0.25">
      <c r="A18" s="15" t="s">
        <v>16</v>
      </c>
      <c r="B18" s="16" t="s">
        <v>5</v>
      </c>
      <c r="C18" s="24" t="s">
        <v>3</v>
      </c>
      <c r="D18" s="98"/>
      <c r="E18" s="11"/>
      <c r="F18" s="11"/>
    </row>
    <row r="19" spans="1:6" x14ac:dyDescent="0.25">
      <c r="A19" s="15" t="s">
        <v>16</v>
      </c>
      <c r="B19" s="16" t="s">
        <v>16</v>
      </c>
      <c r="C19" s="24" t="s">
        <v>3</v>
      </c>
      <c r="D19" s="98">
        <v>0</v>
      </c>
      <c r="E19" s="11"/>
      <c r="F19" s="11"/>
    </row>
    <row r="20" spans="1:6" ht="15.75" thickBot="1" x14ac:dyDescent="0.3">
      <c r="A20" s="5" t="s">
        <v>16</v>
      </c>
      <c r="B20" s="6" t="s">
        <v>16</v>
      </c>
      <c r="C20" s="3" t="s">
        <v>8</v>
      </c>
      <c r="D20" s="109">
        <v>0</v>
      </c>
      <c r="E20" s="11"/>
      <c r="F20" s="11"/>
    </row>
    <row r="21" spans="1:6" x14ac:dyDescent="0.25">
      <c r="A21" s="7" t="s">
        <v>11</v>
      </c>
      <c r="B21" s="8" t="s">
        <v>34</v>
      </c>
      <c r="C21" s="4" t="s">
        <v>8</v>
      </c>
      <c r="D21" s="107">
        <v>37</v>
      </c>
      <c r="E21" s="11"/>
      <c r="F21" s="11"/>
    </row>
    <row r="22" spans="1:6" x14ac:dyDescent="0.25">
      <c r="A22" s="9" t="s">
        <v>11</v>
      </c>
      <c r="B22" s="10" t="s">
        <v>25</v>
      </c>
      <c r="C22" s="2" t="s">
        <v>8</v>
      </c>
      <c r="D22" s="108">
        <v>32</v>
      </c>
      <c r="E22" s="11"/>
      <c r="F22" s="11"/>
    </row>
    <row r="23" spans="1:6" x14ac:dyDescent="0.25">
      <c r="A23" s="9" t="s">
        <v>11</v>
      </c>
      <c r="B23" s="10" t="s">
        <v>4</v>
      </c>
      <c r="C23" s="2" t="s">
        <v>8</v>
      </c>
      <c r="D23" s="108">
        <v>45</v>
      </c>
      <c r="E23" s="11"/>
      <c r="F23" s="11"/>
    </row>
    <row r="24" spans="1:6" x14ac:dyDescent="0.25">
      <c r="A24" s="9" t="s">
        <v>11</v>
      </c>
      <c r="B24" s="10" t="s">
        <v>5</v>
      </c>
      <c r="C24" s="2" t="s">
        <v>8</v>
      </c>
      <c r="D24" s="108">
        <v>322</v>
      </c>
      <c r="E24" s="11"/>
      <c r="F24" s="11"/>
    </row>
    <row r="25" spans="1:6" x14ac:dyDescent="0.25">
      <c r="A25" s="9" t="s">
        <v>11</v>
      </c>
      <c r="B25" s="10" t="s">
        <v>6</v>
      </c>
      <c r="C25" s="2" t="s">
        <v>8</v>
      </c>
      <c r="D25" s="108">
        <v>164</v>
      </c>
      <c r="E25" s="11"/>
      <c r="F25" s="11"/>
    </row>
    <row r="26" spans="1:6" ht="15.75" thickBot="1" x14ac:dyDescent="0.3">
      <c r="A26" s="5" t="s">
        <v>11</v>
      </c>
      <c r="B26" s="6" t="s">
        <v>21</v>
      </c>
      <c r="C26" s="3" t="s">
        <v>8</v>
      </c>
      <c r="D26" s="109">
        <v>68</v>
      </c>
      <c r="E26" s="11"/>
      <c r="F26" s="11"/>
    </row>
    <row r="27" spans="1:6" x14ac:dyDescent="0.25">
      <c r="A27" s="35" t="s">
        <v>7</v>
      </c>
      <c r="B27" s="36" t="s">
        <v>19</v>
      </c>
      <c r="C27" s="37" t="s">
        <v>3</v>
      </c>
      <c r="D27" s="106">
        <v>234.5</v>
      </c>
      <c r="E27" s="11"/>
      <c r="F27" s="11"/>
    </row>
    <row r="28" spans="1:6" x14ac:dyDescent="0.25">
      <c r="A28" s="15" t="s">
        <v>7</v>
      </c>
      <c r="B28" s="16" t="s">
        <v>2</v>
      </c>
      <c r="C28" s="24" t="s">
        <v>3</v>
      </c>
      <c r="D28" s="98">
        <v>44</v>
      </c>
      <c r="E28" s="11"/>
      <c r="F28" s="11"/>
    </row>
    <row r="29" spans="1:6" x14ac:dyDescent="0.25">
      <c r="A29" s="15" t="s">
        <v>7</v>
      </c>
      <c r="B29" s="16" t="s">
        <v>34</v>
      </c>
      <c r="C29" s="24" t="s">
        <v>3</v>
      </c>
      <c r="D29" s="98">
        <v>37</v>
      </c>
      <c r="E29" s="11"/>
      <c r="F29" s="11"/>
    </row>
    <row r="30" spans="1:6" x14ac:dyDescent="0.25">
      <c r="A30" s="15" t="s">
        <v>7</v>
      </c>
      <c r="B30" s="16" t="s">
        <v>4</v>
      </c>
      <c r="C30" s="24" t="s">
        <v>3</v>
      </c>
      <c r="D30" s="98">
        <v>528</v>
      </c>
      <c r="E30" s="11"/>
      <c r="F30" s="11"/>
    </row>
    <row r="31" spans="1:6" x14ac:dyDescent="0.25">
      <c r="A31" s="9" t="s">
        <v>7</v>
      </c>
      <c r="B31" s="10" t="s">
        <v>4</v>
      </c>
      <c r="C31" s="2" t="s">
        <v>8</v>
      </c>
      <c r="D31" s="108"/>
      <c r="E31" s="11"/>
      <c r="F31" s="11"/>
    </row>
    <row r="32" spans="1:6" x14ac:dyDescent="0.25">
      <c r="A32" s="15" t="s">
        <v>7</v>
      </c>
      <c r="B32" s="16" t="s">
        <v>5</v>
      </c>
      <c r="C32" s="24" t="s">
        <v>3</v>
      </c>
      <c r="D32" s="98">
        <v>57</v>
      </c>
      <c r="E32" s="11"/>
      <c r="F32" s="11"/>
    </row>
    <row r="33" spans="1:6" x14ac:dyDescent="0.25">
      <c r="A33" s="15" t="s">
        <v>7</v>
      </c>
      <c r="B33" s="16" t="s">
        <v>16</v>
      </c>
      <c r="C33" s="24" t="s">
        <v>3</v>
      </c>
      <c r="D33" s="98"/>
      <c r="E33" s="11"/>
      <c r="F33" s="11"/>
    </row>
    <row r="34" spans="1:6" x14ac:dyDescent="0.25">
      <c r="A34" s="9" t="s">
        <v>7</v>
      </c>
      <c r="B34" s="10" t="s">
        <v>16</v>
      </c>
      <c r="C34" s="2" t="s">
        <v>8</v>
      </c>
      <c r="D34" s="108"/>
      <c r="E34" s="11"/>
      <c r="F34" s="11"/>
    </row>
    <row r="35" spans="1:6" ht="15.75" thickBot="1" x14ac:dyDescent="0.3">
      <c r="A35" s="31" t="s">
        <v>7</v>
      </c>
      <c r="B35" s="32" t="s">
        <v>6</v>
      </c>
      <c r="C35" s="33" t="s">
        <v>3</v>
      </c>
      <c r="D35" s="103">
        <v>54</v>
      </c>
      <c r="E35" s="11"/>
      <c r="F35" s="11"/>
    </row>
    <row r="36" spans="1:6" x14ac:dyDescent="0.25">
      <c r="A36" s="15" t="s">
        <v>17</v>
      </c>
      <c r="B36" s="16" t="s">
        <v>2</v>
      </c>
      <c r="C36" s="24" t="s">
        <v>3</v>
      </c>
      <c r="D36" s="98">
        <v>4</v>
      </c>
      <c r="E36" s="11"/>
      <c r="F36" s="11"/>
    </row>
    <row r="37" spans="1:6" x14ac:dyDescent="0.25">
      <c r="A37" s="15" t="s">
        <v>17</v>
      </c>
      <c r="B37" s="16" t="s">
        <v>4</v>
      </c>
      <c r="C37" s="24" t="s">
        <v>3</v>
      </c>
      <c r="D37" s="98">
        <v>423</v>
      </c>
      <c r="E37" s="11"/>
      <c r="F37" s="11"/>
    </row>
    <row r="38" spans="1:6" x14ac:dyDescent="0.25">
      <c r="A38" s="15" t="s">
        <v>17</v>
      </c>
      <c r="B38" s="16" t="s">
        <v>5</v>
      </c>
      <c r="C38" s="24" t="s">
        <v>3</v>
      </c>
      <c r="D38" s="98">
        <v>10</v>
      </c>
      <c r="E38" s="11"/>
      <c r="F38" s="11"/>
    </row>
    <row r="39" spans="1:6" ht="15.75" thickBot="1" x14ac:dyDescent="0.3">
      <c r="A39" s="31" t="s">
        <v>17</v>
      </c>
      <c r="B39" s="32" t="s">
        <v>6</v>
      </c>
      <c r="C39" s="33" t="s">
        <v>3</v>
      </c>
      <c r="D39" s="103">
        <v>9</v>
      </c>
      <c r="E39" s="11"/>
      <c r="F39" s="11"/>
    </row>
    <row r="40" spans="1:6" x14ac:dyDescent="0.25">
      <c r="A40" s="15" t="s">
        <v>9</v>
      </c>
      <c r="B40" s="16" t="s">
        <v>2</v>
      </c>
      <c r="C40" s="24" t="s">
        <v>3</v>
      </c>
      <c r="D40" s="98">
        <v>37</v>
      </c>
      <c r="E40" s="11"/>
      <c r="F40" s="11"/>
    </row>
    <row r="41" spans="1:6" x14ac:dyDescent="0.25">
      <c r="A41" s="9" t="s">
        <v>9</v>
      </c>
      <c r="B41" s="10" t="s">
        <v>4</v>
      </c>
      <c r="C41" s="2" t="s">
        <v>8</v>
      </c>
      <c r="D41" s="108">
        <v>1749</v>
      </c>
      <c r="E41" s="11"/>
      <c r="F41" s="11"/>
    </row>
    <row r="42" spans="1:6" x14ac:dyDescent="0.25">
      <c r="A42" s="15" t="s">
        <v>9</v>
      </c>
      <c r="B42" s="16" t="s">
        <v>5</v>
      </c>
      <c r="C42" s="24" t="s">
        <v>3</v>
      </c>
      <c r="D42" s="98">
        <v>295</v>
      </c>
      <c r="E42" s="11"/>
      <c r="F42" s="11"/>
    </row>
    <row r="43" spans="1:6" x14ac:dyDescent="0.25">
      <c r="A43" s="15" t="s">
        <v>9</v>
      </c>
      <c r="B43" s="16" t="s">
        <v>20</v>
      </c>
      <c r="C43" s="24" t="s">
        <v>3</v>
      </c>
      <c r="D43" s="98">
        <v>3</v>
      </c>
      <c r="E43" s="11"/>
      <c r="F43" s="11"/>
    </row>
    <row r="44" spans="1:6" x14ac:dyDescent="0.25">
      <c r="A44" s="15" t="s">
        <v>9</v>
      </c>
      <c r="B44" s="16" t="s">
        <v>6</v>
      </c>
      <c r="C44" s="24" t="s">
        <v>3</v>
      </c>
      <c r="D44" s="98">
        <v>0</v>
      </c>
      <c r="E44" s="11"/>
      <c r="F44" s="11"/>
    </row>
    <row r="45" spans="1:6" x14ac:dyDescent="0.25">
      <c r="A45" s="15" t="s">
        <v>9</v>
      </c>
      <c r="B45" s="16" t="s">
        <v>21</v>
      </c>
      <c r="C45" s="24" t="s">
        <v>3</v>
      </c>
      <c r="D45" s="98">
        <v>68</v>
      </c>
      <c r="E45" s="11"/>
      <c r="F45" s="11"/>
    </row>
    <row r="46" spans="1:6" x14ac:dyDescent="0.25">
      <c r="A46" s="15" t="s">
        <v>9</v>
      </c>
      <c r="B46" s="16" t="s">
        <v>22</v>
      </c>
      <c r="C46" s="24" t="s">
        <v>3</v>
      </c>
      <c r="D46" s="98">
        <v>727</v>
      </c>
      <c r="E46" s="11"/>
      <c r="F46" s="11"/>
    </row>
    <row r="47" spans="1:6" ht="15.75" thickBot="1" x14ac:dyDescent="0.3">
      <c r="A47" s="31" t="s">
        <v>9</v>
      </c>
      <c r="B47" s="32" t="s">
        <v>23</v>
      </c>
      <c r="C47" s="33" t="s">
        <v>3</v>
      </c>
      <c r="D47" s="103">
        <v>878</v>
      </c>
      <c r="E47" s="11"/>
      <c r="F47" s="11"/>
    </row>
    <row r="48" spans="1:6" x14ac:dyDescent="0.25">
      <c r="A48" s="15" t="s">
        <v>12</v>
      </c>
      <c r="B48" s="16" t="s">
        <v>33</v>
      </c>
      <c r="C48" s="24" t="s">
        <v>3</v>
      </c>
      <c r="D48" s="98">
        <v>3</v>
      </c>
      <c r="E48" s="11"/>
      <c r="F48" s="11"/>
    </row>
    <row r="49" spans="1:6" x14ac:dyDescent="0.25">
      <c r="A49" s="9" t="s">
        <v>12</v>
      </c>
      <c r="B49" s="10" t="s">
        <v>24</v>
      </c>
      <c r="C49" s="2" t="s">
        <v>8</v>
      </c>
      <c r="D49" s="108">
        <v>39</v>
      </c>
      <c r="E49" s="11"/>
      <c r="F49" s="11"/>
    </row>
    <row r="50" spans="1:6" x14ac:dyDescent="0.25">
      <c r="A50" s="9" t="s">
        <v>12</v>
      </c>
      <c r="B50" s="10" t="s">
        <v>35</v>
      </c>
      <c r="C50" s="2" t="s">
        <v>8</v>
      </c>
      <c r="D50" s="108"/>
      <c r="E50" s="11"/>
      <c r="F50" s="11"/>
    </row>
    <row r="51" spans="1:6" x14ac:dyDescent="0.25">
      <c r="A51" s="15" t="s">
        <v>12</v>
      </c>
      <c r="B51" s="16" t="s">
        <v>19</v>
      </c>
      <c r="C51" s="24" t="s">
        <v>3</v>
      </c>
      <c r="D51" s="98"/>
      <c r="E51" s="11"/>
      <c r="F51" s="11"/>
    </row>
    <row r="52" spans="1:6" x14ac:dyDescent="0.25">
      <c r="A52" s="15" t="s">
        <v>12</v>
      </c>
      <c r="B52" s="16" t="s">
        <v>25</v>
      </c>
      <c r="C52" s="24" t="s">
        <v>3</v>
      </c>
      <c r="D52" s="98">
        <v>32</v>
      </c>
      <c r="E52" s="11"/>
      <c r="F52" s="11"/>
    </row>
    <row r="53" spans="1:6" x14ac:dyDescent="0.25">
      <c r="A53" s="15" t="s">
        <v>12</v>
      </c>
      <c r="B53" s="16" t="s">
        <v>4</v>
      </c>
      <c r="C53" s="24" t="s">
        <v>3</v>
      </c>
      <c r="D53" s="98">
        <v>1</v>
      </c>
      <c r="E53" s="11"/>
      <c r="F53" s="11"/>
    </row>
    <row r="54" spans="1:6" x14ac:dyDescent="0.25">
      <c r="A54" s="15" t="s">
        <v>12</v>
      </c>
      <c r="B54" s="16" t="s">
        <v>6</v>
      </c>
      <c r="C54" s="24" t="s">
        <v>3</v>
      </c>
      <c r="D54" s="98">
        <v>2</v>
      </c>
      <c r="E54" s="11"/>
      <c r="F54" s="11"/>
    </row>
    <row r="55" spans="1:6" ht="15.75" thickBot="1" x14ac:dyDescent="0.3">
      <c r="A55" s="5" t="s">
        <v>12</v>
      </c>
      <c r="B55" s="6" t="s">
        <v>6</v>
      </c>
      <c r="C55" s="3" t="s">
        <v>8</v>
      </c>
      <c r="D55" s="109">
        <v>29</v>
      </c>
      <c r="E55" s="11"/>
      <c r="F55" s="11"/>
    </row>
    <row r="56" spans="1:6" x14ac:dyDescent="0.25">
      <c r="A56" s="15" t="s">
        <v>18</v>
      </c>
      <c r="B56" s="16" t="s">
        <v>2</v>
      </c>
      <c r="C56" s="24" t="s">
        <v>3</v>
      </c>
      <c r="D56" s="98"/>
      <c r="E56" s="11"/>
      <c r="F56" s="11"/>
    </row>
    <row r="57" spans="1:6" x14ac:dyDescent="0.25">
      <c r="A57" s="15" t="s">
        <v>18</v>
      </c>
      <c r="B57" s="16" t="s">
        <v>25</v>
      </c>
      <c r="C57" s="24" t="s">
        <v>3</v>
      </c>
      <c r="D57" s="98"/>
      <c r="E57" s="11"/>
      <c r="F57" s="11"/>
    </row>
    <row r="58" spans="1:6" x14ac:dyDescent="0.25">
      <c r="A58" s="15" t="s">
        <v>18</v>
      </c>
      <c r="B58" s="16" t="s">
        <v>4</v>
      </c>
      <c r="C58" s="24" t="s">
        <v>3</v>
      </c>
      <c r="D58" s="98"/>
      <c r="E58" s="11"/>
      <c r="F58" s="11"/>
    </row>
    <row r="59" spans="1:6" x14ac:dyDescent="0.25">
      <c r="A59" s="15" t="s">
        <v>18</v>
      </c>
      <c r="B59" s="16" t="s">
        <v>5</v>
      </c>
      <c r="C59" s="24" t="s">
        <v>3</v>
      </c>
      <c r="D59" s="98"/>
      <c r="E59" s="11"/>
      <c r="F59" s="11"/>
    </row>
    <row r="60" spans="1:6" x14ac:dyDescent="0.25">
      <c r="A60" s="9" t="s">
        <v>18</v>
      </c>
      <c r="B60" s="10" t="s">
        <v>5</v>
      </c>
      <c r="C60" s="10" t="s">
        <v>8</v>
      </c>
      <c r="D60" s="110"/>
      <c r="E60" s="11"/>
      <c r="F60" s="11"/>
    </row>
    <row r="61" spans="1:6" ht="15.75" thickBot="1" x14ac:dyDescent="0.3">
      <c r="A61" s="5" t="s">
        <v>18</v>
      </c>
      <c r="B61" s="6" t="s">
        <v>6</v>
      </c>
      <c r="C61" s="6" t="s">
        <v>8</v>
      </c>
      <c r="D61" s="111"/>
    </row>
    <row r="62" spans="1:6" x14ac:dyDescent="0.25">
      <c r="A62" s="27" t="s">
        <v>13</v>
      </c>
      <c r="B62" s="24" t="s">
        <v>4</v>
      </c>
      <c r="C62" s="24" t="s">
        <v>3</v>
      </c>
      <c r="D62" s="99">
        <v>220</v>
      </c>
    </row>
    <row r="63" spans="1:6" x14ac:dyDescent="0.25">
      <c r="A63" s="27" t="s">
        <v>13</v>
      </c>
      <c r="B63" s="24" t="s">
        <v>5</v>
      </c>
      <c r="C63" s="24" t="s">
        <v>3</v>
      </c>
      <c r="D63" s="99">
        <v>1</v>
      </c>
    </row>
    <row r="64" spans="1:6" x14ac:dyDescent="0.25">
      <c r="A64" s="27" t="s">
        <v>13</v>
      </c>
      <c r="B64" s="24" t="s">
        <v>16</v>
      </c>
      <c r="C64" s="24" t="s">
        <v>3</v>
      </c>
      <c r="D64" s="99">
        <v>67</v>
      </c>
    </row>
    <row r="65" spans="1:4" x14ac:dyDescent="0.25">
      <c r="A65" s="28" t="s">
        <v>13</v>
      </c>
      <c r="B65" s="29" t="s">
        <v>6</v>
      </c>
      <c r="C65" s="29" t="s">
        <v>3</v>
      </c>
      <c r="D65" s="100">
        <v>200</v>
      </c>
    </row>
    <row r="67" spans="1:4" x14ac:dyDescent="0.25">
      <c r="A67" s="72" t="s">
        <v>15</v>
      </c>
      <c r="B67" s="72" t="s">
        <v>41</v>
      </c>
      <c r="C67" s="72"/>
      <c r="D67" s="85">
        <v>25</v>
      </c>
    </row>
    <row r="68" spans="1:4" x14ac:dyDescent="0.25">
      <c r="A68" s="73" t="s">
        <v>17</v>
      </c>
      <c r="B68" s="73" t="s">
        <v>19</v>
      </c>
      <c r="C68" s="72"/>
      <c r="D68" s="94">
        <v>145.5</v>
      </c>
    </row>
    <row r="69" spans="1:4" x14ac:dyDescent="0.25">
      <c r="A69" s="72" t="s">
        <v>12</v>
      </c>
      <c r="B69" s="72" t="s">
        <v>47</v>
      </c>
      <c r="C69" s="72"/>
      <c r="D69" s="85">
        <v>1</v>
      </c>
    </row>
    <row r="70" spans="1:4" x14ac:dyDescent="0.25">
      <c r="A70" s="72" t="s">
        <v>18</v>
      </c>
      <c r="B70" s="72" t="s">
        <v>47</v>
      </c>
      <c r="C70" s="72"/>
      <c r="D70" s="85"/>
    </row>
  </sheetData>
  <autoFilter ref="A4:D59" xr:uid="{00000000-0009-0000-0000-000007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LiveLinks</vt:lpstr>
      <vt:lpstr>2017_S1</vt:lpstr>
      <vt:lpstr>2030_S1</vt:lpstr>
      <vt:lpstr>2050_S1</vt:lpstr>
      <vt:lpstr>2017_S2</vt:lpstr>
      <vt:lpstr>2030_S2</vt:lpstr>
      <vt:lpstr>2050_S2</vt:lpstr>
      <vt:lpstr>REF</vt:lpstr>
      <vt:lpstr>REF_YEAR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2021-10-13T16:00:15Z</dcterms:created>
  <dcterms:modified xsi:type="dcterms:W3CDTF">2022-02-10T12:03:42Z</dcterms:modified>
</cp:coreProperties>
</file>