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E3F0527C-8868-4635-8C90-2EA9AF694AA5}" xr6:coauthVersionLast="47" xr6:coauthVersionMax="47" xr10:uidLastSave="{00000000-0000-0000-0000-000000000000}"/>
  <bookViews>
    <workbookView xWindow="1350" yWindow="-16560" windowWidth="25605" windowHeight="14325" firstSheet="3" activeTab="4" xr2:uid="{35A73885-3F00-4B02-B78A-1C5642CB20C8}"/>
  </bookViews>
  <sheets>
    <sheet name="RegionInfo" sheetId="1" r:id="rId1"/>
    <sheet name="_GLOBAL-Items" sheetId="2" r:id="rId2"/>
    <sheet name="_GLOBAL-TSData" sheetId="3" r:id="rId3"/>
    <sheet name="_GLOBAL-TIDData" sheetId="4" r:id="rId4"/>
    <sheet name="REGION1-Items" sheetId="5" r:id="rId5"/>
    <sheet name="REGION1-TSData" sheetId="6" r:id="rId6"/>
    <sheet name="REGION1-TIDData" sheetId="7" r:id="rId7"/>
    <sheet name="Trade-TSData" sheetId="8" r:id="rId8"/>
    <sheet name="Trade-TIDDat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6" l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J12" i="6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tc={B5C2E50E-79D4-45AD-AB82-4936DAA51EB7}</author>
    <author>tc={523FF1DF-E40A-43BD-AA46-29E09ACDFD0E}</author>
  </authors>
  <commentList>
    <comment ref="J9" authorId="0" shapeId="0" xr:uid="{B5C2E50E-79D4-45AD-AB82-4936DAA51EB7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  <comment ref="J12" authorId="1" shapeId="0" xr:uid="{523FF1DF-E40A-43BD-AA46-29E09ACDFD0E}">
      <text>
        <t>[Threaded comment]
Your version of Excel allows you to read this threaded comment; however, any edits to it will get removed if the file is opened in a newer version of Excel. Learn more: https://go.microsoft.com/fwlink/?linkid=870924
Comment:
    42 and 367 is the CO2/MWh with and without CCS, 56.1 is the emission factor for ngas, 0.405 is the efficiency of CCGT-CCS.</t>
      </text>
    </comment>
  </commentList>
</comments>
</file>

<file path=xl/sharedStrings.xml><?xml version="1.0" encoding="utf-8"?>
<sst xmlns="http://schemas.openxmlformats.org/spreadsheetml/2006/main" count="301" uniqueCount="81">
  <si>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</si>
  <si>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</si>
  <si>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</si>
  <si>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</si>
  <si>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</si>
  <si>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</si>
  <si>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</si>
  <si>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</si>
  <si>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</si>
  <si>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</si>
  <si>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</si>
  <si>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C</t>
  </si>
  <si>
    <t>U_CCS_CAPT</t>
  </si>
  <si>
    <t>Constraint on capture and transport</t>
  </si>
  <si>
    <t>uconstraint</t>
  </si>
  <si>
    <t>UC_N,UCRT</t>
  </si>
  <si>
    <t>U_CCS_PWR</t>
  </si>
  <si>
    <t>U_CCS_PWRG</t>
  </si>
  <si>
    <t>U_CCS_STOR</t>
  </si>
  <si>
    <t>Constraint on transport and storage</t>
  </si>
  <si>
    <t>U_CTLNH3</t>
  </si>
  <si>
    <t>CTL-Ammonia Link</t>
  </si>
  <si>
    <t>E</t>
  </si>
  <si>
    <t>CO2CAPT</t>
  </si>
  <si>
    <t>CO2 Captured</t>
  </si>
  <si>
    <t>PJ</t>
  </si>
  <si>
    <t>COM,NRG,ANNUAL,FOSSIL</t>
  </si>
  <si>
    <t>CO2STOR</t>
  </si>
  <si>
    <t>Transported and Stored CO2</t>
  </si>
  <si>
    <t>PWRCO2S</t>
  </si>
  <si>
    <t>Power Sector Carbon dioxide South Africa</t>
  </si>
  <si>
    <t>KT</t>
  </si>
  <si>
    <t>COM,ENV,ANNUAL,GHG</t>
  </si>
  <si>
    <t>ZDUMETRANS</t>
  </si>
  <si>
    <t>Dummy Commodity for ETRANSDUM</t>
  </si>
  <si>
    <t>T</t>
  </si>
  <si>
    <t>ETCLEKUSI-N</t>
  </si>
  <si>
    <t>KUSILE</t>
  </si>
  <si>
    <t>PJ,GW</t>
  </si>
  <si>
    <t>PRC,ELE,DAYNITE</t>
  </si>
  <si>
    <t>ETGICCC-CCS-N</t>
  </si>
  <si>
    <t>Combined Cycle Gas Turbine - LNG with CCS</t>
  </si>
  <si>
    <t>ETGICGT-N</t>
  </si>
  <si>
    <t>Open Cycle Gas Turbine - LNG</t>
  </si>
  <si>
    <t>PEXNH3</t>
  </si>
  <si>
    <t>Ammonia to Export Market</t>
  </si>
  <si>
    <t>PJ,PJa</t>
  </si>
  <si>
    <t>PRC,PRE,ANNUAL</t>
  </si>
  <si>
    <t>UCO2STOR</t>
  </si>
  <si>
    <t>CO2 Storage - Durban Basin</t>
  </si>
  <si>
    <t>UCTLNH3-E</t>
  </si>
  <si>
    <t>Ammonia production linked to CTL production</t>
  </si>
  <si>
    <t>UPWRCO2SCD</t>
  </si>
  <si>
    <t>PWRCO2S Power Sector Capture - Gas with CCS dummy</t>
  </si>
  <si>
    <t>UPWRCO2SCR</t>
  </si>
  <si>
    <t>PWRCO2S Power Sector Capture - Retrofit</t>
  </si>
  <si>
    <t>XCO2TRANSPORT</t>
  </si>
  <si>
    <t>CO2 Transport - Durban Basin</t>
  </si>
  <si>
    <t>UC__RHSRT</t>
  </si>
  <si>
    <t>-</t>
  </si>
  <si>
    <t>FX</t>
  </si>
  <si>
    <t>UP</t>
  </si>
  <si>
    <t>UC_ACT</t>
  </si>
  <si>
    <t>LHS</t>
  </si>
  <si>
    <t>ANNUAL</t>
  </si>
  <si>
    <t>UCTLCLEIN-E</t>
  </si>
  <si>
    <t>UC_COMNET</t>
  </si>
  <si>
    <t>UC_COMPRD</t>
  </si>
  <si>
    <t>PRC_ACTUNT</t>
  </si>
  <si>
    <t>NH3</t>
  </si>
  <si>
    <t>PRC_CAPACT</t>
  </si>
  <si>
    <t>TOP-OUT</t>
  </si>
  <si>
    <t>UC_R_EACH</t>
  </si>
  <si>
    <t>TS TRADE</t>
  </si>
  <si>
    <t>TID TRADE</t>
  </si>
  <si>
    <t>U_CCS_PWRC</t>
  </si>
  <si>
    <t>UPWRCO2SCRC</t>
  </si>
  <si>
    <t>UPWRCO2SCRG</t>
  </si>
  <si>
    <t>Constraint on CCS for power - new gas CCS</t>
  </si>
  <si>
    <t>Constraint on CCS for power - retrofit coal</t>
  </si>
  <si>
    <t>Constraint on CCS for power - retrofit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</si>
</sst>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05E5FBF7-D3C1-4F14-B9AF-087C73810D01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" dT="2022-06-07T10:21:44.06" personId="{05E5FBF7-D3C1-4F14-B9AF-087C73810D01}" id="{B5C2E50E-79D4-45AD-AB82-4936DAA51EB7}">
    <text>42 and 367 is the CO2/MWh with and without CCS, 56.1 is the emission factor for ngas, 0.405 is the efficiency of CCGT-CCS.</text>
  </threadedComment>
  <threadedComment ref="J12" dT="2022-06-07T10:21:44.06" personId="{05E5FBF7-D3C1-4F14-B9AF-087C73810D01}" id="{523FF1DF-E40A-43BD-AA46-29E09ACDFD0E}">
    <text>42 and 367 is the CO2/MWh with and without CCS, 56.1 is the emission factor for ngas, 0.405 is the efficiency of CCGT-CCS.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A803-17A5-47F7-92A2-78229AA8C97B}"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3E48-84D9-4F71-ACF3-BEE2A4D0CD2E}">
  <dimension ref="A1:B1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</cols>
  <sheetData>
    <row r="1" spans="1:2" x14ac:dyDescent="0.25">
      <c r="A1" t="s">
        <v>8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38E5-6878-4C7E-B25D-39494B434C7B}">
  <dimension ref="A1:B1"/>
  <sheetViews>
    <sheetView workbookViewId="0"/>
  </sheetViews>
  <sheetFormatPr defaultRowHeight="15" x14ac:dyDescent="0.25"/>
  <cols>
    <col min="1" max="1" width="8.28515625" bestFit="1" customWidth="1"/>
    <col min="2" max="2" width="8.85546875" bestFit="1" customWidth="1"/>
  </cols>
  <sheetData>
    <row r="1" spans="1:2" x14ac:dyDescent="0.25">
      <c r="A1" t="s">
        <v>9</v>
      </c>
      <c r="B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1DD-2B50-4CD4-869C-1D4C597A507E}">
  <dimension ref="A1:B1"/>
  <sheetViews>
    <sheetView workbookViewId="0"/>
  </sheetViews>
  <sheetFormatPr defaultRowHeight="15" x14ac:dyDescent="0.25"/>
  <cols>
    <col min="2" max="2" width="8.85546875" bestFit="1" customWidth="1"/>
  </cols>
  <sheetData>
    <row r="1" spans="1:2" x14ac:dyDescent="0.25">
      <c r="A1" t="s">
        <v>10</v>
      </c>
      <c r="B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FA21-16F5-4D9D-B753-4456DC696343}">
  <dimension ref="A1:F20"/>
  <sheetViews>
    <sheetView tabSelected="1" workbookViewId="0">
      <selection activeCell="D6" sqref="D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6.42578125" bestFit="1" customWidth="1"/>
    <col min="4" max="4" width="50.7109375" bestFit="1" customWidth="1"/>
    <col min="5" max="5" width="11" bestFit="1" customWidth="1"/>
    <col min="6" max="6" width="24.7109375" bestFit="1" customWidth="1"/>
  </cols>
  <sheetData>
    <row r="1" spans="1:6" x14ac:dyDescent="0.25">
      <c r="A1" t="s">
        <v>8</v>
      </c>
      <c r="B1" t="s">
        <v>5</v>
      </c>
    </row>
    <row r="2" spans="1:6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5">
      <c r="B3" t="s">
        <v>11</v>
      </c>
      <c r="C3" t="s">
        <v>16</v>
      </c>
      <c r="D3" t="s">
        <v>78</v>
      </c>
      <c r="E3" t="s">
        <v>14</v>
      </c>
      <c r="F3" t="s">
        <v>15</v>
      </c>
    </row>
    <row r="4" spans="1:6" x14ac:dyDescent="0.25">
      <c r="B4" t="s">
        <v>11</v>
      </c>
      <c r="C4" t="s">
        <v>75</v>
      </c>
      <c r="D4" t="s">
        <v>79</v>
      </c>
      <c r="E4" t="s">
        <v>14</v>
      </c>
      <c r="F4" t="s">
        <v>15</v>
      </c>
    </row>
    <row r="5" spans="1:6" x14ac:dyDescent="0.25">
      <c r="B5" t="s">
        <v>11</v>
      </c>
      <c r="C5" t="s">
        <v>17</v>
      </c>
      <c r="D5" t="s">
        <v>80</v>
      </c>
      <c r="E5" t="s">
        <v>14</v>
      </c>
      <c r="F5" t="s">
        <v>15</v>
      </c>
    </row>
    <row r="6" spans="1:6" x14ac:dyDescent="0.25">
      <c r="B6" t="s">
        <v>11</v>
      </c>
      <c r="C6" t="s">
        <v>18</v>
      </c>
      <c r="D6" t="s">
        <v>19</v>
      </c>
      <c r="E6" t="s">
        <v>14</v>
      </c>
      <c r="F6" t="s">
        <v>15</v>
      </c>
    </row>
    <row r="7" spans="1:6" x14ac:dyDescent="0.25">
      <c r="B7" t="s">
        <v>11</v>
      </c>
      <c r="C7" t="s">
        <v>20</v>
      </c>
      <c r="D7" t="s">
        <v>21</v>
      </c>
      <c r="E7" t="s">
        <v>14</v>
      </c>
      <c r="F7" t="s">
        <v>15</v>
      </c>
    </row>
    <row r="8" spans="1:6" x14ac:dyDescent="0.25"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1:6" x14ac:dyDescent="0.25">
      <c r="B9" t="s">
        <v>22</v>
      </c>
      <c r="C9" t="s">
        <v>27</v>
      </c>
      <c r="D9" t="s">
        <v>28</v>
      </c>
      <c r="E9" t="s">
        <v>25</v>
      </c>
      <c r="F9" t="s">
        <v>26</v>
      </c>
    </row>
    <row r="10" spans="1:6" x14ac:dyDescent="0.25">
      <c r="B10" t="s">
        <v>22</v>
      </c>
      <c r="C10" t="s">
        <v>29</v>
      </c>
      <c r="D10" t="s">
        <v>30</v>
      </c>
      <c r="E10" t="s">
        <v>31</v>
      </c>
      <c r="F10" t="s">
        <v>32</v>
      </c>
    </row>
    <row r="11" spans="1:6" x14ac:dyDescent="0.25">
      <c r="B11" t="s">
        <v>22</v>
      </c>
      <c r="C11" t="s">
        <v>33</v>
      </c>
      <c r="D11" t="s">
        <v>34</v>
      </c>
      <c r="E11" t="s">
        <v>25</v>
      </c>
      <c r="F11" t="s">
        <v>26</v>
      </c>
    </row>
    <row r="12" spans="1:6" x14ac:dyDescent="0.25">
      <c r="B12" t="s">
        <v>35</v>
      </c>
      <c r="C12" t="s">
        <v>36</v>
      </c>
      <c r="D12" t="s">
        <v>37</v>
      </c>
      <c r="E12" t="s">
        <v>38</v>
      </c>
      <c r="F12" t="s">
        <v>39</v>
      </c>
    </row>
    <row r="13" spans="1:6" x14ac:dyDescent="0.25">
      <c r="B13" t="s">
        <v>35</v>
      </c>
      <c r="C13" t="s">
        <v>40</v>
      </c>
      <c r="D13" t="s">
        <v>41</v>
      </c>
      <c r="E13" t="s">
        <v>38</v>
      </c>
      <c r="F13" t="s">
        <v>39</v>
      </c>
    </row>
    <row r="14" spans="1:6" x14ac:dyDescent="0.25">
      <c r="B14" t="s">
        <v>35</v>
      </c>
      <c r="C14" t="s">
        <v>42</v>
      </c>
      <c r="D14" t="s">
        <v>43</v>
      </c>
      <c r="E14" t="s">
        <v>38</v>
      </c>
      <c r="F14" t="s">
        <v>39</v>
      </c>
    </row>
    <row r="15" spans="1:6" x14ac:dyDescent="0.25">
      <c r="B15" t="s">
        <v>35</v>
      </c>
      <c r="C15" t="s">
        <v>44</v>
      </c>
      <c r="D15" t="s">
        <v>45</v>
      </c>
      <c r="E15" t="s">
        <v>46</v>
      </c>
      <c r="F15" t="s">
        <v>47</v>
      </c>
    </row>
    <row r="16" spans="1:6" x14ac:dyDescent="0.25">
      <c r="B16" t="s">
        <v>35</v>
      </c>
      <c r="C16" t="s">
        <v>48</v>
      </c>
      <c r="D16" t="s">
        <v>49</v>
      </c>
      <c r="E16" t="s">
        <v>46</v>
      </c>
      <c r="F16" t="s">
        <v>47</v>
      </c>
    </row>
    <row r="17" spans="2:6" x14ac:dyDescent="0.25">
      <c r="B17" t="s">
        <v>35</v>
      </c>
      <c r="C17" t="s">
        <v>50</v>
      </c>
      <c r="D17" t="s">
        <v>51</v>
      </c>
      <c r="E17" t="s">
        <v>46</v>
      </c>
      <c r="F17" t="s">
        <v>47</v>
      </c>
    </row>
    <row r="18" spans="2:6" x14ac:dyDescent="0.25">
      <c r="B18" t="s">
        <v>35</v>
      </c>
      <c r="C18" t="s">
        <v>52</v>
      </c>
      <c r="D18" t="s">
        <v>53</v>
      </c>
      <c r="E18" t="s">
        <v>46</v>
      </c>
      <c r="F18" t="s">
        <v>47</v>
      </c>
    </row>
    <row r="19" spans="2:6" x14ac:dyDescent="0.25">
      <c r="B19" t="s">
        <v>35</v>
      </c>
      <c r="C19" t="s">
        <v>54</v>
      </c>
      <c r="D19" t="s">
        <v>55</v>
      </c>
      <c r="E19" t="s">
        <v>46</v>
      </c>
      <c r="F19" t="s">
        <v>47</v>
      </c>
    </row>
    <row r="20" spans="2:6" x14ac:dyDescent="0.25">
      <c r="B20" t="s">
        <v>35</v>
      </c>
      <c r="C20" t="s">
        <v>56</v>
      </c>
      <c r="D20" t="s">
        <v>57</v>
      </c>
      <c r="E20" t="s">
        <v>46</v>
      </c>
      <c r="F20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7A62B-0189-459D-9443-3B94204F4653}">
  <dimension ref="A1:AP18"/>
  <sheetViews>
    <sheetView workbookViewId="0">
      <selection activeCell="C14" sqref="C14"/>
    </sheetView>
  </sheetViews>
  <sheetFormatPr defaultRowHeight="15" x14ac:dyDescent="0.25"/>
  <cols>
    <col min="1" max="1" width="8.28515625" bestFit="1" customWidth="1"/>
    <col min="2" max="2" width="12.28515625" bestFit="1" customWidth="1"/>
    <col min="3" max="3" width="13.140625" bestFit="1" customWidth="1"/>
    <col min="4" max="4" width="4.140625" bestFit="1" customWidth="1"/>
    <col min="5" max="5" width="14.5703125" bestFit="1" customWidth="1"/>
    <col min="7" max="7" width="8.5703125" bestFit="1" customWidth="1"/>
    <col min="8" max="8" width="3.42578125" bestFit="1" customWidth="1"/>
    <col min="9" max="9" width="2" bestFit="1" customWidth="1"/>
    <col min="10" max="42" width="8.7109375" bestFit="1" customWidth="1"/>
  </cols>
  <sheetData>
    <row r="1" spans="1:42" x14ac:dyDescent="0.25">
      <c r="A1" t="s">
        <v>9</v>
      </c>
      <c r="B1" t="s">
        <v>5</v>
      </c>
    </row>
    <row r="2" spans="1:42" x14ac:dyDescent="0.25">
      <c r="B2" t="s">
        <v>58</v>
      </c>
      <c r="C2" t="s">
        <v>12</v>
      </c>
      <c r="D2" t="s">
        <v>59</v>
      </c>
      <c r="E2" t="s">
        <v>59</v>
      </c>
      <c r="F2" t="s">
        <v>59</v>
      </c>
      <c r="G2" t="s">
        <v>59</v>
      </c>
      <c r="H2" t="s">
        <v>60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B3" t="s">
        <v>58</v>
      </c>
      <c r="C3" t="s">
        <v>75</v>
      </c>
      <c r="D3" t="s">
        <v>59</v>
      </c>
      <c r="E3" t="s">
        <v>59</v>
      </c>
      <c r="F3" t="s">
        <v>59</v>
      </c>
      <c r="G3" t="s">
        <v>59</v>
      </c>
      <c r="H3" t="s">
        <v>61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5">
      <c r="B4" t="s">
        <v>58</v>
      </c>
      <c r="C4" t="s">
        <v>17</v>
      </c>
      <c r="D4" t="s">
        <v>59</v>
      </c>
      <c r="E4" t="s">
        <v>59</v>
      </c>
      <c r="F4" t="s">
        <v>59</v>
      </c>
      <c r="G4" t="s">
        <v>59</v>
      </c>
      <c r="H4" t="s">
        <v>61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B5" t="s">
        <v>58</v>
      </c>
      <c r="C5" t="s">
        <v>16</v>
      </c>
      <c r="D5" t="s">
        <v>59</v>
      </c>
      <c r="E5" t="s">
        <v>59</v>
      </c>
      <c r="F5" t="s">
        <v>59</v>
      </c>
      <c r="G5" t="s">
        <v>59</v>
      </c>
      <c r="H5" t="s">
        <v>60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5">
      <c r="B6" t="s">
        <v>58</v>
      </c>
      <c r="C6" t="s">
        <v>18</v>
      </c>
      <c r="D6" t="s">
        <v>59</v>
      </c>
      <c r="E6" t="s">
        <v>59</v>
      </c>
      <c r="F6" t="s">
        <v>59</v>
      </c>
      <c r="G6" t="s">
        <v>59</v>
      </c>
      <c r="H6" t="s">
        <v>60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B7" t="s">
        <v>58</v>
      </c>
      <c r="C7" t="s">
        <v>20</v>
      </c>
      <c r="D7" t="s">
        <v>59</v>
      </c>
      <c r="E7" t="s">
        <v>59</v>
      </c>
      <c r="F7" t="s">
        <v>59</v>
      </c>
      <c r="G7" t="s">
        <v>59</v>
      </c>
      <c r="H7" t="s">
        <v>60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5">
      <c r="B8" t="s">
        <v>62</v>
      </c>
      <c r="C8" t="s">
        <v>75</v>
      </c>
      <c r="D8" t="s">
        <v>63</v>
      </c>
      <c r="E8" t="s">
        <v>36</v>
      </c>
      <c r="F8" t="s">
        <v>59</v>
      </c>
      <c r="G8" t="s">
        <v>64</v>
      </c>
      <c r="H8" t="s">
        <v>59</v>
      </c>
      <c r="I8">
        <v>0</v>
      </c>
      <c r="J8">
        <v>-225.3</v>
      </c>
      <c r="K8">
        <v>-225.3</v>
      </c>
      <c r="L8">
        <v>-225.3</v>
      </c>
      <c r="M8">
        <v>-225.3</v>
      </c>
      <c r="N8">
        <v>-225.3</v>
      </c>
      <c r="O8">
        <v>-225.3</v>
      </c>
      <c r="P8">
        <v>-225.3</v>
      </c>
      <c r="Q8">
        <v>-225.3</v>
      </c>
      <c r="R8">
        <v>-225.3</v>
      </c>
      <c r="S8">
        <v>-225.3</v>
      </c>
      <c r="T8">
        <v>-225.3</v>
      </c>
      <c r="U8">
        <v>-225.3</v>
      </c>
      <c r="V8">
        <v>-225.3</v>
      </c>
      <c r="W8">
        <v>-225.3</v>
      </c>
      <c r="X8">
        <v>-225.3</v>
      </c>
      <c r="Y8">
        <v>-225.3</v>
      </c>
      <c r="Z8">
        <v>-225.3</v>
      </c>
      <c r="AA8">
        <v>-225.3</v>
      </c>
      <c r="AB8">
        <v>-225.3</v>
      </c>
      <c r="AC8">
        <v>-225.3</v>
      </c>
      <c r="AD8">
        <v>-225.3</v>
      </c>
      <c r="AE8">
        <v>-225.3</v>
      </c>
      <c r="AF8">
        <v>-225.3</v>
      </c>
      <c r="AG8">
        <v>-225.3</v>
      </c>
      <c r="AH8">
        <v>-225.3</v>
      </c>
      <c r="AI8">
        <v>-225.3</v>
      </c>
      <c r="AJ8">
        <v>-225.3</v>
      </c>
      <c r="AK8">
        <v>-225.3</v>
      </c>
      <c r="AL8">
        <v>-225.3</v>
      </c>
      <c r="AM8">
        <v>-225.3</v>
      </c>
      <c r="AN8">
        <v>-225.3</v>
      </c>
      <c r="AO8">
        <v>-225.3</v>
      </c>
      <c r="AP8">
        <v>-225.3</v>
      </c>
    </row>
    <row r="9" spans="1:42" x14ac:dyDescent="0.25">
      <c r="B9" t="s">
        <v>62</v>
      </c>
      <c r="C9" t="s">
        <v>17</v>
      </c>
      <c r="D9" t="s">
        <v>63</v>
      </c>
      <c r="E9" t="s">
        <v>42</v>
      </c>
      <c r="F9" t="s">
        <v>59</v>
      </c>
      <c r="G9" t="s">
        <v>64</v>
      </c>
      <c r="H9" t="s">
        <v>59</v>
      </c>
      <c r="I9">
        <v>0</v>
      </c>
      <c r="J9">
        <f>-(367-42)/367*56.1/0.313</f>
        <v>-158.72152240339162</v>
      </c>
      <c r="K9">
        <f>J9</f>
        <v>-158.72152240339162</v>
      </c>
      <c r="L9">
        <f t="shared" ref="L9:AP9" si="0">K9</f>
        <v>-158.72152240339162</v>
      </c>
      <c r="M9">
        <f t="shared" si="0"/>
        <v>-158.72152240339162</v>
      </c>
      <c r="N9">
        <f t="shared" si="0"/>
        <v>-158.72152240339162</v>
      </c>
      <c r="O9">
        <f t="shared" si="0"/>
        <v>-158.72152240339162</v>
      </c>
      <c r="P9">
        <f t="shared" si="0"/>
        <v>-158.72152240339162</v>
      </c>
      <c r="Q9">
        <f t="shared" si="0"/>
        <v>-158.72152240339162</v>
      </c>
      <c r="R9">
        <f t="shared" si="0"/>
        <v>-158.72152240339162</v>
      </c>
      <c r="S9">
        <f t="shared" si="0"/>
        <v>-158.72152240339162</v>
      </c>
      <c r="T9">
        <f t="shared" si="0"/>
        <v>-158.72152240339162</v>
      </c>
      <c r="U9">
        <f t="shared" si="0"/>
        <v>-158.72152240339162</v>
      </c>
      <c r="V9">
        <f t="shared" si="0"/>
        <v>-158.72152240339162</v>
      </c>
      <c r="W9">
        <f t="shared" si="0"/>
        <v>-158.72152240339162</v>
      </c>
      <c r="X9">
        <f t="shared" si="0"/>
        <v>-158.72152240339162</v>
      </c>
      <c r="Y9">
        <f t="shared" si="0"/>
        <v>-158.72152240339162</v>
      </c>
      <c r="Z9">
        <f t="shared" si="0"/>
        <v>-158.72152240339162</v>
      </c>
      <c r="AA9">
        <f t="shared" si="0"/>
        <v>-158.72152240339162</v>
      </c>
      <c r="AB9">
        <f t="shared" si="0"/>
        <v>-158.72152240339162</v>
      </c>
      <c r="AC9">
        <f t="shared" si="0"/>
        <v>-158.72152240339162</v>
      </c>
      <c r="AD9">
        <f t="shared" si="0"/>
        <v>-158.72152240339162</v>
      </c>
      <c r="AE9">
        <f t="shared" si="0"/>
        <v>-158.72152240339162</v>
      </c>
      <c r="AF9">
        <f t="shared" si="0"/>
        <v>-158.72152240339162</v>
      </c>
      <c r="AG9">
        <f t="shared" si="0"/>
        <v>-158.72152240339162</v>
      </c>
      <c r="AH9">
        <f t="shared" si="0"/>
        <v>-158.72152240339162</v>
      </c>
      <c r="AI9">
        <f t="shared" si="0"/>
        <v>-158.72152240339162</v>
      </c>
      <c r="AJ9">
        <f t="shared" si="0"/>
        <v>-158.72152240339162</v>
      </c>
      <c r="AK9">
        <f t="shared" si="0"/>
        <v>-158.72152240339162</v>
      </c>
      <c r="AL9">
        <f t="shared" si="0"/>
        <v>-158.72152240339162</v>
      </c>
      <c r="AM9">
        <f t="shared" si="0"/>
        <v>-158.72152240339162</v>
      </c>
      <c r="AN9">
        <f t="shared" si="0"/>
        <v>-158.72152240339162</v>
      </c>
      <c r="AO9">
        <f t="shared" si="0"/>
        <v>-158.72152240339162</v>
      </c>
      <c r="AP9">
        <f t="shared" si="0"/>
        <v>-158.72152240339162</v>
      </c>
    </row>
    <row r="10" spans="1:42" x14ac:dyDescent="0.25">
      <c r="B10" t="s">
        <v>62</v>
      </c>
      <c r="C10" t="s">
        <v>75</v>
      </c>
      <c r="D10" t="s">
        <v>63</v>
      </c>
      <c r="E10" t="s">
        <v>76</v>
      </c>
      <c r="F10" t="s">
        <v>59</v>
      </c>
      <c r="G10" t="s">
        <v>64</v>
      </c>
      <c r="H10" t="s">
        <v>59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5">
      <c r="B11" t="s">
        <v>62</v>
      </c>
      <c r="C11" t="s">
        <v>17</v>
      </c>
      <c r="D11" t="s">
        <v>63</v>
      </c>
      <c r="E11" t="s">
        <v>77</v>
      </c>
      <c r="F11" t="s">
        <v>59</v>
      </c>
      <c r="G11" t="s">
        <v>64</v>
      </c>
      <c r="H11" t="s">
        <v>59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25">
      <c r="B12" t="s">
        <v>62</v>
      </c>
      <c r="C12" t="s">
        <v>16</v>
      </c>
      <c r="D12" t="s">
        <v>63</v>
      </c>
      <c r="E12" t="s">
        <v>40</v>
      </c>
      <c r="F12" t="s">
        <v>59</v>
      </c>
      <c r="G12" t="s">
        <v>64</v>
      </c>
      <c r="H12" t="s">
        <v>59</v>
      </c>
      <c r="I12">
        <v>0</v>
      </c>
      <c r="J12">
        <f>(367-42)/367*56.1/0.405</f>
        <v>122.66626299323846</v>
      </c>
      <c r="K12">
        <f>J12</f>
        <v>122.66626299323846</v>
      </c>
      <c r="L12">
        <f t="shared" ref="L12:AP12" si="1">K12</f>
        <v>122.66626299323846</v>
      </c>
      <c r="M12">
        <f t="shared" si="1"/>
        <v>122.66626299323846</v>
      </c>
      <c r="N12">
        <f t="shared" si="1"/>
        <v>122.66626299323846</v>
      </c>
      <c r="O12">
        <f t="shared" si="1"/>
        <v>122.66626299323846</v>
      </c>
      <c r="P12">
        <f t="shared" si="1"/>
        <v>122.66626299323846</v>
      </c>
      <c r="Q12">
        <f t="shared" si="1"/>
        <v>122.66626299323846</v>
      </c>
      <c r="R12">
        <f t="shared" si="1"/>
        <v>122.66626299323846</v>
      </c>
      <c r="S12">
        <f t="shared" si="1"/>
        <v>122.66626299323846</v>
      </c>
      <c r="T12">
        <f t="shared" si="1"/>
        <v>122.66626299323846</v>
      </c>
      <c r="U12">
        <f t="shared" si="1"/>
        <v>122.66626299323846</v>
      </c>
      <c r="V12">
        <f t="shared" si="1"/>
        <v>122.66626299323846</v>
      </c>
      <c r="W12">
        <f t="shared" si="1"/>
        <v>122.66626299323846</v>
      </c>
      <c r="X12">
        <f t="shared" si="1"/>
        <v>122.66626299323846</v>
      </c>
      <c r="Y12">
        <f t="shared" si="1"/>
        <v>122.66626299323846</v>
      </c>
      <c r="Z12">
        <f t="shared" si="1"/>
        <v>122.66626299323846</v>
      </c>
      <c r="AA12">
        <f t="shared" si="1"/>
        <v>122.66626299323846</v>
      </c>
      <c r="AB12">
        <f t="shared" si="1"/>
        <v>122.66626299323846</v>
      </c>
      <c r="AC12">
        <f t="shared" si="1"/>
        <v>122.66626299323846</v>
      </c>
      <c r="AD12">
        <f t="shared" si="1"/>
        <v>122.66626299323846</v>
      </c>
      <c r="AE12">
        <f t="shared" si="1"/>
        <v>122.66626299323846</v>
      </c>
      <c r="AF12">
        <f t="shared" si="1"/>
        <v>122.66626299323846</v>
      </c>
      <c r="AG12">
        <f t="shared" si="1"/>
        <v>122.66626299323846</v>
      </c>
      <c r="AH12">
        <f t="shared" si="1"/>
        <v>122.66626299323846</v>
      </c>
      <c r="AI12">
        <f t="shared" si="1"/>
        <v>122.66626299323846</v>
      </c>
      <c r="AJ12">
        <f t="shared" si="1"/>
        <v>122.66626299323846</v>
      </c>
      <c r="AK12">
        <f t="shared" si="1"/>
        <v>122.66626299323846</v>
      </c>
      <c r="AL12">
        <f t="shared" si="1"/>
        <v>122.66626299323846</v>
      </c>
      <c r="AM12">
        <f t="shared" si="1"/>
        <v>122.66626299323846</v>
      </c>
      <c r="AN12">
        <f t="shared" si="1"/>
        <v>122.66626299323846</v>
      </c>
      <c r="AO12">
        <f t="shared" si="1"/>
        <v>122.66626299323846</v>
      </c>
      <c r="AP12">
        <f t="shared" si="1"/>
        <v>122.66626299323846</v>
      </c>
    </row>
    <row r="13" spans="1:42" x14ac:dyDescent="0.25">
      <c r="B13" t="s">
        <v>62</v>
      </c>
      <c r="C13" t="s">
        <v>16</v>
      </c>
      <c r="D13" t="s">
        <v>63</v>
      </c>
      <c r="E13" t="s">
        <v>52</v>
      </c>
      <c r="F13" t="s">
        <v>59</v>
      </c>
      <c r="G13" t="s">
        <v>64</v>
      </c>
      <c r="H13" t="s">
        <v>59</v>
      </c>
      <c r="I13">
        <v>0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</row>
    <row r="14" spans="1:42" x14ac:dyDescent="0.25">
      <c r="B14" t="s">
        <v>62</v>
      </c>
      <c r="C14" t="s">
        <v>18</v>
      </c>
      <c r="D14" t="s">
        <v>63</v>
      </c>
      <c r="E14" t="s">
        <v>48</v>
      </c>
      <c r="F14" t="s">
        <v>59</v>
      </c>
      <c r="G14" t="s">
        <v>64</v>
      </c>
      <c r="H14" t="s">
        <v>59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5">
      <c r="B15" t="s">
        <v>62</v>
      </c>
      <c r="C15" t="s">
        <v>20</v>
      </c>
      <c r="D15" t="s">
        <v>63</v>
      </c>
      <c r="E15" t="s">
        <v>65</v>
      </c>
      <c r="F15" t="s">
        <v>59</v>
      </c>
      <c r="G15" t="s">
        <v>64</v>
      </c>
      <c r="H15" t="s">
        <v>59</v>
      </c>
      <c r="I15">
        <v>0</v>
      </c>
      <c r="J15">
        <v>-0.02</v>
      </c>
      <c r="K15">
        <v>-0.02</v>
      </c>
      <c r="L15">
        <v>-0.02</v>
      </c>
      <c r="M15">
        <v>-0.02</v>
      </c>
      <c r="N15">
        <v>-0.02</v>
      </c>
      <c r="O15">
        <v>-0.02</v>
      </c>
      <c r="P15">
        <v>-0.02</v>
      </c>
      <c r="Q15">
        <v>-0.02</v>
      </c>
      <c r="R15">
        <v>-0.02</v>
      </c>
      <c r="S15">
        <v>-0.02</v>
      </c>
      <c r="T15">
        <v>-0.02</v>
      </c>
      <c r="U15">
        <v>-0.02</v>
      </c>
      <c r="V15">
        <v>-0.02</v>
      </c>
      <c r="W15">
        <v>-0.02</v>
      </c>
      <c r="X15">
        <v>-0.02</v>
      </c>
      <c r="Y15">
        <v>-0.02</v>
      </c>
      <c r="Z15">
        <v>-0.02</v>
      </c>
      <c r="AA15">
        <v>-0.02</v>
      </c>
      <c r="AB15">
        <v>-0.02</v>
      </c>
      <c r="AC15">
        <v>-0.02</v>
      </c>
      <c r="AD15">
        <v>-0.02</v>
      </c>
      <c r="AE15">
        <v>-0.02</v>
      </c>
      <c r="AF15">
        <v>-0.02</v>
      </c>
      <c r="AG15">
        <v>-0.02</v>
      </c>
      <c r="AH15">
        <v>-0.02</v>
      </c>
      <c r="AI15">
        <v>-0.02</v>
      </c>
      <c r="AJ15">
        <v>-0.02</v>
      </c>
      <c r="AK15">
        <v>-0.02</v>
      </c>
      <c r="AL15">
        <v>-0.02</v>
      </c>
      <c r="AM15">
        <v>-0.02</v>
      </c>
      <c r="AN15">
        <v>-0.02</v>
      </c>
      <c r="AO15">
        <v>-0.02</v>
      </c>
      <c r="AP15">
        <v>-0.02</v>
      </c>
    </row>
    <row r="16" spans="1:42" x14ac:dyDescent="0.25">
      <c r="B16" t="s">
        <v>62</v>
      </c>
      <c r="C16" t="s">
        <v>20</v>
      </c>
      <c r="D16" t="s">
        <v>63</v>
      </c>
      <c r="E16" t="s">
        <v>50</v>
      </c>
      <c r="F16" t="s">
        <v>59</v>
      </c>
      <c r="G16" t="s">
        <v>64</v>
      </c>
      <c r="H16" t="s">
        <v>59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2:42" x14ac:dyDescent="0.25">
      <c r="B17" t="s">
        <v>66</v>
      </c>
      <c r="C17" t="s">
        <v>12</v>
      </c>
      <c r="D17" t="s">
        <v>63</v>
      </c>
      <c r="E17" t="s">
        <v>59</v>
      </c>
      <c r="F17" t="s">
        <v>23</v>
      </c>
      <c r="G17" t="s">
        <v>64</v>
      </c>
      <c r="H17" t="s">
        <v>59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2:42" x14ac:dyDescent="0.25">
      <c r="B18" t="s">
        <v>67</v>
      </c>
      <c r="C18" t="s">
        <v>18</v>
      </c>
      <c r="D18" t="s">
        <v>63</v>
      </c>
      <c r="E18" t="s">
        <v>59</v>
      </c>
      <c r="F18" t="s">
        <v>27</v>
      </c>
      <c r="G18" t="s">
        <v>64</v>
      </c>
      <c r="H18" t="s">
        <v>59</v>
      </c>
      <c r="I18">
        <v>0</v>
      </c>
      <c r="J18">
        <v>-1</v>
      </c>
      <c r="K18">
        <v>-1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-1</v>
      </c>
      <c r="AM18">
        <v>-1</v>
      </c>
      <c r="AN18">
        <v>-1</v>
      </c>
      <c r="AO18">
        <v>-1</v>
      </c>
      <c r="AP18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0BCF-0E6A-43FB-A404-1C26D8A207EB}">
  <dimension ref="A1:I10"/>
  <sheetViews>
    <sheetView workbookViewId="0">
      <selection activeCell="C8" sqref="C8"/>
    </sheetView>
  </sheetViews>
  <sheetFormatPr defaultRowHeight="15" x14ac:dyDescent="0.25"/>
  <cols>
    <col min="2" max="2" width="12.5703125" bestFit="1" customWidth="1"/>
    <col min="3" max="3" width="13.140625" bestFit="1" customWidth="1"/>
    <col min="4" max="5" width="4.7109375" bestFit="1" customWidth="1"/>
    <col min="6" max="8" width="1.7109375" bestFit="1" customWidth="1"/>
    <col min="9" max="9" width="2" bestFit="1" customWidth="1"/>
  </cols>
  <sheetData>
    <row r="1" spans="1:9" x14ac:dyDescent="0.25">
      <c r="A1" t="s">
        <v>10</v>
      </c>
      <c r="B1" t="s">
        <v>5</v>
      </c>
    </row>
    <row r="2" spans="1:9" x14ac:dyDescent="0.25">
      <c r="B2" t="s">
        <v>68</v>
      </c>
      <c r="C2" t="s">
        <v>50</v>
      </c>
      <c r="D2" t="s">
        <v>59</v>
      </c>
      <c r="E2" t="s">
        <v>69</v>
      </c>
      <c r="F2" t="s">
        <v>59</v>
      </c>
      <c r="G2" t="s">
        <v>59</v>
      </c>
      <c r="H2" t="s">
        <v>59</v>
      </c>
      <c r="I2">
        <v>1</v>
      </c>
    </row>
    <row r="3" spans="1:9" x14ac:dyDescent="0.25">
      <c r="B3" t="s">
        <v>70</v>
      </c>
      <c r="C3" t="s">
        <v>50</v>
      </c>
      <c r="D3" t="s">
        <v>59</v>
      </c>
      <c r="E3" t="s">
        <v>59</v>
      </c>
      <c r="F3" t="s">
        <v>59</v>
      </c>
      <c r="G3" t="s">
        <v>59</v>
      </c>
      <c r="H3" t="s">
        <v>59</v>
      </c>
      <c r="I3">
        <v>1</v>
      </c>
    </row>
    <row r="4" spans="1:9" x14ac:dyDescent="0.25">
      <c r="B4" t="s">
        <v>71</v>
      </c>
      <c r="C4" t="s">
        <v>50</v>
      </c>
      <c r="D4" t="s">
        <v>69</v>
      </c>
      <c r="E4" t="s">
        <v>59</v>
      </c>
      <c r="F4" t="s">
        <v>59</v>
      </c>
      <c r="G4" t="s">
        <v>59</v>
      </c>
      <c r="H4" t="s">
        <v>59</v>
      </c>
      <c r="I4">
        <v>1</v>
      </c>
    </row>
    <row r="5" spans="1:9" x14ac:dyDescent="0.25">
      <c r="B5" t="s">
        <v>72</v>
      </c>
      <c r="C5" t="s">
        <v>12</v>
      </c>
      <c r="D5" t="s">
        <v>59</v>
      </c>
      <c r="E5" t="s">
        <v>59</v>
      </c>
      <c r="F5" t="s">
        <v>59</v>
      </c>
      <c r="G5" t="s">
        <v>59</v>
      </c>
      <c r="H5" t="s">
        <v>59</v>
      </c>
      <c r="I5">
        <v>1</v>
      </c>
    </row>
    <row r="6" spans="1:9" x14ac:dyDescent="0.25">
      <c r="B6" t="s">
        <v>72</v>
      </c>
      <c r="C6" t="s">
        <v>16</v>
      </c>
      <c r="D6" t="s">
        <v>59</v>
      </c>
      <c r="E6" t="s">
        <v>59</v>
      </c>
      <c r="F6" t="s">
        <v>59</v>
      </c>
      <c r="G6" t="s">
        <v>59</v>
      </c>
      <c r="H6" t="s">
        <v>59</v>
      </c>
      <c r="I6">
        <v>1</v>
      </c>
    </row>
    <row r="7" spans="1:9" x14ac:dyDescent="0.25">
      <c r="B7" t="s">
        <v>72</v>
      </c>
      <c r="C7" t="s">
        <v>75</v>
      </c>
      <c r="D7" t="s">
        <v>59</v>
      </c>
      <c r="E7" t="s">
        <v>59</v>
      </c>
      <c r="F7" t="s">
        <v>59</v>
      </c>
      <c r="G7" t="s">
        <v>59</v>
      </c>
      <c r="H7" t="s">
        <v>59</v>
      </c>
      <c r="I7">
        <v>1</v>
      </c>
    </row>
    <row r="8" spans="1:9" x14ac:dyDescent="0.25">
      <c r="B8" t="s">
        <v>72</v>
      </c>
      <c r="C8" t="s">
        <v>17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  <c r="I8">
        <v>1</v>
      </c>
    </row>
    <row r="9" spans="1:9" x14ac:dyDescent="0.25">
      <c r="B9" t="s">
        <v>72</v>
      </c>
      <c r="C9" t="s">
        <v>18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>
        <v>1</v>
      </c>
    </row>
    <row r="10" spans="1:9" x14ac:dyDescent="0.25">
      <c r="B10" t="s">
        <v>72</v>
      </c>
      <c r="C10" t="s">
        <v>20</v>
      </c>
      <c r="D10" t="s">
        <v>59</v>
      </c>
      <c r="E10" t="s">
        <v>59</v>
      </c>
      <c r="F10" t="s">
        <v>59</v>
      </c>
      <c r="G10" t="s">
        <v>59</v>
      </c>
      <c r="H10" t="s">
        <v>59</v>
      </c>
      <c r="I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220D-38D1-4109-914A-97358B4E45E3}">
  <dimension ref="A1:B1"/>
  <sheetViews>
    <sheetView workbookViewId="0"/>
  </sheetViews>
  <sheetFormatPr defaultRowHeight="15" x14ac:dyDescent="0.25"/>
  <cols>
    <col min="2" max="2" width="17.5703125" bestFit="1" customWidth="1"/>
  </cols>
  <sheetData>
    <row r="1" spans="1:2" x14ac:dyDescent="0.25">
      <c r="A1" t="s">
        <v>73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9733-C08E-4026-BC86-9DBAADAE94BD}">
  <dimension ref="A1:B1"/>
  <sheetViews>
    <sheetView workbookViewId="0"/>
  </sheetViews>
  <sheetFormatPr defaultRowHeight="15" x14ac:dyDescent="0.25"/>
  <cols>
    <col min="1" max="1" width="10" bestFit="1" customWidth="1"/>
    <col min="2" max="2" width="17.5703125" bestFit="1" customWidth="1"/>
  </cols>
  <sheetData>
    <row r="1" spans="1:2" x14ac:dyDescent="0.25">
      <c r="A1" t="s">
        <v>74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RegionInfo</vt:lpstr>
      <vt:lpstr>_GLOBAL-Items</vt:lpstr>
      <vt:lpstr>_GLOBAL-TSData</vt:lpstr>
      <vt:lpstr>_GLOBAL-TIDData</vt:lpstr>
      <vt:lpstr>REGION1-Items</vt:lpstr>
      <vt:lpstr>REGION1-TSData</vt:lpstr>
      <vt:lpstr>REGION1-TIDData</vt:lpstr>
      <vt:lpstr>Trade-TSData</vt:lpstr>
      <vt:lpstr>Trade-TIDData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2022-06-07T10:05:14Z</dcterms:created>
  <dcterms:modified xsi:type="dcterms:W3CDTF">2022-06-07T12:54:46Z</dcterms:modified>
</cp:coreProperties>
</file>