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5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drawings/drawing7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8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10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comments3.xml" ContentType="application/vnd.openxmlformats-officedocument.spreadsheetml.comments+xml"/>
  <Override PartName="/xl/threadedComments/threadedComment2.xml" ContentType="application/vnd.ms-excel.threadedcomment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drawings/drawing14.xml" ContentType="application/vnd.openxmlformats-officedocument.drawing+xml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drawings/drawing15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drawings/drawing16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drawings/drawing17.xml" ContentType="application/vnd.openxmlformats-officedocument.drawing+xml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drawings/drawing18.xml" ContentType="application/vnd.openxmlformats-officedocument.drawing+xml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drawings/drawing19.xml" ContentType="application/vnd.openxmlformats-officedocument.drawing+xml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Models\SATIMGE\SATIM\DataSpreadsheets\"/>
    </mc:Choice>
  </mc:AlternateContent>
  <xr:revisionPtr revIDLastSave="0" documentId="13_ncr:1_{AACE8BC3-EC91-494E-A056-F65E431DF3E9}" xr6:coauthVersionLast="47" xr6:coauthVersionMax="47" xr10:uidLastSave="{00000000-0000-0000-0000-000000000000}"/>
  <bookViews>
    <workbookView xWindow="-120" yWindow="-120" windowWidth="29040" windowHeight="15840" firstSheet="1" activeTab="11" xr2:uid="{55565E65-86A1-4E53-88BE-3C00B48900A4}"/>
  </bookViews>
  <sheets>
    <sheet name="ANSv2-692-Home" sheetId="9" r:id="rId1"/>
    <sheet name="Index" sheetId="60" r:id="rId2"/>
    <sheet name="RES" sheetId="52" r:id="rId3"/>
    <sheet name="ANSv2-692-REGIONS" sheetId="18" state="veryHidden" r:id="rId4"/>
    <sheet name="ANSv2-692-Commodities" sheetId="19" state="veryHidden" r:id="rId5"/>
    <sheet name="Commodities_BASE" sheetId="29" r:id="rId6"/>
    <sheet name="ANSv2-692-Processes" sheetId="20" state="veryHidden" r:id="rId7"/>
    <sheet name="ANSv2-692-Constraints" sheetId="23" state="veryHidden" r:id="rId8"/>
    <sheet name="ANSv2-692-CommData" sheetId="21" state="veryHidden" r:id="rId9"/>
    <sheet name="ANSv2-692-ProcData" sheetId="25" state="veryHidden" r:id="rId10"/>
    <sheet name="Processes_BASE" sheetId="63" r:id="rId11"/>
    <sheet name="ProcData_CCS" sheetId="56" r:id="rId12"/>
    <sheet name="Storage supply curve" sheetId="61" r:id="rId13"/>
    <sheet name="Elc intensity Capture" sheetId="62" r:id="rId14"/>
    <sheet name="ANSv2-692-ConstrData" sheetId="24" state="veryHidden" r:id="rId15"/>
    <sheet name="ANSv2-692-ITEMS" sheetId="10" state="veryHidden" r:id="rId16"/>
    <sheet name="ANSv2-692-TS DATA" sheetId="12" state="veryHidden" r:id="rId17"/>
    <sheet name="ANSv2-692-TID DATA" sheetId="13" state="veryHidden" r:id="rId18"/>
    <sheet name="ANSv2-692-TS&amp;TID DATA" sheetId="14" state="veryHidden" r:id="rId19"/>
    <sheet name="ANSv2-692-TS TRADE" sheetId="15" state="veryHidden" r:id="rId20"/>
    <sheet name="ANSv2-692-TID TRADE" sheetId="16" state="veryHidden" r:id="rId21"/>
    <sheet name="ANSv2-692-TS&amp;TID TRADE" sheetId="17" state="veryHidden" r:id="rId22"/>
  </sheets>
  <functionGroups builtInGroupCount="19"/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0" i="56" l="1"/>
  <c r="C20" i="56" l="1"/>
  <c r="D20" i="56"/>
  <c r="B20" i="56"/>
  <c r="N5" i="56"/>
  <c r="E19" i="56"/>
  <c r="Y5" i="56" s="1"/>
  <c r="E18" i="56"/>
  <c r="N17" i="56"/>
  <c r="F17" i="56"/>
  <c r="D17" i="56"/>
  <c r="C17" i="56"/>
  <c r="B17" i="56"/>
  <c r="C13" i="63"/>
  <c r="B13" i="63"/>
  <c r="E31" i="62"/>
  <c r="E32" i="62"/>
  <c r="E30" i="62"/>
  <c r="D32" i="62"/>
  <c r="D31" i="62"/>
  <c r="D30" i="62"/>
  <c r="E27" i="62"/>
  <c r="E28" i="62"/>
  <c r="E26" i="62"/>
  <c r="D28" i="62"/>
  <c r="C16" i="56"/>
  <c r="B16" i="56"/>
  <c r="D16" i="56"/>
  <c r="AA15" i="56"/>
  <c r="AB13" i="56"/>
  <c r="AB14" i="56" s="1"/>
  <c r="V12" i="56"/>
  <c r="Y19" i="56" s="1"/>
  <c r="U11" i="56"/>
  <c r="U18" i="56" s="1"/>
  <c r="H15" i="56"/>
  <c r="AB15" i="56" s="1"/>
  <c r="H13" i="56"/>
  <c r="H14" i="56" s="1"/>
  <c r="M5" i="56"/>
  <c r="O5" i="56"/>
  <c r="Q5" i="56"/>
  <c r="P5" i="56"/>
  <c r="K15" i="56"/>
  <c r="K14" i="56"/>
  <c r="AA14" i="56" s="1"/>
  <c r="K13" i="56"/>
  <c r="AA13" i="56" s="1"/>
  <c r="K10" i="56"/>
  <c r="AA10" i="56" s="1"/>
  <c r="E24" i="61"/>
  <c r="G24" i="61"/>
  <c r="I24" i="61"/>
  <c r="K24" i="61"/>
  <c r="L24" i="61"/>
  <c r="M24" i="61"/>
  <c r="K8" i="56"/>
  <c r="AA8" i="56" s="1"/>
  <c r="K9" i="56"/>
  <c r="AA9" i="56" s="1"/>
  <c r="F16" i="62"/>
  <c r="F15" i="62"/>
  <c r="F14" i="62"/>
  <c r="F13" i="62"/>
  <c r="F9" i="62"/>
  <c r="F12" i="62"/>
  <c r="F8" i="62"/>
  <c r="E12" i="62"/>
  <c r="F15" i="56"/>
  <c r="F16" i="56" s="1"/>
  <c r="E15" i="56"/>
  <c r="X5" i="56" s="1"/>
  <c r="D15" i="56"/>
  <c r="C15" i="56"/>
  <c r="Z15" i="56" s="1"/>
  <c r="B15" i="56"/>
  <c r="F14" i="56"/>
  <c r="E14" i="56"/>
  <c r="C14" i="56"/>
  <c r="Z14" i="56" s="1"/>
  <c r="B14" i="56"/>
  <c r="D14" i="56"/>
  <c r="G15" i="62"/>
  <c r="G14" i="62"/>
  <c r="G16" i="62"/>
  <c r="E16" i="62"/>
  <c r="E15" i="62"/>
  <c r="L3" i="62"/>
  <c r="O4" i="62"/>
  <c r="M3" i="62"/>
  <c r="E13" i="56"/>
  <c r="W5" i="56" s="1"/>
  <c r="D13" i="56"/>
  <c r="F10" i="56"/>
  <c r="T5" i="56" s="1"/>
  <c r="E12" i="56"/>
  <c r="V5" i="56" s="1"/>
  <c r="E11" i="56"/>
  <c r="U5" i="56" s="1"/>
  <c r="C11" i="63"/>
  <c r="B11" i="63"/>
  <c r="D10" i="56"/>
  <c r="C10" i="56"/>
  <c r="Z10" i="56" s="1"/>
  <c r="B10" i="56"/>
  <c r="E9" i="56"/>
  <c r="C9" i="56"/>
  <c r="Z9" i="56" s="1"/>
  <c r="B9" i="56"/>
  <c r="D9" i="56"/>
  <c r="F8" i="56"/>
  <c r="D8" i="56"/>
  <c r="C16" i="63"/>
  <c r="B16" i="63"/>
  <c r="C15" i="63"/>
  <c r="B15" i="63"/>
  <c r="C12" i="63"/>
  <c r="B12" i="63"/>
  <c r="C10" i="63"/>
  <c r="B10" i="63"/>
  <c r="C9" i="63"/>
  <c r="B9" i="63"/>
  <c r="A2" i="63"/>
  <c r="D8" i="60" s="1"/>
  <c r="C8" i="56"/>
  <c r="Z8" i="56" s="1"/>
  <c r="B8" i="56"/>
  <c r="C10" i="29"/>
  <c r="C9" i="29"/>
  <c r="B10" i="29"/>
  <c r="B9" i="29"/>
  <c r="H12" i="62"/>
  <c r="E14" i="62"/>
  <c r="E11" i="62"/>
  <c r="E13" i="62"/>
  <c r="E9" i="62"/>
  <c r="B16" i="62"/>
  <c r="C16" i="62"/>
  <c r="A16" i="62"/>
  <c r="G13" i="62"/>
  <c r="G12" i="62"/>
  <c r="G11" i="62"/>
  <c r="G9" i="62"/>
  <c r="E7" i="62"/>
  <c r="F7" i="62"/>
  <c r="F5" i="62"/>
  <c r="G7" i="62"/>
  <c r="C16" i="29"/>
  <c r="B16" i="29"/>
  <c r="C15" i="29"/>
  <c r="B15" i="29"/>
  <c r="M23" i="61"/>
  <c r="M22" i="61"/>
  <c r="K23" i="61"/>
  <c r="K22" i="61"/>
  <c r="I23" i="61"/>
  <c r="I22" i="61"/>
  <c r="G23" i="61"/>
  <c r="G22" i="61"/>
  <c r="L23" i="61"/>
  <c r="L22" i="61"/>
  <c r="E23" i="61"/>
  <c r="E22" i="61"/>
  <c r="C13" i="56"/>
  <c r="Z13" i="56" s="1"/>
  <c r="B13" i="56"/>
  <c r="E8" i="56"/>
  <c r="C13" i="29"/>
  <c r="C12" i="29"/>
  <c r="C11" i="29"/>
  <c r="B13" i="29"/>
  <c r="B12" i="29"/>
  <c r="B11" i="29"/>
  <c r="E8" i="60"/>
  <c r="E9" i="60"/>
  <c r="E10" i="60"/>
  <c r="E11" i="60"/>
  <c r="A2" i="56"/>
  <c r="D11" i="60" s="1"/>
  <c r="D10" i="60"/>
  <c r="D9" i="60"/>
  <c r="A2" i="29"/>
  <c r="D7" i="60" s="1"/>
  <c r="E7" i="60"/>
  <c r="F13" i="56"/>
  <c r="B1" i="56"/>
  <c r="F20" i="56" l="1"/>
  <c r="K17" i="56"/>
  <c r="A1" i="56"/>
  <c r="A1" i="29"/>
  <c r="A1" i="6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tc={72D01DA1-25D6-4967-849B-E78A94ADF631}</author>
  </authors>
  <commentList>
    <comment ref="E12" authorId="0" shapeId="0" xr:uid="{72D01DA1-25D6-4967-849B-E78A94ADF631}">
      <text>
        <t>[Threaded comment]
Your version of Excel allows you to read this threaded comment; however, any edits to it will get removed if the file is opened in a newer version of Excel. Learn more: https://go.microsoft.com/fwlink/?linkid=870924
Comment:
    Modelled as Energy for now - as not sure whether efficiency equations apply to ENV/GHG commodities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G7" authorId="0" shapeId="0" xr:uid="{00000000-0006-0000-0C00-000001000000}">
      <text>
        <r>
          <rPr>
            <sz val="8"/>
            <color indexed="81"/>
            <rFont val="Tahoma"/>
            <family val="2"/>
          </rPr>
          <t>If Process Activity is: Output-based, leave blank.
Input-based, insert I.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tc={2BA06302-F325-40AE-93BB-69DD146ABAA0}</author>
    <author>Ken Noble</author>
    <author>tc={DDF791D8-DFEA-479B-80CC-930137638027}</author>
    <author>tc={D580312E-16B7-41B7-A7FD-9FE1C37783CC}</author>
    <author>tc={A20B0631-D7D0-4E92-A58C-D72A63ED73B0}</author>
    <author>tc={98A9E572-CE34-4E3C-8BE4-0A4C9B37DB42}</author>
    <author>tc={FEB1731D-7ABB-4192-921F-B8747FB175B1}</author>
    <author>tc={E244C082-D1E8-4736-B537-3CEDDCCA3018}</author>
    <author>tc={49143976-E0AB-419A-B4F6-800C2596CDED}</author>
  </authors>
  <commentList>
    <comment ref="K4" authorId="0" shapeId="0" xr:uid="{2BA06302-F325-40AE-93BB-69DD146ABAA0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Parsons Brinckerhoff 2013 adjusted for 2015, energy costs may already be included - so this is a bit on the conservative side</t>
      </text>
    </comment>
    <comment ref="G7" authorId="1" shapeId="0" xr:uid="{CEA09C23-CFA5-4A41-8AF2-C078A6DD1DB4}">
      <text>
        <r>
          <rPr>
            <sz val="8"/>
            <color indexed="81"/>
            <rFont val="Tahoma"/>
            <family val="2"/>
          </rPr>
          <t>If Process Activity is: Output-based, leave blank.
Input-based, insert I.</t>
        </r>
      </text>
    </comment>
    <comment ref="U11" authorId="2" shapeId="0" xr:uid="{DDF791D8-DFEA-479B-80CC-930137638027}">
      <text>
        <t>[Threaded comment]
Your version of Excel allows you to read this threaded comment; however, any edits to it will get removed if the file is opened in a newer version of Excel. Learn more: https://go.microsoft.com/fwlink/?linkid=870924
Comment:
    60kwh/ton CO2 (IEA 2019)?</t>
      </text>
    </comment>
    <comment ref="V12" authorId="3" shapeId="0" xr:uid="{D580312E-16B7-41B7-A7FD-9FE1C37783CC}">
      <text>
        <t>[Threaded comment]
Your version of Excel allows you to read this threaded comment; however, any edits to it will get removed if the file is opened in a newer version of Excel. Learn more: https://go.microsoft.com/fwlink/?linkid=870924
Comment:
    3 GJ/ton (IEA 2019?)</t>
      </text>
    </comment>
    <comment ref="H13" authorId="4" shapeId="0" xr:uid="{A20B0631-D7D0-4E92-A58C-D72A63ED73B0}">
      <text>
        <t>[Threaded comment]
Your version of Excel allows you to read this threaded comment; however, any edits to it will get removed if the file is opened in a newer version of Excel. Learn more: https://go.microsoft.com/fwlink/?linkid=870924
Comment:
    assuming membrane for now(Plaza, M.G., Martínez, S. and Rubiera, F., 2020. CO2 Capture, Use, and Storage in the Cement Industry: State of the Art and Expectations. Energies, 13(21), p.5692.) 1.2GJe/ton</t>
      </text>
    </comment>
    <comment ref="H14" authorId="5" shapeId="0" xr:uid="{98A9E572-CE34-4E3C-8BE4-0A4C9B37DB42}">
      <text>
        <t>[Threaded comment]
Your version of Excel allows you to read this threaded comment; however, any edits to it will get removed if the file is opened in a newer version of Excel. Learn more: https://go.microsoft.com/fwlink/?linkid=870924
Comment:
    assuming membrane for now (Hägg, M.B.; Lindbråthen, A.; He, X.; Nodeland, S.G.; Cantero, T. Pilot demonstration-reporting on CO2
capture from a cement plant using hollow fiber process. Energy Procedia 2017, 114, 6150–6165)</t>
      </text>
    </comment>
    <comment ref="H15" authorId="6" shapeId="0" xr:uid="{FEB1731D-7ABB-4192-921F-B8747FB175B1}">
      <text>
        <t>[Threaded comment]
Your version of Excel allows you to read this threaded comment; however, any edits to it will get removed if the file is opened in a newer version of Excel. Learn more: https://go.microsoft.com/fwlink/?linkid=870924
Comment:
    It's actually heat + elc input, which has been lumped together here in elc, if split would be of similar magnitude to cement.</t>
      </text>
    </comment>
    <comment ref="H16" authorId="7" shapeId="0" xr:uid="{E244C082-D1E8-4736-B537-3CEDDCCA3018}">
      <text>
        <t>[Threaded comment]
Your version of Excel allows you to read this threaded comment; however, any edits to it will get removed if the file is opened in a newer version of Excel. Learn more: https://go.microsoft.com/fwlink/?linkid=870924
Comment:
    The output of this technology is linked to activity of CCGT-CCS plant via a user constraint.</t>
      </text>
    </comment>
    <comment ref="K20" authorId="8" shapeId="0" xr:uid="{49143976-E0AB-419A-B4F6-800C2596CDED}">
      <text>
        <t>[Threaded comment]
Your version of Excel allows you to read this threaded comment; however, any edits to it will get removed if the file is opened in a newer version of Excel. Learn more: https://go.microsoft.com/fwlink/?linkid=870924
Comment:
    Based on Finnish Plant - needs review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D7" authorId="0" shapeId="0" xr:uid="{00000000-0006-0000-1D00-000001000000}">
      <text>
        <r>
          <rPr>
            <b/>
            <sz val="8"/>
            <color indexed="81"/>
            <rFont val="Tahoma"/>
            <family val="2"/>
          </rPr>
          <t>Ken Noble:</t>
        </r>
        <r>
          <rPr>
            <sz val="8"/>
            <color indexed="81"/>
            <rFont val="Tahoma"/>
            <family val="2"/>
          </rPr>
          <t xml:space="preserve">
Retain Units column as optional?  Hide the column?</t>
        </r>
      </text>
    </comment>
    <comment ref="V7" authorId="0" shapeId="0" xr:uid="{00000000-0006-0000-1D00-000002000000}">
      <text>
        <r>
          <rPr>
            <sz val="8"/>
            <color indexed="81"/>
            <rFont val="Tahoma"/>
            <family val="2"/>
          </rPr>
          <t>Parameter UC_CUMCOMNET is a TID parameter.</t>
        </r>
      </text>
    </comment>
    <comment ref="W7" authorId="0" shapeId="0" xr:uid="{00000000-0006-0000-1D00-000003000000}">
      <text>
        <r>
          <rPr>
            <sz val="8"/>
            <color indexed="81"/>
            <rFont val="Tahoma"/>
            <family val="2"/>
          </rPr>
          <t>Parameter UC_CUMACT is a TID parameter.</t>
        </r>
      </text>
    </comment>
    <comment ref="X7" authorId="0" shapeId="0" xr:uid="{00000000-0006-0000-1D00-000004000000}">
      <text>
        <r>
          <rPr>
            <sz val="8"/>
            <color indexed="81"/>
            <rFont val="Tahoma"/>
            <family val="2"/>
          </rPr>
          <t>Parameter UC_CUMFLO is a TID parameter.</t>
        </r>
      </text>
    </comment>
  </commentList>
</comments>
</file>

<file path=xl/sharedStrings.xml><?xml version="1.0" encoding="utf-8"?>
<sst xmlns="http://schemas.openxmlformats.org/spreadsheetml/2006/main" count="457" uniqueCount="263">
  <si>
    <t>Comment</t>
  </si>
  <si>
    <t>Set Memberships</t>
  </si>
  <si>
    <t>Parameter</t>
  </si>
  <si>
    <t>Arg1</t>
  </si>
  <si>
    <t>Arg2</t>
  </si>
  <si>
    <t>Arg3</t>
  </si>
  <si>
    <t>Arg4</t>
  </si>
  <si>
    <t>Arg5</t>
  </si>
  <si>
    <t>Arg6</t>
  </si>
  <si>
    <t>I/E Opt</t>
  </si>
  <si>
    <t>ANSWER-TS DATA</t>
  </si>
  <si>
    <t>ANSWER-TS TRADE</t>
  </si>
  <si>
    <t>ANSWER-TID TRADE</t>
  </si>
  <si>
    <t>Comp</t>
  </si>
  <si>
    <t>Name</t>
  </si>
  <si>
    <t>Description</t>
  </si>
  <si>
    <t>Region</t>
  </si>
  <si>
    <t>_GLOBAL</t>
  </si>
  <si>
    <t>Special region for data parameters with no REG arg</t>
  </si>
  <si>
    <t>ALL_REG</t>
  </si>
  <si>
    <t>Unit(s)</t>
  </si>
  <si>
    <t>Value</t>
  </si>
  <si>
    <t>I/E Opt
or Value</t>
  </si>
  <si>
    <t>ANSWER-TID DATA</t>
  </si>
  <si>
    <t>Region2</t>
  </si>
  <si>
    <t>* Pre-defined Commodity Groups (cell A10 should contain comma-delimited list of all Internal Regions)</t>
  </si>
  <si>
    <t>D</t>
  </si>
  <si>
    <t>ACTGRP</t>
  </si>
  <si>
    <t>Activity-related Group</t>
  </si>
  <si>
    <t>COM_GRP,COM_GRPDEF</t>
  </si>
  <si>
    <t>DEM</t>
  </si>
  <si>
    <t>Demand Commodity Type</t>
  </si>
  <si>
    <t>ENV</t>
  </si>
  <si>
    <t>Environmental Commodity Type</t>
  </si>
  <si>
    <t>FIN</t>
  </si>
  <si>
    <t>Financial Commodity Type</t>
  </si>
  <si>
    <t>MAT</t>
  </si>
  <si>
    <t>Material Commodity Type</t>
  </si>
  <si>
    <t>NRG</t>
  </si>
  <si>
    <t>Energy Commodity Type</t>
  </si>
  <si>
    <t>CommName</t>
  </si>
  <si>
    <t>CommDesc</t>
  </si>
  <si>
    <t>CommUnit</t>
  </si>
  <si>
    <t>Units</t>
  </si>
  <si>
    <t>TID</t>
  </si>
  <si>
    <t>TimeSlice</t>
  </si>
  <si>
    <t>ConstrName</t>
  </si>
  <si>
    <t>ConstrDesc</t>
  </si>
  <si>
    <t>UC_R_EACH</t>
  </si>
  <si>
    <t>UC_TS_EACH</t>
  </si>
  <si>
    <t>UC_CUMCOMNET</t>
  </si>
  <si>
    <t>2010-2030</t>
  </si>
  <si>
    <t>UC_CUMACT</t>
  </si>
  <si>
    <t>UC_MARK</t>
  </si>
  <si>
    <t>UC_CUMFLO</t>
  </si>
  <si>
    <t>UC_TSL</t>
  </si>
  <si>
    <t>ProcName</t>
  </si>
  <si>
    <t>ProcDesc</t>
  </si>
  <si>
    <t>UC__RHSRTS</t>
  </si>
  <si>
    <t>Limit</t>
  </si>
  <si>
    <t>UC__RHSR</t>
  </si>
  <si>
    <t>UC__RHSRT</t>
  </si>
  <si>
    <t>UC_CAP</t>
  </si>
  <si>
    <t>Side</t>
  </si>
  <si>
    <t>UC_T_EACH</t>
  </si>
  <si>
    <t>1 arg: BD (TID)</t>
  </si>
  <si>
    <t>1 arg: BD (TS)</t>
  </si>
  <si>
    <t>0 args (TID)</t>
  </si>
  <si>
    <t>0 args (TS)</t>
  </si>
  <si>
    <t>1 arg: TS (TID)</t>
  </si>
  <si>
    <t>2 args: TS,BD (TS)</t>
  </si>
  <si>
    <t>3 args: PRC,COM,BD (TS)</t>
  </si>
  <si>
    <t>UC_COMCON</t>
  </si>
  <si>
    <t>2 args: SIDE,PRC (TS)</t>
  </si>
  <si>
    <t>UC_ACT</t>
  </si>
  <si>
    <t>UC_FLO</t>
  </si>
  <si>
    <t>UC_IRE</t>
  </si>
  <si>
    <t>Imp/Exp</t>
  </si>
  <si>
    <t>UC_ATTR</t>
  </si>
  <si>
    <t>TSLevel</t>
  </si>
  <si>
    <t>CommIN</t>
  </si>
  <si>
    <t>CommOUT</t>
  </si>
  <si>
    <t>VarType,ParamName</t>
  </si>
  <si>
    <t>2 args: SIDE,TSLevel (TID)</t>
  </si>
  <si>
    <t>3 args: SIDE,COM,TS (TS)</t>
  </si>
  <si>
    <t>3 args: SIDE,PRC,TS (TS)</t>
  </si>
  <si>
    <t>4 args: SIDE,PRC,COM,TS (TS)</t>
  </si>
  <si>
    <t>5 args: SIDE,PRC,COM,TS, IE (TS)</t>
  </si>
  <si>
    <t>3 args: COM,Yr,Yr</t>
  </si>
  <si>
    <t>3 args: PRC,Yr,Yr</t>
  </si>
  <si>
    <t>4 args: PRC,COM,Yr,Yr</t>
  </si>
  <si>
    <t>3 args: Side,VarType,ParamName</t>
  </si>
  <si>
    <t>*</t>
  </si>
  <si>
    <t>ProcUnits</t>
  </si>
  <si>
    <t>Activity I/O</t>
  </si>
  <si>
    <t>IMPEXP</t>
  </si>
  <si>
    <t>* External Regions</t>
  </si>
  <si>
    <t>ALL_REG,REG_EXT</t>
  </si>
  <si>
    <t>MINRNW</t>
  </si>
  <si>
    <t>ANSWER-Commodities</t>
  </si>
  <si>
    <t>ANSWER-REGIONS</t>
  </si>
  <si>
    <t>_GLOBAL,IMPEXP,MINRNW</t>
  </si>
  <si>
    <t>* Internal Regions (insert below and adjust cell B1 accordingly)</t>
  </si>
  <si>
    <t>ANSWER-Constraints</t>
  </si>
  <si>
    <t>ANSWER-CommData</t>
  </si>
  <si>
    <t>ANSWER-Processes</t>
  </si>
  <si>
    <t>ANSWER-ConstrData</t>
  </si>
  <si>
    <t>ANSWER-ITEMS</t>
  </si>
  <si>
    <t>ANSWER-TS&amp;TID DATA</t>
  </si>
  <si>
    <t>ANSWER-TS&amp;TID TRADE</t>
  </si>
  <si>
    <t>ANSWER-ProcData</t>
  </si>
  <si>
    <t>* On TS&amp;TID TRADE sheet, a single region must be specified in column A (a comma-separated region-list is not allowed) and a single region must be specified in column B</t>
  </si>
  <si>
    <t>* On TID TRADE sheet, a single region must be specified in column A (a comma-separated region-list is not allowed) and a single region must be specified in column B</t>
  </si>
  <si>
    <t>* On TS TRADE sheet, a single region must be specified in column A (a comma-separated region-list is not allowed) and a single region must be specified in column B</t>
  </si>
  <si>
    <t>ANSv2-692-Home</t>
  </si>
  <si>
    <t>* Sectoral commodities</t>
  </si>
  <si>
    <t>* Emissions</t>
  </si>
  <si>
    <t>PJ</t>
  </si>
  <si>
    <t>COM,NRG,DAYNITE,ELC</t>
  </si>
  <si>
    <t>COM,NRG,ANNUAL,FOSSIL</t>
  </si>
  <si>
    <t>KT</t>
  </si>
  <si>
    <t>COM,ENV,ANNUAL,GHG</t>
  </si>
  <si>
    <t>PRC_CAPACT</t>
  </si>
  <si>
    <t>ACT_EFF</t>
  </si>
  <si>
    <t>ANNUAL</t>
  </si>
  <si>
    <t>REGION1</t>
  </si>
  <si>
    <t>PRC_ACTUNT</t>
  </si>
  <si>
    <t>PRC_ACTFLO</t>
  </si>
  <si>
    <t>Main activity flow</t>
  </si>
  <si>
    <t>Relationship between main activity flow and other flows</t>
  </si>
  <si>
    <t>Capacity to Activity</t>
  </si>
  <si>
    <t>Main activity efficiency</t>
  </si>
  <si>
    <t>Scenario to Import</t>
  </si>
  <si>
    <t>Scenarios</t>
  </si>
  <si>
    <t>BASE</t>
  </si>
  <si>
    <t>Import?</t>
  </si>
  <si>
    <t>Sheets</t>
  </si>
  <si>
    <t>Base Model</t>
  </si>
  <si>
    <t>Capacity Limit</t>
  </si>
  <si>
    <t>CAP_BND-UP</t>
  </si>
  <si>
    <t>Investment Cost</t>
  </si>
  <si>
    <t>NCAP_COST</t>
  </si>
  <si>
    <t>Emission factor</t>
  </si>
  <si>
    <t>FLO_EMIS-O</t>
  </si>
  <si>
    <t>Capture</t>
  </si>
  <si>
    <t>Transport</t>
  </si>
  <si>
    <t>Storage</t>
  </si>
  <si>
    <t>Total Cost</t>
  </si>
  <si>
    <t>Steel</t>
  </si>
  <si>
    <t>R/ton</t>
  </si>
  <si>
    <t>Source: 2013 Parsons and Brinkerhoff/World Bank report</t>
  </si>
  <si>
    <t>Sector</t>
  </si>
  <si>
    <t>Power</t>
  </si>
  <si>
    <t>Emissions/Annual (mton)</t>
  </si>
  <si>
    <t>Capture Cost</t>
  </si>
  <si>
    <t>Transport Cost</t>
  </si>
  <si>
    <t>Storage Cost</t>
  </si>
  <si>
    <t>Emissions</t>
  </si>
  <si>
    <t>Mton (30 years)</t>
  </si>
  <si>
    <t>Mton (annual)</t>
  </si>
  <si>
    <t>Total mR</t>
  </si>
  <si>
    <t>Alternative Scenario 1 (Durban Basin only) is selected as is conservative and also based on chat with Dave Collins</t>
  </si>
  <si>
    <t>CO2 Captured</t>
  </si>
  <si>
    <t>XCO2Transport</t>
  </si>
  <si>
    <t>ELCC</t>
  </si>
  <si>
    <t>Electricity Upstream Transmission</t>
  </si>
  <si>
    <t>CO2 Storage - Durban Basin</t>
  </si>
  <si>
    <t>UCO2STOR</t>
  </si>
  <si>
    <t>CO2CAPT</t>
  </si>
  <si>
    <t>CO2STOR</t>
  </si>
  <si>
    <t>Transported and Stored CO2</t>
  </si>
  <si>
    <t>Power Sector Carbon dioxide South Africa</t>
  </si>
  <si>
    <t>PWRCO2S</t>
  </si>
  <si>
    <t>elc intensity</t>
  </si>
  <si>
    <t>kg</t>
  </si>
  <si>
    <t>CO2 captured</t>
  </si>
  <si>
    <t>CO2 CCS</t>
  </si>
  <si>
    <t>CO2</t>
  </si>
  <si>
    <t>CCS</t>
  </si>
  <si>
    <t>In</t>
  </si>
  <si>
    <t>Out (CCS)</t>
  </si>
  <si>
    <t>Out</t>
  </si>
  <si>
    <t>CCGT</t>
  </si>
  <si>
    <t>HELE Plant</t>
  </si>
  <si>
    <t>PF</t>
  </si>
  <si>
    <t>From EPRI 2017</t>
  </si>
  <si>
    <t>MWh</t>
  </si>
  <si>
    <t>kg/MWh-out</t>
  </si>
  <si>
    <t>MWh/kg</t>
  </si>
  <si>
    <t>PJ/kton</t>
  </si>
  <si>
    <t>MJ-&gt;PJ</t>
  </si>
  <si>
    <t>MWh/ton</t>
  </si>
  <si>
    <t>CO2SP Capture Cement</t>
  </si>
  <si>
    <t>CO2SPCEM</t>
  </si>
  <si>
    <t>UCO2SPCEM</t>
  </si>
  <si>
    <t>Industry - NMM- Cement - Thermal Fuel</t>
  </si>
  <si>
    <t>INMCEMTHF</t>
  </si>
  <si>
    <t>IFAELC</t>
  </si>
  <si>
    <t>Industry-FA-Electricity</t>
  </si>
  <si>
    <t>Industry-NM-Electricity</t>
  </si>
  <si>
    <t>INMELC</t>
  </si>
  <si>
    <t>CO2 Transport - Durban Basin</t>
  </si>
  <si>
    <t>* Conversion technologies</t>
  </si>
  <si>
    <t>PRC,PRE,ANNUAL</t>
  </si>
  <si>
    <t>CO2SP Capture FerroChrome</t>
  </si>
  <si>
    <t>CO2SP Capture FerroManganese</t>
  </si>
  <si>
    <t>UCO2SPIFC</t>
  </si>
  <si>
    <t>UCO2SPIFM</t>
  </si>
  <si>
    <t>Process Emissions Cement South Africa</t>
  </si>
  <si>
    <t>Process Emissions FerroChrome South Africa</t>
  </si>
  <si>
    <t>Process Emissions FerroManganese South Africa</t>
  </si>
  <si>
    <t>CO2SPIFC</t>
  </si>
  <si>
    <t>CO2SPIFM</t>
  </si>
  <si>
    <t>PJ/KT</t>
  </si>
  <si>
    <t>kWh</t>
  </si>
  <si>
    <t>Wh</t>
  </si>
  <si>
    <t>kJ</t>
  </si>
  <si>
    <t>MJ</t>
  </si>
  <si>
    <t>Membrane approach</t>
  </si>
  <si>
    <t>MJ/ton</t>
  </si>
  <si>
    <t>ton-&gt;kton</t>
  </si>
  <si>
    <t>Power Sector Carbon Dioxide South Africa</t>
  </si>
  <si>
    <t>mR/kton</t>
  </si>
  <si>
    <t>Cement</t>
  </si>
  <si>
    <t>ACT_COST</t>
  </si>
  <si>
    <t>ZDUMETRANS</t>
  </si>
  <si>
    <t>Variable Cost [mR/kton]</t>
  </si>
  <si>
    <t>IEA 2019</t>
  </si>
  <si>
    <t>Plaza et al 2020</t>
  </si>
  <si>
    <t>Source for Energy</t>
  </si>
  <si>
    <t>Source for Costs</t>
  </si>
  <si>
    <t>Parsons and Brinckerhoff 2013</t>
  </si>
  <si>
    <t>Parsons and Brinckerhoff 2014</t>
  </si>
  <si>
    <t>Parsons and Brinckerhoff 2015</t>
  </si>
  <si>
    <t>Parsons and Brinckerhoff 2016</t>
  </si>
  <si>
    <t>Parsons and Brinckerhoff 2017</t>
  </si>
  <si>
    <t>For Report</t>
  </si>
  <si>
    <t>Cost [R/tonCO2)</t>
  </si>
  <si>
    <t>Elc use [kWh/tonCO2]</t>
  </si>
  <si>
    <t>Heat Input [GJ/tonCO2]</t>
  </si>
  <si>
    <t>EPRI 2017</t>
  </si>
  <si>
    <t>PWRCO2S Power Sector Capture - Gas with CCS dummy</t>
  </si>
  <si>
    <t>Calc for ETGICCC-CCS</t>
  </si>
  <si>
    <t>Kg/MWh</t>
  </si>
  <si>
    <t>CCGT-CCS</t>
  </si>
  <si>
    <t>Kg/GJ</t>
  </si>
  <si>
    <t>kton/PJ</t>
  </si>
  <si>
    <t>UPWRCO2SCR</t>
  </si>
  <si>
    <t>UPWRCO2SCD</t>
  </si>
  <si>
    <t>Coal</t>
  </si>
  <si>
    <t>coal-CCS</t>
  </si>
  <si>
    <t>Captured</t>
  </si>
  <si>
    <t>CO2SP Capture Lime</t>
  </si>
  <si>
    <t>UCO2SPLIM</t>
  </si>
  <si>
    <t>INMLIMTHF</t>
  </si>
  <si>
    <t>Industry - NMM- Lime - Thermal Fuel</t>
  </si>
  <si>
    <t>CO2SPLIM</t>
  </si>
  <si>
    <t>Process Emissions Lime South Africa</t>
  </si>
  <si>
    <t>PWRCO2S Power Sector Capture - Retrofit</t>
  </si>
  <si>
    <t>PJ,PJa</t>
  </si>
  <si>
    <t>UDACCO2S2</t>
  </si>
  <si>
    <t>CO2S</t>
  </si>
  <si>
    <t>Direct Air Capture for CO2S (cheaper option)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</si>
</sst>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3" formatCode="_-* #,##0.00_-;\-* #,##0.00_-;_-* &quot;-&quot;??_-;_-@_-"/>
    <numFmt numFmtId="164" formatCode="_(* #,##0.00_);_(* \(#,##0.00\);_(* &quot;-&quot;??_);_(@_)"/>
    <numFmt numFmtId="165" formatCode="0.000"/>
    <numFmt numFmtId="166" formatCode="0.0000"/>
    <numFmt numFmtId="167" formatCode="#,##0.0"/>
  </numFmts>
  <fonts count="4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8"/>
      <color indexed="2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color rgb="FF800080"/>
      <name val="Arial"/>
      <family val="2"/>
    </font>
    <font>
      <sz val="8"/>
      <color indexed="81"/>
      <name val="Tahoma"/>
      <family val="2"/>
    </font>
    <font>
      <sz val="8"/>
      <color indexed="8"/>
      <name val="Arial"/>
      <family val="2"/>
    </font>
    <font>
      <sz val="8"/>
      <color indexed="12"/>
      <name val="Arial"/>
      <family val="2"/>
    </font>
    <font>
      <b/>
      <sz val="8"/>
      <color rgb="FF800080"/>
      <name val="Arial"/>
      <family val="2"/>
    </font>
    <font>
      <sz val="8"/>
      <color rgb="FF800080"/>
      <name val="Arial"/>
      <family val="2"/>
    </font>
    <font>
      <sz val="8"/>
      <color rgb="FF000000"/>
      <name val="Arial"/>
      <family val="2"/>
    </font>
    <font>
      <b/>
      <sz val="8"/>
      <color indexed="81"/>
      <name val="Tahoma"/>
      <family val="2"/>
    </font>
    <font>
      <b/>
      <sz val="9"/>
      <color indexed="20"/>
      <name val="Arial"/>
      <family val="2"/>
    </font>
    <font>
      <sz val="10"/>
      <color rgb="FF800080"/>
      <name val="Arial"/>
      <family val="2"/>
    </font>
    <font>
      <b/>
      <sz val="9"/>
      <color rgb="FF800080"/>
      <name val="Arial"/>
      <family val="2"/>
    </font>
    <font>
      <u/>
      <sz val="10"/>
      <color indexed="12"/>
      <name val="Arial"/>
      <family val="2"/>
    </font>
    <font>
      <sz val="11"/>
      <color rgb="FFFF0000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1"/>
      <color theme="8"/>
      <name val="Calibri"/>
      <family val="2"/>
      <scheme val="minor"/>
    </font>
    <font>
      <sz val="11"/>
      <color theme="1"/>
      <name val="Arial"/>
      <family val="2"/>
    </font>
    <font>
      <b/>
      <sz val="13"/>
      <color theme="3"/>
      <name val="Calibri"/>
      <family val="2"/>
      <scheme val="minor"/>
    </font>
    <font>
      <sz val="8"/>
      <color theme="5"/>
      <name val="Arial"/>
      <family val="2"/>
    </font>
    <font>
      <sz val="11"/>
      <color rgb="FF3F3F76"/>
      <name val="Calibri"/>
      <family val="2"/>
      <scheme val="minor"/>
    </font>
    <font>
      <sz val="9"/>
      <name val="Segoe UI"/>
      <family val="2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99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1">
    <xf numFmtId="0" fontId="0" fillId="0" borderId="0"/>
    <xf numFmtId="0" fontId="22" fillId="0" borderId="0"/>
    <xf numFmtId="0" fontId="22" fillId="0" borderId="0"/>
    <xf numFmtId="0" fontId="22" fillId="0" borderId="0"/>
    <xf numFmtId="0" fontId="15" fillId="0" borderId="0"/>
    <xf numFmtId="0" fontId="22" fillId="0" borderId="0"/>
    <xf numFmtId="164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0" fontId="22" fillId="0" borderId="0"/>
    <xf numFmtId="0" fontId="15" fillId="0" borderId="0"/>
    <xf numFmtId="0" fontId="34" fillId="0" borderId="0" applyNumberFormat="0" applyFill="0" applyBorder="0" applyAlignment="0" applyProtection="0">
      <alignment vertical="top"/>
      <protection locked="0"/>
    </xf>
    <xf numFmtId="0" fontId="14" fillId="0" borderId="0"/>
    <xf numFmtId="9" fontId="14" fillId="0" borderId="0" applyFont="0" applyFill="0" applyBorder="0" applyAlignment="0" applyProtection="0"/>
    <xf numFmtId="0" fontId="38" fillId="0" borderId="0"/>
    <xf numFmtId="43" fontId="38" fillId="0" borderId="0" applyFont="0" applyFill="0" applyBorder="0" applyAlignment="0" applyProtection="0"/>
    <xf numFmtId="164" fontId="14" fillId="0" borderId="0" applyFont="0" applyFill="0" applyBorder="0" applyAlignment="0" applyProtection="0"/>
    <xf numFmtId="9" fontId="38" fillId="0" borderId="0" applyFont="0" applyFill="0" applyBorder="0" applyAlignment="0" applyProtection="0"/>
    <xf numFmtId="0" fontId="39" fillId="0" borderId="13" applyNumberFormat="0" applyFill="0" applyAlignment="0" applyProtection="0"/>
    <xf numFmtId="0" fontId="41" fillId="4" borderId="12" applyNumberFormat="0" applyAlignment="0" applyProtection="0"/>
    <xf numFmtId="0" fontId="1" fillId="0" borderId="0"/>
  </cellStyleXfs>
  <cellXfs count="130">
    <xf numFmtId="0" fontId="0" fillId="0" borderId="0" xfId="0"/>
    <xf numFmtId="0" fontId="16" fillId="0" borderId="0" xfId="0" applyFont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18" fillId="0" borderId="0" xfId="0" applyFont="1"/>
    <xf numFmtId="0" fontId="19" fillId="0" borderId="0" xfId="0" applyFont="1"/>
    <xf numFmtId="0" fontId="20" fillId="0" borderId="0" xfId="0" applyFont="1"/>
    <xf numFmtId="0" fontId="17" fillId="0" borderId="0" xfId="0" applyFont="1"/>
    <xf numFmtId="0" fontId="18" fillId="0" borderId="0" xfId="0" applyFont="1" applyAlignment="1">
      <alignment horizontal="center" wrapText="1"/>
    </xf>
    <xf numFmtId="0" fontId="17" fillId="0" borderId="0" xfId="0" applyFont="1" applyFill="1"/>
    <xf numFmtId="0" fontId="16" fillId="0" borderId="0" xfId="1" applyFont="1"/>
    <xf numFmtId="0" fontId="22" fillId="0" borderId="0" xfId="1"/>
    <xf numFmtId="0" fontId="19" fillId="0" borderId="0" xfId="1" applyFont="1"/>
    <xf numFmtId="0" fontId="25" fillId="0" borderId="0" xfId="1" applyFont="1" applyFill="1"/>
    <xf numFmtId="0" fontId="18" fillId="0" borderId="0" xfId="1" applyFont="1"/>
    <xf numFmtId="0" fontId="19" fillId="0" borderId="0" xfId="0" applyFont="1" applyFill="1"/>
    <xf numFmtId="0" fontId="26" fillId="0" borderId="0" xfId="0" applyFont="1" applyFill="1"/>
    <xf numFmtId="0" fontId="26" fillId="0" borderId="0" xfId="0" applyFont="1"/>
    <xf numFmtId="0" fontId="27" fillId="0" borderId="0" xfId="0" applyFont="1" applyFill="1"/>
    <xf numFmtId="0" fontId="28" fillId="0" borderId="0" xfId="0" applyFont="1" applyFill="1"/>
    <xf numFmtId="0" fontId="25" fillId="0" borderId="0" xfId="1" applyFont="1"/>
    <xf numFmtId="0" fontId="20" fillId="0" borderId="0" xfId="1" applyFont="1"/>
    <xf numFmtId="0" fontId="27" fillId="0" borderId="0" xfId="1" applyFont="1" applyFill="1"/>
    <xf numFmtId="0" fontId="19" fillId="0" borderId="0" xfId="1" applyFont="1" applyFill="1"/>
    <xf numFmtId="0" fontId="28" fillId="0" borderId="0" xfId="1" applyFont="1" applyFill="1"/>
    <xf numFmtId="49" fontId="27" fillId="0" borderId="0" xfId="0" applyNumberFormat="1" applyFont="1" applyFill="1" applyAlignment="1">
      <alignment horizontal="left"/>
    </xf>
    <xf numFmtId="0" fontId="29" fillId="0" borderId="0" xfId="1" applyFont="1" applyFill="1"/>
    <xf numFmtId="0" fontId="23" fillId="0" borderId="0" xfId="1" applyFont="1" applyFill="1" applyAlignment="1">
      <alignment horizontal="center"/>
    </xf>
    <xf numFmtId="0" fontId="19" fillId="0" borderId="0" xfId="1" applyFont="1" applyFill="1" applyAlignment="1">
      <alignment horizontal="center"/>
    </xf>
    <xf numFmtId="0" fontId="18" fillId="0" borderId="0" xfId="1" applyFont="1" applyFill="1"/>
    <xf numFmtId="0" fontId="22" fillId="0" borderId="0" xfId="1" applyFill="1"/>
    <xf numFmtId="0" fontId="16" fillId="0" borderId="0" xfId="1" applyFont="1" applyFill="1"/>
    <xf numFmtId="0" fontId="0" fillId="0" borderId="0" xfId="0" applyFill="1"/>
    <xf numFmtId="0" fontId="19" fillId="0" borderId="0" xfId="1" applyFont="1" applyFill="1" applyAlignment="1">
      <alignment horizontal="center" wrapText="1"/>
    </xf>
    <xf numFmtId="0" fontId="25" fillId="0" borderId="0" xfId="0" applyFont="1" applyFill="1"/>
    <xf numFmtId="0" fontId="28" fillId="3" borderId="0" xfId="0" applyFont="1" applyFill="1"/>
    <xf numFmtId="0" fontId="28" fillId="3" borderId="0" xfId="1" applyFont="1" applyFill="1"/>
    <xf numFmtId="0" fontId="25" fillId="0" borderId="0" xfId="0" applyFont="1"/>
    <xf numFmtId="0" fontId="19" fillId="0" borderId="0" xfId="0" applyFont="1" applyAlignment="1">
      <alignment horizontal="center"/>
    </xf>
    <xf numFmtId="0" fontId="27" fillId="0" borderId="0" xfId="0" applyFont="1" applyFill="1" applyAlignment="1">
      <alignment horizontal="center"/>
    </xf>
    <xf numFmtId="0" fontId="31" fillId="0" borderId="0" xfId="3" applyFont="1"/>
    <xf numFmtId="0" fontId="19" fillId="0" borderId="0" xfId="3" applyFont="1" applyFill="1"/>
    <xf numFmtId="0" fontId="19" fillId="0" borderId="0" xfId="2" applyFont="1" applyFill="1" applyAlignment="1">
      <alignment horizontal="center"/>
    </xf>
    <xf numFmtId="0" fontId="19" fillId="0" borderId="0" xfId="2" applyFont="1" applyFill="1"/>
    <xf numFmtId="0" fontId="19" fillId="0" borderId="0" xfId="2" applyFont="1"/>
    <xf numFmtId="0" fontId="32" fillId="0" borderId="0" xfId="1" applyFont="1" applyFill="1"/>
    <xf numFmtId="0" fontId="33" fillId="0" borderId="0" xfId="2" applyFont="1"/>
    <xf numFmtId="0" fontId="29" fillId="0" borderId="0" xfId="2" applyFont="1" applyFill="1"/>
    <xf numFmtId="0" fontId="28" fillId="0" borderId="0" xfId="2" applyFont="1" applyFill="1" applyAlignment="1">
      <alignment horizontal="center"/>
    </xf>
    <xf numFmtId="0" fontId="19" fillId="0" borderId="0" xfId="2" applyFont="1" applyAlignment="1">
      <alignment horizontal="center"/>
    </xf>
    <xf numFmtId="166" fontId="19" fillId="0" borderId="0" xfId="2" applyNumberFormat="1" applyFont="1" applyFill="1"/>
    <xf numFmtId="0" fontId="28" fillId="0" borderId="0" xfId="2" applyFont="1" applyFill="1"/>
    <xf numFmtId="0" fontId="14" fillId="0" borderId="0" xfId="12"/>
    <xf numFmtId="0" fontId="14" fillId="0" borderId="0" xfId="12" applyBorder="1"/>
    <xf numFmtId="0" fontId="14" fillId="0" borderId="5" xfId="12" applyBorder="1" applyAlignment="1">
      <alignment horizontal="center"/>
    </xf>
    <xf numFmtId="0" fontId="14" fillId="0" borderId="0" xfId="12" applyBorder="1" applyAlignment="1">
      <alignment horizontal="center"/>
    </xf>
    <xf numFmtId="0" fontId="14" fillId="0" borderId="10" xfId="12" applyBorder="1" applyAlignment="1">
      <alignment horizontal="center"/>
    </xf>
    <xf numFmtId="0" fontId="14" fillId="0" borderId="0" xfId="12" applyAlignment="1">
      <alignment horizontal="center"/>
    </xf>
    <xf numFmtId="0" fontId="14" fillId="0" borderId="9" xfId="12" applyBorder="1" applyAlignment="1">
      <alignment horizontal="center"/>
    </xf>
    <xf numFmtId="0" fontId="14" fillId="0" borderId="10" xfId="12" applyBorder="1"/>
    <xf numFmtId="0" fontId="14" fillId="0" borderId="8" xfId="12" applyBorder="1"/>
    <xf numFmtId="0" fontId="14" fillId="0" borderId="8" xfId="12" applyBorder="1" applyAlignment="1">
      <alignment horizontal="center"/>
    </xf>
    <xf numFmtId="0" fontId="14" fillId="0" borderId="7" xfId="12" applyBorder="1"/>
    <xf numFmtId="0" fontId="14" fillId="0" borderId="9" xfId="12" applyBorder="1"/>
    <xf numFmtId="0" fontId="14" fillId="0" borderId="3" xfId="12" applyBorder="1" applyAlignment="1">
      <alignment horizontal="center"/>
    </xf>
    <xf numFmtId="0" fontId="14" fillId="0" borderId="1" xfId="12" applyBorder="1" applyAlignment="1">
      <alignment horizontal="center"/>
    </xf>
    <xf numFmtId="0" fontId="14" fillId="0" borderId="6" xfId="12" applyBorder="1" applyAlignment="1">
      <alignment horizontal="center"/>
    </xf>
    <xf numFmtId="0" fontId="36" fillId="0" borderId="11" xfId="12" applyFont="1" applyBorder="1" applyAlignment="1">
      <alignment horizontal="center"/>
    </xf>
    <xf numFmtId="0" fontId="37" fillId="0" borderId="11" xfId="12" applyFont="1" applyBorder="1" applyAlignment="1">
      <alignment horizontal="center"/>
    </xf>
    <xf numFmtId="0" fontId="14" fillId="0" borderId="5" xfId="12" applyBorder="1"/>
    <xf numFmtId="0" fontId="35" fillId="0" borderId="10" xfId="12" applyFont="1" applyBorder="1" applyAlignment="1">
      <alignment horizontal="center"/>
    </xf>
    <xf numFmtId="0" fontId="14" fillId="0" borderId="5" xfId="12" applyBorder="1" applyAlignment="1">
      <alignment horizontal="center" textRotation="90"/>
    </xf>
    <xf numFmtId="0" fontId="14" fillId="0" borderId="0" xfId="12" applyAlignment="1">
      <alignment horizontal="center" textRotation="90"/>
    </xf>
    <xf numFmtId="0" fontId="22" fillId="0" borderId="0" xfId="0" applyFont="1"/>
    <xf numFmtId="0" fontId="13" fillId="0" borderId="5" xfId="12" applyFont="1" applyBorder="1" applyAlignment="1">
      <alignment horizontal="center" textRotation="90"/>
    </xf>
    <xf numFmtId="0" fontId="39" fillId="0" borderId="13" xfId="18"/>
    <xf numFmtId="2" fontId="19" fillId="0" borderId="0" xfId="2" applyNumberFormat="1" applyFont="1"/>
    <xf numFmtId="2" fontId="40" fillId="0" borderId="0" xfId="2" applyNumberFormat="1" applyFont="1"/>
    <xf numFmtId="2" fontId="19" fillId="0" borderId="0" xfId="0" applyNumberFormat="1" applyFont="1"/>
    <xf numFmtId="0" fontId="28" fillId="0" borderId="0" xfId="2" applyFont="1" applyFill="1" applyAlignment="1">
      <alignment wrapText="1"/>
    </xf>
    <xf numFmtId="0" fontId="19" fillId="0" borderId="0" xfId="2" applyFont="1" applyFill="1" applyAlignment="1">
      <alignment wrapText="1"/>
    </xf>
    <xf numFmtId="165" fontId="19" fillId="0" borderId="0" xfId="2" applyNumberFormat="1" applyFont="1" applyFill="1"/>
    <xf numFmtId="165" fontId="19" fillId="0" borderId="0" xfId="0" applyNumberFormat="1" applyFont="1"/>
    <xf numFmtId="0" fontId="41" fillId="4" borderId="12" xfId="19" applyAlignment="1">
      <alignment horizontal="center"/>
    </xf>
    <xf numFmtId="0" fontId="0" fillId="0" borderId="0" xfId="0" applyAlignment="1">
      <alignment horizontal="center"/>
    </xf>
    <xf numFmtId="0" fontId="18" fillId="0" borderId="0" xfId="0" applyFont="1" applyAlignment="1">
      <alignment horizontal="left"/>
    </xf>
    <xf numFmtId="0" fontId="19" fillId="0" borderId="0" xfId="2" applyFont="1" applyAlignment="1">
      <alignment horizontal="left"/>
    </xf>
    <xf numFmtId="0" fontId="19" fillId="0" borderId="0" xfId="0" applyFont="1" applyAlignment="1">
      <alignment horizontal="left"/>
    </xf>
    <xf numFmtId="166" fontId="19" fillId="0" borderId="0" xfId="0" applyNumberFormat="1" applyFont="1" applyAlignment="1">
      <alignment horizontal="center"/>
    </xf>
    <xf numFmtId="0" fontId="12" fillId="0" borderId="5" xfId="12" applyFont="1" applyBorder="1" applyAlignment="1">
      <alignment horizontal="center" textRotation="90"/>
    </xf>
    <xf numFmtId="0" fontId="11" fillId="0" borderId="5" xfId="12" applyFont="1" applyBorder="1" applyAlignment="1">
      <alignment horizontal="center" textRotation="90"/>
    </xf>
    <xf numFmtId="0" fontId="10" fillId="0" borderId="5" xfId="12" applyFont="1" applyBorder="1" applyAlignment="1">
      <alignment horizontal="center" textRotation="90"/>
    </xf>
    <xf numFmtId="0" fontId="9" fillId="0" borderId="0" xfId="12" applyFont="1"/>
    <xf numFmtId="0" fontId="9" fillId="0" borderId="5" xfId="12" applyFont="1" applyBorder="1" applyAlignment="1">
      <alignment horizontal="center" textRotation="90"/>
    </xf>
    <xf numFmtId="0" fontId="8" fillId="0" borderId="5" xfId="12" applyFont="1" applyBorder="1" applyAlignment="1">
      <alignment horizontal="center" textRotation="90"/>
    </xf>
    <xf numFmtId="0" fontId="7" fillId="0" borderId="0" xfId="12" applyFont="1" applyAlignment="1">
      <alignment horizontal="center"/>
    </xf>
    <xf numFmtId="0" fontId="7" fillId="0" borderId="9" xfId="12" applyFont="1" applyBorder="1" applyAlignment="1">
      <alignment horizontal="center"/>
    </xf>
    <xf numFmtId="0" fontId="7" fillId="0" borderId="10" xfId="12" applyFont="1" applyBorder="1"/>
    <xf numFmtId="0" fontId="7" fillId="0" borderId="10" xfId="12" applyFont="1" applyBorder="1" applyAlignment="1">
      <alignment horizontal="center"/>
    </xf>
    <xf numFmtId="3" fontId="0" fillId="0" borderId="0" xfId="0" applyNumberFormat="1"/>
    <xf numFmtId="0" fontId="22" fillId="0" borderId="0" xfId="0" applyFont="1" applyAlignment="1">
      <alignment wrapText="1"/>
    </xf>
    <xf numFmtId="0" fontId="7" fillId="0" borderId="5" xfId="12" applyFont="1" applyBorder="1" applyAlignment="1">
      <alignment horizontal="center" textRotation="90"/>
    </xf>
    <xf numFmtId="0" fontId="6" fillId="0" borderId="5" xfId="12" applyFont="1" applyBorder="1" applyAlignment="1">
      <alignment horizontal="center" textRotation="90"/>
    </xf>
    <xf numFmtId="0" fontId="5" fillId="0" borderId="9" xfId="12" applyFont="1" applyBorder="1" applyAlignment="1">
      <alignment horizontal="center"/>
    </xf>
    <xf numFmtId="0" fontId="5" fillId="0" borderId="5" xfId="12" applyFont="1" applyBorder="1" applyAlignment="1">
      <alignment horizontal="center" textRotation="90"/>
    </xf>
    <xf numFmtId="0" fontId="14" fillId="0" borderId="14" xfId="12" applyBorder="1" applyAlignment="1">
      <alignment horizontal="center"/>
    </xf>
    <xf numFmtId="0" fontId="14" fillId="0" borderId="15" xfId="12" applyBorder="1" applyAlignment="1">
      <alignment horizontal="center"/>
    </xf>
    <xf numFmtId="0" fontId="4" fillId="0" borderId="5" xfId="12" applyFont="1" applyBorder="1" applyAlignment="1">
      <alignment horizontal="center" textRotation="90"/>
    </xf>
    <xf numFmtId="0" fontId="33" fillId="0" borderId="0" xfId="3" applyFont="1"/>
    <xf numFmtId="0" fontId="27" fillId="0" borderId="0" xfId="1" applyFont="1"/>
    <xf numFmtId="0" fontId="28" fillId="0" borderId="0" xfId="1" applyFont="1"/>
    <xf numFmtId="0" fontId="14" fillId="0" borderId="4" xfId="12" applyBorder="1"/>
    <xf numFmtId="0" fontId="3" fillId="0" borderId="9" xfId="12" applyFont="1" applyBorder="1" applyAlignment="1">
      <alignment horizontal="center"/>
    </xf>
    <xf numFmtId="0" fontId="3" fillId="0" borderId="5" xfId="12" applyFont="1" applyBorder="1" applyAlignment="1">
      <alignment horizontal="center" textRotation="90"/>
    </xf>
    <xf numFmtId="165" fontId="19" fillId="0" borderId="0" xfId="2" applyNumberFormat="1" applyFont="1"/>
    <xf numFmtId="167" fontId="0" fillId="0" borderId="0" xfId="0" applyNumberFormat="1"/>
    <xf numFmtId="0" fontId="19" fillId="0" borderId="0" xfId="0" applyFont="1" applyAlignment="1">
      <alignment wrapText="1"/>
    </xf>
    <xf numFmtId="0" fontId="42" fillId="0" borderId="0" xfId="0" applyFont="1" applyAlignment="1">
      <alignment vertical="center"/>
    </xf>
    <xf numFmtId="1" fontId="19" fillId="0" borderId="0" xfId="0" applyNumberFormat="1" applyFont="1" applyAlignment="1">
      <alignment horizontal="center"/>
    </xf>
    <xf numFmtId="1" fontId="19" fillId="0" borderId="0" xfId="2" applyNumberFormat="1" applyFont="1"/>
    <xf numFmtId="0" fontId="2" fillId="0" borderId="9" xfId="12" applyFont="1" applyBorder="1" applyAlignment="1">
      <alignment horizontal="center"/>
    </xf>
    <xf numFmtId="0" fontId="1" fillId="0" borderId="9" xfId="12" applyFont="1" applyBorder="1" applyAlignment="1">
      <alignment horizontal="center"/>
    </xf>
    <xf numFmtId="0" fontId="1" fillId="0" borderId="5" xfId="12" applyFont="1" applyBorder="1" applyAlignment="1">
      <alignment horizontal="center" textRotation="90"/>
    </xf>
  </cellXfs>
  <cellStyles count="21">
    <cellStyle name="Comma 2" xfId="7" xr:uid="{00000000-0005-0000-0000-000000000000}"/>
    <cellStyle name="Comma 2 2" xfId="15" xr:uid="{2D29F2AE-A72A-4F35-A2CA-2C4A01C4F113}"/>
    <cellStyle name="Comma 2 3" xfId="6" xr:uid="{00000000-0005-0000-0000-000001000000}"/>
    <cellStyle name="Comma 3" xfId="16" xr:uid="{C170A3C1-B68E-4AAE-92F6-CE979AB71698}"/>
    <cellStyle name="Heading 2" xfId="18" builtinId="17"/>
    <cellStyle name="Hyperlink 2" xfId="11" xr:uid="{00000000-0005-0000-0000-000003000000}"/>
    <cellStyle name="Input" xfId="19" builtinId="20"/>
    <cellStyle name="Normal" xfId="0" builtinId="0"/>
    <cellStyle name="Normal 10 4" xfId="10" xr:uid="{00000000-0005-0000-0000-000005000000}"/>
    <cellStyle name="Normal 13" xfId="2" xr:uid="{00000000-0005-0000-0000-000006000000}"/>
    <cellStyle name="Normal 2" xfId="1" xr:uid="{00000000-0005-0000-0000-000007000000}"/>
    <cellStyle name="Normal 2 2" xfId="4" xr:uid="{00000000-0005-0000-0000-000008000000}"/>
    <cellStyle name="Normal 2 2 2" xfId="3" xr:uid="{00000000-0005-0000-0000-000009000000}"/>
    <cellStyle name="Normal 2 2 2 2" xfId="9" xr:uid="{00000000-0005-0000-0000-00000A000000}"/>
    <cellStyle name="Normal 2 3" xfId="14" xr:uid="{4AB230A0-E2D6-4984-83A4-4F34927A69CA}"/>
    <cellStyle name="Normal 3" xfId="5" xr:uid="{00000000-0005-0000-0000-00000B000000}"/>
    <cellStyle name="Normal 4" xfId="12" xr:uid="{0BAD2C5B-36F5-4320-A9B9-F030A7823A07}"/>
    <cellStyle name="Normal 8" xfId="20" xr:uid="{A8996BB4-3973-4843-9F73-13EC9E49C2F8}"/>
    <cellStyle name="Percent 2" xfId="13" xr:uid="{6FC4F8D8-ECD7-4A9E-B183-CAC9CE80278F}"/>
    <cellStyle name="Percent 2 2" xfId="17" xr:uid="{FFCF24A5-FA7A-4E91-8E3F-2BDE50B65C19}"/>
    <cellStyle name="Percent 3" xfId="8" xr:uid="{00000000-0005-0000-0000-000010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4.png"/><Relationship Id="rId2" Type="http://schemas.openxmlformats.org/officeDocument/2006/relationships/image" Target="../media/image43.png"/><Relationship Id="rId1" Type="http://schemas.openxmlformats.org/officeDocument/2006/relationships/image" Target="../media/image42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8.emf"/><Relationship Id="rId1" Type="http://schemas.openxmlformats.org/officeDocument/2006/relationships/image" Target="../media/image17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2.emf"/><Relationship Id="rId1" Type="http://schemas.openxmlformats.org/officeDocument/2006/relationships/image" Target="../media/image23.emf"/><Relationship Id="rId5" Type="http://schemas.openxmlformats.org/officeDocument/2006/relationships/image" Target="../media/image24.emf"/><Relationship Id="rId4" Type="http://schemas.openxmlformats.org/officeDocument/2006/relationships/image" Target="../media/image20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7" Type="http://schemas.openxmlformats.org/officeDocument/2006/relationships/image" Target="../media/image31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6" Type="http://schemas.openxmlformats.org/officeDocument/2006/relationships/image" Target="../media/image30.emf"/><Relationship Id="rId5" Type="http://schemas.openxmlformats.org/officeDocument/2006/relationships/image" Target="../media/image29.emf"/><Relationship Id="rId4" Type="http://schemas.openxmlformats.org/officeDocument/2006/relationships/image" Target="../media/image28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3.emf"/><Relationship Id="rId1" Type="http://schemas.openxmlformats.org/officeDocument/2006/relationships/image" Target="../media/image32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7" Type="http://schemas.openxmlformats.org/officeDocument/2006/relationships/image" Target="../media/image37.emf"/><Relationship Id="rId2" Type="http://schemas.openxmlformats.org/officeDocument/2006/relationships/image" Target="../media/image39.emf"/><Relationship Id="rId1" Type="http://schemas.openxmlformats.org/officeDocument/2006/relationships/image" Target="../media/image38.emf"/><Relationship Id="rId6" Type="http://schemas.openxmlformats.org/officeDocument/2006/relationships/image" Target="../media/image36.emf"/><Relationship Id="rId5" Type="http://schemas.openxmlformats.org/officeDocument/2006/relationships/image" Target="../media/image35.emf"/><Relationship Id="rId4" Type="http://schemas.openxmlformats.org/officeDocument/2006/relationships/image" Target="../media/image41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52.emf"/><Relationship Id="rId3" Type="http://schemas.openxmlformats.org/officeDocument/2006/relationships/image" Target="../media/image47.emf"/><Relationship Id="rId7" Type="http://schemas.openxmlformats.org/officeDocument/2006/relationships/image" Target="../media/image51.emf"/><Relationship Id="rId2" Type="http://schemas.openxmlformats.org/officeDocument/2006/relationships/image" Target="../media/image46.emf"/><Relationship Id="rId1" Type="http://schemas.openxmlformats.org/officeDocument/2006/relationships/image" Target="../media/image45.emf"/><Relationship Id="rId6" Type="http://schemas.openxmlformats.org/officeDocument/2006/relationships/image" Target="../media/image50.emf"/><Relationship Id="rId5" Type="http://schemas.openxmlformats.org/officeDocument/2006/relationships/image" Target="../media/image49.emf"/><Relationship Id="rId4" Type="http://schemas.openxmlformats.org/officeDocument/2006/relationships/image" Target="../media/image48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5.emf"/><Relationship Id="rId2" Type="http://schemas.openxmlformats.org/officeDocument/2006/relationships/image" Target="../media/image54.emf"/><Relationship Id="rId1" Type="http://schemas.openxmlformats.org/officeDocument/2006/relationships/image" Target="../media/image53.emf"/><Relationship Id="rId4" Type="http://schemas.openxmlformats.org/officeDocument/2006/relationships/image" Target="../media/image56.emf"/></Relationships>
</file>

<file path=xl/drawings/_rels/vmlDrawing13.vml.rels><?xml version="1.0" encoding="UTF-8" standalone="yes"?>
<Relationships xmlns="http://schemas.openxmlformats.org/package/2006/relationships"><Relationship Id="rId8" Type="http://schemas.openxmlformats.org/officeDocument/2006/relationships/image" Target="../media/image65.emf"/><Relationship Id="rId3" Type="http://schemas.openxmlformats.org/officeDocument/2006/relationships/image" Target="../media/image60.emf"/><Relationship Id="rId7" Type="http://schemas.openxmlformats.org/officeDocument/2006/relationships/image" Target="../media/image64.emf"/><Relationship Id="rId2" Type="http://schemas.openxmlformats.org/officeDocument/2006/relationships/image" Target="../media/image59.emf"/><Relationship Id="rId1" Type="http://schemas.openxmlformats.org/officeDocument/2006/relationships/image" Target="../media/image58.emf"/><Relationship Id="rId6" Type="http://schemas.openxmlformats.org/officeDocument/2006/relationships/image" Target="../media/image63.emf"/><Relationship Id="rId5" Type="http://schemas.openxmlformats.org/officeDocument/2006/relationships/image" Target="../media/image62.emf"/><Relationship Id="rId10" Type="http://schemas.openxmlformats.org/officeDocument/2006/relationships/image" Target="../media/image57.emf"/><Relationship Id="rId4" Type="http://schemas.openxmlformats.org/officeDocument/2006/relationships/image" Target="../media/image61.emf"/><Relationship Id="rId9" Type="http://schemas.openxmlformats.org/officeDocument/2006/relationships/image" Target="../media/image66.emf"/></Relationships>
</file>

<file path=xl/drawings/_rels/vmlDrawing14.vml.rels><?xml version="1.0" encoding="UTF-8" standalone="yes"?>
<Relationships xmlns="http://schemas.openxmlformats.org/package/2006/relationships"><Relationship Id="rId8" Type="http://schemas.openxmlformats.org/officeDocument/2006/relationships/image" Target="../media/image74.emf"/><Relationship Id="rId3" Type="http://schemas.openxmlformats.org/officeDocument/2006/relationships/image" Target="../media/image69.emf"/><Relationship Id="rId7" Type="http://schemas.openxmlformats.org/officeDocument/2006/relationships/image" Target="../media/image73.emf"/><Relationship Id="rId2" Type="http://schemas.openxmlformats.org/officeDocument/2006/relationships/image" Target="../media/image68.emf"/><Relationship Id="rId1" Type="http://schemas.openxmlformats.org/officeDocument/2006/relationships/image" Target="../media/image67.emf"/><Relationship Id="rId6" Type="http://schemas.openxmlformats.org/officeDocument/2006/relationships/image" Target="../media/image72.emf"/><Relationship Id="rId5" Type="http://schemas.openxmlformats.org/officeDocument/2006/relationships/image" Target="../media/image71.emf"/><Relationship Id="rId4" Type="http://schemas.openxmlformats.org/officeDocument/2006/relationships/image" Target="../media/image70.emf"/></Relationships>
</file>

<file path=xl/drawings/_rels/vmlDrawing15.vml.rels><?xml version="1.0" encoding="UTF-8" standalone="yes"?>
<Relationships xmlns="http://schemas.openxmlformats.org/package/2006/relationships"><Relationship Id="rId8" Type="http://schemas.openxmlformats.org/officeDocument/2006/relationships/image" Target="../media/image83.emf"/><Relationship Id="rId3" Type="http://schemas.openxmlformats.org/officeDocument/2006/relationships/image" Target="../media/image78.emf"/><Relationship Id="rId7" Type="http://schemas.openxmlformats.org/officeDocument/2006/relationships/image" Target="../media/image82.emf"/><Relationship Id="rId2" Type="http://schemas.openxmlformats.org/officeDocument/2006/relationships/image" Target="../media/image77.emf"/><Relationship Id="rId1" Type="http://schemas.openxmlformats.org/officeDocument/2006/relationships/image" Target="../media/image76.emf"/><Relationship Id="rId6" Type="http://schemas.openxmlformats.org/officeDocument/2006/relationships/image" Target="../media/image81.emf"/><Relationship Id="rId5" Type="http://schemas.openxmlformats.org/officeDocument/2006/relationships/image" Target="../media/image80.emf"/><Relationship Id="rId10" Type="http://schemas.openxmlformats.org/officeDocument/2006/relationships/image" Target="../media/image75.emf"/><Relationship Id="rId4" Type="http://schemas.openxmlformats.org/officeDocument/2006/relationships/image" Target="../media/image79.emf"/><Relationship Id="rId9" Type="http://schemas.openxmlformats.org/officeDocument/2006/relationships/image" Target="../media/image84.emf"/></Relationships>
</file>

<file path=xl/drawings/_rels/vmlDrawing16.vml.rels><?xml version="1.0" encoding="UTF-8" standalone="yes"?>
<Relationships xmlns="http://schemas.openxmlformats.org/package/2006/relationships"><Relationship Id="rId8" Type="http://schemas.openxmlformats.org/officeDocument/2006/relationships/image" Target="../media/image93.emf"/><Relationship Id="rId3" Type="http://schemas.openxmlformats.org/officeDocument/2006/relationships/image" Target="../media/image88.emf"/><Relationship Id="rId7" Type="http://schemas.openxmlformats.org/officeDocument/2006/relationships/image" Target="../media/image92.emf"/><Relationship Id="rId2" Type="http://schemas.openxmlformats.org/officeDocument/2006/relationships/image" Target="../media/image87.emf"/><Relationship Id="rId1" Type="http://schemas.openxmlformats.org/officeDocument/2006/relationships/image" Target="../media/image86.emf"/><Relationship Id="rId6" Type="http://schemas.openxmlformats.org/officeDocument/2006/relationships/image" Target="../media/image91.emf"/><Relationship Id="rId5" Type="http://schemas.openxmlformats.org/officeDocument/2006/relationships/image" Target="../media/image90.emf"/><Relationship Id="rId10" Type="http://schemas.openxmlformats.org/officeDocument/2006/relationships/image" Target="../media/image85.emf"/><Relationship Id="rId4" Type="http://schemas.openxmlformats.org/officeDocument/2006/relationships/image" Target="../media/image89.emf"/><Relationship Id="rId9" Type="http://schemas.openxmlformats.org/officeDocument/2006/relationships/image" Target="../media/image94.emf"/></Relationships>
</file>

<file path=xl/drawings/_rels/vmlDrawing17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2.emf"/><Relationship Id="rId3" Type="http://schemas.openxmlformats.org/officeDocument/2006/relationships/image" Target="../media/image97.emf"/><Relationship Id="rId7" Type="http://schemas.openxmlformats.org/officeDocument/2006/relationships/image" Target="../media/image101.emf"/><Relationship Id="rId2" Type="http://schemas.openxmlformats.org/officeDocument/2006/relationships/image" Target="../media/image96.emf"/><Relationship Id="rId1" Type="http://schemas.openxmlformats.org/officeDocument/2006/relationships/image" Target="../media/image95.emf"/><Relationship Id="rId6" Type="http://schemas.openxmlformats.org/officeDocument/2006/relationships/image" Target="../media/image100.emf"/><Relationship Id="rId5" Type="http://schemas.openxmlformats.org/officeDocument/2006/relationships/image" Target="../media/image99.emf"/><Relationship Id="rId4" Type="http://schemas.openxmlformats.org/officeDocument/2006/relationships/image" Target="../media/image98.emf"/></Relationships>
</file>

<file path=xl/drawings/_rels/vmlDrawing18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1.emf"/><Relationship Id="rId3" Type="http://schemas.openxmlformats.org/officeDocument/2006/relationships/image" Target="../media/image106.emf"/><Relationship Id="rId7" Type="http://schemas.openxmlformats.org/officeDocument/2006/relationships/image" Target="../media/image110.emf"/><Relationship Id="rId2" Type="http://schemas.openxmlformats.org/officeDocument/2006/relationships/image" Target="../media/image105.emf"/><Relationship Id="rId1" Type="http://schemas.openxmlformats.org/officeDocument/2006/relationships/image" Target="../media/image104.emf"/><Relationship Id="rId6" Type="http://schemas.openxmlformats.org/officeDocument/2006/relationships/image" Target="../media/image109.emf"/><Relationship Id="rId5" Type="http://schemas.openxmlformats.org/officeDocument/2006/relationships/image" Target="../media/image108.emf"/><Relationship Id="rId10" Type="http://schemas.openxmlformats.org/officeDocument/2006/relationships/image" Target="../media/image103.emf"/><Relationship Id="rId4" Type="http://schemas.openxmlformats.org/officeDocument/2006/relationships/image" Target="../media/image107.emf"/><Relationship Id="rId9" Type="http://schemas.openxmlformats.org/officeDocument/2006/relationships/image" Target="../media/image1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95250</xdr:rowOff>
        </xdr:from>
        <xdr:to>
          <xdr:col>3</xdr:col>
          <xdr:colOff>238125</xdr:colOff>
          <xdr:row>12</xdr:row>
          <xdr:rowOff>104775</xdr:rowOff>
        </xdr:to>
        <xdr:sp macro="" textlink="">
          <xdr:nvSpPr>
            <xdr:cNvPr id="12289" name="cmdUpdate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0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9525</xdr:rowOff>
        </xdr:from>
        <xdr:to>
          <xdr:col>3</xdr:col>
          <xdr:colOff>228600</xdr:colOff>
          <xdr:row>28</xdr:row>
          <xdr:rowOff>76200</xdr:rowOff>
        </xdr:to>
        <xdr:sp macro="" textlink="">
          <xdr:nvSpPr>
            <xdr:cNvPr id="12291" name="cmdAddNewAnswerSheet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9525</xdr:rowOff>
        </xdr:from>
        <xdr:to>
          <xdr:col>3</xdr:col>
          <xdr:colOff>238125</xdr:colOff>
          <xdr:row>6</xdr:row>
          <xdr:rowOff>76200</xdr:rowOff>
        </xdr:to>
        <xdr:sp macro="" textlink="">
          <xdr:nvSpPr>
            <xdr:cNvPr id="12293" name="cmdCreateNewXLS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0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14</xdr:row>
          <xdr:rowOff>114300</xdr:rowOff>
        </xdr:from>
        <xdr:to>
          <xdr:col>3</xdr:col>
          <xdr:colOff>571500</xdr:colOff>
          <xdr:row>17</xdr:row>
          <xdr:rowOff>0</xdr:rowOff>
        </xdr:to>
        <xdr:sp macro="" textlink="">
          <xdr:nvSpPr>
            <xdr:cNvPr id="12299" name="optMultiRegionNotCommon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0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28575</xdr:rowOff>
        </xdr:from>
        <xdr:to>
          <xdr:col>3</xdr:col>
          <xdr:colOff>552450</xdr:colOff>
          <xdr:row>21</xdr:row>
          <xdr:rowOff>142875</xdr:rowOff>
        </xdr:to>
        <xdr:sp macro="" textlink="">
          <xdr:nvSpPr>
            <xdr:cNvPr id="12300" name="optMultiRegionCommon" hidden="1">
              <a:extLst>
                <a:ext uri="{63B3BB69-23CF-44E3-9099-C40C66FF867C}">
                  <a14:compatExt spid="_x0000_s12300"/>
                </a:ext>
                <a:ext uri="{FF2B5EF4-FFF2-40B4-BE49-F238E27FC236}">
                  <a16:creationId xmlns:a16="http://schemas.microsoft.com/office/drawing/2014/main" id="{00000000-0008-0000-0000-00000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</xdr:rowOff>
        </xdr:to>
        <xdr:sp macro="" textlink="">
          <xdr:nvSpPr>
            <xdr:cNvPr id="63489" name="cmdCheckRegionsSheet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3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19050</xdr:rowOff>
        </xdr:from>
        <xdr:to>
          <xdr:col>3</xdr:col>
          <xdr:colOff>9525</xdr:colOff>
          <xdr:row>4</xdr:row>
          <xdr:rowOff>114300</xdr:rowOff>
        </xdr:to>
        <xdr:sp macro="" textlink="">
          <xdr:nvSpPr>
            <xdr:cNvPr id="63490" name="cmdSpecifySets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3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4</xdr:row>
          <xdr:rowOff>152400</xdr:rowOff>
        </xdr:to>
        <xdr:sp macro="" textlink="">
          <xdr:nvSpPr>
            <xdr:cNvPr id="71681" name="cmdSpecifySets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0400-00000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71682" name="cmdCheckCommoditiesSheet" hidden="1">
              <a:extLst>
                <a:ext uri="{63B3BB69-23CF-44E3-9099-C40C66FF867C}">
                  <a14:compatExt spid="_x0000_s71682"/>
                </a:ext>
                <a:ext uri="{FF2B5EF4-FFF2-40B4-BE49-F238E27FC236}">
                  <a16:creationId xmlns:a16="http://schemas.microsoft.com/office/drawing/2014/main" id="{00000000-0008-0000-0400-000002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676275</xdr:colOff>
          <xdr:row>4</xdr:row>
          <xdr:rowOff>152400</xdr:rowOff>
        </xdr:to>
        <xdr:sp macro="" textlink="">
          <xdr:nvSpPr>
            <xdr:cNvPr id="71683" name="cmdCommUnit" hidden="1">
              <a:extLst>
                <a:ext uri="{63B3BB69-23CF-44E3-9099-C40C66FF867C}">
                  <a14:compatExt spid="_x0000_s71683"/>
                </a:ext>
                <a:ext uri="{FF2B5EF4-FFF2-40B4-BE49-F238E27FC236}">
                  <a16:creationId xmlns:a16="http://schemas.microsoft.com/office/drawing/2014/main" id="{00000000-0008-0000-0400-000003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4</xdr:row>
          <xdr:rowOff>152400</xdr:rowOff>
        </xdr:to>
        <xdr:sp macro="" textlink="">
          <xdr:nvSpPr>
            <xdr:cNvPr id="125953" name="cmdSpecifySets" hidden="1">
              <a:extLst>
                <a:ext uri="{63B3BB69-23CF-44E3-9099-C40C66FF867C}">
                  <a14:compatExt spid="_x0000_s125953"/>
                </a:ext>
                <a:ext uri="{FF2B5EF4-FFF2-40B4-BE49-F238E27FC236}">
                  <a16:creationId xmlns:a16="http://schemas.microsoft.com/office/drawing/2014/main" id="{00000000-0008-0000-0500-000001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125954" name="cmdCheckCommoditiesSheet" hidden="1">
              <a:extLst>
                <a:ext uri="{63B3BB69-23CF-44E3-9099-C40C66FF867C}">
                  <a14:compatExt spid="_x0000_s125954"/>
                </a:ext>
                <a:ext uri="{FF2B5EF4-FFF2-40B4-BE49-F238E27FC236}">
                  <a16:creationId xmlns:a16="http://schemas.microsoft.com/office/drawing/2014/main" id="{00000000-0008-0000-0500-000002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676275</xdr:colOff>
          <xdr:row>4</xdr:row>
          <xdr:rowOff>152400</xdr:rowOff>
        </xdr:to>
        <xdr:sp macro="" textlink="">
          <xdr:nvSpPr>
            <xdr:cNvPr id="125955" name="cmdCommUnit" hidden="1">
              <a:extLst>
                <a:ext uri="{63B3BB69-23CF-44E3-9099-C40C66FF867C}">
                  <a14:compatExt spid="_x0000_s125955"/>
                </a:ext>
                <a:ext uri="{FF2B5EF4-FFF2-40B4-BE49-F238E27FC236}">
                  <a16:creationId xmlns:a16="http://schemas.microsoft.com/office/drawing/2014/main" id="{00000000-0008-0000-0500-000003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5</xdr:row>
          <xdr:rowOff>0</xdr:rowOff>
        </xdr:to>
        <xdr:sp macro="" textlink="">
          <xdr:nvSpPr>
            <xdr:cNvPr id="80897" name="cmdSpecifySets" hidden="1">
              <a:extLst>
                <a:ext uri="{63B3BB69-23CF-44E3-9099-C40C66FF867C}">
                  <a14:compatExt spid="_x0000_s80897"/>
                </a:ext>
                <a:ext uri="{FF2B5EF4-FFF2-40B4-BE49-F238E27FC236}">
                  <a16:creationId xmlns:a16="http://schemas.microsoft.com/office/drawing/2014/main" id="{00000000-0008-0000-0600-00000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80898" name="cmdCheckTechnologiesSheet" hidden="1">
              <a:extLst>
                <a:ext uri="{63B3BB69-23CF-44E3-9099-C40C66FF867C}">
                  <a14:compatExt spid="_x0000_s80898"/>
                </a:ext>
                <a:ext uri="{FF2B5EF4-FFF2-40B4-BE49-F238E27FC236}">
                  <a16:creationId xmlns:a16="http://schemas.microsoft.com/office/drawing/2014/main" id="{00000000-0008-0000-0600-00000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647700</xdr:colOff>
          <xdr:row>5</xdr:row>
          <xdr:rowOff>0</xdr:rowOff>
        </xdr:to>
        <xdr:sp macro="" textlink="">
          <xdr:nvSpPr>
            <xdr:cNvPr id="80899" name="cmdProcUnits" hidden="1">
              <a:extLst>
                <a:ext uri="{63B3BB69-23CF-44E3-9099-C40C66FF867C}">
                  <a14:compatExt spid="_x0000_s80899"/>
                </a:ext>
                <a:ext uri="{FF2B5EF4-FFF2-40B4-BE49-F238E27FC236}">
                  <a16:creationId xmlns:a16="http://schemas.microsoft.com/office/drawing/2014/main" id="{00000000-0008-0000-0600-000003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4</xdr:row>
          <xdr:rowOff>19050</xdr:rowOff>
        </xdr:from>
        <xdr:to>
          <xdr:col>5</xdr:col>
          <xdr:colOff>19050</xdr:colOff>
          <xdr:row>5</xdr:row>
          <xdr:rowOff>28575</xdr:rowOff>
        </xdr:to>
        <xdr:sp macro="" textlink="">
          <xdr:nvSpPr>
            <xdr:cNvPr id="101377" name="cmdConstraintSets" hidden="1">
              <a:extLst>
                <a:ext uri="{63B3BB69-23CF-44E3-9099-C40C66FF867C}">
                  <a14:compatExt spid="_x0000_s101377"/>
                </a:ext>
                <a:ext uri="{FF2B5EF4-FFF2-40B4-BE49-F238E27FC236}">
                  <a16:creationId xmlns:a16="http://schemas.microsoft.com/office/drawing/2014/main" id="{00000000-0008-0000-0700-000001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0</xdr:rowOff>
        </xdr:from>
        <xdr:to>
          <xdr:col>0</xdr:col>
          <xdr:colOff>790575</xdr:colOff>
          <xdr:row>4</xdr:row>
          <xdr:rowOff>0</xdr:rowOff>
        </xdr:to>
        <xdr:sp macro="" textlink="">
          <xdr:nvSpPr>
            <xdr:cNvPr id="101378" name="cmdCheckConstraintsSheet" hidden="1">
              <a:extLst>
                <a:ext uri="{63B3BB69-23CF-44E3-9099-C40C66FF867C}">
                  <a14:compatExt spid="_x0000_s101378"/>
                </a:ext>
                <a:ext uri="{FF2B5EF4-FFF2-40B4-BE49-F238E27FC236}">
                  <a16:creationId xmlns:a16="http://schemas.microsoft.com/office/drawing/2014/main" id="{00000000-0008-0000-0700-000002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4</xdr:row>
          <xdr:rowOff>9525</xdr:rowOff>
        </xdr:from>
        <xdr:to>
          <xdr:col>3</xdr:col>
          <xdr:colOff>571500</xdr:colOff>
          <xdr:row>5</xdr:row>
          <xdr:rowOff>28575</xdr:rowOff>
        </xdr:to>
        <xdr:sp macro="" textlink="">
          <xdr:nvSpPr>
            <xdr:cNvPr id="101379" name="cmdConstraintUnit" hidden="1">
              <a:extLst>
                <a:ext uri="{63B3BB69-23CF-44E3-9099-C40C66FF867C}">
                  <a14:compatExt spid="_x0000_s101379"/>
                </a:ext>
                <a:ext uri="{FF2B5EF4-FFF2-40B4-BE49-F238E27FC236}">
                  <a16:creationId xmlns:a16="http://schemas.microsoft.com/office/drawing/2014/main" id="{00000000-0008-0000-0700-000003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38100</xdr:rowOff>
        </xdr:from>
        <xdr:to>
          <xdr:col>0</xdr:col>
          <xdr:colOff>828675</xdr:colOff>
          <xdr:row>4</xdr:row>
          <xdr:rowOff>19050</xdr:rowOff>
        </xdr:to>
        <xdr:sp macro="" textlink="">
          <xdr:nvSpPr>
            <xdr:cNvPr id="90113" name="cmdAddParameter" hidden="1">
              <a:extLst>
                <a:ext uri="{63B3BB69-23CF-44E3-9099-C40C66FF867C}">
                  <a14:compatExt spid="_x0000_s90113"/>
                </a:ext>
                <a:ext uri="{FF2B5EF4-FFF2-40B4-BE49-F238E27FC236}">
                  <a16:creationId xmlns:a16="http://schemas.microsoft.com/office/drawing/2014/main" id="{00000000-0008-0000-0800-000001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</xdr:row>
          <xdr:rowOff>0</xdr:rowOff>
        </xdr:from>
        <xdr:to>
          <xdr:col>3</xdr:col>
          <xdr:colOff>0</xdr:colOff>
          <xdr:row>3</xdr:row>
          <xdr:rowOff>47625</xdr:rowOff>
        </xdr:to>
        <xdr:sp macro="" textlink="">
          <xdr:nvSpPr>
            <xdr:cNvPr id="90114" name="cmdCommNameAndDesc" hidden="1">
              <a:extLst>
                <a:ext uri="{63B3BB69-23CF-44E3-9099-C40C66FF867C}">
                  <a14:compatExt spid="_x0000_s90114"/>
                </a:ext>
                <a:ext uri="{FF2B5EF4-FFF2-40B4-BE49-F238E27FC236}">
                  <a16:creationId xmlns:a16="http://schemas.microsoft.com/office/drawing/2014/main" id="{00000000-0008-0000-0800-000002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</xdr:row>
          <xdr:rowOff>19050</xdr:rowOff>
        </xdr:from>
        <xdr:to>
          <xdr:col>0</xdr:col>
          <xdr:colOff>828675</xdr:colOff>
          <xdr:row>5</xdr:row>
          <xdr:rowOff>9525</xdr:rowOff>
        </xdr:to>
        <xdr:sp macro="" textlink="">
          <xdr:nvSpPr>
            <xdr:cNvPr id="90115" name="cmdAddParamQualifier1" hidden="1">
              <a:extLst>
                <a:ext uri="{63B3BB69-23CF-44E3-9099-C40C66FF867C}">
                  <a14:compatExt spid="_x0000_s90115"/>
                </a:ext>
                <a:ext uri="{FF2B5EF4-FFF2-40B4-BE49-F238E27FC236}">
                  <a16:creationId xmlns:a16="http://schemas.microsoft.com/office/drawing/2014/main" id="{00000000-0008-0000-0800-000003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123825</xdr:rowOff>
        </xdr:from>
        <xdr:to>
          <xdr:col>0</xdr:col>
          <xdr:colOff>828675</xdr:colOff>
          <xdr:row>3</xdr:row>
          <xdr:rowOff>28575</xdr:rowOff>
        </xdr:to>
        <xdr:sp macro="" textlink="">
          <xdr:nvSpPr>
            <xdr:cNvPr id="90116" name="cmdCheckCommDataSheet" hidden="1">
              <a:extLst>
                <a:ext uri="{63B3BB69-23CF-44E3-9099-C40C66FF867C}">
                  <a14:compatExt spid="_x0000_s90116"/>
                </a:ext>
                <a:ext uri="{FF2B5EF4-FFF2-40B4-BE49-F238E27FC236}">
                  <a16:creationId xmlns:a16="http://schemas.microsoft.com/office/drawing/2014/main" id="{00000000-0008-0000-0800-000004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0</xdr:col>
          <xdr:colOff>828675</xdr:colOff>
          <xdr:row>6</xdr:row>
          <xdr:rowOff>9525</xdr:rowOff>
        </xdr:to>
        <xdr:sp macro="" textlink="">
          <xdr:nvSpPr>
            <xdr:cNvPr id="90118" name="cmdAddParamQualifier2" hidden="1">
              <a:extLst>
                <a:ext uri="{63B3BB69-23CF-44E3-9099-C40C66FF867C}">
                  <a14:compatExt spid="_x0000_s90118"/>
                </a:ext>
                <a:ext uri="{FF2B5EF4-FFF2-40B4-BE49-F238E27FC236}">
                  <a16:creationId xmlns:a16="http://schemas.microsoft.com/office/drawing/2014/main" id="{00000000-0008-0000-0800-000006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114300</xdr:rowOff>
        </xdr:from>
        <xdr:to>
          <xdr:col>2</xdr:col>
          <xdr:colOff>1304925</xdr:colOff>
          <xdr:row>2</xdr:row>
          <xdr:rowOff>209550</xdr:rowOff>
        </xdr:to>
        <xdr:sp macro="" textlink="">
          <xdr:nvSpPr>
            <xdr:cNvPr id="113665" name="cmdTechNameAndDesc" hidden="1">
              <a:extLst>
                <a:ext uri="{63B3BB69-23CF-44E3-9099-C40C66FF867C}">
                  <a14:compatExt spid="_x0000_s113665"/>
                </a:ext>
                <a:ext uri="{FF2B5EF4-FFF2-40B4-BE49-F238E27FC236}">
                  <a16:creationId xmlns:a16="http://schemas.microsoft.com/office/drawing/2014/main" id="{00000000-0008-0000-0900-000001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5</xdr:col>
          <xdr:colOff>28575</xdr:colOff>
          <xdr:row>2</xdr:row>
          <xdr:rowOff>209550</xdr:rowOff>
        </xdr:to>
        <xdr:sp macro="" textlink="">
          <xdr:nvSpPr>
            <xdr:cNvPr id="113666" name="cmdCommIN" hidden="1">
              <a:extLst>
                <a:ext uri="{63B3BB69-23CF-44E3-9099-C40C66FF867C}">
                  <a14:compatExt spid="_x0000_s113666"/>
                </a:ext>
                <a:ext uri="{FF2B5EF4-FFF2-40B4-BE49-F238E27FC236}">
                  <a16:creationId xmlns:a16="http://schemas.microsoft.com/office/drawing/2014/main" id="{00000000-0008-0000-0900-00000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114300</xdr:rowOff>
        </xdr:from>
        <xdr:to>
          <xdr:col>5</xdr:col>
          <xdr:colOff>619125</xdr:colOff>
          <xdr:row>2</xdr:row>
          <xdr:rowOff>209550</xdr:rowOff>
        </xdr:to>
        <xdr:sp macro="" textlink="">
          <xdr:nvSpPr>
            <xdr:cNvPr id="113667" name="cmdCommOUT" hidden="1">
              <a:extLst>
                <a:ext uri="{63B3BB69-23CF-44E3-9099-C40C66FF867C}">
                  <a14:compatExt spid="_x0000_s113667"/>
                </a:ext>
                <a:ext uri="{FF2B5EF4-FFF2-40B4-BE49-F238E27FC236}">
                  <a16:creationId xmlns:a16="http://schemas.microsoft.com/office/drawing/2014/main" id="{00000000-0008-0000-0900-000003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190500</xdr:rowOff>
        </xdr:from>
        <xdr:to>
          <xdr:col>1</xdr:col>
          <xdr:colOff>9525</xdr:colOff>
          <xdr:row>3</xdr:row>
          <xdr:rowOff>152400</xdr:rowOff>
        </xdr:to>
        <xdr:sp macro="" textlink="">
          <xdr:nvSpPr>
            <xdr:cNvPr id="113668" name="cmdAddParameter" hidden="1">
              <a:extLst>
                <a:ext uri="{63B3BB69-23CF-44E3-9099-C40C66FF867C}">
                  <a14:compatExt spid="_x0000_s113668"/>
                </a:ext>
                <a:ext uri="{FF2B5EF4-FFF2-40B4-BE49-F238E27FC236}">
                  <a16:creationId xmlns:a16="http://schemas.microsoft.com/office/drawing/2014/main" id="{00000000-0008-0000-0900-00000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171450</xdr:rowOff>
        </xdr:from>
        <xdr:to>
          <xdr:col>1</xdr:col>
          <xdr:colOff>9525</xdr:colOff>
          <xdr:row>4</xdr:row>
          <xdr:rowOff>190500</xdr:rowOff>
        </xdr:to>
        <xdr:sp macro="" textlink="">
          <xdr:nvSpPr>
            <xdr:cNvPr id="113669" name="cmdAddParamQualifier1" hidden="1">
              <a:extLst>
                <a:ext uri="{63B3BB69-23CF-44E3-9099-C40C66FF867C}">
                  <a14:compatExt spid="_x0000_s113669"/>
                </a:ext>
                <a:ext uri="{FF2B5EF4-FFF2-40B4-BE49-F238E27FC236}">
                  <a16:creationId xmlns:a16="http://schemas.microsoft.com/office/drawing/2014/main" id="{00000000-0008-0000-0900-000005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114300</xdr:rowOff>
        </xdr:from>
        <xdr:to>
          <xdr:col>1</xdr:col>
          <xdr:colOff>9525</xdr:colOff>
          <xdr:row>2</xdr:row>
          <xdr:rowOff>209550</xdr:rowOff>
        </xdr:to>
        <xdr:sp macro="" textlink="">
          <xdr:nvSpPr>
            <xdr:cNvPr id="113670" name="cmdCheckTechDataSheet" hidden="1">
              <a:extLst>
                <a:ext uri="{63B3BB69-23CF-44E3-9099-C40C66FF867C}">
                  <a14:compatExt spid="_x0000_s113670"/>
                </a:ext>
                <a:ext uri="{FF2B5EF4-FFF2-40B4-BE49-F238E27FC236}">
                  <a16:creationId xmlns:a16="http://schemas.microsoft.com/office/drawing/2014/main" id="{00000000-0008-0000-0900-000006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1</xdr:col>
          <xdr:colOff>9525</xdr:colOff>
          <xdr:row>6</xdr:row>
          <xdr:rowOff>38100</xdr:rowOff>
        </xdr:to>
        <xdr:sp macro="" textlink="">
          <xdr:nvSpPr>
            <xdr:cNvPr id="113672" name="cmdAddParamQualifier2" hidden="1">
              <a:extLst>
                <a:ext uri="{63B3BB69-23CF-44E3-9099-C40C66FF867C}">
                  <a14:compatExt spid="_x0000_s113672"/>
                </a:ext>
                <a:ext uri="{FF2B5EF4-FFF2-40B4-BE49-F238E27FC236}">
                  <a16:creationId xmlns:a16="http://schemas.microsoft.com/office/drawing/2014/main" id="{00000000-0008-0000-0900-00000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4</xdr:row>
          <xdr:rowOff>152400</xdr:rowOff>
        </xdr:to>
        <xdr:sp macro="" textlink="">
          <xdr:nvSpPr>
            <xdr:cNvPr id="167937" name="cmdSpecifySets" hidden="1">
              <a:extLst>
                <a:ext uri="{63B3BB69-23CF-44E3-9099-C40C66FF867C}">
                  <a14:compatExt spid="_x0000_s167937"/>
                </a:ext>
                <a:ext uri="{FF2B5EF4-FFF2-40B4-BE49-F238E27FC236}">
                  <a16:creationId xmlns:a16="http://schemas.microsoft.com/office/drawing/2014/main" id="{00000000-0008-0000-0A00-0000019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167938" name="cmdCheckCommoditiesSheet" hidden="1">
              <a:extLst>
                <a:ext uri="{63B3BB69-23CF-44E3-9099-C40C66FF867C}">
                  <a14:compatExt spid="_x0000_s167938"/>
                </a:ext>
                <a:ext uri="{FF2B5EF4-FFF2-40B4-BE49-F238E27FC236}">
                  <a16:creationId xmlns:a16="http://schemas.microsoft.com/office/drawing/2014/main" id="{00000000-0008-0000-0A00-0000029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676275</xdr:colOff>
          <xdr:row>4</xdr:row>
          <xdr:rowOff>152400</xdr:rowOff>
        </xdr:to>
        <xdr:sp macro="" textlink="">
          <xdr:nvSpPr>
            <xdr:cNvPr id="167939" name="cmdCommUnit" hidden="1">
              <a:extLst>
                <a:ext uri="{63B3BB69-23CF-44E3-9099-C40C66FF867C}">
                  <a14:compatExt spid="_x0000_s167939"/>
                </a:ext>
                <a:ext uri="{FF2B5EF4-FFF2-40B4-BE49-F238E27FC236}">
                  <a16:creationId xmlns:a16="http://schemas.microsoft.com/office/drawing/2014/main" id="{00000000-0008-0000-0A00-0000039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114300</xdr:rowOff>
        </xdr:from>
        <xdr:to>
          <xdr:col>2</xdr:col>
          <xdr:colOff>847725</xdr:colOff>
          <xdr:row>2</xdr:row>
          <xdr:rowOff>209550</xdr:rowOff>
        </xdr:to>
        <xdr:sp macro="" textlink="">
          <xdr:nvSpPr>
            <xdr:cNvPr id="157697" name="cmdTechNameAndDesc" hidden="1">
              <a:extLst>
                <a:ext uri="{63B3BB69-23CF-44E3-9099-C40C66FF867C}">
                  <a14:compatExt spid="_x0000_s157697"/>
                </a:ext>
                <a:ext uri="{FF2B5EF4-FFF2-40B4-BE49-F238E27FC236}">
                  <a16:creationId xmlns:a16="http://schemas.microsoft.com/office/drawing/2014/main" id="{00000000-0008-0000-0B00-000001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619125</xdr:colOff>
          <xdr:row>2</xdr:row>
          <xdr:rowOff>209550</xdr:rowOff>
        </xdr:to>
        <xdr:sp macro="" textlink="">
          <xdr:nvSpPr>
            <xdr:cNvPr id="157698" name="cmdCommIN" hidden="1">
              <a:extLst>
                <a:ext uri="{63B3BB69-23CF-44E3-9099-C40C66FF867C}">
                  <a14:compatExt spid="_x0000_s157698"/>
                </a:ext>
                <a:ext uri="{FF2B5EF4-FFF2-40B4-BE49-F238E27FC236}">
                  <a16:creationId xmlns:a16="http://schemas.microsoft.com/office/drawing/2014/main" id="{00000000-0008-0000-0B00-000002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114300</xdr:rowOff>
        </xdr:from>
        <xdr:to>
          <xdr:col>5</xdr:col>
          <xdr:colOff>619125</xdr:colOff>
          <xdr:row>2</xdr:row>
          <xdr:rowOff>209550</xdr:rowOff>
        </xdr:to>
        <xdr:sp macro="" textlink="">
          <xdr:nvSpPr>
            <xdr:cNvPr id="157699" name="cmdCommOUT" hidden="1">
              <a:extLst>
                <a:ext uri="{63B3BB69-23CF-44E3-9099-C40C66FF867C}">
                  <a14:compatExt spid="_x0000_s157699"/>
                </a:ext>
                <a:ext uri="{FF2B5EF4-FFF2-40B4-BE49-F238E27FC236}">
                  <a16:creationId xmlns:a16="http://schemas.microsoft.com/office/drawing/2014/main" id="{00000000-0008-0000-0B00-000003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190500</xdr:rowOff>
        </xdr:from>
        <xdr:to>
          <xdr:col>1</xdr:col>
          <xdr:colOff>0</xdr:colOff>
          <xdr:row>2</xdr:row>
          <xdr:rowOff>428625</xdr:rowOff>
        </xdr:to>
        <xdr:sp macro="" textlink="">
          <xdr:nvSpPr>
            <xdr:cNvPr id="157700" name="cmdAddParameter" hidden="1">
              <a:extLst>
                <a:ext uri="{63B3BB69-23CF-44E3-9099-C40C66FF867C}">
                  <a14:compatExt spid="_x0000_s157700"/>
                </a:ext>
                <a:ext uri="{FF2B5EF4-FFF2-40B4-BE49-F238E27FC236}">
                  <a16:creationId xmlns:a16="http://schemas.microsoft.com/office/drawing/2014/main" id="{00000000-0008-0000-0B00-000004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171450</xdr:rowOff>
        </xdr:from>
        <xdr:to>
          <xdr:col>1</xdr:col>
          <xdr:colOff>0</xdr:colOff>
          <xdr:row>4</xdr:row>
          <xdr:rowOff>133350</xdr:rowOff>
        </xdr:to>
        <xdr:sp macro="" textlink="">
          <xdr:nvSpPr>
            <xdr:cNvPr id="157701" name="cmdAddParamQualifier1" hidden="1">
              <a:extLst>
                <a:ext uri="{63B3BB69-23CF-44E3-9099-C40C66FF867C}">
                  <a14:compatExt spid="_x0000_s157701"/>
                </a:ext>
                <a:ext uri="{FF2B5EF4-FFF2-40B4-BE49-F238E27FC236}">
                  <a16:creationId xmlns:a16="http://schemas.microsoft.com/office/drawing/2014/main" id="{00000000-0008-0000-0B00-000005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114300</xdr:rowOff>
        </xdr:from>
        <xdr:to>
          <xdr:col>1</xdr:col>
          <xdr:colOff>0</xdr:colOff>
          <xdr:row>2</xdr:row>
          <xdr:rowOff>209550</xdr:rowOff>
        </xdr:to>
        <xdr:sp macro="" textlink="">
          <xdr:nvSpPr>
            <xdr:cNvPr id="157702" name="cmdCheckTechDataSheet" hidden="1">
              <a:extLst>
                <a:ext uri="{63B3BB69-23CF-44E3-9099-C40C66FF867C}">
                  <a14:compatExt spid="_x0000_s157702"/>
                </a:ext>
                <a:ext uri="{FF2B5EF4-FFF2-40B4-BE49-F238E27FC236}">
                  <a16:creationId xmlns:a16="http://schemas.microsoft.com/office/drawing/2014/main" id="{00000000-0008-0000-0B00-000006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1</xdr:col>
          <xdr:colOff>0</xdr:colOff>
          <xdr:row>6</xdr:row>
          <xdr:rowOff>38100</xdr:rowOff>
        </xdr:to>
        <xdr:sp macro="" textlink="">
          <xdr:nvSpPr>
            <xdr:cNvPr id="157703" name="cmdAddParamQualifier2" hidden="1">
              <a:extLst>
                <a:ext uri="{63B3BB69-23CF-44E3-9099-C40C66FF867C}">
                  <a14:compatExt spid="_x0000_s157703"/>
                </a:ext>
                <a:ext uri="{FF2B5EF4-FFF2-40B4-BE49-F238E27FC236}">
                  <a16:creationId xmlns:a16="http://schemas.microsoft.com/office/drawing/2014/main" id="{00000000-0008-0000-0B00-000007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2</xdr:row>
      <xdr:rowOff>0</xdr:rowOff>
    </xdr:from>
    <xdr:to>
      <xdr:col>13</xdr:col>
      <xdr:colOff>494273</xdr:colOff>
      <xdr:row>16</xdr:row>
      <xdr:rowOff>56859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200" y="323850"/>
          <a:ext cx="8219048" cy="2323809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1</xdr:row>
      <xdr:rowOff>0</xdr:rowOff>
    </xdr:from>
    <xdr:to>
      <xdr:col>27</xdr:col>
      <xdr:colOff>180114</xdr:colOff>
      <xdr:row>9</xdr:row>
      <xdr:rowOff>133171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772775" y="161925"/>
          <a:ext cx="6885714" cy="1428571"/>
        </a:xfrm>
        <a:prstGeom prst="rect">
          <a:avLst/>
        </a:prstGeom>
      </xdr:spPr>
    </xdr:pic>
    <xdr:clientData/>
  </xdr:twoCellAnchor>
  <xdr:twoCellAnchor editAs="oneCell">
    <xdr:from>
      <xdr:col>16</xdr:col>
      <xdr:colOff>9525</xdr:colOff>
      <xdr:row>9</xdr:row>
      <xdr:rowOff>152400</xdr:rowOff>
    </xdr:from>
    <xdr:to>
      <xdr:col>27</xdr:col>
      <xdr:colOff>237258</xdr:colOff>
      <xdr:row>28</xdr:row>
      <xdr:rowOff>151975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782300" y="1609725"/>
          <a:ext cx="6933333" cy="34000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</xdr:row>
          <xdr:rowOff>0</xdr:rowOff>
        </xdr:from>
        <xdr:to>
          <xdr:col>2</xdr:col>
          <xdr:colOff>1085850</xdr:colOff>
          <xdr:row>2</xdr:row>
          <xdr:rowOff>190500</xdr:rowOff>
        </xdr:to>
        <xdr:sp macro="" textlink="">
          <xdr:nvSpPr>
            <xdr:cNvPr id="102401" name="cmdConstrNameAndDesc" hidden="1">
              <a:extLst>
                <a:ext uri="{63B3BB69-23CF-44E3-9099-C40C66FF867C}">
                  <a14:compatExt spid="_x0000_s102401"/>
                </a:ext>
                <a:ext uri="{FF2B5EF4-FFF2-40B4-BE49-F238E27FC236}">
                  <a16:creationId xmlns:a16="http://schemas.microsoft.com/office/drawing/2014/main" id="{00000000-0008-0000-0E00-000001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5</xdr:col>
          <xdr:colOff>0</xdr:colOff>
          <xdr:row>2</xdr:row>
          <xdr:rowOff>238125</xdr:rowOff>
        </xdr:to>
        <xdr:sp macro="" textlink="">
          <xdr:nvSpPr>
            <xdr:cNvPr id="102402" name="cmdProcName" hidden="1">
              <a:extLst>
                <a:ext uri="{63B3BB69-23CF-44E3-9099-C40C66FF867C}">
                  <a14:compatExt spid="_x0000_s102402"/>
                </a:ext>
                <a:ext uri="{FF2B5EF4-FFF2-40B4-BE49-F238E27FC236}">
                  <a16:creationId xmlns:a16="http://schemas.microsoft.com/office/drawing/2014/main" id="{00000000-0008-0000-0E00-000002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190500</xdr:rowOff>
        </xdr:from>
        <xdr:to>
          <xdr:col>0</xdr:col>
          <xdr:colOff>819150</xdr:colOff>
          <xdr:row>3</xdr:row>
          <xdr:rowOff>152400</xdr:rowOff>
        </xdr:to>
        <xdr:sp macro="" textlink="">
          <xdr:nvSpPr>
            <xdr:cNvPr id="102403" name="cmdAddParameter" hidden="1">
              <a:extLst>
                <a:ext uri="{63B3BB69-23CF-44E3-9099-C40C66FF867C}">
                  <a14:compatExt spid="_x0000_s102403"/>
                </a:ext>
                <a:ext uri="{FF2B5EF4-FFF2-40B4-BE49-F238E27FC236}">
                  <a16:creationId xmlns:a16="http://schemas.microsoft.com/office/drawing/2014/main" id="{00000000-0008-0000-0E00-000003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1</xdr:col>
          <xdr:colOff>0</xdr:colOff>
          <xdr:row>2</xdr:row>
          <xdr:rowOff>238125</xdr:rowOff>
        </xdr:to>
        <xdr:sp macro="" textlink="">
          <xdr:nvSpPr>
            <xdr:cNvPr id="102404" name="cmdCheckConstrDataSheet" hidden="1">
              <a:extLst>
                <a:ext uri="{63B3BB69-23CF-44E3-9099-C40C66FF867C}">
                  <a14:compatExt spid="_x0000_s102404"/>
                </a:ext>
                <a:ext uri="{FF2B5EF4-FFF2-40B4-BE49-F238E27FC236}">
                  <a16:creationId xmlns:a16="http://schemas.microsoft.com/office/drawing/2014/main" id="{00000000-0008-0000-0E00-000004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9525</xdr:rowOff>
        </xdr:from>
        <xdr:to>
          <xdr:col>0</xdr:col>
          <xdr:colOff>819150</xdr:colOff>
          <xdr:row>5</xdr:row>
          <xdr:rowOff>28575</xdr:rowOff>
        </xdr:to>
        <xdr:sp macro="" textlink="">
          <xdr:nvSpPr>
            <xdr:cNvPr id="102405" name="cmdAddParamQualifier1" hidden="1">
              <a:extLst>
                <a:ext uri="{63B3BB69-23CF-44E3-9099-C40C66FF867C}">
                  <a14:compatExt spid="_x0000_s102405"/>
                </a:ext>
                <a:ext uri="{FF2B5EF4-FFF2-40B4-BE49-F238E27FC236}">
                  <a16:creationId xmlns:a16="http://schemas.microsoft.com/office/drawing/2014/main" id="{00000000-0008-0000-0E00-00000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</xdr:row>
          <xdr:rowOff>0</xdr:rowOff>
        </xdr:from>
        <xdr:to>
          <xdr:col>6</xdr:col>
          <xdr:colOff>9525</xdr:colOff>
          <xdr:row>2</xdr:row>
          <xdr:rowOff>238125</xdr:rowOff>
        </xdr:to>
        <xdr:sp macro="" textlink="">
          <xdr:nvSpPr>
            <xdr:cNvPr id="102407" name="cmdCommName" hidden="1">
              <a:extLst>
                <a:ext uri="{63B3BB69-23CF-44E3-9099-C40C66FF867C}">
                  <a14:compatExt spid="_x0000_s102407"/>
                </a:ext>
                <a:ext uri="{FF2B5EF4-FFF2-40B4-BE49-F238E27FC236}">
                  <a16:creationId xmlns:a16="http://schemas.microsoft.com/office/drawing/2014/main" id="{00000000-0008-0000-0E00-000007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0</xdr:rowOff>
        </xdr:from>
        <xdr:to>
          <xdr:col>7</xdr:col>
          <xdr:colOff>9525</xdr:colOff>
          <xdr:row>2</xdr:row>
          <xdr:rowOff>238125</xdr:rowOff>
        </xdr:to>
        <xdr:sp macro="" textlink="">
          <xdr:nvSpPr>
            <xdr:cNvPr id="102408" name="cmdTimeSlice" hidden="1">
              <a:extLst>
                <a:ext uri="{63B3BB69-23CF-44E3-9099-C40C66FF867C}">
                  <a14:compatExt spid="_x0000_s102408"/>
                </a:ext>
                <a:ext uri="{FF2B5EF4-FFF2-40B4-BE49-F238E27FC236}">
                  <a16:creationId xmlns:a16="http://schemas.microsoft.com/office/drawing/2014/main" id="{00000000-0008-0000-0E00-000008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19050</xdr:rowOff>
        </xdr:from>
        <xdr:to>
          <xdr:col>0</xdr:col>
          <xdr:colOff>819150</xdr:colOff>
          <xdr:row>6</xdr:row>
          <xdr:rowOff>38100</xdr:rowOff>
        </xdr:to>
        <xdr:sp macro="" textlink="">
          <xdr:nvSpPr>
            <xdr:cNvPr id="102409" name="cmdAddParamQualifier2" hidden="1">
              <a:extLst>
                <a:ext uri="{63B3BB69-23CF-44E3-9099-C40C66FF867C}">
                  <a14:compatExt spid="_x0000_s102409"/>
                </a:ext>
                <a:ext uri="{FF2B5EF4-FFF2-40B4-BE49-F238E27FC236}">
                  <a16:creationId xmlns:a16="http://schemas.microsoft.com/office/drawing/2014/main" id="{00000000-0008-0000-0E00-000009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0</xdr:rowOff>
        </xdr:to>
        <xdr:sp macro="" textlink="">
          <xdr:nvSpPr>
            <xdr:cNvPr id="55297" name="cmdCheckItemsSheet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F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0</xdr:rowOff>
        </xdr:from>
        <xdr:to>
          <xdr:col>2</xdr:col>
          <xdr:colOff>152400</xdr:colOff>
          <xdr:row>4</xdr:row>
          <xdr:rowOff>95250</xdr:rowOff>
        </xdr:to>
        <xdr:sp macro="" textlink="">
          <xdr:nvSpPr>
            <xdr:cNvPr id="55298" name="cmdSpecifyComponent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F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0</xdr:rowOff>
        </xdr:from>
        <xdr:to>
          <xdr:col>5</xdr:col>
          <xdr:colOff>0</xdr:colOff>
          <xdr:row>4</xdr:row>
          <xdr:rowOff>95250</xdr:rowOff>
        </xdr:to>
        <xdr:sp macro="" textlink="">
          <xdr:nvSpPr>
            <xdr:cNvPr id="55299" name="cmdSpecifyUnits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F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0</xdr:rowOff>
        </xdr:from>
        <xdr:to>
          <xdr:col>6</xdr:col>
          <xdr:colOff>0</xdr:colOff>
          <xdr:row>4</xdr:row>
          <xdr:rowOff>95250</xdr:rowOff>
        </xdr:to>
        <xdr:sp macro="" textlink="">
          <xdr:nvSpPr>
            <xdr:cNvPr id="55300" name="cmdSpecifySets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F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19050</xdr:rowOff>
        </xdr:to>
        <xdr:sp macro="" textlink="">
          <xdr:nvSpPr>
            <xdr:cNvPr id="57345" name="cmdCheckTSDataSheet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0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0</xdr:rowOff>
        </xdr:from>
        <xdr:to>
          <xdr:col>2</xdr:col>
          <xdr:colOff>19050</xdr:colOff>
          <xdr:row>4</xdr:row>
          <xdr:rowOff>104775</xdr:rowOff>
        </xdr:to>
        <xdr:sp macro="" textlink="">
          <xdr:nvSpPr>
            <xdr:cNvPr id="57346" name="cmdSpecifyParameter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0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0</xdr:rowOff>
        </xdr:from>
        <xdr:to>
          <xdr:col>3</xdr:col>
          <xdr:colOff>19050</xdr:colOff>
          <xdr:row>4</xdr:row>
          <xdr:rowOff>104775</xdr:rowOff>
        </xdr:to>
        <xdr:sp macro="" textlink="">
          <xdr:nvSpPr>
            <xdr:cNvPr id="57347" name="cmdSpecifyArg1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0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0</xdr:rowOff>
        </xdr:from>
        <xdr:to>
          <xdr:col>4</xdr:col>
          <xdr:colOff>19050</xdr:colOff>
          <xdr:row>4</xdr:row>
          <xdr:rowOff>104775</xdr:rowOff>
        </xdr:to>
        <xdr:sp macro="" textlink="">
          <xdr:nvSpPr>
            <xdr:cNvPr id="57348" name="cmdSpecifyArg2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0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0</xdr:rowOff>
        </xdr:from>
        <xdr:to>
          <xdr:col>5</xdr:col>
          <xdr:colOff>19050</xdr:colOff>
          <xdr:row>4</xdr:row>
          <xdr:rowOff>104775</xdr:rowOff>
        </xdr:to>
        <xdr:sp macro="" textlink="">
          <xdr:nvSpPr>
            <xdr:cNvPr id="57349" name="cmdSpecifyArg3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10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0</xdr:rowOff>
        </xdr:from>
        <xdr:to>
          <xdr:col>6</xdr:col>
          <xdr:colOff>19050</xdr:colOff>
          <xdr:row>4</xdr:row>
          <xdr:rowOff>104775</xdr:rowOff>
        </xdr:to>
        <xdr:sp macro="" textlink="">
          <xdr:nvSpPr>
            <xdr:cNvPr id="57350" name="cmdSpecifyArg4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10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0</xdr:rowOff>
        </xdr:from>
        <xdr:to>
          <xdr:col>7</xdr:col>
          <xdr:colOff>19050</xdr:colOff>
          <xdr:row>4</xdr:row>
          <xdr:rowOff>104775</xdr:rowOff>
        </xdr:to>
        <xdr:sp macro="" textlink="">
          <xdr:nvSpPr>
            <xdr:cNvPr id="57351" name="cmdSpecifyArg5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10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0</xdr:rowOff>
        </xdr:from>
        <xdr:to>
          <xdr:col>8</xdr:col>
          <xdr:colOff>19050</xdr:colOff>
          <xdr:row>4</xdr:row>
          <xdr:rowOff>104775</xdr:rowOff>
        </xdr:to>
        <xdr:sp macro="" textlink="">
          <xdr:nvSpPr>
            <xdr:cNvPr id="57352" name="cmdSpecifyArg6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10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</xdr:row>
          <xdr:rowOff>0</xdr:rowOff>
        </xdr:from>
        <xdr:to>
          <xdr:col>9</xdr:col>
          <xdr:colOff>19050</xdr:colOff>
          <xdr:row>4</xdr:row>
          <xdr:rowOff>85725</xdr:rowOff>
        </xdr:to>
        <xdr:sp macro="" textlink="">
          <xdr:nvSpPr>
            <xdr:cNvPr id="57353" name="cmdSpecifyIEOptcode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10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57150</xdr:rowOff>
        </xdr:from>
        <xdr:to>
          <xdr:col>0</xdr:col>
          <xdr:colOff>819150</xdr:colOff>
          <xdr:row>6</xdr:row>
          <xdr:rowOff>0</xdr:rowOff>
        </xdr:to>
        <xdr:sp macro="" textlink="">
          <xdr:nvSpPr>
            <xdr:cNvPr id="57354" name="cmdPopulateDataYears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10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819150</xdr:colOff>
          <xdr:row>3</xdr:row>
          <xdr:rowOff>38100</xdr:rowOff>
        </xdr:to>
        <xdr:sp macro="" textlink="">
          <xdr:nvSpPr>
            <xdr:cNvPr id="58369" name="cmdCheckTIDDataSheet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1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9525</xdr:rowOff>
        </xdr:from>
        <xdr:to>
          <xdr:col>2</xdr:col>
          <xdr:colOff>19050</xdr:colOff>
          <xdr:row>4</xdr:row>
          <xdr:rowOff>95250</xdr:rowOff>
        </xdr:to>
        <xdr:sp macro="" textlink="">
          <xdr:nvSpPr>
            <xdr:cNvPr id="58370" name="cmdSpecifyParameter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1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9525</xdr:rowOff>
        </xdr:from>
        <xdr:to>
          <xdr:col>3</xdr:col>
          <xdr:colOff>9525</xdr:colOff>
          <xdr:row>4</xdr:row>
          <xdr:rowOff>95250</xdr:rowOff>
        </xdr:to>
        <xdr:sp macro="" textlink="">
          <xdr:nvSpPr>
            <xdr:cNvPr id="58371" name="cmdSpecifyArg1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1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9525</xdr:rowOff>
        </xdr:from>
        <xdr:to>
          <xdr:col>4</xdr:col>
          <xdr:colOff>9525</xdr:colOff>
          <xdr:row>4</xdr:row>
          <xdr:rowOff>95250</xdr:rowOff>
        </xdr:to>
        <xdr:sp macro="" textlink="">
          <xdr:nvSpPr>
            <xdr:cNvPr id="58372" name="cmdSpecifyArg2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1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9525</xdr:rowOff>
        </xdr:from>
        <xdr:to>
          <xdr:col>5</xdr:col>
          <xdr:colOff>9525</xdr:colOff>
          <xdr:row>4</xdr:row>
          <xdr:rowOff>95250</xdr:rowOff>
        </xdr:to>
        <xdr:sp macro="" textlink="">
          <xdr:nvSpPr>
            <xdr:cNvPr id="58373" name="cmdSpecifyArg3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1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9525</xdr:rowOff>
        </xdr:from>
        <xdr:to>
          <xdr:col>6</xdr:col>
          <xdr:colOff>9525</xdr:colOff>
          <xdr:row>4</xdr:row>
          <xdr:rowOff>95250</xdr:rowOff>
        </xdr:to>
        <xdr:sp macro="" textlink="">
          <xdr:nvSpPr>
            <xdr:cNvPr id="58374" name="cmdSpecifyArg4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1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9525</xdr:rowOff>
        </xdr:from>
        <xdr:to>
          <xdr:col>7</xdr:col>
          <xdr:colOff>9525</xdr:colOff>
          <xdr:row>4</xdr:row>
          <xdr:rowOff>95250</xdr:rowOff>
        </xdr:to>
        <xdr:sp macro="" textlink="">
          <xdr:nvSpPr>
            <xdr:cNvPr id="58375" name="cmdSpecifyArg5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1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9525</xdr:rowOff>
        </xdr:from>
        <xdr:to>
          <xdr:col>8</xdr:col>
          <xdr:colOff>9525</xdr:colOff>
          <xdr:row>4</xdr:row>
          <xdr:rowOff>95250</xdr:rowOff>
        </xdr:to>
        <xdr:sp macro="" textlink="">
          <xdr:nvSpPr>
            <xdr:cNvPr id="58376" name="cmdSpecifyArg6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1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</xdr:row>
          <xdr:rowOff>9525</xdr:rowOff>
        </xdr:from>
        <xdr:to>
          <xdr:col>0</xdr:col>
          <xdr:colOff>857250</xdr:colOff>
          <xdr:row>3</xdr:row>
          <xdr:rowOff>57150</xdr:rowOff>
        </xdr:to>
        <xdr:sp macro="" textlink="">
          <xdr:nvSpPr>
            <xdr:cNvPr id="59393" name="cmdCheckTSandTIDDataSheet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12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19050</xdr:colOff>
          <xdr:row>4</xdr:row>
          <xdr:rowOff>104775</xdr:rowOff>
        </xdr:to>
        <xdr:sp macro="" textlink="">
          <xdr:nvSpPr>
            <xdr:cNvPr id="59394" name="cmdSpecifyParameter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12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3</xdr:col>
          <xdr:colOff>9525</xdr:colOff>
          <xdr:row>4</xdr:row>
          <xdr:rowOff>104775</xdr:rowOff>
        </xdr:to>
        <xdr:sp macro="" textlink="">
          <xdr:nvSpPr>
            <xdr:cNvPr id="59395" name="cmdSpecifyArg1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12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104775</xdr:rowOff>
        </xdr:to>
        <xdr:sp macro="" textlink="">
          <xdr:nvSpPr>
            <xdr:cNvPr id="59396" name="cmdSpecifyArg2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12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5</xdr:col>
          <xdr:colOff>9525</xdr:colOff>
          <xdr:row>4</xdr:row>
          <xdr:rowOff>104775</xdr:rowOff>
        </xdr:to>
        <xdr:sp macro="" textlink="">
          <xdr:nvSpPr>
            <xdr:cNvPr id="59397" name="cmdSpecifyArg3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00000000-0008-0000-1200-00000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0</xdr:rowOff>
        </xdr:from>
        <xdr:to>
          <xdr:col>6</xdr:col>
          <xdr:colOff>9525</xdr:colOff>
          <xdr:row>4</xdr:row>
          <xdr:rowOff>104775</xdr:rowOff>
        </xdr:to>
        <xdr:sp macro="" textlink="">
          <xdr:nvSpPr>
            <xdr:cNvPr id="59398" name="cmdSpecifyArg4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12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7</xdr:col>
          <xdr:colOff>9525</xdr:colOff>
          <xdr:row>4</xdr:row>
          <xdr:rowOff>104775</xdr:rowOff>
        </xdr:to>
        <xdr:sp macro="" textlink="">
          <xdr:nvSpPr>
            <xdr:cNvPr id="59399" name="cmdSpecifyArg5" hidden="1">
              <a:extLst>
                <a:ext uri="{63B3BB69-23CF-44E3-9099-C40C66FF867C}">
                  <a14:compatExt spid="_x0000_s59399"/>
                </a:ext>
                <a:ext uri="{FF2B5EF4-FFF2-40B4-BE49-F238E27FC236}">
                  <a16:creationId xmlns:a16="http://schemas.microsoft.com/office/drawing/2014/main" id="{00000000-0008-0000-1200-00000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0</xdr:rowOff>
        </xdr:from>
        <xdr:to>
          <xdr:col>8</xdr:col>
          <xdr:colOff>9525</xdr:colOff>
          <xdr:row>4</xdr:row>
          <xdr:rowOff>104775</xdr:rowOff>
        </xdr:to>
        <xdr:sp macro="" textlink="">
          <xdr:nvSpPr>
            <xdr:cNvPr id="59400" name="cmdSpecifyArg6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12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3</xdr:row>
          <xdr:rowOff>0</xdr:rowOff>
        </xdr:from>
        <xdr:to>
          <xdr:col>8</xdr:col>
          <xdr:colOff>476250</xdr:colOff>
          <xdr:row>4</xdr:row>
          <xdr:rowOff>104775</xdr:rowOff>
        </xdr:to>
        <xdr:sp macro="" textlink="">
          <xdr:nvSpPr>
            <xdr:cNvPr id="59401" name="cmdSpecifyIEOptcode" hidden="1">
              <a:extLst>
                <a:ext uri="{63B3BB69-23CF-44E3-9099-C40C66FF867C}">
                  <a14:compatExt spid="_x0000_s59401"/>
                </a:ext>
                <a:ext uri="{FF2B5EF4-FFF2-40B4-BE49-F238E27FC236}">
                  <a16:creationId xmlns:a16="http://schemas.microsoft.com/office/drawing/2014/main" id="{00000000-0008-0000-1200-00000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</xdr:row>
          <xdr:rowOff>19050</xdr:rowOff>
        </xdr:from>
        <xdr:to>
          <xdr:col>0</xdr:col>
          <xdr:colOff>847725</xdr:colOff>
          <xdr:row>6</xdr:row>
          <xdr:rowOff>104775</xdr:rowOff>
        </xdr:to>
        <xdr:sp macro="" textlink="">
          <xdr:nvSpPr>
            <xdr:cNvPr id="59402" name="cmdPopulateDataYears" hidden="1">
              <a:extLst>
                <a:ext uri="{63B3BB69-23CF-44E3-9099-C40C66FF867C}">
                  <a14:compatExt spid="_x0000_s59402"/>
                </a:ext>
                <a:ext uri="{FF2B5EF4-FFF2-40B4-BE49-F238E27FC236}">
                  <a16:creationId xmlns:a16="http://schemas.microsoft.com/office/drawing/2014/main" id="{00000000-0008-0000-1200-00000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3</xdr:col>
          <xdr:colOff>28575</xdr:colOff>
          <xdr:row>4</xdr:row>
          <xdr:rowOff>104775</xdr:rowOff>
        </xdr:to>
        <xdr:sp macro="" textlink="">
          <xdr:nvSpPr>
            <xdr:cNvPr id="60418" name="cmdSpecifyParameter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13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</xdr:row>
          <xdr:rowOff>0</xdr:rowOff>
        </xdr:from>
        <xdr:to>
          <xdr:col>4</xdr:col>
          <xdr:colOff>9525</xdr:colOff>
          <xdr:row>4</xdr:row>
          <xdr:rowOff>104775</xdr:rowOff>
        </xdr:to>
        <xdr:sp macro="" textlink="">
          <xdr:nvSpPr>
            <xdr:cNvPr id="60419" name="cmdSpecifyArg1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00000000-0008-0000-13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0</xdr:rowOff>
        </xdr:from>
        <xdr:to>
          <xdr:col>5</xdr:col>
          <xdr:colOff>9525</xdr:colOff>
          <xdr:row>4</xdr:row>
          <xdr:rowOff>104775</xdr:rowOff>
        </xdr:to>
        <xdr:sp macro="" textlink="">
          <xdr:nvSpPr>
            <xdr:cNvPr id="60420" name="cmdSpecifyArg2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13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0</xdr:rowOff>
        </xdr:from>
        <xdr:to>
          <xdr:col>6</xdr:col>
          <xdr:colOff>19050</xdr:colOff>
          <xdr:row>4</xdr:row>
          <xdr:rowOff>104775</xdr:rowOff>
        </xdr:to>
        <xdr:sp macro="" textlink="">
          <xdr:nvSpPr>
            <xdr:cNvPr id="60421" name="cmdSpecifyArg3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13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0</xdr:rowOff>
        </xdr:from>
        <xdr:to>
          <xdr:col>7</xdr:col>
          <xdr:colOff>19050</xdr:colOff>
          <xdr:row>4</xdr:row>
          <xdr:rowOff>104775</xdr:rowOff>
        </xdr:to>
        <xdr:sp macro="" textlink="">
          <xdr:nvSpPr>
            <xdr:cNvPr id="60422" name="cmdSpecifyArg4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13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0</xdr:rowOff>
        </xdr:from>
        <xdr:to>
          <xdr:col>8</xdr:col>
          <xdr:colOff>19050</xdr:colOff>
          <xdr:row>4</xdr:row>
          <xdr:rowOff>104775</xdr:rowOff>
        </xdr:to>
        <xdr:sp macro="" textlink="">
          <xdr:nvSpPr>
            <xdr:cNvPr id="60423" name="cmdSpecifyArg5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id="{00000000-0008-0000-1300-00000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3</xdr:row>
          <xdr:rowOff>0</xdr:rowOff>
        </xdr:from>
        <xdr:to>
          <xdr:col>9</xdr:col>
          <xdr:colOff>28575</xdr:colOff>
          <xdr:row>4</xdr:row>
          <xdr:rowOff>104775</xdr:rowOff>
        </xdr:to>
        <xdr:sp macro="" textlink="">
          <xdr:nvSpPr>
            <xdr:cNvPr id="60424" name="cmdSpecifyArg6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13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3</xdr:row>
          <xdr:rowOff>0</xdr:rowOff>
        </xdr:from>
        <xdr:to>
          <xdr:col>10</xdr:col>
          <xdr:colOff>0</xdr:colOff>
          <xdr:row>4</xdr:row>
          <xdr:rowOff>85725</xdr:rowOff>
        </xdr:to>
        <xdr:sp macro="" textlink="">
          <xdr:nvSpPr>
            <xdr:cNvPr id="60425" name="cmdSpecifyIEOptcode" hidden="1">
              <a:extLst>
                <a:ext uri="{63B3BB69-23CF-44E3-9099-C40C66FF867C}">
                  <a14:compatExt spid="_x0000_s60425"/>
                </a:ext>
                <a:ext uri="{FF2B5EF4-FFF2-40B4-BE49-F238E27FC236}">
                  <a16:creationId xmlns:a16="http://schemas.microsoft.com/office/drawing/2014/main" id="{00000000-0008-0000-1300-00000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0</xdr:rowOff>
        </xdr:from>
        <xdr:to>
          <xdr:col>0</xdr:col>
          <xdr:colOff>838200</xdr:colOff>
          <xdr:row>3</xdr:row>
          <xdr:rowOff>0</xdr:rowOff>
        </xdr:to>
        <xdr:sp macro="" textlink="">
          <xdr:nvSpPr>
            <xdr:cNvPr id="60426" name="cmdCheckTSTradeSheet" hidden="1">
              <a:extLst>
                <a:ext uri="{63B3BB69-23CF-44E3-9099-C40C66FF867C}">
                  <a14:compatExt spid="_x0000_s60426"/>
                </a:ext>
                <a:ext uri="{FF2B5EF4-FFF2-40B4-BE49-F238E27FC236}">
                  <a16:creationId xmlns:a16="http://schemas.microsoft.com/office/drawing/2014/main" id="{00000000-0008-0000-1300-00000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3</xdr:row>
          <xdr:rowOff>19050</xdr:rowOff>
        </xdr:from>
        <xdr:to>
          <xdr:col>0</xdr:col>
          <xdr:colOff>838200</xdr:colOff>
          <xdr:row>5</xdr:row>
          <xdr:rowOff>104775</xdr:rowOff>
        </xdr:to>
        <xdr:sp macro="" textlink="">
          <xdr:nvSpPr>
            <xdr:cNvPr id="60427" name="cmdPopulateDataYears" hidden="1">
              <a:extLst>
                <a:ext uri="{63B3BB69-23CF-44E3-9099-C40C66FF867C}">
                  <a14:compatExt spid="_x0000_s60427"/>
                </a:ext>
                <a:ext uri="{FF2B5EF4-FFF2-40B4-BE49-F238E27FC236}">
                  <a16:creationId xmlns:a16="http://schemas.microsoft.com/office/drawing/2014/main" id="{00000000-0008-0000-1300-00000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38100</xdr:rowOff>
        </xdr:to>
        <xdr:sp macro="" textlink="">
          <xdr:nvSpPr>
            <xdr:cNvPr id="61442" name="cmdCheckTIDTradeSheet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14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9525</xdr:rowOff>
        </xdr:from>
        <xdr:to>
          <xdr:col>3</xdr:col>
          <xdr:colOff>28575</xdr:colOff>
          <xdr:row>4</xdr:row>
          <xdr:rowOff>114300</xdr:rowOff>
        </xdr:to>
        <xdr:sp macro="" textlink="">
          <xdr:nvSpPr>
            <xdr:cNvPr id="61443" name="cmdSpecifyParameter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14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9525</xdr:rowOff>
        </xdr:from>
        <xdr:to>
          <xdr:col>4</xdr:col>
          <xdr:colOff>0</xdr:colOff>
          <xdr:row>4</xdr:row>
          <xdr:rowOff>114300</xdr:rowOff>
        </xdr:to>
        <xdr:sp macro="" textlink="">
          <xdr:nvSpPr>
            <xdr:cNvPr id="61444" name="cmdSpecifyArg1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14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9525</xdr:rowOff>
        </xdr:from>
        <xdr:to>
          <xdr:col>5</xdr:col>
          <xdr:colOff>9525</xdr:colOff>
          <xdr:row>4</xdr:row>
          <xdr:rowOff>114300</xdr:rowOff>
        </xdr:to>
        <xdr:sp macro="" textlink="">
          <xdr:nvSpPr>
            <xdr:cNvPr id="61445" name="cmdSpecifyArg2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14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9525</xdr:rowOff>
        </xdr:from>
        <xdr:to>
          <xdr:col>6</xdr:col>
          <xdr:colOff>19050</xdr:colOff>
          <xdr:row>4</xdr:row>
          <xdr:rowOff>114300</xdr:rowOff>
        </xdr:to>
        <xdr:sp macro="" textlink="">
          <xdr:nvSpPr>
            <xdr:cNvPr id="61446" name="cmdSpecifyArg3" hidden="1">
              <a:extLst>
                <a:ext uri="{63B3BB69-23CF-44E3-9099-C40C66FF867C}">
                  <a14:compatExt spid="_x0000_s61446"/>
                </a:ext>
                <a:ext uri="{FF2B5EF4-FFF2-40B4-BE49-F238E27FC236}">
                  <a16:creationId xmlns:a16="http://schemas.microsoft.com/office/drawing/2014/main" id="{00000000-0008-0000-1400-00000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9525</xdr:rowOff>
        </xdr:from>
        <xdr:to>
          <xdr:col>7</xdr:col>
          <xdr:colOff>19050</xdr:colOff>
          <xdr:row>4</xdr:row>
          <xdr:rowOff>114300</xdr:rowOff>
        </xdr:to>
        <xdr:sp macro="" textlink="">
          <xdr:nvSpPr>
            <xdr:cNvPr id="61447" name="cmdSpecifyArg4" hidden="1">
              <a:extLst>
                <a:ext uri="{63B3BB69-23CF-44E3-9099-C40C66FF867C}">
                  <a14:compatExt spid="_x0000_s61447"/>
                </a:ext>
                <a:ext uri="{FF2B5EF4-FFF2-40B4-BE49-F238E27FC236}">
                  <a16:creationId xmlns:a16="http://schemas.microsoft.com/office/drawing/2014/main" id="{00000000-0008-0000-1400-00000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9525</xdr:rowOff>
        </xdr:from>
        <xdr:to>
          <xdr:col>8</xdr:col>
          <xdr:colOff>19050</xdr:colOff>
          <xdr:row>4</xdr:row>
          <xdr:rowOff>114300</xdr:rowOff>
        </xdr:to>
        <xdr:sp macro="" textlink="">
          <xdr:nvSpPr>
            <xdr:cNvPr id="61448" name="cmdSpecifyArg5" hidden="1">
              <a:extLst>
                <a:ext uri="{63B3BB69-23CF-44E3-9099-C40C66FF867C}">
                  <a14:compatExt spid="_x0000_s61448"/>
                </a:ext>
                <a:ext uri="{FF2B5EF4-FFF2-40B4-BE49-F238E27FC236}">
                  <a16:creationId xmlns:a16="http://schemas.microsoft.com/office/drawing/2014/main" id="{00000000-0008-0000-1400-00000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</xdr:row>
          <xdr:rowOff>9525</xdr:rowOff>
        </xdr:from>
        <xdr:to>
          <xdr:col>9</xdr:col>
          <xdr:colOff>19050</xdr:colOff>
          <xdr:row>4</xdr:row>
          <xdr:rowOff>114300</xdr:rowOff>
        </xdr:to>
        <xdr:sp macro="" textlink="">
          <xdr:nvSpPr>
            <xdr:cNvPr id="61449" name="cmdSpecifyArg6" hidden="1">
              <a:extLst>
                <a:ext uri="{63B3BB69-23CF-44E3-9099-C40C66FF867C}">
                  <a14:compatExt spid="_x0000_s61449"/>
                </a:ext>
                <a:ext uri="{FF2B5EF4-FFF2-40B4-BE49-F238E27FC236}">
                  <a16:creationId xmlns:a16="http://schemas.microsoft.com/office/drawing/2014/main" id="{00000000-0008-0000-1400-00000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</xdr:rowOff>
        </xdr:from>
        <xdr:to>
          <xdr:col>0</xdr:col>
          <xdr:colOff>828675</xdr:colOff>
          <xdr:row>3</xdr:row>
          <xdr:rowOff>0</xdr:rowOff>
        </xdr:to>
        <xdr:sp macro="" textlink="">
          <xdr:nvSpPr>
            <xdr:cNvPr id="62466" name="cmdCheckTSandTIDTradeSheet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id="{00000000-0008-0000-1500-00000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9525</xdr:rowOff>
        </xdr:from>
        <xdr:to>
          <xdr:col>3</xdr:col>
          <xdr:colOff>9525</xdr:colOff>
          <xdr:row>4</xdr:row>
          <xdr:rowOff>85725</xdr:rowOff>
        </xdr:to>
        <xdr:sp macro="" textlink="">
          <xdr:nvSpPr>
            <xdr:cNvPr id="62467" name="cmdSpecifyParameter" hidden="1">
              <a:extLst>
                <a:ext uri="{63B3BB69-23CF-44E3-9099-C40C66FF867C}">
                  <a14:compatExt spid="_x0000_s62467"/>
                </a:ext>
                <a:ext uri="{FF2B5EF4-FFF2-40B4-BE49-F238E27FC236}">
                  <a16:creationId xmlns:a16="http://schemas.microsoft.com/office/drawing/2014/main" id="{00000000-0008-0000-1500-00000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9525</xdr:rowOff>
        </xdr:from>
        <xdr:to>
          <xdr:col>4</xdr:col>
          <xdr:colOff>19050</xdr:colOff>
          <xdr:row>4</xdr:row>
          <xdr:rowOff>85725</xdr:rowOff>
        </xdr:to>
        <xdr:sp macro="" textlink="">
          <xdr:nvSpPr>
            <xdr:cNvPr id="62468" name="cmdSpecifyArg1" hidden="1">
              <a:extLst>
                <a:ext uri="{63B3BB69-23CF-44E3-9099-C40C66FF867C}">
                  <a14:compatExt spid="_x0000_s62468"/>
                </a:ext>
                <a:ext uri="{FF2B5EF4-FFF2-40B4-BE49-F238E27FC236}">
                  <a16:creationId xmlns:a16="http://schemas.microsoft.com/office/drawing/2014/main" id="{00000000-0008-0000-1500-00000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9525</xdr:rowOff>
        </xdr:from>
        <xdr:to>
          <xdr:col>5</xdr:col>
          <xdr:colOff>19050</xdr:colOff>
          <xdr:row>4</xdr:row>
          <xdr:rowOff>85725</xdr:rowOff>
        </xdr:to>
        <xdr:sp macro="" textlink="">
          <xdr:nvSpPr>
            <xdr:cNvPr id="62469" name="cmdSpecifyArg2" hidden="1">
              <a:extLst>
                <a:ext uri="{63B3BB69-23CF-44E3-9099-C40C66FF867C}">
                  <a14:compatExt spid="_x0000_s62469"/>
                </a:ext>
                <a:ext uri="{FF2B5EF4-FFF2-40B4-BE49-F238E27FC236}">
                  <a16:creationId xmlns:a16="http://schemas.microsoft.com/office/drawing/2014/main" id="{00000000-0008-0000-1500-00000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9525</xdr:rowOff>
        </xdr:from>
        <xdr:to>
          <xdr:col>6</xdr:col>
          <xdr:colOff>19050</xdr:colOff>
          <xdr:row>4</xdr:row>
          <xdr:rowOff>85725</xdr:rowOff>
        </xdr:to>
        <xdr:sp macro="" textlink="">
          <xdr:nvSpPr>
            <xdr:cNvPr id="62470" name="cmdSpecifyArg3" hidden="1">
              <a:extLst>
                <a:ext uri="{63B3BB69-23CF-44E3-9099-C40C66FF867C}">
                  <a14:compatExt spid="_x0000_s62470"/>
                </a:ext>
                <a:ext uri="{FF2B5EF4-FFF2-40B4-BE49-F238E27FC236}">
                  <a16:creationId xmlns:a16="http://schemas.microsoft.com/office/drawing/2014/main" id="{00000000-0008-0000-1500-00000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9525</xdr:rowOff>
        </xdr:from>
        <xdr:to>
          <xdr:col>7</xdr:col>
          <xdr:colOff>19050</xdr:colOff>
          <xdr:row>4</xdr:row>
          <xdr:rowOff>85725</xdr:rowOff>
        </xdr:to>
        <xdr:sp macro="" textlink="">
          <xdr:nvSpPr>
            <xdr:cNvPr id="62471" name="cmdSpecifyArg4" hidden="1">
              <a:extLst>
                <a:ext uri="{63B3BB69-23CF-44E3-9099-C40C66FF867C}">
                  <a14:compatExt spid="_x0000_s62471"/>
                </a:ext>
                <a:ext uri="{FF2B5EF4-FFF2-40B4-BE49-F238E27FC236}">
                  <a16:creationId xmlns:a16="http://schemas.microsoft.com/office/drawing/2014/main" id="{00000000-0008-0000-1500-00000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9525</xdr:rowOff>
        </xdr:from>
        <xdr:to>
          <xdr:col>8</xdr:col>
          <xdr:colOff>19050</xdr:colOff>
          <xdr:row>4</xdr:row>
          <xdr:rowOff>85725</xdr:rowOff>
        </xdr:to>
        <xdr:sp macro="" textlink="">
          <xdr:nvSpPr>
            <xdr:cNvPr id="62472" name="cmdSpecifyArg5" hidden="1">
              <a:extLst>
                <a:ext uri="{63B3BB69-23CF-44E3-9099-C40C66FF867C}">
                  <a14:compatExt spid="_x0000_s62472"/>
                </a:ext>
                <a:ext uri="{FF2B5EF4-FFF2-40B4-BE49-F238E27FC236}">
                  <a16:creationId xmlns:a16="http://schemas.microsoft.com/office/drawing/2014/main" id="{00000000-0008-0000-1500-00000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</xdr:row>
          <xdr:rowOff>9525</xdr:rowOff>
        </xdr:from>
        <xdr:to>
          <xdr:col>9</xdr:col>
          <xdr:colOff>19050</xdr:colOff>
          <xdr:row>4</xdr:row>
          <xdr:rowOff>85725</xdr:rowOff>
        </xdr:to>
        <xdr:sp macro="" textlink="">
          <xdr:nvSpPr>
            <xdr:cNvPr id="62473" name="cmdSpecifyArg6" hidden="1">
              <a:extLst>
                <a:ext uri="{63B3BB69-23CF-44E3-9099-C40C66FF867C}">
                  <a14:compatExt spid="_x0000_s62473"/>
                </a:ext>
                <a:ext uri="{FF2B5EF4-FFF2-40B4-BE49-F238E27FC236}">
                  <a16:creationId xmlns:a16="http://schemas.microsoft.com/office/drawing/2014/main" id="{00000000-0008-0000-1500-00000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3</xdr:row>
          <xdr:rowOff>9525</xdr:rowOff>
        </xdr:from>
        <xdr:to>
          <xdr:col>10</xdr:col>
          <xdr:colOff>9525</xdr:colOff>
          <xdr:row>4</xdr:row>
          <xdr:rowOff>85725</xdr:rowOff>
        </xdr:to>
        <xdr:sp macro="" textlink="">
          <xdr:nvSpPr>
            <xdr:cNvPr id="62474" name="cmdSpecifyIEOptcode" hidden="1">
              <a:extLst>
                <a:ext uri="{63B3BB69-23CF-44E3-9099-C40C66FF867C}">
                  <a14:compatExt spid="_x0000_s62474"/>
                </a:ext>
                <a:ext uri="{FF2B5EF4-FFF2-40B4-BE49-F238E27FC236}">
                  <a16:creationId xmlns:a16="http://schemas.microsoft.com/office/drawing/2014/main" id="{00000000-0008-0000-1500-00000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</xdr:row>
          <xdr:rowOff>19050</xdr:rowOff>
        </xdr:from>
        <xdr:to>
          <xdr:col>0</xdr:col>
          <xdr:colOff>666750</xdr:colOff>
          <xdr:row>6</xdr:row>
          <xdr:rowOff>38100</xdr:rowOff>
        </xdr:to>
        <xdr:sp macro="" textlink="">
          <xdr:nvSpPr>
            <xdr:cNvPr id="62475" name="cmdPopulateDataYears" hidden="1">
              <a:extLst>
                <a:ext uri="{63B3BB69-23CF-44E3-9099-C40C66FF867C}">
                  <a14:compatExt spid="_x0000_s62475"/>
                </a:ext>
                <a:ext uri="{FF2B5EF4-FFF2-40B4-BE49-F238E27FC236}">
                  <a16:creationId xmlns:a16="http://schemas.microsoft.com/office/drawing/2014/main" id="{00000000-0008-0000-1500-00000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B1B3113A-9AEB-4223-A956-A0CFC873B37D}" userId="Bruno Merven" providerId="Non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12" dT="2021-04-21T08:06:15.39" personId="{B1B3113A-9AEB-4223-A956-A0CFC873B37D}" id="{72D01DA1-25D6-4967-849B-E78A94ADF631}">
    <text>Modelled as Energy for now - as not sure whether efficiency equations apply to ENV/GHG commodities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K4" dT="2021-04-23T15:27:01.15" personId="{B1B3113A-9AEB-4223-A956-A0CFC873B37D}" id="{2BA06302-F325-40AE-93BB-69DD146ABAA0}">
    <text>From Parsons Brinckerhoff 2013 adjusted for 2015, energy costs may already be included - so this is a bit on the conservative side</text>
  </threadedComment>
  <threadedComment ref="U11" dT="2021-04-23T15:05:32.63" personId="{B1B3113A-9AEB-4223-A956-A0CFC873B37D}" id="{DDF791D8-DFEA-479B-80CC-930137638027}">
    <text>60kwh/ton CO2 (IEA 2019)?</text>
  </threadedComment>
  <threadedComment ref="V12" dT="2021-04-23T15:05:47.68" personId="{B1B3113A-9AEB-4223-A956-A0CFC873B37D}" id="{D580312E-16B7-41B7-A7FD-9FE1C37783CC}">
    <text>3 GJ/ton (IEA 2019?)</text>
  </threadedComment>
  <threadedComment ref="H13" dT="2021-04-23T15:07:41.65" personId="{B1B3113A-9AEB-4223-A956-A0CFC873B37D}" id="{A20B0631-D7D0-4E92-A58C-D72A63ED73B0}">
    <text>assuming membrane for now(Plaza, M.G., Martínez, S. and Rubiera, F., 2020. CO2 Capture, Use, and Storage in the Cement Industry: State of the Art and Expectations. Energies, 13(21), p.5692.) 1.2GJe/ton</text>
  </threadedComment>
  <threadedComment ref="H14" dT="2021-04-23T15:07:41.65" personId="{B1B3113A-9AEB-4223-A956-A0CFC873B37D}" id="{98A9E572-CE34-4E3C-8BE4-0A4C9B37DB42}">
    <text>assuming membrane for now (Hägg, M.B.; Lindbråthen, A.; He, X.; Nodeland, S.G.; Cantero, T. Pilot demonstration-reporting on CO2
capture from a cement plant using hollow fiber process. Energy Procedia 2017, 114, 6150–6165)</text>
  </threadedComment>
  <threadedComment ref="H15" dT="2021-05-07T13:54:38.44" personId="{B1B3113A-9AEB-4223-A956-A0CFC873B37D}" id="{FEB1731D-7ABB-4192-921F-B8747FB175B1}">
    <text>It's actually heat + elc input, which has been lumped together here in elc, if split would be of similar magnitude to cement.</text>
  </threadedComment>
  <threadedComment ref="H16" dT="2021-08-26T14:01:44.21" personId="{B1B3113A-9AEB-4223-A956-A0CFC873B37D}" id="{E244C082-D1E8-4736-B537-3CEDDCCA3018}">
    <text>The output of this technology is linked to activity of CCGT-CCS plant via a user constraint.</text>
  </threadedComment>
  <threadedComment ref="K20" dT="2021-09-14T07:42:59.43" personId="{B1B3113A-9AEB-4223-A956-A0CFC873B37D}" id="{49143976-E0AB-419A-B4F6-800C2596CDED}">
    <text>Based on Finnish Plant - needs review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7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9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2.xml"/><Relationship Id="rId11" Type="http://schemas.microsoft.com/office/2017/10/relationships/threadedComment" Target="../threadedComments/threadedComment1.xml"/><Relationship Id="rId5" Type="http://schemas.openxmlformats.org/officeDocument/2006/relationships/image" Target="../media/image11.emf"/><Relationship Id="rId10" Type="http://schemas.openxmlformats.org/officeDocument/2006/relationships/comments" Target="../comments1.xml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5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5.xml"/><Relationship Id="rId5" Type="http://schemas.openxmlformats.org/officeDocument/2006/relationships/image" Target="../media/image14.emf"/><Relationship Id="rId4" Type="http://schemas.openxmlformats.org/officeDocument/2006/relationships/control" Target="../activeX/activeX14.xml"/><Relationship Id="rId9" Type="http://schemas.openxmlformats.org/officeDocument/2006/relationships/image" Target="../media/image16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8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8.xml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Relationship Id="rId9" Type="http://schemas.openxmlformats.org/officeDocument/2006/relationships/image" Target="../media/image19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13" Type="http://schemas.openxmlformats.org/officeDocument/2006/relationships/image" Target="../media/image24.emf"/><Relationship Id="rId3" Type="http://schemas.openxmlformats.org/officeDocument/2006/relationships/vmlDrawing" Target="../drawings/vmlDrawing7.vml"/><Relationship Id="rId7" Type="http://schemas.openxmlformats.org/officeDocument/2006/relationships/image" Target="../media/image21.emf"/><Relationship Id="rId12" Type="http://schemas.openxmlformats.org/officeDocument/2006/relationships/control" Target="../activeX/activeX2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1.xml"/><Relationship Id="rId11" Type="http://schemas.openxmlformats.org/officeDocument/2006/relationships/image" Target="../media/image23.emf"/><Relationship Id="rId5" Type="http://schemas.openxmlformats.org/officeDocument/2006/relationships/image" Target="../media/image20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22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13" Type="http://schemas.openxmlformats.org/officeDocument/2006/relationships/image" Target="../media/image29.emf"/><Relationship Id="rId18" Type="http://schemas.openxmlformats.org/officeDocument/2006/relationships/comments" Target="../comments2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6.emf"/><Relationship Id="rId12" Type="http://schemas.openxmlformats.org/officeDocument/2006/relationships/control" Target="../activeX/activeX29.xml"/><Relationship Id="rId17" Type="http://schemas.openxmlformats.org/officeDocument/2006/relationships/image" Target="../media/image31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31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6.xml"/><Relationship Id="rId11" Type="http://schemas.openxmlformats.org/officeDocument/2006/relationships/image" Target="../media/image28.emf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10" Type="http://schemas.openxmlformats.org/officeDocument/2006/relationships/control" Target="../activeX/activeX28.xml"/><Relationship Id="rId4" Type="http://schemas.openxmlformats.org/officeDocument/2006/relationships/control" Target="../activeX/activeX25.xml"/><Relationship Id="rId9" Type="http://schemas.openxmlformats.org/officeDocument/2006/relationships/image" Target="../media/image27.emf"/><Relationship Id="rId14" Type="http://schemas.openxmlformats.org/officeDocument/2006/relationships/control" Target="../activeX/activeX30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3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3.xml"/><Relationship Id="rId5" Type="http://schemas.openxmlformats.org/officeDocument/2006/relationships/image" Target="../media/image32.emf"/><Relationship Id="rId4" Type="http://schemas.openxmlformats.org/officeDocument/2006/relationships/control" Target="../activeX/activeX32.xml"/><Relationship Id="rId9" Type="http://schemas.openxmlformats.org/officeDocument/2006/relationships/image" Target="../media/image34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.xml"/><Relationship Id="rId13" Type="http://schemas.openxmlformats.org/officeDocument/2006/relationships/image" Target="../media/image39.emf"/><Relationship Id="rId18" Type="http://schemas.openxmlformats.org/officeDocument/2006/relationships/comments" Target="../comments3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36.emf"/><Relationship Id="rId12" Type="http://schemas.openxmlformats.org/officeDocument/2006/relationships/control" Target="../activeX/activeX39.xml"/><Relationship Id="rId17" Type="http://schemas.openxmlformats.org/officeDocument/2006/relationships/image" Target="../media/image41.emf"/><Relationship Id="rId2" Type="http://schemas.openxmlformats.org/officeDocument/2006/relationships/drawing" Target="../drawings/drawing10.xml"/><Relationship Id="rId16" Type="http://schemas.openxmlformats.org/officeDocument/2006/relationships/control" Target="../activeX/activeX4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6.xml"/><Relationship Id="rId11" Type="http://schemas.openxmlformats.org/officeDocument/2006/relationships/image" Target="../media/image38.emf"/><Relationship Id="rId5" Type="http://schemas.openxmlformats.org/officeDocument/2006/relationships/image" Target="../media/image35.emf"/><Relationship Id="rId15" Type="http://schemas.openxmlformats.org/officeDocument/2006/relationships/image" Target="../media/image40.emf"/><Relationship Id="rId10" Type="http://schemas.openxmlformats.org/officeDocument/2006/relationships/control" Target="../activeX/activeX38.xml"/><Relationship Id="rId19" Type="http://schemas.microsoft.com/office/2017/10/relationships/threadedComment" Target="../threadedComments/threadedComment2.xml"/><Relationship Id="rId4" Type="http://schemas.openxmlformats.org/officeDocument/2006/relationships/control" Target="../activeX/activeX35.xml"/><Relationship Id="rId9" Type="http://schemas.openxmlformats.org/officeDocument/2006/relationships/image" Target="../media/image37.emf"/><Relationship Id="rId14" Type="http://schemas.openxmlformats.org/officeDocument/2006/relationships/control" Target="../activeX/activeX4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13" Type="http://schemas.openxmlformats.org/officeDocument/2006/relationships/image" Target="../media/image49.emf"/><Relationship Id="rId18" Type="http://schemas.openxmlformats.org/officeDocument/2006/relationships/control" Target="../activeX/activeX49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6.emf"/><Relationship Id="rId12" Type="http://schemas.openxmlformats.org/officeDocument/2006/relationships/control" Target="../activeX/activeX46.xml"/><Relationship Id="rId17" Type="http://schemas.openxmlformats.org/officeDocument/2006/relationships/image" Target="../media/image51.emf"/><Relationship Id="rId2" Type="http://schemas.openxmlformats.org/officeDocument/2006/relationships/drawing" Target="../drawings/drawing12.xml"/><Relationship Id="rId16" Type="http://schemas.openxmlformats.org/officeDocument/2006/relationships/control" Target="../activeX/activeX48.xml"/><Relationship Id="rId20" Type="http://schemas.openxmlformats.org/officeDocument/2006/relationships/comments" Target="../comments4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43.xml"/><Relationship Id="rId11" Type="http://schemas.openxmlformats.org/officeDocument/2006/relationships/image" Target="../media/image48.emf"/><Relationship Id="rId5" Type="http://schemas.openxmlformats.org/officeDocument/2006/relationships/image" Target="../media/image45.emf"/><Relationship Id="rId15" Type="http://schemas.openxmlformats.org/officeDocument/2006/relationships/image" Target="../media/image50.emf"/><Relationship Id="rId10" Type="http://schemas.openxmlformats.org/officeDocument/2006/relationships/control" Target="../activeX/activeX45.xml"/><Relationship Id="rId19" Type="http://schemas.openxmlformats.org/officeDocument/2006/relationships/image" Target="../media/image52.emf"/><Relationship Id="rId4" Type="http://schemas.openxmlformats.org/officeDocument/2006/relationships/control" Target="../activeX/activeX42.xml"/><Relationship Id="rId9" Type="http://schemas.openxmlformats.org/officeDocument/2006/relationships/image" Target="../media/image47.emf"/><Relationship Id="rId14" Type="http://schemas.openxmlformats.org/officeDocument/2006/relationships/control" Target="../activeX/activeX47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54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1.xml"/><Relationship Id="rId11" Type="http://schemas.openxmlformats.org/officeDocument/2006/relationships/image" Target="../media/image56.emf"/><Relationship Id="rId5" Type="http://schemas.openxmlformats.org/officeDocument/2006/relationships/image" Target="../media/image53.emf"/><Relationship Id="rId10" Type="http://schemas.openxmlformats.org/officeDocument/2006/relationships/control" Target="../activeX/activeX53.xml"/><Relationship Id="rId4" Type="http://schemas.openxmlformats.org/officeDocument/2006/relationships/control" Target="../activeX/activeX50.xml"/><Relationship Id="rId9" Type="http://schemas.openxmlformats.org/officeDocument/2006/relationships/image" Target="../media/image55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6.xml"/><Relationship Id="rId13" Type="http://schemas.openxmlformats.org/officeDocument/2006/relationships/image" Target="../media/image61.emf"/><Relationship Id="rId18" Type="http://schemas.openxmlformats.org/officeDocument/2006/relationships/control" Target="../activeX/activeX61.xml"/><Relationship Id="rId3" Type="http://schemas.openxmlformats.org/officeDocument/2006/relationships/vmlDrawing" Target="../drawings/vmlDrawing13.vml"/><Relationship Id="rId21" Type="http://schemas.openxmlformats.org/officeDocument/2006/relationships/image" Target="../media/image65.emf"/><Relationship Id="rId7" Type="http://schemas.openxmlformats.org/officeDocument/2006/relationships/image" Target="../media/image58.emf"/><Relationship Id="rId12" Type="http://schemas.openxmlformats.org/officeDocument/2006/relationships/control" Target="../activeX/activeX58.xml"/><Relationship Id="rId17" Type="http://schemas.openxmlformats.org/officeDocument/2006/relationships/image" Target="../media/image63.emf"/><Relationship Id="rId2" Type="http://schemas.openxmlformats.org/officeDocument/2006/relationships/drawing" Target="../drawings/drawing14.xml"/><Relationship Id="rId16" Type="http://schemas.openxmlformats.org/officeDocument/2006/relationships/control" Target="../activeX/activeX60.xml"/><Relationship Id="rId20" Type="http://schemas.openxmlformats.org/officeDocument/2006/relationships/control" Target="../activeX/activeX62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55.xml"/><Relationship Id="rId11" Type="http://schemas.openxmlformats.org/officeDocument/2006/relationships/image" Target="../media/image60.emf"/><Relationship Id="rId5" Type="http://schemas.openxmlformats.org/officeDocument/2006/relationships/image" Target="../media/image57.emf"/><Relationship Id="rId15" Type="http://schemas.openxmlformats.org/officeDocument/2006/relationships/image" Target="../media/image62.emf"/><Relationship Id="rId23" Type="http://schemas.openxmlformats.org/officeDocument/2006/relationships/image" Target="../media/image66.emf"/><Relationship Id="rId10" Type="http://schemas.openxmlformats.org/officeDocument/2006/relationships/control" Target="../activeX/activeX57.xml"/><Relationship Id="rId19" Type="http://schemas.openxmlformats.org/officeDocument/2006/relationships/image" Target="../media/image64.emf"/><Relationship Id="rId4" Type="http://schemas.openxmlformats.org/officeDocument/2006/relationships/control" Target="../activeX/activeX54.xml"/><Relationship Id="rId9" Type="http://schemas.openxmlformats.org/officeDocument/2006/relationships/image" Target="../media/image59.emf"/><Relationship Id="rId14" Type="http://schemas.openxmlformats.org/officeDocument/2006/relationships/control" Target="../activeX/activeX59.xml"/><Relationship Id="rId22" Type="http://schemas.openxmlformats.org/officeDocument/2006/relationships/control" Target="../activeX/activeX63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13" Type="http://schemas.openxmlformats.org/officeDocument/2006/relationships/image" Target="../media/image71.emf"/><Relationship Id="rId18" Type="http://schemas.openxmlformats.org/officeDocument/2006/relationships/control" Target="../activeX/activeX71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68.emf"/><Relationship Id="rId12" Type="http://schemas.openxmlformats.org/officeDocument/2006/relationships/control" Target="../activeX/activeX68.xml"/><Relationship Id="rId17" Type="http://schemas.openxmlformats.org/officeDocument/2006/relationships/image" Target="../media/image73.emf"/><Relationship Id="rId2" Type="http://schemas.openxmlformats.org/officeDocument/2006/relationships/drawing" Target="../drawings/drawing15.xml"/><Relationship Id="rId16" Type="http://schemas.openxmlformats.org/officeDocument/2006/relationships/control" Target="../activeX/activeX70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65.xml"/><Relationship Id="rId11" Type="http://schemas.openxmlformats.org/officeDocument/2006/relationships/image" Target="../media/image70.emf"/><Relationship Id="rId5" Type="http://schemas.openxmlformats.org/officeDocument/2006/relationships/image" Target="../media/image67.emf"/><Relationship Id="rId15" Type="http://schemas.openxmlformats.org/officeDocument/2006/relationships/image" Target="../media/image72.emf"/><Relationship Id="rId10" Type="http://schemas.openxmlformats.org/officeDocument/2006/relationships/control" Target="../activeX/activeX67.xml"/><Relationship Id="rId19" Type="http://schemas.openxmlformats.org/officeDocument/2006/relationships/image" Target="../media/image74.emf"/><Relationship Id="rId4" Type="http://schemas.openxmlformats.org/officeDocument/2006/relationships/control" Target="../activeX/activeX64.xml"/><Relationship Id="rId9" Type="http://schemas.openxmlformats.org/officeDocument/2006/relationships/image" Target="../media/image69.emf"/><Relationship Id="rId14" Type="http://schemas.openxmlformats.org/officeDocument/2006/relationships/control" Target="../activeX/activeX69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77.emf"/><Relationship Id="rId13" Type="http://schemas.openxmlformats.org/officeDocument/2006/relationships/control" Target="../activeX/activeX77.xml"/><Relationship Id="rId18" Type="http://schemas.openxmlformats.org/officeDocument/2006/relationships/image" Target="../media/image82.emf"/><Relationship Id="rId3" Type="http://schemas.openxmlformats.org/officeDocument/2006/relationships/control" Target="../activeX/activeX72.xml"/><Relationship Id="rId21" Type="http://schemas.openxmlformats.org/officeDocument/2006/relationships/control" Target="../activeX/activeX81.xml"/><Relationship Id="rId7" Type="http://schemas.openxmlformats.org/officeDocument/2006/relationships/control" Target="../activeX/activeX74.xml"/><Relationship Id="rId12" Type="http://schemas.openxmlformats.org/officeDocument/2006/relationships/image" Target="../media/image79.emf"/><Relationship Id="rId17" Type="http://schemas.openxmlformats.org/officeDocument/2006/relationships/control" Target="../activeX/activeX79.xml"/><Relationship Id="rId2" Type="http://schemas.openxmlformats.org/officeDocument/2006/relationships/vmlDrawing" Target="../drawings/vmlDrawing15.vml"/><Relationship Id="rId16" Type="http://schemas.openxmlformats.org/officeDocument/2006/relationships/image" Target="../media/image81.emf"/><Relationship Id="rId20" Type="http://schemas.openxmlformats.org/officeDocument/2006/relationships/image" Target="../media/image83.emf"/><Relationship Id="rId1" Type="http://schemas.openxmlformats.org/officeDocument/2006/relationships/drawing" Target="../drawings/drawing16.xml"/><Relationship Id="rId6" Type="http://schemas.openxmlformats.org/officeDocument/2006/relationships/image" Target="../media/image76.emf"/><Relationship Id="rId11" Type="http://schemas.openxmlformats.org/officeDocument/2006/relationships/control" Target="../activeX/activeX76.xml"/><Relationship Id="rId5" Type="http://schemas.openxmlformats.org/officeDocument/2006/relationships/control" Target="../activeX/activeX73.xml"/><Relationship Id="rId15" Type="http://schemas.openxmlformats.org/officeDocument/2006/relationships/control" Target="../activeX/activeX78.xml"/><Relationship Id="rId10" Type="http://schemas.openxmlformats.org/officeDocument/2006/relationships/image" Target="../media/image78.emf"/><Relationship Id="rId19" Type="http://schemas.openxmlformats.org/officeDocument/2006/relationships/control" Target="../activeX/activeX80.xml"/><Relationship Id="rId4" Type="http://schemas.openxmlformats.org/officeDocument/2006/relationships/image" Target="../media/image75.emf"/><Relationship Id="rId9" Type="http://schemas.openxmlformats.org/officeDocument/2006/relationships/control" Target="../activeX/activeX75.xml"/><Relationship Id="rId14" Type="http://schemas.openxmlformats.org/officeDocument/2006/relationships/image" Target="../media/image80.emf"/><Relationship Id="rId22" Type="http://schemas.openxmlformats.org/officeDocument/2006/relationships/image" Target="../media/image84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87.emf"/><Relationship Id="rId13" Type="http://schemas.openxmlformats.org/officeDocument/2006/relationships/control" Target="../activeX/activeX87.xml"/><Relationship Id="rId18" Type="http://schemas.openxmlformats.org/officeDocument/2006/relationships/image" Target="../media/image92.emf"/><Relationship Id="rId3" Type="http://schemas.openxmlformats.org/officeDocument/2006/relationships/control" Target="../activeX/activeX82.xml"/><Relationship Id="rId21" Type="http://schemas.openxmlformats.org/officeDocument/2006/relationships/control" Target="../activeX/activeX91.xml"/><Relationship Id="rId7" Type="http://schemas.openxmlformats.org/officeDocument/2006/relationships/control" Target="../activeX/activeX84.xml"/><Relationship Id="rId12" Type="http://schemas.openxmlformats.org/officeDocument/2006/relationships/image" Target="../media/image89.emf"/><Relationship Id="rId17" Type="http://schemas.openxmlformats.org/officeDocument/2006/relationships/control" Target="../activeX/activeX89.xml"/><Relationship Id="rId2" Type="http://schemas.openxmlformats.org/officeDocument/2006/relationships/vmlDrawing" Target="../drawings/vmlDrawing16.vml"/><Relationship Id="rId16" Type="http://schemas.openxmlformats.org/officeDocument/2006/relationships/image" Target="../media/image91.emf"/><Relationship Id="rId20" Type="http://schemas.openxmlformats.org/officeDocument/2006/relationships/image" Target="../media/image93.emf"/><Relationship Id="rId1" Type="http://schemas.openxmlformats.org/officeDocument/2006/relationships/drawing" Target="../drawings/drawing17.xml"/><Relationship Id="rId6" Type="http://schemas.openxmlformats.org/officeDocument/2006/relationships/image" Target="../media/image86.emf"/><Relationship Id="rId11" Type="http://schemas.openxmlformats.org/officeDocument/2006/relationships/control" Target="../activeX/activeX86.xml"/><Relationship Id="rId5" Type="http://schemas.openxmlformats.org/officeDocument/2006/relationships/control" Target="../activeX/activeX83.xml"/><Relationship Id="rId15" Type="http://schemas.openxmlformats.org/officeDocument/2006/relationships/control" Target="../activeX/activeX88.xml"/><Relationship Id="rId10" Type="http://schemas.openxmlformats.org/officeDocument/2006/relationships/image" Target="../media/image88.emf"/><Relationship Id="rId19" Type="http://schemas.openxmlformats.org/officeDocument/2006/relationships/control" Target="../activeX/activeX90.xml"/><Relationship Id="rId4" Type="http://schemas.openxmlformats.org/officeDocument/2006/relationships/image" Target="../media/image85.emf"/><Relationship Id="rId9" Type="http://schemas.openxmlformats.org/officeDocument/2006/relationships/control" Target="../activeX/activeX85.xml"/><Relationship Id="rId14" Type="http://schemas.openxmlformats.org/officeDocument/2006/relationships/image" Target="../media/image90.emf"/><Relationship Id="rId22" Type="http://schemas.openxmlformats.org/officeDocument/2006/relationships/image" Target="../media/image94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4.xml"/><Relationship Id="rId13" Type="http://schemas.openxmlformats.org/officeDocument/2006/relationships/image" Target="../media/image99.emf"/><Relationship Id="rId18" Type="http://schemas.openxmlformats.org/officeDocument/2006/relationships/control" Target="../activeX/activeX99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96.emf"/><Relationship Id="rId12" Type="http://schemas.openxmlformats.org/officeDocument/2006/relationships/control" Target="../activeX/activeX96.xml"/><Relationship Id="rId17" Type="http://schemas.openxmlformats.org/officeDocument/2006/relationships/image" Target="../media/image101.emf"/><Relationship Id="rId2" Type="http://schemas.openxmlformats.org/officeDocument/2006/relationships/drawing" Target="../drawings/drawing18.xml"/><Relationship Id="rId16" Type="http://schemas.openxmlformats.org/officeDocument/2006/relationships/control" Target="../activeX/activeX98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93.xml"/><Relationship Id="rId11" Type="http://schemas.openxmlformats.org/officeDocument/2006/relationships/image" Target="../media/image98.emf"/><Relationship Id="rId5" Type="http://schemas.openxmlformats.org/officeDocument/2006/relationships/image" Target="../media/image95.emf"/><Relationship Id="rId15" Type="http://schemas.openxmlformats.org/officeDocument/2006/relationships/image" Target="../media/image100.emf"/><Relationship Id="rId10" Type="http://schemas.openxmlformats.org/officeDocument/2006/relationships/control" Target="../activeX/activeX95.xml"/><Relationship Id="rId19" Type="http://schemas.openxmlformats.org/officeDocument/2006/relationships/image" Target="../media/image102.emf"/><Relationship Id="rId4" Type="http://schemas.openxmlformats.org/officeDocument/2006/relationships/control" Target="../activeX/activeX92.xml"/><Relationship Id="rId9" Type="http://schemas.openxmlformats.org/officeDocument/2006/relationships/image" Target="../media/image97.emf"/><Relationship Id="rId14" Type="http://schemas.openxmlformats.org/officeDocument/2006/relationships/control" Target="../activeX/activeX97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2.xml"/><Relationship Id="rId13" Type="http://schemas.openxmlformats.org/officeDocument/2006/relationships/image" Target="../media/image107.emf"/><Relationship Id="rId18" Type="http://schemas.openxmlformats.org/officeDocument/2006/relationships/control" Target="../activeX/activeX107.xml"/><Relationship Id="rId3" Type="http://schemas.openxmlformats.org/officeDocument/2006/relationships/vmlDrawing" Target="../drawings/vmlDrawing18.vml"/><Relationship Id="rId21" Type="http://schemas.openxmlformats.org/officeDocument/2006/relationships/image" Target="../media/image111.emf"/><Relationship Id="rId7" Type="http://schemas.openxmlformats.org/officeDocument/2006/relationships/image" Target="../media/image104.emf"/><Relationship Id="rId12" Type="http://schemas.openxmlformats.org/officeDocument/2006/relationships/control" Target="../activeX/activeX104.xml"/><Relationship Id="rId17" Type="http://schemas.openxmlformats.org/officeDocument/2006/relationships/image" Target="../media/image109.emf"/><Relationship Id="rId2" Type="http://schemas.openxmlformats.org/officeDocument/2006/relationships/drawing" Target="../drawings/drawing19.xml"/><Relationship Id="rId16" Type="http://schemas.openxmlformats.org/officeDocument/2006/relationships/control" Target="../activeX/activeX106.xml"/><Relationship Id="rId20" Type="http://schemas.openxmlformats.org/officeDocument/2006/relationships/control" Target="../activeX/activeX108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101.xml"/><Relationship Id="rId11" Type="http://schemas.openxmlformats.org/officeDocument/2006/relationships/image" Target="../media/image106.emf"/><Relationship Id="rId5" Type="http://schemas.openxmlformats.org/officeDocument/2006/relationships/image" Target="../media/image103.emf"/><Relationship Id="rId15" Type="http://schemas.openxmlformats.org/officeDocument/2006/relationships/image" Target="../media/image108.emf"/><Relationship Id="rId23" Type="http://schemas.openxmlformats.org/officeDocument/2006/relationships/image" Target="../media/image112.emf"/><Relationship Id="rId10" Type="http://schemas.openxmlformats.org/officeDocument/2006/relationships/control" Target="../activeX/activeX103.xml"/><Relationship Id="rId19" Type="http://schemas.openxmlformats.org/officeDocument/2006/relationships/image" Target="../media/image110.emf"/><Relationship Id="rId4" Type="http://schemas.openxmlformats.org/officeDocument/2006/relationships/control" Target="../activeX/activeX100.xml"/><Relationship Id="rId9" Type="http://schemas.openxmlformats.org/officeDocument/2006/relationships/image" Target="../media/image105.emf"/><Relationship Id="rId14" Type="http://schemas.openxmlformats.org/officeDocument/2006/relationships/control" Target="../activeX/activeX105.xml"/><Relationship Id="rId22" Type="http://schemas.openxmlformats.org/officeDocument/2006/relationships/control" Target="../activeX/activeX10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ksAnsHome"/>
  <dimension ref="A1:D22"/>
  <sheetViews>
    <sheetView workbookViewId="0"/>
  </sheetViews>
  <sheetFormatPr defaultRowHeight="12.75" x14ac:dyDescent="0.2"/>
  <cols>
    <col min="1" max="1" width="16.5703125" customWidth="1"/>
  </cols>
  <sheetData>
    <row r="1" spans="1:4" x14ac:dyDescent="0.2">
      <c r="A1" s="1" t="s">
        <v>114</v>
      </c>
    </row>
    <row r="15" spans="1:4" x14ac:dyDescent="0.2">
      <c r="B15" s="2"/>
      <c r="C15" s="3"/>
      <c r="D15" s="4"/>
    </row>
    <row r="16" spans="1:4" x14ac:dyDescent="0.2">
      <c r="B16" s="5"/>
      <c r="C16" s="6"/>
      <c r="D16" s="7"/>
    </row>
    <row r="17" spans="2:4" x14ac:dyDescent="0.2">
      <c r="B17" s="5"/>
      <c r="C17" s="6"/>
      <c r="D17" s="7"/>
    </row>
    <row r="18" spans="2:4" x14ac:dyDescent="0.2">
      <c r="B18" s="5"/>
      <c r="C18" s="6"/>
      <c r="D18" s="7"/>
    </row>
    <row r="19" spans="2:4" x14ac:dyDescent="0.2">
      <c r="B19" s="5"/>
      <c r="C19" s="6"/>
      <c r="D19" s="7"/>
    </row>
    <row r="20" spans="2:4" x14ac:dyDescent="0.2">
      <c r="B20" s="5"/>
      <c r="C20" s="6"/>
      <c r="D20" s="7"/>
    </row>
    <row r="21" spans="2:4" x14ac:dyDescent="0.2">
      <c r="B21" s="5"/>
      <c r="C21" s="6"/>
      <c r="D21" s="7"/>
    </row>
    <row r="22" spans="2:4" x14ac:dyDescent="0.2">
      <c r="B22" s="8"/>
      <c r="C22" s="9"/>
      <c r="D22" s="10"/>
    </row>
  </sheetData>
  <phoneticPr fontId="0" type="noConversion"/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89" r:id="rId4" name="cmdUpdate">
          <controlPr defaultSize="0" disabled="1" autoLine="0" r:id="rId5">
            <anchor moveWithCells="1">
              <from>
                <xdr:col>1</xdr:col>
                <xdr:colOff>9525</xdr:colOff>
                <xdr:row>7</xdr:row>
                <xdr:rowOff>95250</xdr:rowOff>
              </from>
              <to>
                <xdr:col>3</xdr:col>
                <xdr:colOff>238125</xdr:colOff>
                <xdr:row>12</xdr:row>
                <xdr:rowOff>104775</xdr:rowOff>
              </to>
            </anchor>
          </controlPr>
        </control>
      </mc:Choice>
      <mc:Fallback>
        <control shapeId="12289" r:id="rId4" name="cmdUpdate"/>
      </mc:Fallback>
    </mc:AlternateContent>
    <mc:AlternateContent xmlns:mc="http://schemas.openxmlformats.org/markup-compatibility/2006">
      <mc:Choice Requires="x14">
        <control shapeId="12291" r:id="rId6" name="cmdAddNewAnswerSheet">
          <controlPr defaultSize="0" autoLine="0" r:id="rId7">
            <anchor moveWithCells="1">
              <from>
                <xdr:col>1</xdr:col>
                <xdr:colOff>0</xdr:colOff>
                <xdr:row>24</xdr:row>
                <xdr:rowOff>9525</xdr:rowOff>
              </from>
              <to>
                <xdr:col>3</xdr:col>
                <xdr:colOff>228600</xdr:colOff>
                <xdr:row>28</xdr:row>
                <xdr:rowOff>76200</xdr:rowOff>
              </to>
            </anchor>
          </controlPr>
        </control>
      </mc:Choice>
      <mc:Fallback>
        <control shapeId="12291" r:id="rId6" name="cmdAddNewAnswerSheet"/>
      </mc:Fallback>
    </mc:AlternateContent>
    <mc:AlternateContent xmlns:mc="http://schemas.openxmlformats.org/markup-compatibility/2006">
      <mc:Choice Requires="x14">
        <control shapeId="12293" r:id="rId8" name="cmdCreateNewXLS">
          <controlPr defaultSize="0" disabled="1" autoLine="0" r:id="rId9">
            <anchor moveWithCells="1">
              <from>
                <xdr:col>1</xdr:col>
                <xdr:colOff>9525</xdr:colOff>
                <xdr:row>2</xdr:row>
                <xdr:rowOff>9525</xdr:rowOff>
              </from>
              <to>
                <xdr:col>3</xdr:col>
                <xdr:colOff>238125</xdr:colOff>
                <xdr:row>6</xdr:row>
                <xdr:rowOff>76200</xdr:rowOff>
              </to>
            </anchor>
          </controlPr>
        </control>
      </mc:Choice>
      <mc:Fallback>
        <control shapeId="12293" r:id="rId8" name="cmdCreateNewXLS"/>
      </mc:Fallback>
    </mc:AlternateContent>
    <mc:AlternateContent xmlns:mc="http://schemas.openxmlformats.org/markup-compatibility/2006">
      <mc:Choice Requires="x14">
        <control shapeId="12299" r:id="rId10" name="optMultiRegionNotCommon">
          <controlPr defaultSize="0" disabled="1" autoLine="0" r:id="rId11">
            <anchor moveWithCells="1">
              <from>
                <xdr:col>1</xdr:col>
                <xdr:colOff>57150</xdr:colOff>
                <xdr:row>14</xdr:row>
                <xdr:rowOff>114300</xdr:rowOff>
              </from>
              <to>
                <xdr:col>3</xdr:col>
                <xdr:colOff>571500</xdr:colOff>
                <xdr:row>17</xdr:row>
                <xdr:rowOff>0</xdr:rowOff>
              </to>
            </anchor>
          </controlPr>
        </control>
      </mc:Choice>
      <mc:Fallback>
        <control shapeId="12299" r:id="rId10" name="optMultiRegionNotCommon"/>
      </mc:Fallback>
    </mc:AlternateContent>
    <mc:AlternateContent xmlns:mc="http://schemas.openxmlformats.org/markup-compatibility/2006">
      <mc:Choice Requires="x14">
        <control shapeId="12300" r:id="rId12" name="optMultiRegionCommon">
          <controlPr defaultSize="0" autoLine="0" r:id="rId13">
            <anchor moveWithCells="1">
              <from>
                <xdr:col>1</xdr:col>
                <xdr:colOff>47625</xdr:colOff>
                <xdr:row>17</xdr:row>
                <xdr:rowOff>28575</xdr:rowOff>
              </from>
              <to>
                <xdr:col>3</xdr:col>
                <xdr:colOff>552450</xdr:colOff>
                <xdr:row>21</xdr:row>
                <xdr:rowOff>142875</xdr:rowOff>
              </to>
            </anchor>
          </controlPr>
        </control>
      </mc:Choice>
      <mc:Fallback>
        <control shapeId="12300" r:id="rId12" name="optMultiRegionComm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52CBF-4FE0-46D1-B70B-95F07BE7C2F3}">
  <sheetPr>
    <tabColor theme="9"/>
  </sheetPr>
  <dimension ref="B3:E27"/>
  <sheetViews>
    <sheetView workbookViewId="0"/>
  </sheetViews>
  <sheetFormatPr defaultRowHeight="12.75" x14ac:dyDescent="0.2"/>
  <cols>
    <col min="2" max="3" width="18.140625" customWidth="1"/>
    <col min="4" max="4" width="21" customWidth="1"/>
    <col min="5" max="5" width="7" customWidth="1"/>
  </cols>
  <sheetData>
    <row r="3" spans="2:5" ht="18" thickBot="1" x14ac:dyDescent="0.35">
      <c r="B3" s="82" t="s">
        <v>132</v>
      </c>
      <c r="C3" s="82"/>
      <c r="D3" s="82"/>
      <c r="E3" s="80" t="s">
        <v>135</v>
      </c>
    </row>
    <row r="4" spans="2:5" ht="13.5" thickTop="1" x14ac:dyDescent="0.2"/>
    <row r="5" spans="2:5" x14ac:dyDescent="0.2">
      <c r="B5" s="80" t="s">
        <v>133</v>
      </c>
      <c r="C5" s="80" t="s">
        <v>15</v>
      </c>
      <c r="D5" s="80" t="s">
        <v>136</v>
      </c>
    </row>
    <row r="6" spans="2:5" ht="15" x14ac:dyDescent="0.25">
      <c r="B6" s="80" t="s">
        <v>134</v>
      </c>
      <c r="C6" s="80" t="s">
        <v>137</v>
      </c>
      <c r="E6" s="90">
        <v>1</v>
      </c>
    </row>
    <row r="7" spans="2:5" x14ac:dyDescent="0.2">
      <c r="D7" t="str">
        <f ca="1">Commodities_BASE!A2</f>
        <v>Commodities_BASE</v>
      </c>
      <c r="E7" s="91">
        <f>$E$6</f>
        <v>1</v>
      </c>
    </row>
    <row r="8" spans="2:5" x14ac:dyDescent="0.2">
      <c r="D8" t="str">
        <f ca="1">Processes_BASE!A2</f>
        <v>Processes_BASE</v>
      </c>
      <c r="E8" s="91">
        <f>$E$6</f>
        <v>1</v>
      </c>
    </row>
    <row r="9" spans="2:5" x14ac:dyDescent="0.2">
      <c r="D9" t="e">
        <f>#REF!</f>
        <v>#REF!</v>
      </c>
      <c r="E9" s="91">
        <f>$E$6</f>
        <v>1</v>
      </c>
    </row>
    <row r="10" spans="2:5" x14ac:dyDescent="0.2">
      <c r="D10" t="e">
        <f>#REF!</f>
        <v>#REF!</v>
      </c>
      <c r="E10" s="91">
        <f>$E$6</f>
        <v>1</v>
      </c>
    </row>
    <row r="11" spans="2:5" x14ac:dyDescent="0.2">
      <c r="D11" t="str">
        <f ca="1">ProcData_CCS!A2</f>
        <v>ProcData_CCS</v>
      </c>
      <c r="E11" s="91">
        <f>$E$6</f>
        <v>1</v>
      </c>
    </row>
    <row r="12" spans="2:5" x14ac:dyDescent="0.2">
      <c r="E12" s="91"/>
    </row>
    <row r="13" spans="2:5" x14ac:dyDescent="0.2">
      <c r="E13" s="91"/>
    </row>
    <row r="14" spans="2:5" x14ac:dyDescent="0.2">
      <c r="E14" s="91"/>
    </row>
    <row r="15" spans="2:5" x14ac:dyDescent="0.2">
      <c r="E15" s="91"/>
    </row>
    <row r="16" spans="2:5" x14ac:dyDescent="0.2">
      <c r="E16" s="91"/>
    </row>
    <row r="17" spans="5:5" x14ac:dyDescent="0.2">
      <c r="E17" s="91"/>
    </row>
    <row r="18" spans="5:5" x14ac:dyDescent="0.2">
      <c r="E18" s="91"/>
    </row>
    <row r="19" spans="5:5" x14ac:dyDescent="0.2">
      <c r="E19" s="91"/>
    </row>
    <row r="20" spans="5:5" x14ac:dyDescent="0.2">
      <c r="E20" s="91"/>
    </row>
    <row r="21" spans="5:5" x14ac:dyDescent="0.2">
      <c r="E21" s="91"/>
    </row>
    <row r="22" spans="5:5" x14ac:dyDescent="0.2">
      <c r="E22" s="91"/>
    </row>
    <row r="23" spans="5:5" x14ac:dyDescent="0.2">
      <c r="E23" s="91"/>
    </row>
    <row r="24" spans="5:5" x14ac:dyDescent="0.2">
      <c r="E24" s="91"/>
    </row>
    <row r="25" spans="5:5" x14ac:dyDescent="0.2">
      <c r="E25" s="91"/>
    </row>
    <row r="26" spans="5:5" x14ac:dyDescent="0.2">
      <c r="E26" s="91"/>
    </row>
    <row r="27" spans="5:5" x14ac:dyDescent="0.2">
      <c r="E27" s="9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4C40EA-CC31-425A-8E90-6D7657180B84}">
  <sheetPr codeName="Sheet29">
    <tabColor theme="9"/>
  </sheetPr>
  <dimension ref="B1:AN105"/>
  <sheetViews>
    <sheetView topLeftCell="A11" workbookViewId="0">
      <selection activeCell="P27" sqref="P27"/>
    </sheetView>
  </sheetViews>
  <sheetFormatPr defaultColWidth="9.140625" defaultRowHeight="15" x14ac:dyDescent="0.25"/>
  <cols>
    <col min="1" max="1" width="9.140625" style="59"/>
    <col min="2" max="2" width="9.140625" style="59" customWidth="1"/>
    <col min="3" max="3" width="20.7109375" style="59" customWidth="1"/>
    <col min="4" max="14" width="3.5703125" style="59" customWidth="1"/>
    <col min="15" max="15" width="4.5703125" style="59" customWidth="1"/>
    <col min="16" max="16" width="38.42578125" style="59" customWidth="1"/>
    <col min="17" max="17" width="4" style="59" customWidth="1"/>
    <col min="18" max="19" width="3.5703125" style="59" customWidth="1"/>
    <col min="20" max="20" width="3.7109375" style="59" customWidth="1"/>
    <col min="21" max="21" width="3.85546875" style="59" customWidth="1"/>
    <col min="22" max="22" width="4" style="59" customWidth="1"/>
    <col min="23" max="23" width="28.28515625" style="59" customWidth="1"/>
    <col min="24" max="30" width="3.5703125" style="59" customWidth="1"/>
    <col min="31" max="31" width="3.85546875" style="59" customWidth="1"/>
    <col min="32" max="32" width="4" style="59" customWidth="1"/>
    <col min="33" max="33" width="25.5703125" style="59" customWidth="1"/>
    <col min="34" max="40" width="3.5703125" style="59" customWidth="1"/>
    <col min="41" max="16384" width="9.140625" style="59"/>
  </cols>
  <sheetData>
    <row r="1" spans="2:40" x14ac:dyDescent="0.25">
      <c r="X1" s="99"/>
      <c r="AH1" s="99"/>
    </row>
    <row r="2" spans="2:40" ht="84" customHeight="1" x14ac:dyDescent="0.25">
      <c r="C2" s="64"/>
      <c r="D2" s="114" t="s">
        <v>200</v>
      </c>
      <c r="E2" s="114" t="s">
        <v>197</v>
      </c>
      <c r="F2" s="108" t="s">
        <v>164</v>
      </c>
      <c r="G2" s="109" t="s">
        <v>172</v>
      </c>
      <c r="H2" s="111" t="s">
        <v>196</v>
      </c>
      <c r="I2" s="111" t="s">
        <v>254</v>
      </c>
      <c r="J2" s="109" t="s">
        <v>193</v>
      </c>
      <c r="K2" s="129" t="s">
        <v>256</v>
      </c>
      <c r="L2" s="120" t="s">
        <v>211</v>
      </c>
      <c r="M2" s="120" t="s">
        <v>212</v>
      </c>
      <c r="N2" s="120" t="s">
        <v>172</v>
      </c>
      <c r="O2" s="79"/>
      <c r="P2" s="64"/>
      <c r="R2" s="109" t="s">
        <v>168</v>
      </c>
      <c r="S2" s="100"/>
      <c r="X2" s="100"/>
      <c r="Y2" s="100"/>
      <c r="Z2" s="109" t="s">
        <v>169</v>
      </c>
      <c r="AA2" s="81"/>
      <c r="AB2" s="78"/>
      <c r="AC2" s="96"/>
      <c r="AD2" s="97"/>
      <c r="AH2" s="100"/>
      <c r="AI2" s="100"/>
      <c r="AJ2" s="100"/>
      <c r="AK2" s="81"/>
      <c r="AL2" s="78"/>
      <c r="AM2" s="96"/>
      <c r="AN2" s="97"/>
    </row>
    <row r="3" spans="2:40" ht="141" customHeight="1" x14ac:dyDescent="0.25">
      <c r="B3" s="60"/>
      <c r="C3" s="64"/>
      <c r="D3" s="114" t="s">
        <v>199</v>
      </c>
      <c r="E3" s="114" t="s">
        <v>198</v>
      </c>
      <c r="F3" s="108" t="s">
        <v>165</v>
      </c>
      <c r="G3" s="109" t="s">
        <v>171</v>
      </c>
      <c r="H3" s="100" t="s">
        <v>195</v>
      </c>
      <c r="I3" s="100" t="s">
        <v>255</v>
      </c>
      <c r="J3" s="120" t="s">
        <v>208</v>
      </c>
      <c r="K3" s="129" t="s">
        <v>257</v>
      </c>
      <c r="L3" s="120" t="s">
        <v>209</v>
      </c>
      <c r="M3" s="120" t="s">
        <v>210</v>
      </c>
      <c r="N3" s="120" t="s">
        <v>221</v>
      </c>
      <c r="O3" s="79"/>
      <c r="P3" s="102" t="s">
        <v>144</v>
      </c>
      <c r="R3" s="108" t="s">
        <v>162</v>
      </c>
      <c r="S3" s="100"/>
      <c r="W3" s="102" t="s">
        <v>145</v>
      </c>
      <c r="X3" s="100"/>
      <c r="Y3" s="100"/>
      <c r="Z3" s="109" t="s">
        <v>170</v>
      </c>
      <c r="AA3" s="100"/>
      <c r="AB3" s="78"/>
      <c r="AC3" s="97"/>
      <c r="AD3" s="98"/>
      <c r="AG3" s="102" t="s">
        <v>146</v>
      </c>
      <c r="AH3" s="100"/>
      <c r="AI3" s="100"/>
      <c r="AJ3" s="100"/>
      <c r="AK3" s="100"/>
      <c r="AL3" s="78"/>
      <c r="AM3" s="97"/>
      <c r="AN3" s="98"/>
    </row>
    <row r="4" spans="2:40" x14ac:dyDescent="0.25">
      <c r="C4" s="64"/>
      <c r="D4" s="101"/>
      <c r="E4" s="63"/>
      <c r="F4" s="61"/>
      <c r="G4" s="61"/>
      <c r="H4" s="61"/>
      <c r="I4" s="61"/>
      <c r="J4" s="61"/>
      <c r="K4" s="61"/>
      <c r="L4" s="61"/>
      <c r="M4" s="61"/>
      <c r="N4" s="61"/>
      <c r="O4" s="64"/>
      <c r="R4" s="61"/>
      <c r="S4" s="61"/>
      <c r="X4" s="61"/>
      <c r="Y4" s="61"/>
      <c r="Z4" s="61"/>
      <c r="AA4" s="61"/>
      <c r="AB4" s="61"/>
      <c r="AC4" s="61"/>
      <c r="AD4" s="61"/>
      <c r="AH4" s="61"/>
      <c r="AI4" s="61"/>
      <c r="AJ4" s="61"/>
      <c r="AK4" s="61"/>
      <c r="AL4" s="61"/>
      <c r="AM4" s="61"/>
      <c r="AN4" s="61"/>
    </row>
    <row r="5" spans="2:40" x14ac:dyDescent="0.25">
      <c r="C5" s="64"/>
      <c r="D5" s="101"/>
      <c r="E5" s="63"/>
      <c r="F5" s="63"/>
      <c r="G5" s="63"/>
      <c r="H5" s="63"/>
      <c r="I5" s="63"/>
      <c r="J5" s="63"/>
      <c r="K5" s="61"/>
      <c r="L5" s="68"/>
      <c r="M5" s="68"/>
      <c r="N5" s="68"/>
      <c r="O5" s="68"/>
      <c r="P5" s="75" t="s">
        <v>192</v>
      </c>
      <c r="Q5" s="73"/>
      <c r="R5" s="68"/>
      <c r="S5" s="76"/>
      <c r="X5" s="61"/>
      <c r="Y5" s="61"/>
      <c r="Z5" s="61"/>
      <c r="AA5" s="61"/>
      <c r="AB5" s="61"/>
      <c r="AC5" s="61"/>
      <c r="AD5" s="61"/>
      <c r="AH5" s="61"/>
      <c r="AI5" s="61"/>
      <c r="AJ5" s="61"/>
      <c r="AK5" s="61"/>
      <c r="AL5" s="61"/>
      <c r="AM5" s="61"/>
      <c r="AN5" s="61"/>
    </row>
    <row r="6" spans="2:40" x14ac:dyDescent="0.25">
      <c r="C6" s="64"/>
      <c r="D6" s="101"/>
      <c r="E6" s="65"/>
      <c r="F6" s="68"/>
      <c r="G6" s="65"/>
      <c r="H6" s="68"/>
      <c r="I6" s="68"/>
      <c r="J6" s="65"/>
      <c r="K6" s="68"/>
      <c r="L6" s="68"/>
      <c r="M6" s="68"/>
      <c r="N6" s="68"/>
      <c r="O6" s="68"/>
      <c r="P6" s="77"/>
      <c r="Q6" s="72"/>
      <c r="R6" s="71"/>
      <c r="S6" s="63"/>
      <c r="X6" s="61"/>
      <c r="Y6" s="61"/>
      <c r="Z6" s="61"/>
      <c r="AA6" s="61"/>
      <c r="AB6" s="61"/>
      <c r="AC6" s="61"/>
      <c r="AD6" s="61"/>
      <c r="AH6" s="61"/>
      <c r="AI6" s="61"/>
      <c r="AJ6" s="61"/>
      <c r="AK6" s="61"/>
      <c r="AL6" s="61"/>
      <c r="AM6" s="61"/>
      <c r="AN6" s="61"/>
    </row>
    <row r="7" spans="2:40" x14ac:dyDescent="0.25">
      <c r="C7" s="64"/>
      <c r="D7" s="101"/>
      <c r="E7" s="61"/>
      <c r="F7" s="61"/>
      <c r="G7" s="61"/>
      <c r="H7" s="61"/>
      <c r="I7" s="61"/>
      <c r="J7" s="112"/>
      <c r="K7" s="113"/>
      <c r="L7" s="113"/>
      <c r="M7" s="113"/>
      <c r="N7" s="113"/>
      <c r="O7" s="113"/>
      <c r="P7" s="105"/>
      <c r="S7" s="66"/>
      <c r="X7" s="61"/>
      <c r="Y7" s="61"/>
      <c r="Z7" s="61"/>
      <c r="AA7" s="61"/>
      <c r="AB7" s="61"/>
      <c r="AC7" s="61"/>
      <c r="AD7" s="61"/>
      <c r="AH7" s="61"/>
      <c r="AI7" s="61"/>
      <c r="AJ7" s="61"/>
      <c r="AK7" s="61"/>
      <c r="AL7" s="61"/>
      <c r="AM7" s="61"/>
      <c r="AN7" s="61"/>
    </row>
    <row r="8" spans="2:40" x14ac:dyDescent="0.25">
      <c r="C8" s="64"/>
      <c r="D8" s="101"/>
      <c r="E8" s="61"/>
      <c r="F8" s="61"/>
      <c r="G8" s="61"/>
      <c r="H8" s="61"/>
      <c r="I8" s="61"/>
      <c r="J8" s="61"/>
      <c r="K8" s="61"/>
      <c r="L8" s="63"/>
      <c r="M8" s="63"/>
      <c r="N8" s="63"/>
      <c r="O8" s="61"/>
      <c r="P8" s="110" t="s">
        <v>194</v>
      </c>
      <c r="Q8" s="64"/>
      <c r="R8" s="62"/>
      <c r="S8" s="70"/>
      <c r="T8" s="69"/>
      <c r="U8" s="69"/>
      <c r="V8" s="67"/>
      <c r="W8" s="74" t="s">
        <v>201</v>
      </c>
      <c r="X8" s="65"/>
      <c r="Y8" s="65"/>
      <c r="Z8" s="65"/>
      <c r="AA8" s="63"/>
      <c r="AB8" s="61"/>
      <c r="AC8" s="61"/>
      <c r="AD8" s="61"/>
      <c r="AH8" s="61"/>
      <c r="AI8" s="61"/>
      <c r="AJ8" s="61"/>
      <c r="AK8" s="61"/>
      <c r="AL8" s="61"/>
      <c r="AM8" s="61"/>
      <c r="AN8" s="61"/>
    </row>
    <row r="9" spans="2:40" x14ac:dyDescent="0.25">
      <c r="C9" s="64"/>
      <c r="D9" s="101"/>
      <c r="E9" s="61"/>
      <c r="F9" s="61"/>
      <c r="G9" s="61"/>
      <c r="H9" s="61"/>
      <c r="I9" s="61"/>
      <c r="J9" s="61"/>
      <c r="K9" s="61"/>
      <c r="L9" s="61"/>
      <c r="M9" s="61"/>
      <c r="N9" s="61"/>
      <c r="O9" s="62"/>
      <c r="Q9" s="62"/>
      <c r="R9" s="61"/>
      <c r="S9" s="66"/>
      <c r="W9" s="103" t="s">
        <v>163</v>
      </c>
      <c r="X9" s="61"/>
      <c r="Y9" s="61"/>
      <c r="Z9" s="61"/>
      <c r="AA9" s="61"/>
      <c r="AB9" s="61"/>
      <c r="AC9" s="61"/>
      <c r="AD9" s="61"/>
      <c r="AH9" s="61"/>
      <c r="AI9" s="61"/>
      <c r="AJ9" s="61"/>
      <c r="AK9" s="61"/>
      <c r="AL9" s="61"/>
      <c r="AM9" s="61"/>
      <c r="AN9" s="61"/>
    </row>
    <row r="10" spans="2:40" x14ac:dyDescent="0.25">
      <c r="C10" s="64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2"/>
      <c r="P10" s="60"/>
      <c r="Q10" s="62"/>
      <c r="R10" s="61"/>
      <c r="S10" s="66"/>
      <c r="X10" s="61"/>
      <c r="Y10" s="61"/>
      <c r="Z10" s="61"/>
      <c r="AA10" s="65"/>
      <c r="AB10" s="68"/>
      <c r="AC10" s="68"/>
      <c r="AD10" s="68"/>
      <c r="AE10" s="69"/>
      <c r="AF10" s="67"/>
      <c r="AG10" s="74" t="s">
        <v>166</v>
      </c>
      <c r="AH10" s="61"/>
      <c r="AI10" s="61"/>
      <c r="AJ10" s="61"/>
      <c r="AK10" s="61"/>
      <c r="AL10" s="61"/>
      <c r="AM10" s="61"/>
      <c r="AN10" s="61"/>
    </row>
    <row r="11" spans="2:40" x14ac:dyDescent="0.25">
      <c r="C11" s="64"/>
      <c r="D11" s="61"/>
      <c r="E11" s="61"/>
      <c r="F11" s="61"/>
      <c r="G11" s="61"/>
      <c r="H11" s="61"/>
      <c r="I11" s="61"/>
      <c r="J11" s="61"/>
      <c r="K11" s="61"/>
      <c r="L11" s="61"/>
      <c r="M11" s="61"/>
      <c r="N11" s="61"/>
      <c r="O11" s="62"/>
      <c r="Q11" s="64"/>
      <c r="R11" s="61"/>
      <c r="S11" s="66"/>
      <c r="X11" s="61"/>
      <c r="Y11" s="61"/>
      <c r="Z11" s="61"/>
      <c r="AA11" s="61"/>
      <c r="AB11" s="61"/>
      <c r="AC11" s="61"/>
      <c r="AD11" s="61"/>
      <c r="AG11" s="103" t="s">
        <v>167</v>
      </c>
      <c r="AH11" s="61"/>
      <c r="AI11" s="61"/>
      <c r="AJ11" s="61"/>
      <c r="AK11" s="61"/>
      <c r="AL11" s="61"/>
      <c r="AM11" s="61"/>
      <c r="AN11" s="61"/>
    </row>
    <row r="12" spans="2:40" x14ac:dyDescent="0.25">
      <c r="C12" s="64"/>
      <c r="D12" s="61"/>
      <c r="E12" s="61"/>
      <c r="F12" s="61"/>
      <c r="G12" s="63"/>
      <c r="H12" s="63"/>
      <c r="I12" s="61"/>
      <c r="J12" s="61"/>
      <c r="K12" s="61"/>
      <c r="L12" s="63"/>
      <c r="M12" s="68"/>
      <c r="N12" s="68"/>
      <c r="O12" s="68"/>
      <c r="P12" s="75" t="s">
        <v>204</v>
      </c>
      <c r="Q12" s="73"/>
      <c r="R12" s="68"/>
      <c r="S12" s="66"/>
      <c r="X12" s="61"/>
      <c r="Y12" s="61"/>
      <c r="Z12" s="61"/>
      <c r="AA12" s="61"/>
      <c r="AB12" s="61"/>
      <c r="AC12" s="61"/>
      <c r="AD12" s="61"/>
      <c r="AH12" s="61"/>
      <c r="AI12" s="61"/>
      <c r="AJ12" s="61"/>
      <c r="AK12" s="61"/>
      <c r="AL12" s="61"/>
      <c r="AM12" s="61"/>
      <c r="AN12" s="61"/>
    </row>
    <row r="13" spans="2:40" x14ac:dyDescent="0.25">
      <c r="C13" s="64"/>
      <c r="D13" s="61"/>
      <c r="E13" s="61"/>
      <c r="F13" s="65"/>
      <c r="G13" s="65"/>
      <c r="H13" s="68"/>
      <c r="I13" s="68"/>
      <c r="J13" s="68"/>
      <c r="K13" s="68"/>
      <c r="L13" s="68"/>
      <c r="M13" s="68"/>
      <c r="N13" s="68"/>
      <c r="O13" s="68"/>
      <c r="P13" s="77"/>
      <c r="Q13" s="72"/>
      <c r="R13" s="71"/>
      <c r="S13" s="66"/>
      <c r="X13" s="61"/>
      <c r="Y13" s="61"/>
      <c r="Z13" s="61"/>
      <c r="AA13" s="61"/>
      <c r="AB13" s="61"/>
      <c r="AC13" s="61"/>
      <c r="AD13" s="61"/>
      <c r="AH13" s="61"/>
      <c r="AI13" s="61"/>
      <c r="AJ13" s="61"/>
      <c r="AK13" s="61"/>
      <c r="AL13" s="61"/>
      <c r="AM13" s="61"/>
      <c r="AN13" s="61"/>
    </row>
    <row r="14" spans="2:40" x14ac:dyDescent="0.25">
      <c r="C14" s="64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2"/>
      <c r="P14" s="105"/>
      <c r="S14" s="66"/>
      <c r="W14" s="60"/>
      <c r="X14" s="61"/>
      <c r="Y14" s="61"/>
      <c r="Z14" s="61"/>
      <c r="AA14" s="61"/>
      <c r="AB14" s="61"/>
      <c r="AC14" s="61"/>
      <c r="AD14" s="61"/>
      <c r="AH14" s="61"/>
      <c r="AI14" s="61"/>
      <c r="AJ14" s="61"/>
      <c r="AK14" s="61"/>
      <c r="AL14" s="61"/>
      <c r="AM14" s="61"/>
      <c r="AN14" s="61"/>
    </row>
    <row r="15" spans="2:40" x14ac:dyDescent="0.25">
      <c r="C15" s="64"/>
      <c r="D15" s="61"/>
      <c r="E15" s="61"/>
      <c r="F15" s="61"/>
      <c r="G15" s="61"/>
      <c r="H15" s="61"/>
      <c r="I15" s="61"/>
      <c r="J15" s="61"/>
      <c r="K15" s="61"/>
      <c r="L15" s="61"/>
      <c r="M15" s="61"/>
      <c r="N15" s="61"/>
      <c r="O15" s="62"/>
      <c r="P15" s="119" t="s">
        <v>206</v>
      </c>
      <c r="Q15" s="64"/>
      <c r="R15" s="62"/>
      <c r="S15" s="66"/>
      <c r="X15" s="61"/>
      <c r="Y15" s="61"/>
      <c r="Z15" s="61"/>
      <c r="AA15" s="61"/>
      <c r="AB15" s="61"/>
      <c r="AC15" s="61"/>
      <c r="AD15" s="61"/>
      <c r="AH15" s="61"/>
      <c r="AI15" s="61"/>
      <c r="AJ15" s="61"/>
      <c r="AK15" s="61"/>
      <c r="AL15" s="61"/>
      <c r="AM15" s="61"/>
      <c r="AN15" s="61"/>
    </row>
    <row r="16" spans="2:40" x14ac:dyDescent="0.25">
      <c r="C16" s="64"/>
      <c r="D16" s="61"/>
      <c r="E16" s="61"/>
      <c r="F16" s="61"/>
      <c r="G16" s="61"/>
      <c r="H16" s="61"/>
      <c r="I16" s="61"/>
      <c r="J16" s="61"/>
      <c r="K16" s="61"/>
      <c r="L16" s="61"/>
      <c r="M16" s="61"/>
      <c r="N16" s="61"/>
      <c r="O16" s="62"/>
      <c r="Q16" s="64"/>
      <c r="R16" s="61"/>
      <c r="S16" s="66"/>
      <c r="X16" s="61"/>
      <c r="Y16" s="61"/>
      <c r="Z16" s="61"/>
      <c r="AA16" s="61"/>
      <c r="AB16" s="61"/>
      <c r="AC16" s="61"/>
      <c r="AD16" s="61"/>
      <c r="AH16" s="61"/>
      <c r="AI16" s="61"/>
      <c r="AJ16" s="61"/>
      <c r="AK16" s="61"/>
      <c r="AL16" s="61"/>
      <c r="AM16" s="61"/>
      <c r="AN16" s="61"/>
    </row>
    <row r="17" spans="3:40" x14ac:dyDescent="0.25">
      <c r="C17" s="64"/>
      <c r="D17" s="61"/>
      <c r="E17" s="61"/>
      <c r="F17" s="61"/>
      <c r="G17" s="61"/>
      <c r="H17" s="61"/>
      <c r="I17" s="61"/>
      <c r="J17" s="61"/>
      <c r="K17" s="61"/>
      <c r="L17" s="61"/>
      <c r="M17" s="61"/>
      <c r="N17" s="61"/>
      <c r="O17" s="62"/>
      <c r="Q17" s="64"/>
      <c r="R17" s="61"/>
      <c r="S17" s="63"/>
      <c r="X17" s="61"/>
      <c r="Y17" s="61"/>
      <c r="Z17" s="61"/>
      <c r="AA17" s="61"/>
      <c r="AB17" s="61"/>
      <c r="AC17" s="61"/>
      <c r="AD17" s="61"/>
      <c r="AH17" s="61"/>
      <c r="AI17" s="61"/>
      <c r="AJ17" s="61"/>
      <c r="AK17" s="61"/>
      <c r="AL17" s="61"/>
      <c r="AM17" s="61"/>
      <c r="AN17" s="61"/>
    </row>
    <row r="18" spans="3:40" x14ac:dyDescent="0.25">
      <c r="C18" s="64"/>
      <c r="D18" s="61"/>
      <c r="E18" s="61"/>
      <c r="F18" s="61"/>
      <c r="G18" s="61"/>
      <c r="H18" s="61"/>
      <c r="I18" s="61"/>
      <c r="J18" s="61"/>
      <c r="K18" s="61"/>
      <c r="L18" s="61"/>
      <c r="M18" s="61"/>
      <c r="N18" s="61"/>
      <c r="O18" s="62"/>
      <c r="Q18" s="64"/>
      <c r="R18" s="61"/>
      <c r="S18" s="63"/>
      <c r="X18" s="61"/>
      <c r="Y18" s="61"/>
      <c r="Z18" s="61"/>
      <c r="AA18" s="61"/>
      <c r="AB18" s="61"/>
      <c r="AC18" s="61"/>
      <c r="AD18" s="61"/>
      <c r="AH18" s="61"/>
      <c r="AI18" s="61"/>
      <c r="AJ18" s="61"/>
      <c r="AK18" s="61"/>
      <c r="AL18" s="61"/>
      <c r="AM18" s="61"/>
      <c r="AN18" s="61"/>
    </row>
    <row r="19" spans="3:40" x14ac:dyDescent="0.25">
      <c r="C19" s="64"/>
      <c r="D19" s="61"/>
      <c r="E19" s="61"/>
      <c r="F19" s="61"/>
      <c r="G19" s="63"/>
      <c r="H19" s="63"/>
      <c r="I19" s="61"/>
      <c r="J19" s="61"/>
      <c r="K19" s="61"/>
      <c r="L19" s="63"/>
      <c r="M19" s="63"/>
      <c r="N19" s="68"/>
      <c r="O19" s="68"/>
      <c r="P19" s="75" t="s">
        <v>205</v>
      </c>
      <c r="Q19" s="73"/>
      <c r="R19" s="68"/>
      <c r="T19" s="118"/>
      <c r="X19" s="61"/>
      <c r="Y19" s="61"/>
      <c r="Z19" s="61"/>
      <c r="AA19" s="61"/>
      <c r="AB19" s="61"/>
      <c r="AC19" s="61"/>
      <c r="AD19" s="61"/>
      <c r="AH19" s="61"/>
      <c r="AI19" s="61"/>
      <c r="AJ19" s="61"/>
      <c r="AK19" s="61"/>
      <c r="AL19" s="61"/>
      <c r="AM19" s="61"/>
      <c r="AN19" s="61"/>
    </row>
    <row r="20" spans="3:40" x14ac:dyDescent="0.25">
      <c r="C20" s="64"/>
      <c r="D20" s="61"/>
      <c r="E20" s="61"/>
      <c r="F20" s="65"/>
      <c r="G20" s="65"/>
      <c r="H20" s="68"/>
      <c r="I20" s="68"/>
      <c r="J20" s="68"/>
      <c r="K20" s="68"/>
      <c r="L20" s="68"/>
      <c r="M20" s="68"/>
      <c r="N20" s="68"/>
      <c r="O20" s="68"/>
      <c r="P20" s="77"/>
      <c r="Q20" s="72"/>
      <c r="R20" s="71"/>
      <c r="T20" s="118"/>
      <c r="X20" s="61"/>
      <c r="Y20" s="61"/>
      <c r="Z20" s="61"/>
      <c r="AA20" s="61"/>
      <c r="AB20" s="61"/>
      <c r="AC20" s="61"/>
      <c r="AD20" s="61"/>
      <c r="AH20" s="61"/>
      <c r="AI20" s="61"/>
      <c r="AJ20" s="61"/>
      <c r="AK20" s="61"/>
      <c r="AL20" s="61"/>
      <c r="AM20" s="61"/>
      <c r="AN20" s="61"/>
    </row>
    <row r="21" spans="3:40" x14ac:dyDescent="0.25">
      <c r="C21" s="64"/>
      <c r="D21" s="61"/>
      <c r="E21" s="61"/>
      <c r="F21" s="61"/>
      <c r="G21" s="61"/>
      <c r="H21" s="61"/>
      <c r="I21" s="61"/>
      <c r="J21" s="61"/>
      <c r="K21" s="61"/>
      <c r="L21" s="61"/>
      <c r="M21" s="61"/>
      <c r="N21" s="61"/>
      <c r="O21" s="62"/>
      <c r="P21" s="105"/>
      <c r="R21" s="76"/>
      <c r="T21" s="118"/>
      <c r="X21" s="61"/>
      <c r="Y21" s="61"/>
      <c r="Z21" s="61"/>
      <c r="AA21" s="61"/>
      <c r="AB21" s="61"/>
      <c r="AC21" s="61"/>
      <c r="AD21" s="61"/>
      <c r="AH21" s="61"/>
      <c r="AI21" s="61"/>
      <c r="AJ21" s="61"/>
      <c r="AK21" s="61"/>
      <c r="AL21" s="61"/>
      <c r="AM21" s="61"/>
      <c r="AN21" s="61"/>
    </row>
    <row r="22" spans="3:40" x14ac:dyDescent="0.25">
      <c r="C22" s="64"/>
      <c r="D22" s="61"/>
      <c r="E22" s="61"/>
      <c r="F22" s="61"/>
      <c r="G22" s="61"/>
      <c r="H22" s="61"/>
      <c r="I22" s="61"/>
      <c r="J22" s="61"/>
      <c r="K22" s="61"/>
      <c r="L22" s="61"/>
      <c r="M22" s="61"/>
      <c r="N22" s="61"/>
      <c r="O22" s="62"/>
      <c r="P22" s="119" t="s">
        <v>207</v>
      </c>
      <c r="Q22" s="64"/>
      <c r="R22" s="61"/>
      <c r="T22" s="118"/>
      <c r="X22" s="61"/>
      <c r="Y22" s="61"/>
      <c r="Z22" s="61"/>
      <c r="AA22" s="61"/>
      <c r="AB22" s="61"/>
      <c r="AC22" s="61"/>
      <c r="AD22" s="61"/>
      <c r="AH22" s="61"/>
      <c r="AI22" s="61"/>
      <c r="AJ22" s="61"/>
      <c r="AK22" s="61"/>
      <c r="AL22" s="61"/>
      <c r="AM22" s="61"/>
      <c r="AN22" s="61"/>
    </row>
    <row r="23" spans="3:40" x14ac:dyDescent="0.25">
      <c r="C23" s="64"/>
      <c r="D23" s="61"/>
      <c r="E23" s="61"/>
      <c r="F23" s="61"/>
      <c r="G23" s="61"/>
      <c r="H23" s="61"/>
      <c r="I23" s="61"/>
      <c r="J23" s="61"/>
      <c r="K23" s="61"/>
      <c r="L23" s="61"/>
      <c r="M23" s="61"/>
      <c r="N23" s="61"/>
      <c r="O23" s="62"/>
      <c r="Q23" s="64"/>
      <c r="R23" s="61"/>
      <c r="S23" s="63"/>
      <c r="X23" s="61"/>
      <c r="Y23" s="61"/>
      <c r="Z23" s="61"/>
      <c r="AA23" s="61"/>
      <c r="AB23" s="61"/>
      <c r="AC23" s="61"/>
      <c r="AD23" s="61"/>
      <c r="AH23" s="61"/>
      <c r="AI23" s="61"/>
      <c r="AJ23" s="61"/>
      <c r="AK23" s="61"/>
      <c r="AL23" s="61"/>
      <c r="AM23" s="61"/>
      <c r="AN23" s="61"/>
    </row>
    <row r="24" spans="3:40" x14ac:dyDescent="0.25">
      <c r="C24" s="64"/>
      <c r="D24" s="61"/>
      <c r="E24" s="61"/>
      <c r="F24" s="61"/>
      <c r="G24" s="61"/>
      <c r="H24" s="61"/>
      <c r="I24" s="61"/>
      <c r="J24" s="61"/>
      <c r="K24" s="61"/>
      <c r="L24" s="61"/>
      <c r="M24" s="61"/>
      <c r="N24" s="61"/>
      <c r="O24" s="62"/>
      <c r="Q24" s="64"/>
      <c r="R24" s="61"/>
      <c r="S24" s="63"/>
      <c r="X24" s="61"/>
      <c r="Y24" s="61"/>
      <c r="Z24" s="61"/>
      <c r="AA24" s="61"/>
      <c r="AB24" s="61"/>
      <c r="AC24" s="61"/>
      <c r="AD24" s="61"/>
      <c r="AH24" s="61"/>
      <c r="AI24" s="61"/>
      <c r="AJ24" s="61"/>
      <c r="AK24" s="61"/>
      <c r="AL24" s="61"/>
      <c r="AM24" s="61"/>
      <c r="AN24" s="61"/>
    </row>
    <row r="25" spans="3:40" x14ac:dyDescent="0.25">
      <c r="C25" s="64"/>
      <c r="D25" s="61"/>
      <c r="E25" s="61"/>
      <c r="F25" s="61"/>
      <c r="G25" s="61"/>
      <c r="H25" s="61"/>
      <c r="I25" s="61"/>
      <c r="J25" s="61"/>
      <c r="K25" s="61"/>
      <c r="L25" s="61"/>
      <c r="M25" s="61"/>
      <c r="N25" s="61"/>
      <c r="O25" s="62"/>
      <c r="Q25" s="64"/>
      <c r="R25" s="61"/>
      <c r="S25" s="63"/>
      <c r="X25" s="61"/>
      <c r="Y25" s="61"/>
      <c r="Z25" s="61"/>
      <c r="AA25" s="61"/>
      <c r="AB25" s="61"/>
      <c r="AC25" s="61"/>
      <c r="AD25" s="61"/>
      <c r="AH25" s="61"/>
      <c r="AI25" s="61"/>
      <c r="AJ25" s="61"/>
      <c r="AK25" s="61"/>
      <c r="AL25" s="61"/>
      <c r="AM25" s="61"/>
      <c r="AN25" s="61"/>
    </row>
    <row r="26" spans="3:40" x14ac:dyDescent="0.25">
      <c r="C26" s="64"/>
      <c r="D26" s="61"/>
      <c r="E26" s="61"/>
      <c r="F26" s="61"/>
      <c r="G26" s="61"/>
      <c r="H26" s="61"/>
      <c r="I26" s="61"/>
      <c r="J26" s="61"/>
      <c r="K26" s="61"/>
      <c r="L26" s="61"/>
      <c r="M26" s="61"/>
      <c r="N26" s="61"/>
      <c r="O26" s="70"/>
      <c r="P26" s="75" t="s">
        <v>258</v>
      </c>
      <c r="Q26" s="73"/>
      <c r="R26" s="68"/>
      <c r="S26" s="63"/>
      <c r="X26" s="61"/>
      <c r="Y26" s="61"/>
      <c r="Z26" s="61"/>
      <c r="AA26" s="61"/>
      <c r="AB26" s="61"/>
      <c r="AC26" s="61"/>
      <c r="AD26" s="61"/>
      <c r="AH26" s="61"/>
      <c r="AI26" s="61"/>
      <c r="AJ26" s="61"/>
      <c r="AK26" s="61"/>
      <c r="AL26" s="61"/>
      <c r="AM26" s="61"/>
      <c r="AN26" s="61"/>
    </row>
    <row r="27" spans="3:40" x14ac:dyDescent="0.25">
      <c r="C27" s="64"/>
      <c r="D27" s="61"/>
      <c r="E27" s="61"/>
      <c r="F27" s="61"/>
      <c r="G27" s="63"/>
      <c r="H27" s="68"/>
      <c r="I27" s="68"/>
      <c r="J27" s="68"/>
      <c r="K27" s="68"/>
      <c r="L27" s="68"/>
      <c r="M27" s="68"/>
      <c r="N27" s="68"/>
      <c r="O27" s="68"/>
      <c r="P27" s="104"/>
      <c r="Q27" s="72"/>
      <c r="R27" s="71"/>
      <c r="S27" s="63"/>
      <c r="X27" s="61"/>
      <c r="Y27" s="61"/>
      <c r="Z27" s="61"/>
      <c r="AA27" s="61"/>
      <c r="AB27" s="61"/>
      <c r="AC27" s="61"/>
      <c r="AD27" s="61"/>
      <c r="AH27" s="61"/>
      <c r="AI27" s="61"/>
      <c r="AJ27" s="61"/>
      <c r="AK27" s="61"/>
      <c r="AL27" s="61"/>
      <c r="AM27" s="61"/>
      <c r="AN27" s="61"/>
    </row>
    <row r="28" spans="3:40" x14ac:dyDescent="0.25">
      <c r="C28" s="64"/>
      <c r="D28" s="61"/>
      <c r="E28" s="61"/>
      <c r="F28" s="61"/>
      <c r="G28" s="65"/>
      <c r="H28" s="68"/>
      <c r="I28" s="68"/>
      <c r="J28" s="68"/>
      <c r="K28" s="68"/>
      <c r="L28" s="68"/>
      <c r="M28" s="68"/>
      <c r="N28" s="68"/>
      <c r="O28" s="68"/>
      <c r="P28" s="104"/>
      <c r="S28" s="63"/>
      <c r="X28" s="61"/>
      <c r="Y28" s="61"/>
      <c r="Z28" s="61"/>
      <c r="AA28" s="61"/>
      <c r="AB28" s="61"/>
      <c r="AC28" s="61"/>
      <c r="AD28" s="61"/>
      <c r="AH28" s="61"/>
      <c r="AI28" s="61"/>
      <c r="AJ28" s="61"/>
      <c r="AK28" s="61"/>
      <c r="AL28" s="61"/>
      <c r="AM28" s="61"/>
      <c r="AN28" s="61"/>
    </row>
    <row r="29" spans="3:40" x14ac:dyDescent="0.25">
      <c r="C29" s="64"/>
      <c r="D29" s="61"/>
      <c r="E29" s="61"/>
      <c r="F29" s="61"/>
      <c r="G29" s="61"/>
      <c r="H29" s="61"/>
      <c r="I29" s="61"/>
      <c r="J29" s="61"/>
      <c r="K29" s="61"/>
      <c r="L29" s="61"/>
      <c r="M29" s="61"/>
      <c r="N29" s="61"/>
      <c r="O29" s="62"/>
      <c r="P29" s="127" t="s">
        <v>247</v>
      </c>
      <c r="Q29" s="64"/>
      <c r="R29" s="62"/>
      <c r="S29" s="63"/>
      <c r="X29" s="61"/>
      <c r="Y29" s="61"/>
      <c r="Z29" s="61"/>
      <c r="AA29" s="61"/>
      <c r="AB29" s="61"/>
      <c r="AC29" s="61"/>
      <c r="AD29" s="61"/>
      <c r="AH29" s="61"/>
      <c r="AI29" s="61"/>
      <c r="AJ29" s="61"/>
      <c r="AK29" s="61"/>
      <c r="AL29" s="61"/>
      <c r="AM29" s="61"/>
      <c r="AN29" s="61"/>
    </row>
    <row r="30" spans="3:40" x14ac:dyDescent="0.25">
      <c r="C30" s="64"/>
      <c r="D30" s="61"/>
      <c r="E30" s="61"/>
      <c r="F30" s="61"/>
      <c r="G30" s="61"/>
      <c r="H30" s="61"/>
      <c r="I30" s="61"/>
      <c r="J30" s="61"/>
      <c r="K30" s="61"/>
      <c r="L30" s="61"/>
      <c r="M30" s="61"/>
      <c r="N30" s="61"/>
      <c r="O30" s="62"/>
      <c r="Q30" s="64"/>
      <c r="R30" s="61"/>
      <c r="S30" s="63"/>
      <c r="X30" s="61"/>
      <c r="Y30" s="61"/>
      <c r="Z30" s="61"/>
      <c r="AA30" s="61"/>
      <c r="AB30" s="61"/>
      <c r="AC30" s="61"/>
      <c r="AD30" s="61"/>
      <c r="AH30" s="61"/>
      <c r="AI30" s="61"/>
      <c r="AJ30" s="61"/>
      <c r="AK30" s="61"/>
      <c r="AL30" s="61"/>
      <c r="AM30" s="61"/>
      <c r="AN30" s="61"/>
    </row>
    <row r="31" spans="3:40" x14ac:dyDescent="0.25">
      <c r="C31" s="64"/>
      <c r="D31" s="61"/>
      <c r="E31" s="61"/>
      <c r="F31" s="61"/>
      <c r="G31" s="61"/>
      <c r="H31" s="61"/>
      <c r="I31" s="61"/>
      <c r="J31" s="61"/>
      <c r="K31" s="61"/>
      <c r="L31" s="61"/>
      <c r="M31" s="61"/>
      <c r="N31" s="61"/>
      <c r="O31" s="62"/>
      <c r="Q31" s="64"/>
      <c r="R31" s="61"/>
      <c r="S31" s="63"/>
      <c r="X31" s="61"/>
      <c r="Y31" s="61"/>
      <c r="Z31" s="61"/>
      <c r="AA31" s="61"/>
      <c r="AB31" s="61"/>
      <c r="AC31" s="61"/>
      <c r="AD31" s="61"/>
      <c r="AH31" s="61"/>
      <c r="AI31" s="61"/>
      <c r="AJ31" s="61"/>
      <c r="AK31" s="61"/>
      <c r="AL31" s="61"/>
      <c r="AM31" s="61"/>
      <c r="AN31" s="61"/>
    </row>
    <row r="32" spans="3:40" x14ac:dyDescent="0.25">
      <c r="C32" s="64"/>
      <c r="D32" s="61"/>
      <c r="E32" s="61"/>
      <c r="F32" s="61"/>
      <c r="G32" s="61"/>
      <c r="H32" s="61"/>
      <c r="I32" s="61"/>
      <c r="J32" s="65"/>
      <c r="K32" s="68"/>
      <c r="L32" s="68"/>
      <c r="M32" s="68"/>
      <c r="N32" s="68"/>
      <c r="O32" s="68"/>
      <c r="P32" s="75" t="s">
        <v>252</v>
      </c>
      <c r="Q32" s="64"/>
      <c r="R32" s="61"/>
      <c r="S32" s="63"/>
      <c r="X32" s="61"/>
      <c r="Y32" s="61"/>
      <c r="Z32" s="61"/>
      <c r="AA32" s="61"/>
      <c r="AB32" s="61"/>
      <c r="AC32" s="61"/>
      <c r="AD32" s="61"/>
      <c r="AH32" s="61"/>
      <c r="AI32" s="61"/>
      <c r="AJ32" s="61"/>
      <c r="AK32" s="61"/>
      <c r="AL32" s="61"/>
      <c r="AM32" s="61"/>
      <c r="AN32" s="61"/>
    </row>
    <row r="33" spans="3:40" x14ac:dyDescent="0.25">
      <c r="C33" s="64"/>
      <c r="D33" s="61"/>
      <c r="E33" s="65"/>
      <c r="F33" s="68"/>
      <c r="G33" s="68"/>
      <c r="H33" s="68"/>
      <c r="I33" s="68"/>
      <c r="J33" s="68"/>
      <c r="K33" s="68"/>
      <c r="L33" s="68"/>
      <c r="M33" s="68"/>
      <c r="N33" s="68"/>
      <c r="O33" s="68"/>
      <c r="P33" s="77"/>
      <c r="Q33" s="73"/>
      <c r="R33" s="68"/>
      <c r="S33" s="63"/>
      <c r="X33" s="61"/>
      <c r="Y33" s="61"/>
      <c r="Z33" s="61"/>
      <c r="AA33" s="61"/>
      <c r="AB33" s="61"/>
      <c r="AC33" s="61"/>
      <c r="AD33" s="61"/>
      <c r="AH33" s="61"/>
      <c r="AI33" s="61"/>
      <c r="AJ33" s="61"/>
      <c r="AK33" s="61"/>
      <c r="AL33" s="61"/>
      <c r="AM33" s="61"/>
      <c r="AN33" s="61"/>
    </row>
    <row r="34" spans="3:40" x14ac:dyDescent="0.25">
      <c r="C34" s="64"/>
      <c r="D34" s="61"/>
      <c r="E34" s="61"/>
      <c r="F34" s="61"/>
      <c r="G34" s="61"/>
      <c r="H34" s="61"/>
      <c r="I34" s="61"/>
      <c r="J34" s="61"/>
      <c r="K34" s="61"/>
      <c r="L34" s="61"/>
      <c r="M34" s="61"/>
      <c r="N34" s="61"/>
      <c r="O34" s="62"/>
      <c r="P34" s="105"/>
      <c r="Q34" s="64"/>
      <c r="R34" s="61"/>
      <c r="S34" s="63"/>
      <c r="X34" s="61"/>
      <c r="Y34" s="61"/>
      <c r="Z34" s="61"/>
      <c r="AA34" s="61"/>
      <c r="AB34" s="61"/>
      <c r="AC34" s="61"/>
      <c r="AD34" s="61"/>
      <c r="AH34" s="61"/>
      <c r="AI34" s="61"/>
      <c r="AJ34" s="61"/>
      <c r="AK34" s="61"/>
      <c r="AL34" s="61"/>
      <c r="AM34" s="61"/>
      <c r="AN34" s="61"/>
    </row>
    <row r="35" spans="3:40" x14ac:dyDescent="0.25">
      <c r="C35" s="64"/>
      <c r="D35" s="61"/>
      <c r="E35" s="61"/>
      <c r="F35" s="61"/>
      <c r="G35" s="61"/>
      <c r="H35" s="61"/>
      <c r="I35" s="61"/>
      <c r="J35" s="61"/>
      <c r="K35" s="61"/>
      <c r="L35" s="65"/>
      <c r="M35" s="68"/>
      <c r="N35" s="68"/>
      <c r="O35" s="68"/>
      <c r="P35" s="128" t="s">
        <v>253</v>
      </c>
      <c r="Q35" s="64"/>
      <c r="R35" s="61"/>
      <c r="S35" s="63"/>
      <c r="X35" s="61"/>
      <c r="Y35" s="61"/>
      <c r="Z35" s="61"/>
      <c r="AA35" s="61"/>
      <c r="AB35" s="61"/>
      <c r="AC35" s="61"/>
      <c r="AD35" s="61"/>
      <c r="AH35" s="61"/>
      <c r="AI35" s="61"/>
      <c r="AJ35" s="61"/>
      <c r="AK35" s="61"/>
      <c r="AL35" s="61"/>
      <c r="AM35" s="61"/>
      <c r="AN35" s="61"/>
    </row>
    <row r="36" spans="3:40" x14ac:dyDescent="0.25">
      <c r="C36" s="64"/>
      <c r="D36" s="61"/>
      <c r="E36" s="61"/>
      <c r="F36" s="61"/>
      <c r="G36" s="61"/>
      <c r="H36" s="61"/>
      <c r="I36" s="61"/>
      <c r="J36" s="61"/>
      <c r="K36" s="61"/>
      <c r="L36" s="61"/>
      <c r="M36" s="61"/>
      <c r="N36" s="61"/>
      <c r="O36" s="62"/>
      <c r="Q36" s="64"/>
      <c r="R36" s="61"/>
      <c r="S36" s="63"/>
      <c r="X36" s="61"/>
      <c r="Y36" s="61"/>
      <c r="Z36" s="61"/>
      <c r="AA36" s="61"/>
      <c r="AB36" s="61"/>
      <c r="AC36" s="61"/>
      <c r="AD36" s="61"/>
      <c r="AH36" s="61"/>
      <c r="AI36" s="61"/>
      <c r="AJ36" s="61"/>
      <c r="AK36" s="61"/>
      <c r="AL36" s="61"/>
      <c r="AM36" s="61"/>
      <c r="AN36" s="61"/>
    </row>
    <row r="37" spans="3:40" x14ac:dyDescent="0.25">
      <c r="C37" s="64"/>
      <c r="D37" s="61"/>
      <c r="E37" s="61"/>
      <c r="F37" s="61"/>
      <c r="G37" s="61"/>
      <c r="H37" s="61"/>
      <c r="I37" s="61"/>
      <c r="J37" s="61"/>
      <c r="K37" s="61"/>
      <c r="L37" s="61"/>
      <c r="M37" s="61"/>
      <c r="N37" s="61"/>
      <c r="O37" s="62"/>
      <c r="Q37" s="64"/>
      <c r="R37" s="61"/>
      <c r="S37" s="63"/>
      <c r="X37" s="61"/>
      <c r="Y37" s="61"/>
      <c r="Z37" s="61"/>
      <c r="AA37" s="61"/>
      <c r="AB37" s="61"/>
      <c r="AC37" s="61"/>
      <c r="AD37" s="61"/>
      <c r="AH37" s="61"/>
      <c r="AI37" s="61"/>
      <c r="AJ37" s="61"/>
      <c r="AK37" s="61"/>
      <c r="AL37" s="61"/>
      <c r="AM37" s="61"/>
      <c r="AN37" s="61"/>
    </row>
    <row r="38" spans="3:40" x14ac:dyDescent="0.25"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2"/>
      <c r="Q38" s="64"/>
      <c r="R38" s="61"/>
      <c r="S38" s="63"/>
      <c r="X38" s="61"/>
      <c r="Y38" s="61"/>
      <c r="Z38" s="61"/>
      <c r="AA38" s="61"/>
      <c r="AB38" s="61"/>
      <c r="AC38" s="61"/>
      <c r="AD38" s="61"/>
      <c r="AH38" s="61"/>
      <c r="AI38" s="61"/>
      <c r="AJ38" s="61"/>
      <c r="AK38" s="61"/>
      <c r="AL38" s="61"/>
      <c r="AM38" s="61"/>
      <c r="AN38" s="61"/>
    </row>
    <row r="39" spans="3:40" x14ac:dyDescent="0.25">
      <c r="D39" s="61"/>
      <c r="E39" s="61"/>
      <c r="F39" s="61"/>
      <c r="G39" s="61"/>
      <c r="H39" s="61"/>
      <c r="I39" s="61"/>
      <c r="J39" s="61"/>
      <c r="K39" s="61"/>
      <c r="L39" s="61"/>
      <c r="M39" s="61"/>
      <c r="N39" s="61"/>
      <c r="O39" s="62"/>
      <c r="Q39" s="64"/>
      <c r="R39" s="61"/>
      <c r="S39" s="63"/>
      <c r="X39" s="61"/>
      <c r="Y39" s="61"/>
      <c r="Z39" s="61"/>
      <c r="AA39" s="61"/>
      <c r="AB39" s="61"/>
      <c r="AC39" s="61"/>
      <c r="AD39" s="61"/>
      <c r="AH39" s="61"/>
      <c r="AI39" s="61"/>
      <c r="AJ39" s="61"/>
      <c r="AK39" s="61"/>
      <c r="AL39" s="61"/>
      <c r="AM39" s="61"/>
      <c r="AN39" s="61"/>
    </row>
    <row r="40" spans="3:40" x14ac:dyDescent="0.25">
      <c r="D40" s="61"/>
      <c r="E40" s="61"/>
      <c r="F40" s="61"/>
      <c r="G40" s="61"/>
      <c r="H40" s="61"/>
      <c r="I40" s="61"/>
      <c r="J40" s="61"/>
      <c r="K40" s="61"/>
      <c r="L40" s="61"/>
      <c r="M40" s="61"/>
      <c r="N40" s="61"/>
      <c r="O40" s="62"/>
      <c r="Q40" s="64"/>
      <c r="R40" s="61"/>
      <c r="S40" s="63"/>
      <c r="X40" s="61"/>
      <c r="Y40" s="61"/>
      <c r="Z40" s="61"/>
      <c r="AA40" s="61"/>
      <c r="AB40" s="61"/>
      <c r="AC40" s="61"/>
      <c r="AD40" s="61"/>
      <c r="AH40" s="61"/>
      <c r="AI40" s="61"/>
      <c r="AJ40" s="61"/>
      <c r="AK40" s="61"/>
      <c r="AL40" s="61"/>
      <c r="AM40" s="61"/>
      <c r="AN40" s="61"/>
    </row>
    <row r="41" spans="3:40" x14ac:dyDescent="0.25">
      <c r="D41" s="61"/>
      <c r="E41" s="61"/>
      <c r="F41" s="61"/>
      <c r="G41" s="61"/>
      <c r="H41" s="61"/>
      <c r="I41" s="61"/>
      <c r="J41" s="61"/>
      <c r="K41" s="61"/>
      <c r="L41" s="61"/>
      <c r="M41" s="61"/>
      <c r="N41" s="61"/>
      <c r="O41" s="62"/>
      <c r="Q41" s="64"/>
      <c r="R41" s="61"/>
      <c r="S41" s="63"/>
      <c r="X41" s="61"/>
      <c r="Y41" s="61"/>
      <c r="Z41" s="61"/>
      <c r="AA41" s="61"/>
      <c r="AB41" s="61"/>
      <c r="AC41" s="61"/>
      <c r="AD41" s="61"/>
      <c r="AH41" s="61"/>
      <c r="AI41" s="61"/>
      <c r="AJ41" s="61"/>
      <c r="AK41" s="61"/>
      <c r="AL41" s="61"/>
      <c r="AM41" s="61"/>
      <c r="AN41" s="61"/>
    </row>
    <row r="42" spans="3:40" x14ac:dyDescent="0.25">
      <c r="D42" s="61"/>
      <c r="E42" s="61"/>
      <c r="F42" s="61"/>
      <c r="G42" s="61"/>
      <c r="H42" s="61"/>
      <c r="I42" s="61"/>
      <c r="J42" s="61"/>
      <c r="K42" s="61"/>
      <c r="L42" s="61"/>
      <c r="M42" s="61"/>
      <c r="N42" s="61"/>
      <c r="O42" s="62"/>
      <c r="Q42" s="64"/>
      <c r="R42" s="61"/>
      <c r="S42" s="63"/>
      <c r="X42" s="61"/>
      <c r="Y42" s="61"/>
      <c r="Z42" s="61"/>
      <c r="AA42" s="61"/>
      <c r="AB42" s="61"/>
      <c r="AC42" s="61"/>
      <c r="AD42" s="61"/>
      <c r="AH42" s="61"/>
      <c r="AI42" s="61"/>
      <c r="AJ42" s="61"/>
      <c r="AK42" s="61"/>
      <c r="AL42" s="61"/>
      <c r="AM42" s="61"/>
      <c r="AN42" s="61"/>
    </row>
    <row r="43" spans="3:40" x14ac:dyDescent="0.25">
      <c r="D43" s="61"/>
      <c r="E43" s="61"/>
      <c r="F43" s="61"/>
      <c r="G43" s="61"/>
      <c r="H43" s="61"/>
      <c r="I43" s="61"/>
      <c r="J43" s="61"/>
      <c r="K43" s="61"/>
      <c r="L43" s="61"/>
      <c r="M43" s="61"/>
      <c r="N43" s="61"/>
      <c r="O43" s="62"/>
      <c r="Q43" s="64"/>
      <c r="R43" s="61"/>
      <c r="S43" s="63"/>
      <c r="X43" s="61"/>
      <c r="Y43" s="61"/>
      <c r="Z43" s="61"/>
      <c r="AA43" s="61"/>
      <c r="AB43" s="61"/>
      <c r="AC43" s="61"/>
      <c r="AD43" s="61"/>
      <c r="AH43" s="61"/>
      <c r="AI43" s="61"/>
      <c r="AJ43" s="61"/>
      <c r="AK43" s="61"/>
      <c r="AL43" s="61"/>
      <c r="AM43" s="61"/>
      <c r="AN43" s="61"/>
    </row>
    <row r="44" spans="3:40" x14ac:dyDescent="0.25"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2"/>
      <c r="Q44" s="64"/>
      <c r="R44" s="61"/>
      <c r="S44" s="63"/>
      <c r="X44" s="61"/>
      <c r="Y44" s="61"/>
      <c r="Z44" s="61"/>
      <c r="AA44" s="61"/>
      <c r="AB44" s="61"/>
      <c r="AC44" s="61"/>
      <c r="AD44" s="61"/>
      <c r="AH44" s="61"/>
      <c r="AI44" s="61"/>
      <c r="AJ44" s="61"/>
      <c r="AK44" s="61"/>
      <c r="AL44" s="61"/>
      <c r="AM44" s="61"/>
      <c r="AN44" s="61"/>
    </row>
    <row r="45" spans="3:40" x14ac:dyDescent="0.25">
      <c r="D45" s="61"/>
      <c r="E45" s="61"/>
      <c r="F45" s="61"/>
      <c r="G45" s="61"/>
      <c r="H45" s="61"/>
      <c r="I45" s="61"/>
      <c r="J45" s="61"/>
      <c r="K45" s="61"/>
      <c r="L45" s="61"/>
      <c r="M45" s="61"/>
      <c r="N45" s="61"/>
      <c r="O45" s="62"/>
      <c r="Q45" s="64"/>
      <c r="R45" s="61"/>
      <c r="S45" s="63"/>
      <c r="X45" s="61"/>
      <c r="Y45" s="61"/>
      <c r="Z45" s="61"/>
      <c r="AA45" s="61"/>
      <c r="AB45" s="61"/>
      <c r="AC45" s="61"/>
      <c r="AD45" s="61"/>
      <c r="AH45" s="61"/>
      <c r="AI45" s="61"/>
      <c r="AJ45" s="61"/>
      <c r="AK45" s="61"/>
      <c r="AL45" s="61"/>
      <c r="AM45" s="61"/>
      <c r="AN45" s="61"/>
    </row>
    <row r="46" spans="3:40" x14ac:dyDescent="0.25">
      <c r="D46" s="61"/>
      <c r="E46" s="61"/>
      <c r="F46" s="61"/>
      <c r="G46" s="61"/>
      <c r="H46" s="61"/>
      <c r="I46" s="61"/>
      <c r="J46" s="61"/>
      <c r="K46" s="61"/>
      <c r="L46" s="61"/>
      <c r="M46" s="61"/>
      <c r="N46" s="61"/>
      <c r="O46" s="62"/>
      <c r="Q46" s="64"/>
      <c r="R46" s="61"/>
      <c r="S46" s="63"/>
      <c r="X46" s="61"/>
      <c r="Y46" s="61"/>
      <c r="Z46" s="61"/>
      <c r="AA46" s="61"/>
      <c r="AB46" s="61"/>
      <c r="AC46" s="61"/>
      <c r="AD46" s="61"/>
      <c r="AH46" s="61"/>
      <c r="AI46" s="61"/>
      <c r="AJ46" s="61"/>
      <c r="AK46" s="61"/>
      <c r="AL46" s="61"/>
      <c r="AM46" s="61"/>
      <c r="AN46" s="61"/>
    </row>
    <row r="47" spans="3:40" x14ac:dyDescent="0.25">
      <c r="D47" s="61"/>
      <c r="E47" s="61"/>
      <c r="F47" s="61"/>
      <c r="G47" s="61"/>
      <c r="H47" s="61"/>
      <c r="I47" s="61"/>
      <c r="J47" s="61"/>
      <c r="K47" s="61"/>
      <c r="L47" s="61"/>
      <c r="M47" s="61"/>
      <c r="N47" s="61"/>
      <c r="O47" s="62"/>
      <c r="Q47" s="64"/>
      <c r="R47" s="61"/>
      <c r="S47" s="63"/>
      <c r="X47" s="61"/>
      <c r="Y47" s="61"/>
      <c r="Z47" s="61"/>
      <c r="AA47" s="61"/>
      <c r="AB47" s="61"/>
      <c r="AC47" s="61"/>
      <c r="AD47" s="61"/>
      <c r="AH47" s="61"/>
      <c r="AI47" s="61"/>
      <c r="AJ47" s="61"/>
      <c r="AK47" s="61"/>
      <c r="AL47" s="61"/>
      <c r="AM47" s="61"/>
      <c r="AN47" s="61"/>
    </row>
    <row r="48" spans="3:40" x14ac:dyDescent="0.25">
      <c r="D48" s="61"/>
      <c r="E48" s="61"/>
      <c r="F48" s="61"/>
      <c r="G48" s="61"/>
      <c r="H48" s="61"/>
      <c r="I48" s="61"/>
      <c r="J48" s="61"/>
      <c r="K48" s="61"/>
      <c r="L48" s="61"/>
      <c r="M48" s="61"/>
      <c r="N48" s="61"/>
      <c r="O48" s="62"/>
      <c r="Q48" s="64"/>
      <c r="R48" s="61"/>
      <c r="S48" s="63"/>
      <c r="X48" s="61"/>
      <c r="Y48" s="61"/>
      <c r="Z48" s="61"/>
      <c r="AA48" s="61"/>
      <c r="AB48" s="61"/>
      <c r="AC48" s="61"/>
      <c r="AD48" s="61"/>
      <c r="AH48" s="61"/>
      <c r="AI48" s="61"/>
      <c r="AJ48" s="61"/>
      <c r="AK48" s="61"/>
      <c r="AL48" s="61"/>
      <c r="AM48" s="61"/>
      <c r="AN48" s="61"/>
    </row>
    <row r="49" spans="4:40" x14ac:dyDescent="0.25"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2"/>
      <c r="Q49" s="64"/>
      <c r="R49" s="61"/>
      <c r="S49" s="63"/>
      <c r="X49" s="61"/>
      <c r="Y49" s="61"/>
      <c r="Z49" s="61"/>
      <c r="AA49" s="61"/>
      <c r="AB49" s="61"/>
      <c r="AC49" s="61"/>
      <c r="AD49" s="61"/>
      <c r="AH49" s="61"/>
      <c r="AI49" s="61"/>
      <c r="AJ49" s="61"/>
      <c r="AK49" s="61"/>
      <c r="AL49" s="61"/>
      <c r="AM49" s="61"/>
      <c r="AN49" s="61"/>
    </row>
    <row r="50" spans="4:40" x14ac:dyDescent="0.25"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  <c r="O50" s="62"/>
      <c r="Q50" s="64"/>
      <c r="R50" s="61"/>
      <c r="S50" s="63"/>
      <c r="X50" s="61"/>
      <c r="Y50" s="61"/>
      <c r="Z50" s="61"/>
      <c r="AA50" s="61"/>
      <c r="AB50" s="61"/>
      <c r="AC50" s="61"/>
      <c r="AD50" s="61"/>
      <c r="AH50" s="61"/>
      <c r="AI50" s="61"/>
      <c r="AJ50" s="61"/>
      <c r="AK50" s="61"/>
      <c r="AL50" s="61"/>
      <c r="AM50" s="61"/>
      <c r="AN50" s="61"/>
    </row>
    <row r="51" spans="4:40" x14ac:dyDescent="0.25">
      <c r="D51" s="61"/>
      <c r="E51" s="61"/>
      <c r="F51" s="61"/>
      <c r="G51" s="61"/>
      <c r="H51" s="61"/>
      <c r="I51" s="61"/>
      <c r="J51" s="61"/>
      <c r="K51" s="61"/>
      <c r="L51" s="61"/>
      <c r="M51" s="61"/>
      <c r="N51" s="61"/>
      <c r="O51" s="62"/>
      <c r="Q51" s="64"/>
      <c r="R51" s="61"/>
      <c r="S51" s="63"/>
      <c r="X51" s="61"/>
      <c r="Y51" s="61"/>
      <c r="Z51" s="61"/>
      <c r="AA51" s="61"/>
      <c r="AB51" s="61"/>
      <c r="AC51" s="61"/>
      <c r="AD51" s="61"/>
      <c r="AH51" s="61"/>
      <c r="AI51" s="61"/>
      <c r="AJ51" s="61"/>
      <c r="AK51" s="61"/>
      <c r="AL51" s="61"/>
      <c r="AM51" s="61"/>
      <c r="AN51" s="61"/>
    </row>
    <row r="52" spans="4:40" x14ac:dyDescent="0.25">
      <c r="D52" s="61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2"/>
      <c r="Q52" s="64"/>
      <c r="R52" s="61"/>
      <c r="S52" s="63"/>
      <c r="X52" s="61"/>
      <c r="Y52" s="61"/>
      <c r="Z52" s="61"/>
      <c r="AA52" s="61"/>
      <c r="AB52" s="61"/>
      <c r="AC52" s="61"/>
      <c r="AD52" s="61"/>
      <c r="AH52" s="61"/>
      <c r="AI52" s="61"/>
      <c r="AJ52" s="61"/>
      <c r="AK52" s="61"/>
      <c r="AL52" s="61"/>
      <c r="AM52" s="61"/>
      <c r="AN52" s="61"/>
    </row>
    <row r="53" spans="4:40" x14ac:dyDescent="0.25">
      <c r="D53" s="61"/>
      <c r="E53" s="61"/>
      <c r="F53" s="61"/>
      <c r="G53" s="61"/>
      <c r="H53" s="61"/>
      <c r="I53" s="61"/>
      <c r="J53" s="61"/>
      <c r="K53" s="61"/>
      <c r="L53" s="61"/>
      <c r="M53" s="61"/>
      <c r="N53" s="61"/>
      <c r="O53" s="62"/>
      <c r="Q53" s="64"/>
      <c r="R53" s="61"/>
      <c r="S53" s="63"/>
      <c r="X53" s="61"/>
      <c r="Y53" s="61"/>
      <c r="Z53" s="61"/>
      <c r="AA53" s="61"/>
      <c r="AB53" s="61"/>
      <c r="AC53" s="61"/>
      <c r="AD53" s="61"/>
      <c r="AH53" s="61"/>
      <c r="AI53" s="61"/>
      <c r="AJ53" s="61"/>
      <c r="AK53" s="61"/>
      <c r="AL53" s="61"/>
      <c r="AM53" s="61"/>
      <c r="AN53" s="61"/>
    </row>
    <row r="54" spans="4:40" x14ac:dyDescent="0.25">
      <c r="D54" s="61"/>
      <c r="E54" s="61"/>
      <c r="F54" s="61"/>
      <c r="G54" s="61"/>
      <c r="H54" s="61"/>
      <c r="I54" s="61"/>
      <c r="J54" s="61"/>
      <c r="K54" s="61"/>
      <c r="L54" s="61"/>
      <c r="M54" s="61"/>
      <c r="N54" s="61"/>
      <c r="O54" s="62"/>
      <c r="Q54" s="64"/>
      <c r="R54" s="61"/>
      <c r="S54" s="63"/>
      <c r="X54" s="61"/>
      <c r="Y54" s="61"/>
      <c r="Z54" s="61"/>
      <c r="AA54" s="61"/>
      <c r="AB54" s="61"/>
      <c r="AC54" s="61"/>
      <c r="AD54" s="61"/>
      <c r="AH54" s="61"/>
      <c r="AI54" s="61"/>
      <c r="AJ54" s="61"/>
      <c r="AK54" s="61"/>
      <c r="AL54" s="61"/>
      <c r="AM54" s="61"/>
      <c r="AN54" s="61"/>
    </row>
    <row r="55" spans="4:40" x14ac:dyDescent="0.25">
      <c r="D55" s="61"/>
      <c r="E55" s="61"/>
      <c r="F55" s="61"/>
      <c r="G55" s="61"/>
      <c r="H55" s="61"/>
      <c r="I55" s="61"/>
      <c r="J55" s="61"/>
      <c r="K55" s="61"/>
      <c r="L55" s="61"/>
      <c r="M55" s="61"/>
      <c r="N55" s="61"/>
      <c r="O55" s="62"/>
      <c r="Q55" s="64"/>
      <c r="R55" s="61"/>
      <c r="S55" s="63"/>
      <c r="X55" s="61"/>
      <c r="Y55" s="61"/>
      <c r="Z55" s="61"/>
      <c r="AA55" s="61"/>
      <c r="AB55" s="61"/>
      <c r="AC55" s="61"/>
      <c r="AD55" s="61"/>
      <c r="AH55" s="61"/>
      <c r="AI55" s="61"/>
      <c r="AJ55" s="61"/>
      <c r="AK55" s="61"/>
      <c r="AL55" s="61"/>
      <c r="AM55" s="61"/>
      <c r="AN55" s="61"/>
    </row>
    <row r="56" spans="4:40" x14ac:dyDescent="0.25">
      <c r="D56" s="61"/>
      <c r="E56" s="61"/>
      <c r="F56" s="61"/>
      <c r="G56" s="61"/>
      <c r="H56" s="61"/>
      <c r="I56" s="61"/>
      <c r="J56" s="61"/>
      <c r="K56" s="61"/>
      <c r="L56" s="61"/>
      <c r="M56" s="61"/>
      <c r="N56" s="61"/>
      <c r="O56" s="62"/>
      <c r="Q56" s="64"/>
      <c r="R56" s="61"/>
      <c r="S56" s="63"/>
      <c r="X56" s="61"/>
      <c r="Y56" s="61"/>
      <c r="Z56" s="61"/>
      <c r="AA56" s="61"/>
      <c r="AB56" s="61"/>
      <c r="AC56" s="61"/>
      <c r="AD56" s="61"/>
      <c r="AH56" s="61"/>
      <c r="AI56" s="61"/>
      <c r="AJ56" s="61"/>
      <c r="AK56" s="61"/>
      <c r="AL56" s="61"/>
      <c r="AM56" s="61"/>
      <c r="AN56" s="61"/>
    </row>
    <row r="57" spans="4:40" x14ac:dyDescent="0.25">
      <c r="D57" s="61"/>
      <c r="E57" s="61"/>
      <c r="F57" s="61"/>
      <c r="G57" s="61"/>
      <c r="H57" s="61"/>
      <c r="I57" s="61"/>
      <c r="J57" s="61"/>
      <c r="K57" s="61"/>
      <c r="L57" s="61"/>
      <c r="M57" s="61"/>
      <c r="N57" s="61"/>
      <c r="O57" s="62"/>
      <c r="Q57" s="64"/>
      <c r="R57" s="61"/>
      <c r="S57" s="63"/>
      <c r="X57" s="61"/>
      <c r="Y57" s="61"/>
      <c r="Z57" s="61"/>
      <c r="AA57" s="61"/>
      <c r="AB57" s="61"/>
      <c r="AC57" s="61"/>
      <c r="AD57" s="61"/>
      <c r="AH57" s="61"/>
      <c r="AI57" s="61"/>
      <c r="AJ57" s="61"/>
      <c r="AK57" s="61"/>
      <c r="AL57" s="61"/>
      <c r="AM57" s="61"/>
      <c r="AN57" s="61"/>
    </row>
    <row r="58" spans="4:40" x14ac:dyDescent="0.25">
      <c r="D58" s="61"/>
      <c r="E58" s="61"/>
      <c r="F58" s="61"/>
      <c r="G58" s="61"/>
      <c r="H58" s="61"/>
      <c r="I58" s="61"/>
      <c r="J58" s="61"/>
      <c r="K58" s="61"/>
      <c r="L58" s="61"/>
      <c r="M58" s="61"/>
      <c r="N58" s="61"/>
      <c r="O58" s="62"/>
      <c r="Q58" s="64"/>
      <c r="R58" s="61"/>
      <c r="S58" s="63"/>
      <c r="X58" s="61"/>
      <c r="Y58" s="61"/>
      <c r="Z58" s="61"/>
      <c r="AA58" s="61"/>
      <c r="AB58" s="61"/>
      <c r="AC58" s="61"/>
      <c r="AD58" s="61"/>
      <c r="AH58" s="61"/>
      <c r="AI58" s="61"/>
      <c r="AJ58" s="61"/>
      <c r="AK58" s="61"/>
      <c r="AL58" s="61"/>
      <c r="AM58" s="61"/>
      <c r="AN58" s="61"/>
    </row>
    <row r="59" spans="4:40" x14ac:dyDescent="0.25">
      <c r="D59" s="61"/>
      <c r="E59" s="61"/>
      <c r="F59" s="61"/>
      <c r="G59" s="61"/>
      <c r="H59" s="61"/>
      <c r="I59" s="61"/>
      <c r="J59" s="61"/>
      <c r="K59" s="61"/>
      <c r="L59" s="61"/>
      <c r="M59" s="61"/>
      <c r="N59" s="61"/>
      <c r="O59" s="62"/>
      <c r="Q59" s="64"/>
      <c r="R59" s="61"/>
      <c r="S59" s="63"/>
      <c r="X59" s="61"/>
      <c r="Y59" s="61"/>
      <c r="Z59" s="61"/>
      <c r="AA59" s="61"/>
      <c r="AB59" s="61"/>
      <c r="AC59" s="61"/>
      <c r="AD59" s="61"/>
      <c r="AH59" s="61"/>
      <c r="AI59" s="61"/>
      <c r="AJ59" s="61"/>
      <c r="AK59" s="61"/>
      <c r="AL59" s="61"/>
      <c r="AM59" s="61"/>
      <c r="AN59" s="61"/>
    </row>
    <row r="60" spans="4:40" x14ac:dyDescent="0.25">
      <c r="D60" s="61"/>
      <c r="E60" s="61"/>
      <c r="F60" s="61"/>
      <c r="G60" s="61"/>
      <c r="H60" s="61"/>
      <c r="I60" s="61"/>
      <c r="J60" s="61"/>
      <c r="K60" s="61"/>
      <c r="L60" s="61"/>
      <c r="M60" s="61"/>
      <c r="N60" s="61"/>
      <c r="O60" s="62"/>
      <c r="Q60" s="64"/>
      <c r="R60" s="61"/>
      <c r="S60" s="63"/>
      <c r="X60" s="61"/>
      <c r="Y60" s="61"/>
      <c r="Z60" s="61"/>
      <c r="AA60" s="61"/>
      <c r="AB60" s="61"/>
      <c r="AC60" s="61"/>
      <c r="AD60" s="61"/>
      <c r="AH60" s="61"/>
      <c r="AI60" s="61"/>
      <c r="AJ60" s="61"/>
      <c r="AK60" s="61"/>
      <c r="AL60" s="61"/>
      <c r="AM60" s="61"/>
      <c r="AN60" s="61"/>
    </row>
    <row r="61" spans="4:40" x14ac:dyDescent="0.25">
      <c r="D61" s="61"/>
      <c r="E61" s="61"/>
      <c r="F61" s="61"/>
      <c r="G61" s="61"/>
      <c r="H61" s="61"/>
      <c r="I61" s="61"/>
      <c r="J61" s="61"/>
      <c r="K61" s="61"/>
      <c r="L61" s="61"/>
      <c r="M61" s="61"/>
      <c r="N61" s="61"/>
      <c r="O61" s="62"/>
      <c r="Q61" s="64"/>
      <c r="R61" s="61"/>
      <c r="S61" s="63"/>
      <c r="X61" s="61"/>
      <c r="Y61" s="61"/>
      <c r="Z61" s="61"/>
      <c r="AA61" s="61"/>
      <c r="AB61" s="61"/>
      <c r="AC61" s="61"/>
      <c r="AD61" s="61"/>
      <c r="AH61" s="61"/>
      <c r="AI61" s="61"/>
      <c r="AJ61" s="61"/>
      <c r="AK61" s="61"/>
      <c r="AL61" s="61"/>
      <c r="AM61" s="61"/>
      <c r="AN61" s="61"/>
    </row>
    <row r="62" spans="4:40" x14ac:dyDescent="0.25">
      <c r="D62" s="61"/>
      <c r="E62" s="61"/>
      <c r="F62" s="61"/>
      <c r="G62" s="61"/>
      <c r="H62" s="61"/>
      <c r="I62" s="61"/>
      <c r="J62" s="61"/>
      <c r="K62" s="61"/>
      <c r="L62" s="61"/>
      <c r="M62" s="61"/>
      <c r="N62" s="61"/>
      <c r="O62" s="62"/>
      <c r="Q62" s="64"/>
      <c r="R62" s="61"/>
      <c r="S62" s="63"/>
      <c r="X62" s="61"/>
      <c r="Y62" s="61"/>
      <c r="Z62" s="61"/>
      <c r="AA62" s="61"/>
      <c r="AB62" s="61"/>
      <c r="AC62" s="61"/>
      <c r="AD62" s="61"/>
      <c r="AH62" s="61"/>
      <c r="AI62" s="61"/>
      <c r="AJ62" s="61"/>
      <c r="AK62" s="61"/>
      <c r="AL62" s="61"/>
      <c r="AM62" s="61"/>
      <c r="AN62" s="61"/>
    </row>
    <row r="63" spans="4:40" x14ac:dyDescent="0.25">
      <c r="D63" s="61"/>
      <c r="E63" s="61"/>
      <c r="F63" s="61"/>
      <c r="G63" s="61"/>
      <c r="H63" s="61"/>
      <c r="I63" s="61"/>
      <c r="J63" s="61"/>
      <c r="K63" s="61"/>
      <c r="L63" s="61"/>
      <c r="M63" s="61"/>
      <c r="N63" s="61"/>
      <c r="O63" s="62"/>
      <c r="Q63" s="64"/>
      <c r="R63" s="61"/>
      <c r="S63" s="63"/>
      <c r="X63" s="61"/>
      <c r="Y63" s="61"/>
      <c r="Z63" s="61"/>
      <c r="AA63" s="61"/>
      <c r="AB63" s="61"/>
      <c r="AC63" s="61"/>
      <c r="AD63" s="61"/>
      <c r="AH63" s="61"/>
      <c r="AI63" s="61"/>
      <c r="AJ63" s="61"/>
      <c r="AK63" s="61"/>
      <c r="AL63" s="61"/>
      <c r="AM63" s="61"/>
      <c r="AN63" s="61"/>
    </row>
    <row r="64" spans="4:40" x14ac:dyDescent="0.25">
      <c r="D64" s="61"/>
      <c r="E64" s="61"/>
      <c r="F64" s="61"/>
      <c r="G64" s="61"/>
      <c r="H64" s="61"/>
      <c r="I64" s="61"/>
      <c r="J64" s="61"/>
      <c r="K64" s="61"/>
      <c r="L64" s="61"/>
      <c r="M64" s="61"/>
      <c r="N64" s="61"/>
      <c r="O64" s="62"/>
      <c r="Q64" s="64"/>
      <c r="R64" s="61"/>
      <c r="S64" s="63"/>
      <c r="X64" s="61"/>
      <c r="Y64" s="61"/>
      <c r="Z64" s="61"/>
      <c r="AA64" s="61"/>
      <c r="AB64" s="61"/>
      <c r="AC64" s="61"/>
      <c r="AD64" s="61"/>
      <c r="AH64" s="61"/>
      <c r="AI64" s="61"/>
      <c r="AJ64" s="61"/>
      <c r="AK64" s="61"/>
      <c r="AL64" s="61"/>
      <c r="AM64" s="61"/>
      <c r="AN64" s="61"/>
    </row>
    <row r="65" spans="4:40" x14ac:dyDescent="0.25"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1"/>
      <c r="O65" s="62"/>
      <c r="Q65" s="64"/>
      <c r="R65" s="61"/>
      <c r="S65" s="63"/>
      <c r="X65" s="61"/>
      <c r="Y65" s="61"/>
      <c r="Z65" s="61"/>
      <c r="AA65" s="61"/>
      <c r="AB65" s="61"/>
      <c r="AC65" s="61"/>
      <c r="AD65" s="61"/>
      <c r="AH65" s="61"/>
      <c r="AI65" s="61"/>
      <c r="AJ65" s="61"/>
      <c r="AK65" s="61"/>
      <c r="AL65" s="61"/>
      <c r="AM65" s="61"/>
      <c r="AN65" s="61"/>
    </row>
    <row r="66" spans="4:40" x14ac:dyDescent="0.25">
      <c r="D66" s="61"/>
      <c r="E66" s="61"/>
      <c r="F66" s="61"/>
      <c r="G66" s="61"/>
      <c r="H66" s="61"/>
      <c r="I66" s="61"/>
      <c r="J66" s="61"/>
      <c r="K66" s="61"/>
      <c r="L66" s="61"/>
      <c r="M66" s="61"/>
      <c r="N66" s="61"/>
      <c r="O66" s="62"/>
      <c r="Q66" s="64"/>
      <c r="R66" s="61"/>
      <c r="S66" s="63"/>
      <c r="X66" s="61"/>
      <c r="Y66" s="61"/>
      <c r="Z66" s="61"/>
      <c r="AA66" s="61"/>
      <c r="AB66" s="61"/>
      <c r="AC66" s="61"/>
      <c r="AD66" s="61"/>
      <c r="AH66" s="61"/>
      <c r="AI66" s="61"/>
      <c r="AJ66" s="61"/>
      <c r="AK66" s="61"/>
      <c r="AL66" s="61"/>
      <c r="AM66" s="61"/>
      <c r="AN66" s="61"/>
    </row>
    <row r="67" spans="4:40" x14ac:dyDescent="0.25">
      <c r="D67" s="61"/>
      <c r="E67" s="61"/>
      <c r="F67" s="61"/>
      <c r="G67" s="61"/>
      <c r="H67" s="61"/>
      <c r="I67" s="61"/>
      <c r="J67" s="61"/>
      <c r="K67" s="61"/>
      <c r="L67" s="61"/>
      <c r="M67" s="61"/>
      <c r="N67" s="61"/>
      <c r="O67" s="62"/>
      <c r="Q67" s="64"/>
      <c r="R67" s="61"/>
      <c r="S67" s="63"/>
      <c r="X67" s="61"/>
      <c r="Y67" s="61"/>
      <c r="Z67" s="61"/>
      <c r="AA67" s="61"/>
      <c r="AB67" s="61"/>
      <c r="AC67" s="61"/>
      <c r="AD67" s="61"/>
      <c r="AH67" s="61"/>
      <c r="AI67" s="61"/>
      <c r="AJ67" s="61"/>
      <c r="AK67" s="61"/>
      <c r="AL67" s="61"/>
      <c r="AM67" s="61"/>
      <c r="AN67" s="61"/>
    </row>
    <row r="68" spans="4:40" x14ac:dyDescent="0.25">
      <c r="D68" s="61"/>
      <c r="E68" s="61"/>
      <c r="F68" s="61"/>
      <c r="G68" s="61"/>
      <c r="H68" s="61"/>
      <c r="I68" s="61"/>
      <c r="J68" s="61"/>
      <c r="K68" s="61"/>
      <c r="L68" s="61"/>
      <c r="M68" s="61"/>
      <c r="N68" s="61"/>
      <c r="O68" s="62"/>
      <c r="Q68" s="64"/>
      <c r="R68" s="61"/>
      <c r="S68" s="63"/>
      <c r="X68" s="61"/>
      <c r="Y68" s="61"/>
      <c r="Z68" s="61"/>
      <c r="AA68" s="61"/>
      <c r="AB68" s="61"/>
      <c r="AC68" s="61"/>
      <c r="AD68" s="61"/>
      <c r="AH68" s="61"/>
      <c r="AI68" s="61"/>
      <c r="AJ68" s="61"/>
      <c r="AK68" s="61"/>
      <c r="AL68" s="61"/>
      <c r="AM68" s="61"/>
      <c r="AN68" s="61"/>
    </row>
    <row r="69" spans="4:40" x14ac:dyDescent="0.25">
      <c r="D69" s="61"/>
      <c r="E69" s="61"/>
      <c r="F69" s="61"/>
      <c r="G69" s="61"/>
      <c r="H69" s="61"/>
      <c r="I69" s="61"/>
      <c r="J69" s="61"/>
      <c r="K69" s="61"/>
      <c r="L69" s="61"/>
      <c r="M69" s="61"/>
      <c r="N69" s="61"/>
      <c r="O69" s="62"/>
      <c r="Q69" s="64"/>
      <c r="R69" s="61"/>
      <c r="S69" s="63"/>
      <c r="X69" s="61"/>
      <c r="Y69" s="61"/>
      <c r="Z69" s="61"/>
      <c r="AA69" s="61"/>
      <c r="AB69" s="61"/>
      <c r="AC69" s="61"/>
      <c r="AD69" s="61"/>
      <c r="AH69" s="61"/>
      <c r="AI69" s="61"/>
      <c r="AJ69" s="61"/>
      <c r="AK69" s="61"/>
      <c r="AL69" s="61"/>
      <c r="AM69" s="61"/>
      <c r="AN69" s="61"/>
    </row>
    <row r="70" spans="4:40" x14ac:dyDescent="0.25">
      <c r="D70" s="61"/>
      <c r="E70" s="61"/>
      <c r="F70" s="61"/>
      <c r="G70" s="61"/>
      <c r="H70" s="61"/>
      <c r="I70" s="61"/>
      <c r="J70" s="61"/>
      <c r="K70" s="61"/>
      <c r="L70" s="61"/>
      <c r="M70" s="61"/>
      <c r="N70" s="61"/>
      <c r="O70" s="62"/>
      <c r="Q70" s="64"/>
      <c r="R70" s="61"/>
      <c r="S70" s="63"/>
      <c r="X70" s="61"/>
      <c r="Y70" s="61"/>
      <c r="Z70" s="61"/>
      <c r="AA70" s="61"/>
      <c r="AB70" s="61"/>
      <c r="AC70" s="61"/>
      <c r="AD70" s="61"/>
      <c r="AH70" s="61"/>
      <c r="AI70" s="61"/>
      <c r="AJ70" s="61"/>
      <c r="AK70" s="61"/>
      <c r="AL70" s="61"/>
      <c r="AM70" s="61"/>
      <c r="AN70" s="61"/>
    </row>
    <row r="71" spans="4:40" x14ac:dyDescent="0.25">
      <c r="D71" s="61"/>
      <c r="E71" s="61"/>
      <c r="F71" s="61"/>
      <c r="G71" s="61"/>
      <c r="H71" s="61"/>
      <c r="I71" s="61"/>
      <c r="J71" s="61"/>
      <c r="K71" s="61"/>
      <c r="L71" s="61"/>
      <c r="M71" s="61"/>
      <c r="N71" s="61"/>
      <c r="O71" s="62"/>
      <c r="Q71" s="64"/>
      <c r="R71" s="61"/>
      <c r="S71" s="63"/>
      <c r="X71" s="61"/>
      <c r="Y71" s="61"/>
      <c r="Z71" s="61"/>
      <c r="AA71" s="61"/>
      <c r="AB71" s="61"/>
      <c r="AC71" s="61"/>
      <c r="AD71" s="61"/>
      <c r="AH71" s="61"/>
      <c r="AI71" s="61"/>
      <c r="AJ71" s="61"/>
      <c r="AK71" s="61"/>
      <c r="AL71" s="61"/>
      <c r="AM71" s="61"/>
      <c r="AN71" s="61"/>
    </row>
    <row r="72" spans="4:40" x14ac:dyDescent="0.25">
      <c r="D72" s="61"/>
      <c r="E72" s="61"/>
      <c r="F72" s="61"/>
      <c r="G72" s="61"/>
      <c r="H72" s="61"/>
      <c r="I72" s="61"/>
      <c r="J72" s="61"/>
      <c r="K72" s="61"/>
      <c r="L72" s="61"/>
      <c r="M72" s="61"/>
      <c r="N72" s="61"/>
      <c r="O72" s="62"/>
      <c r="Q72" s="64"/>
      <c r="R72" s="61"/>
      <c r="S72" s="63"/>
      <c r="X72" s="61"/>
      <c r="Y72" s="61"/>
      <c r="Z72" s="61"/>
      <c r="AA72" s="61"/>
      <c r="AB72" s="61"/>
      <c r="AC72" s="61"/>
      <c r="AD72" s="61"/>
      <c r="AH72" s="61"/>
      <c r="AI72" s="61"/>
      <c r="AJ72" s="61"/>
      <c r="AK72" s="61"/>
      <c r="AL72" s="61"/>
      <c r="AM72" s="61"/>
      <c r="AN72" s="61"/>
    </row>
    <row r="73" spans="4:40" x14ac:dyDescent="0.25">
      <c r="D73" s="61"/>
      <c r="E73" s="61"/>
      <c r="F73" s="61"/>
      <c r="G73" s="61"/>
      <c r="H73" s="61"/>
      <c r="I73" s="61"/>
      <c r="J73" s="61"/>
      <c r="K73" s="61"/>
      <c r="L73" s="61"/>
      <c r="M73" s="61"/>
      <c r="N73" s="61"/>
      <c r="O73" s="62"/>
      <c r="Q73" s="64"/>
      <c r="R73" s="61"/>
      <c r="S73" s="63"/>
      <c r="X73" s="61"/>
      <c r="Y73" s="61"/>
      <c r="Z73" s="61"/>
      <c r="AA73" s="61"/>
      <c r="AB73" s="61"/>
      <c r="AC73" s="61"/>
      <c r="AD73" s="61"/>
      <c r="AH73" s="61"/>
      <c r="AI73" s="61"/>
      <c r="AJ73" s="61"/>
      <c r="AK73" s="61"/>
      <c r="AL73" s="61"/>
      <c r="AM73" s="61"/>
      <c r="AN73" s="61"/>
    </row>
    <row r="74" spans="4:40" x14ac:dyDescent="0.25">
      <c r="D74" s="61"/>
      <c r="E74" s="61"/>
      <c r="F74" s="61"/>
      <c r="G74" s="61"/>
      <c r="H74" s="61"/>
      <c r="I74" s="61"/>
      <c r="J74" s="61"/>
      <c r="K74" s="61"/>
      <c r="L74" s="61"/>
      <c r="M74" s="61"/>
      <c r="N74" s="61"/>
      <c r="O74" s="62"/>
      <c r="Q74" s="64"/>
      <c r="R74" s="61"/>
      <c r="S74" s="63"/>
      <c r="X74" s="61"/>
      <c r="Y74" s="61"/>
      <c r="Z74" s="61"/>
      <c r="AA74" s="61"/>
      <c r="AB74" s="61"/>
      <c r="AC74" s="61"/>
      <c r="AD74" s="61"/>
      <c r="AH74" s="61"/>
      <c r="AI74" s="61"/>
      <c r="AJ74" s="61"/>
      <c r="AK74" s="61"/>
      <c r="AL74" s="61"/>
      <c r="AM74" s="61"/>
      <c r="AN74" s="61"/>
    </row>
    <row r="75" spans="4:40" x14ac:dyDescent="0.25">
      <c r="D75" s="61"/>
      <c r="E75" s="61"/>
      <c r="F75" s="61"/>
      <c r="G75" s="61"/>
      <c r="H75" s="61"/>
      <c r="I75" s="61"/>
      <c r="J75" s="61"/>
      <c r="K75" s="61"/>
      <c r="L75" s="61"/>
      <c r="M75" s="61"/>
      <c r="N75" s="61"/>
      <c r="O75" s="62"/>
      <c r="Q75" s="64"/>
      <c r="R75" s="61"/>
      <c r="S75" s="63"/>
      <c r="X75" s="61"/>
      <c r="Y75" s="61"/>
      <c r="Z75" s="61"/>
      <c r="AA75" s="61"/>
      <c r="AB75" s="61"/>
      <c r="AC75" s="61"/>
      <c r="AD75" s="61"/>
      <c r="AH75" s="61"/>
      <c r="AI75" s="61"/>
      <c r="AJ75" s="61"/>
      <c r="AK75" s="61"/>
      <c r="AL75" s="61"/>
      <c r="AM75" s="61"/>
      <c r="AN75" s="61"/>
    </row>
    <row r="76" spans="4:40" x14ac:dyDescent="0.25">
      <c r="D76" s="61"/>
      <c r="E76" s="61"/>
      <c r="F76" s="61"/>
      <c r="G76" s="61"/>
      <c r="H76" s="61"/>
      <c r="I76" s="61"/>
      <c r="J76" s="61"/>
      <c r="K76" s="61"/>
      <c r="L76" s="61"/>
      <c r="M76" s="61"/>
      <c r="N76" s="61"/>
      <c r="O76" s="62"/>
      <c r="Q76" s="64"/>
      <c r="R76" s="61"/>
      <c r="S76" s="63"/>
      <c r="X76" s="61"/>
      <c r="Y76" s="61"/>
      <c r="Z76" s="61"/>
      <c r="AA76" s="61"/>
      <c r="AB76" s="61"/>
      <c r="AC76" s="61"/>
      <c r="AD76" s="61"/>
      <c r="AH76" s="61"/>
      <c r="AI76" s="61"/>
      <c r="AJ76" s="61"/>
      <c r="AK76" s="61"/>
      <c r="AL76" s="61"/>
      <c r="AM76" s="61"/>
      <c r="AN76" s="61"/>
    </row>
    <row r="77" spans="4:40" x14ac:dyDescent="0.25">
      <c r="D77" s="61"/>
      <c r="E77" s="61"/>
      <c r="F77" s="61"/>
      <c r="G77" s="61"/>
      <c r="H77" s="61"/>
      <c r="I77" s="61"/>
      <c r="J77" s="61"/>
      <c r="K77" s="61"/>
      <c r="L77" s="61"/>
      <c r="M77" s="61"/>
      <c r="N77" s="61"/>
      <c r="O77" s="62"/>
      <c r="Q77" s="64"/>
      <c r="R77" s="61"/>
      <c r="S77" s="63"/>
      <c r="X77" s="61"/>
      <c r="Y77" s="61"/>
      <c r="Z77" s="61"/>
      <c r="AA77" s="61"/>
      <c r="AB77" s="61"/>
      <c r="AC77" s="61"/>
      <c r="AD77" s="61"/>
      <c r="AH77" s="61"/>
      <c r="AI77" s="61"/>
      <c r="AJ77" s="61"/>
      <c r="AK77" s="61"/>
      <c r="AL77" s="61"/>
      <c r="AM77" s="61"/>
      <c r="AN77" s="61"/>
    </row>
    <row r="78" spans="4:40" x14ac:dyDescent="0.25">
      <c r="D78" s="61"/>
      <c r="E78" s="61"/>
      <c r="F78" s="61"/>
      <c r="G78" s="61"/>
      <c r="H78" s="61"/>
      <c r="I78" s="61"/>
      <c r="J78" s="61"/>
      <c r="K78" s="61"/>
      <c r="L78" s="61"/>
      <c r="M78" s="61"/>
      <c r="N78" s="61"/>
      <c r="O78" s="62"/>
      <c r="Q78" s="64"/>
      <c r="R78" s="61"/>
      <c r="S78" s="63"/>
      <c r="X78" s="61"/>
      <c r="Y78" s="61"/>
      <c r="Z78" s="61"/>
      <c r="AA78" s="61"/>
      <c r="AB78" s="61"/>
      <c r="AC78" s="61"/>
      <c r="AD78" s="61"/>
      <c r="AH78" s="61"/>
      <c r="AI78" s="61"/>
      <c r="AJ78" s="61"/>
      <c r="AK78" s="61"/>
      <c r="AL78" s="61"/>
      <c r="AM78" s="61"/>
      <c r="AN78" s="61"/>
    </row>
    <row r="79" spans="4:40" x14ac:dyDescent="0.25">
      <c r="D79" s="61"/>
      <c r="E79" s="61"/>
      <c r="F79" s="61"/>
      <c r="G79" s="61"/>
      <c r="H79" s="61"/>
      <c r="I79" s="61"/>
      <c r="J79" s="61"/>
      <c r="K79" s="61"/>
      <c r="L79" s="61"/>
      <c r="M79" s="61"/>
      <c r="N79" s="61"/>
      <c r="O79" s="62"/>
      <c r="Q79" s="64"/>
      <c r="R79" s="61"/>
      <c r="S79" s="63"/>
      <c r="X79" s="61"/>
      <c r="Y79" s="61"/>
      <c r="Z79" s="61"/>
      <c r="AA79" s="61"/>
      <c r="AB79" s="61"/>
      <c r="AC79" s="61"/>
      <c r="AD79" s="61"/>
      <c r="AH79" s="61"/>
      <c r="AI79" s="61"/>
      <c r="AJ79" s="61"/>
      <c r="AK79" s="61"/>
      <c r="AL79" s="61"/>
      <c r="AM79" s="61"/>
      <c r="AN79" s="61"/>
    </row>
    <row r="80" spans="4:40" x14ac:dyDescent="0.25">
      <c r="D80" s="61"/>
      <c r="E80" s="61"/>
      <c r="F80" s="61"/>
      <c r="G80" s="61"/>
      <c r="H80" s="61"/>
      <c r="I80" s="61"/>
      <c r="J80" s="61"/>
      <c r="K80" s="61"/>
      <c r="L80" s="61"/>
      <c r="M80" s="61"/>
      <c r="N80" s="61"/>
      <c r="O80" s="62"/>
      <c r="Q80" s="64"/>
      <c r="R80" s="61"/>
      <c r="S80" s="63"/>
      <c r="X80" s="61"/>
      <c r="Y80" s="61"/>
      <c r="Z80" s="61"/>
      <c r="AA80" s="61"/>
      <c r="AB80" s="61"/>
      <c r="AC80" s="61"/>
      <c r="AD80" s="61"/>
      <c r="AH80" s="61"/>
      <c r="AI80" s="61"/>
      <c r="AJ80" s="61"/>
      <c r="AK80" s="61"/>
      <c r="AL80" s="61"/>
      <c r="AM80" s="61"/>
      <c r="AN80" s="61"/>
    </row>
    <row r="81" spans="4:40" x14ac:dyDescent="0.25">
      <c r="D81" s="61"/>
      <c r="E81" s="61"/>
      <c r="F81" s="61"/>
      <c r="G81" s="61"/>
      <c r="H81" s="61"/>
      <c r="I81" s="61"/>
      <c r="J81" s="61"/>
      <c r="K81" s="61"/>
      <c r="L81" s="61"/>
      <c r="M81" s="61"/>
      <c r="N81" s="61"/>
      <c r="O81" s="62"/>
      <c r="Q81" s="64"/>
      <c r="R81" s="61"/>
      <c r="S81" s="63"/>
      <c r="X81" s="61"/>
      <c r="Y81" s="61"/>
      <c r="Z81" s="61"/>
      <c r="AA81" s="61"/>
      <c r="AB81" s="61"/>
      <c r="AC81" s="61"/>
      <c r="AD81" s="61"/>
      <c r="AH81" s="61"/>
      <c r="AI81" s="61"/>
      <c r="AJ81" s="61"/>
      <c r="AK81" s="61"/>
      <c r="AL81" s="61"/>
      <c r="AM81" s="61"/>
      <c r="AN81" s="61"/>
    </row>
    <row r="82" spans="4:40" x14ac:dyDescent="0.25">
      <c r="D82" s="61"/>
      <c r="E82" s="61"/>
      <c r="F82" s="61"/>
      <c r="G82" s="61"/>
      <c r="H82" s="61"/>
      <c r="I82" s="61"/>
      <c r="J82" s="61"/>
      <c r="K82" s="61"/>
      <c r="L82" s="61"/>
      <c r="M82" s="61"/>
      <c r="N82" s="61"/>
      <c r="O82" s="62"/>
      <c r="Q82" s="64"/>
      <c r="R82" s="61"/>
      <c r="S82" s="63"/>
      <c r="X82" s="61"/>
      <c r="Y82" s="61"/>
      <c r="Z82" s="61"/>
      <c r="AA82" s="61"/>
      <c r="AB82" s="61"/>
      <c r="AC82" s="61"/>
      <c r="AD82" s="61"/>
      <c r="AH82" s="61"/>
      <c r="AI82" s="61"/>
      <c r="AJ82" s="61"/>
      <c r="AK82" s="61"/>
      <c r="AL82" s="61"/>
      <c r="AM82" s="61"/>
      <c r="AN82" s="61"/>
    </row>
    <row r="83" spans="4:40" x14ac:dyDescent="0.25">
      <c r="D83" s="61"/>
      <c r="E83" s="61"/>
      <c r="F83" s="61"/>
      <c r="G83" s="61"/>
      <c r="H83" s="61"/>
      <c r="I83" s="61"/>
      <c r="J83" s="61"/>
      <c r="K83" s="61"/>
      <c r="L83" s="61"/>
      <c r="M83" s="61"/>
      <c r="N83" s="61"/>
      <c r="O83" s="62"/>
      <c r="Q83" s="64"/>
      <c r="R83" s="61"/>
      <c r="S83" s="63"/>
      <c r="X83" s="61"/>
      <c r="Y83" s="61"/>
      <c r="Z83" s="61"/>
      <c r="AA83" s="61"/>
      <c r="AB83" s="61"/>
      <c r="AC83" s="61"/>
      <c r="AD83" s="61"/>
      <c r="AH83" s="61"/>
      <c r="AI83" s="61"/>
      <c r="AJ83" s="61"/>
      <c r="AK83" s="61"/>
      <c r="AL83" s="61"/>
      <c r="AM83" s="61"/>
      <c r="AN83" s="61"/>
    </row>
    <row r="84" spans="4:40" x14ac:dyDescent="0.25">
      <c r="D84" s="61"/>
      <c r="E84" s="61"/>
      <c r="F84" s="61"/>
      <c r="G84" s="61"/>
      <c r="H84" s="61"/>
      <c r="I84" s="61"/>
      <c r="J84" s="61"/>
      <c r="K84" s="61"/>
      <c r="L84" s="61"/>
      <c r="M84" s="61"/>
      <c r="N84" s="61"/>
      <c r="O84" s="62"/>
      <c r="Q84" s="64"/>
      <c r="R84" s="61"/>
      <c r="S84" s="63"/>
      <c r="X84" s="61"/>
      <c r="Y84" s="61"/>
      <c r="Z84" s="61"/>
      <c r="AA84" s="61"/>
      <c r="AB84" s="61"/>
      <c r="AC84" s="61"/>
      <c r="AD84" s="61"/>
      <c r="AH84" s="61"/>
      <c r="AI84" s="61"/>
      <c r="AJ84" s="61"/>
      <c r="AK84" s="61"/>
      <c r="AL84" s="61"/>
      <c r="AM84" s="61"/>
      <c r="AN84" s="61"/>
    </row>
    <row r="85" spans="4:40" x14ac:dyDescent="0.25">
      <c r="D85" s="61"/>
      <c r="E85" s="61"/>
      <c r="F85" s="61"/>
      <c r="G85" s="61"/>
      <c r="H85" s="61"/>
      <c r="I85" s="61"/>
      <c r="J85" s="61"/>
      <c r="K85" s="61"/>
      <c r="L85" s="61"/>
      <c r="M85" s="61"/>
      <c r="N85" s="61"/>
      <c r="O85" s="62"/>
      <c r="Q85" s="64"/>
      <c r="R85" s="61"/>
      <c r="S85" s="63"/>
      <c r="X85" s="61"/>
      <c r="Y85" s="61"/>
      <c r="Z85" s="61"/>
      <c r="AA85" s="61"/>
      <c r="AB85" s="61"/>
      <c r="AC85" s="61"/>
      <c r="AD85" s="61"/>
      <c r="AH85" s="61"/>
      <c r="AI85" s="61"/>
      <c r="AJ85" s="61"/>
      <c r="AK85" s="61"/>
      <c r="AL85" s="61"/>
      <c r="AM85" s="61"/>
      <c r="AN85" s="61"/>
    </row>
    <row r="86" spans="4:40" x14ac:dyDescent="0.25">
      <c r="D86" s="61"/>
      <c r="E86" s="61"/>
      <c r="F86" s="61"/>
      <c r="G86" s="61"/>
      <c r="H86" s="61"/>
      <c r="I86" s="61"/>
      <c r="J86" s="61"/>
      <c r="K86" s="61"/>
      <c r="L86" s="61"/>
      <c r="M86" s="61"/>
      <c r="N86" s="61"/>
      <c r="O86" s="62"/>
      <c r="Q86" s="64"/>
      <c r="R86" s="61"/>
      <c r="S86" s="63"/>
      <c r="X86" s="61"/>
      <c r="Y86" s="61"/>
      <c r="Z86" s="61"/>
      <c r="AA86" s="61"/>
      <c r="AB86" s="61"/>
      <c r="AC86" s="61"/>
      <c r="AD86" s="61"/>
      <c r="AH86" s="61"/>
      <c r="AI86" s="61"/>
      <c r="AJ86" s="61"/>
      <c r="AK86" s="61"/>
      <c r="AL86" s="61"/>
      <c r="AM86" s="61"/>
      <c r="AN86" s="61"/>
    </row>
    <row r="87" spans="4:40" x14ac:dyDescent="0.25">
      <c r="D87" s="61"/>
      <c r="E87" s="61"/>
      <c r="F87" s="61"/>
      <c r="G87" s="61"/>
      <c r="H87" s="61"/>
      <c r="I87" s="61"/>
      <c r="J87" s="61"/>
      <c r="K87" s="61"/>
      <c r="L87" s="61"/>
      <c r="M87" s="61"/>
      <c r="N87" s="61"/>
      <c r="O87" s="62"/>
      <c r="Q87" s="64"/>
      <c r="R87" s="61"/>
      <c r="S87" s="63"/>
      <c r="X87" s="61"/>
      <c r="Y87" s="61"/>
      <c r="Z87" s="61"/>
      <c r="AA87" s="61"/>
      <c r="AB87" s="61"/>
      <c r="AC87" s="61"/>
      <c r="AD87" s="61"/>
      <c r="AH87" s="61"/>
      <c r="AI87" s="61"/>
      <c r="AJ87" s="61"/>
      <c r="AK87" s="61"/>
      <c r="AL87" s="61"/>
      <c r="AM87" s="61"/>
      <c r="AN87" s="61"/>
    </row>
    <row r="88" spans="4:40" x14ac:dyDescent="0.25">
      <c r="D88" s="61"/>
      <c r="E88" s="61"/>
      <c r="F88" s="61"/>
      <c r="G88" s="61"/>
      <c r="H88" s="61"/>
      <c r="I88" s="61"/>
      <c r="J88" s="61"/>
      <c r="K88" s="61"/>
      <c r="L88" s="61"/>
      <c r="M88" s="61"/>
      <c r="N88" s="61"/>
      <c r="O88" s="62"/>
      <c r="Q88" s="64"/>
      <c r="R88" s="61"/>
      <c r="S88" s="63"/>
      <c r="X88" s="61"/>
      <c r="Y88" s="61"/>
      <c r="Z88" s="61"/>
      <c r="AA88" s="61"/>
      <c r="AB88" s="61"/>
      <c r="AC88" s="61"/>
      <c r="AD88" s="61"/>
      <c r="AH88" s="61"/>
      <c r="AI88" s="61"/>
      <c r="AJ88" s="61"/>
      <c r="AK88" s="61"/>
      <c r="AL88" s="61"/>
      <c r="AM88" s="61"/>
      <c r="AN88" s="61"/>
    </row>
    <row r="89" spans="4:40" x14ac:dyDescent="0.25">
      <c r="D89" s="61"/>
      <c r="E89" s="61"/>
      <c r="F89" s="61"/>
      <c r="G89" s="61"/>
      <c r="H89" s="61"/>
      <c r="I89" s="61"/>
      <c r="J89" s="61"/>
      <c r="K89" s="61"/>
      <c r="L89" s="61"/>
      <c r="M89" s="61"/>
      <c r="N89" s="61"/>
      <c r="O89" s="62"/>
      <c r="Q89" s="64"/>
      <c r="R89" s="61"/>
      <c r="S89" s="63"/>
      <c r="X89" s="61"/>
      <c r="Y89" s="61"/>
      <c r="Z89" s="61"/>
      <c r="AA89" s="61"/>
      <c r="AB89" s="61"/>
      <c r="AC89" s="61"/>
      <c r="AD89" s="61"/>
      <c r="AH89" s="61"/>
      <c r="AI89" s="61"/>
      <c r="AJ89" s="61"/>
      <c r="AK89" s="61"/>
      <c r="AL89" s="61"/>
      <c r="AM89" s="61"/>
      <c r="AN89" s="61"/>
    </row>
    <row r="90" spans="4:40" x14ac:dyDescent="0.25">
      <c r="D90" s="61"/>
      <c r="E90" s="61"/>
      <c r="F90" s="61"/>
      <c r="G90" s="61"/>
      <c r="H90" s="61"/>
      <c r="I90" s="61"/>
      <c r="J90" s="61"/>
      <c r="K90" s="61"/>
      <c r="L90" s="61"/>
      <c r="M90" s="61"/>
      <c r="N90" s="61"/>
      <c r="O90" s="62"/>
      <c r="Q90" s="64"/>
      <c r="R90" s="61"/>
      <c r="S90" s="63"/>
      <c r="X90" s="61"/>
      <c r="Y90" s="61"/>
      <c r="Z90" s="61"/>
      <c r="AA90" s="61"/>
      <c r="AB90" s="61"/>
      <c r="AC90" s="61"/>
      <c r="AD90" s="61"/>
      <c r="AH90" s="61"/>
      <c r="AI90" s="61"/>
      <c r="AJ90" s="61"/>
      <c r="AK90" s="61"/>
      <c r="AL90" s="61"/>
      <c r="AM90" s="61"/>
      <c r="AN90" s="61"/>
    </row>
    <row r="91" spans="4:40" x14ac:dyDescent="0.25">
      <c r="D91" s="61"/>
      <c r="E91" s="61"/>
      <c r="F91" s="61"/>
      <c r="G91" s="61"/>
      <c r="H91" s="61"/>
      <c r="I91" s="61"/>
      <c r="J91" s="61"/>
      <c r="K91" s="61"/>
      <c r="L91" s="61"/>
      <c r="M91" s="61"/>
      <c r="N91" s="61"/>
      <c r="O91" s="62"/>
      <c r="Q91" s="64"/>
      <c r="R91" s="61"/>
      <c r="S91" s="63"/>
      <c r="X91" s="61"/>
      <c r="Y91" s="61"/>
      <c r="Z91" s="61"/>
      <c r="AA91" s="61"/>
      <c r="AB91" s="61"/>
      <c r="AC91" s="61"/>
      <c r="AD91" s="61"/>
      <c r="AH91" s="61"/>
      <c r="AI91" s="61"/>
      <c r="AJ91" s="61"/>
      <c r="AK91" s="61"/>
      <c r="AL91" s="61"/>
      <c r="AM91" s="61"/>
      <c r="AN91" s="61"/>
    </row>
    <row r="92" spans="4:40" x14ac:dyDescent="0.25">
      <c r="D92" s="61"/>
      <c r="E92" s="61"/>
      <c r="F92" s="61"/>
      <c r="G92" s="61"/>
      <c r="H92" s="61"/>
      <c r="I92" s="61"/>
      <c r="J92" s="61"/>
      <c r="K92" s="61"/>
      <c r="L92" s="61"/>
      <c r="M92" s="61"/>
      <c r="N92" s="61"/>
      <c r="O92" s="62"/>
      <c r="Q92" s="64"/>
      <c r="R92" s="61"/>
      <c r="S92" s="63"/>
      <c r="X92" s="61"/>
      <c r="Y92" s="61"/>
      <c r="Z92" s="61"/>
      <c r="AA92" s="61"/>
      <c r="AB92" s="61"/>
      <c r="AC92" s="61"/>
      <c r="AD92" s="61"/>
      <c r="AH92" s="61"/>
      <c r="AI92" s="61"/>
      <c r="AJ92" s="61"/>
      <c r="AK92" s="61"/>
      <c r="AL92" s="61"/>
      <c r="AM92" s="61"/>
      <c r="AN92" s="61"/>
    </row>
    <row r="93" spans="4:40" x14ac:dyDescent="0.25">
      <c r="D93" s="61"/>
      <c r="E93" s="61"/>
      <c r="F93" s="61"/>
      <c r="G93" s="61"/>
      <c r="H93" s="61"/>
      <c r="I93" s="61"/>
      <c r="J93" s="61"/>
      <c r="K93" s="61"/>
      <c r="L93" s="61"/>
      <c r="M93" s="61"/>
      <c r="N93" s="61"/>
      <c r="O93" s="62"/>
      <c r="Q93" s="64"/>
      <c r="R93" s="61"/>
      <c r="S93" s="63"/>
      <c r="X93" s="61"/>
      <c r="Y93" s="61"/>
      <c r="Z93" s="61"/>
      <c r="AA93" s="61"/>
      <c r="AB93" s="61"/>
      <c r="AC93" s="61"/>
      <c r="AD93" s="61"/>
      <c r="AH93" s="61"/>
      <c r="AI93" s="61"/>
      <c r="AJ93" s="61"/>
      <c r="AK93" s="61"/>
      <c r="AL93" s="61"/>
      <c r="AM93" s="61"/>
      <c r="AN93" s="61"/>
    </row>
    <row r="94" spans="4:40" x14ac:dyDescent="0.25">
      <c r="D94" s="61"/>
      <c r="E94" s="61"/>
      <c r="F94" s="61"/>
      <c r="G94" s="61"/>
      <c r="H94" s="61"/>
      <c r="I94" s="61"/>
      <c r="J94" s="61"/>
      <c r="K94" s="61"/>
      <c r="L94" s="61"/>
      <c r="M94" s="61"/>
      <c r="N94" s="61"/>
      <c r="O94" s="62"/>
      <c r="Q94" s="64"/>
      <c r="R94" s="61"/>
      <c r="S94" s="63"/>
      <c r="X94" s="61"/>
      <c r="Y94" s="61"/>
      <c r="Z94" s="61"/>
      <c r="AA94" s="61"/>
      <c r="AB94" s="61"/>
      <c r="AC94" s="61"/>
      <c r="AD94" s="61"/>
      <c r="AH94" s="61"/>
      <c r="AI94" s="61"/>
      <c r="AJ94" s="61"/>
      <c r="AK94" s="61"/>
      <c r="AL94" s="61"/>
      <c r="AM94" s="61"/>
      <c r="AN94" s="61"/>
    </row>
    <row r="95" spans="4:40" x14ac:dyDescent="0.25">
      <c r="D95" s="61"/>
      <c r="E95" s="61"/>
      <c r="F95" s="61"/>
      <c r="G95" s="61"/>
      <c r="H95" s="61"/>
      <c r="I95" s="61"/>
      <c r="J95" s="61"/>
      <c r="K95" s="61"/>
      <c r="L95" s="61"/>
      <c r="M95" s="61"/>
      <c r="N95" s="61"/>
      <c r="O95" s="62"/>
      <c r="Q95" s="64"/>
      <c r="R95" s="61"/>
      <c r="S95" s="63"/>
      <c r="X95" s="61"/>
      <c r="Y95" s="61"/>
      <c r="Z95" s="61"/>
      <c r="AA95" s="61"/>
      <c r="AB95" s="61"/>
      <c r="AC95" s="61"/>
      <c r="AD95" s="61"/>
      <c r="AH95" s="61"/>
      <c r="AI95" s="61"/>
      <c r="AJ95" s="61"/>
      <c r="AK95" s="61"/>
      <c r="AL95" s="61"/>
      <c r="AM95" s="61"/>
      <c r="AN95" s="61"/>
    </row>
    <row r="96" spans="4:40" x14ac:dyDescent="0.25">
      <c r="D96" s="61"/>
      <c r="E96" s="61"/>
      <c r="F96" s="61"/>
      <c r="G96" s="61"/>
      <c r="H96" s="61"/>
      <c r="I96" s="61"/>
      <c r="J96" s="61"/>
      <c r="K96" s="61"/>
      <c r="L96" s="61"/>
      <c r="M96" s="61"/>
      <c r="N96" s="61"/>
      <c r="O96" s="62"/>
      <c r="Q96" s="64"/>
      <c r="R96" s="61"/>
      <c r="S96" s="63"/>
      <c r="X96" s="61"/>
      <c r="Y96" s="61"/>
      <c r="Z96" s="61"/>
      <c r="AA96" s="61"/>
      <c r="AB96" s="61"/>
      <c r="AC96" s="61"/>
      <c r="AD96" s="61"/>
      <c r="AH96" s="61"/>
      <c r="AI96" s="61"/>
      <c r="AJ96" s="61"/>
      <c r="AK96" s="61"/>
      <c r="AL96" s="61"/>
      <c r="AM96" s="61"/>
      <c r="AN96" s="61"/>
    </row>
    <row r="97" spans="4:40" x14ac:dyDescent="0.25">
      <c r="D97" s="61"/>
      <c r="E97" s="61"/>
      <c r="F97" s="61"/>
      <c r="G97" s="61"/>
      <c r="H97" s="61"/>
      <c r="I97" s="61"/>
      <c r="J97" s="61"/>
      <c r="K97" s="61"/>
      <c r="L97" s="61"/>
      <c r="M97" s="61"/>
      <c r="N97" s="61"/>
      <c r="O97" s="62"/>
      <c r="Q97" s="64"/>
      <c r="R97" s="61"/>
      <c r="S97" s="63"/>
      <c r="X97" s="61"/>
      <c r="Y97" s="61"/>
      <c r="Z97" s="61"/>
      <c r="AA97" s="61"/>
      <c r="AB97" s="61"/>
      <c r="AC97" s="61"/>
      <c r="AD97" s="61"/>
      <c r="AH97" s="61"/>
      <c r="AI97" s="61"/>
      <c r="AJ97" s="61"/>
      <c r="AK97" s="61"/>
      <c r="AL97" s="61"/>
      <c r="AM97" s="61"/>
      <c r="AN97" s="61"/>
    </row>
    <row r="98" spans="4:40" x14ac:dyDescent="0.25">
      <c r="D98" s="61"/>
      <c r="E98" s="61"/>
      <c r="F98" s="61"/>
      <c r="G98" s="61"/>
      <c r="H98" s="61"/>
      <c r="I98" s="61"/>
      <c r="J98" s="61"/>
      <c r="K98" s="61"/>
      <c r="L98" s="61"/>
      <c r="M98" s="61"/>
      <c r="N98" s="61"/>
      <c r="O98" s="62"/>
      <c r="Q98" s="64"/>
      <c r="R98" s="61"/>
      <c r="S98" s="63"/>
      <c r="X98" s="61"/>
      <c r="Y98" s="61"/>
      <c r="Z98" s="61"/>
      <c r="AA98" s="61"/>
      <c r="AB98" s="61"/>
      <c r="AC98" s="61"/>
      <c r="AD98" s="61"/>
      <c r="AH98" s="61"/>
      <c r="AI98" s="61"/>
      <c r="AJ98" s="61"/>
      <c r="AK98" s="61"/>
      <c r="AL98" s="61"/>
      <c r="AM98" s="61"/>
      <c r="AN98" s="61"/>
    </row>
    <row r="99" spans="4:40" x14ac:dyDescent="0.25">
      <c r="D99" s="61"/>
      <c r="E99" s="61"/>
      <c r="F99" s="61"/>
      <c r="G99" s="61"/>
      <c r="H99" s="61"/>
      <c r="I99" s="61"/>
      <c r="J99" s="61"/>
      <c r="K99" s="61"/>
      <c r="L99" s="61"/>
      <c r="M99" s="61"/>
      <c r="N99" s="61"/>
      <c r="O99" s="62"/>
      <c r="Q99" s="64"/>
      <c r="R99" s="61"/>
      <c r="S99" s="63"/>
      <c r="X99" s="61"/>
      <c r="Y99" s="61"/>
      <c r="Z99" s="61"/>
      <c r="AA99" s="61"/>
      <c r="AB99" s="61"/>
      <c r="AC99" s="61"/>
      <c r="AD99" s="61"/>
      <c r="AH99" s="61"/>
      <c r="AI99" s="61"/>
      <c r="AJ99" s="61"/>
      <c r="AK99" s="61"/>
      <c r="AL99" s="61"/>
      <c r="AM99" s="61"/>
      <c r="AN99" s="61"/>
    </row>
    <row r="100" spans="4:40" x14ac:dyDescent="0.25">
      <c r="D100" s="61"/>
      <c r="E100" s="61"/>
      <c r="F100" s="61"/>
      <c r="G100" s="61"/>
      <c r="H100" s="61"/>
      <c r="I100" s="61"/>
      <c r="J100" s="61"/>
      <c r="K100" s="61"/>
      <c r="L100" s="61"/>
      <c r="M100" s="61"/>
      <c r="N100" s="61"/>
      <c r="O100" s="62"/>
      <c r="Q100" s="64"/>
      <c r="R100" s="61"/>
      <c r="S100" s="63"/>
      <c r="X100" s="61"/>
      <c r="Y100" s="61"/>
      <c r="Z100" s="61"/>
      <c r="AA100" s="61"/>
      <c r="AB100" s="61"/>
      <c r="AC100" s="61"/>
      <c r="AD100" s="61"/>
      <c r="AH100" s="61"/>
      <c r="AI100" s="61"/>
      <c r="AJ100" s="61"/>
      <c r="AK100" s="61"/>
      <c r="AL100" s="61"/>
      <c r="AM100" s="61"/>
      <c r="AN100" s="61"/>
    </row>
    <row r="101" spans="4:40" x14ac:dyDescent="0.25">
      <c r="D101" s="61"/>
      <c r="E101" s="61"/>
      <c r="F101" s="61"/>
      <c r="G101" s="61"/>
      <c r="H101" s="61"/>
      <c r="I101" s="61"/>
      <c r="J101" s="61"/>
      <c r="K101" s="61"/>
      <c r="L101" s="61"/>
      <c r="M101" s="61"/>
      <c r="N101" s="61"/>
      <c r="O101" s="62"/>
      <c r="Q101" s="64"/>
      <c r="R101" s="61"/>
      <c r="S101" s="63"/>
      <c r="X101" s="61"/>
      <c r="Y101" s="61"/>
      <c r="Z101" s="61"/>
      <c r="AA101" s="61"/>
      <c r="AB101" s="61"/>
      <c r="AC101" s="61"/>
      <c r="AD101" s="61"/>
      <c r="AH101" s="61"/>
      <c r="AI101" s="61"/>
      <c r="AJ101" s="61"/>
      <c r="AK101" s="61"/>
      <c r="AL101" s="61"/>
      <c r="AM101" s="61"/>
      <c r="AN101" s="61"/>
    </row>
    <row r="102" spans="4:40" x14ac:dyDescent="0.25">
      <c r="D102" s="61"/>
      <c r="E102" s="61"/>
      <c r="F102" s="61"/>
      <c r="G102" s="61"/>
      <c r="H102" s="61"/>
      <c r="I102" s="61"/>
      <c r="J102" s="61"/>
      <c r="K102" s="61"/>
      <c r="L102" s="61"/>
      <c r="M102" s="61"/>
      <c r="N102" s="61"/>
      <c r="O102" s="62"/>
      <c r="Q102" s="64"/>
      <c r="R102" s="61"/>
      <c r="S102" s="63"/>
      <c r="X102" s="61"/>
      <c r="Y102" s="61"/>
      <c r="Z102" s="61"/>
      <c r="AA102" s="61"/>
      <c r="AB102" s="61"/>
      <c r="AC102" s="61"/>
      <c r="AD102" s="61"/>
      <c r="AH102" s="61"/>
      <c r="AI102" s="61"/>
      <c r="AJ102" s="61"/>
      <c r="AK102" s="61"/>
      <c r="AL102" s="61"/>
      <c r="AM102" s="61"/>
      <c r="AN102" s="61"/>
    </row>
    <row r="103" spans="4:40" x14ac:dyDescent="0.25">
      <c r="D103" s="61"/>
      <c r="E103" s="61"/>
      <c r="F103" s="61"/>
      <c r="G103" s="61"/>
      <c r="H103" s="61"/>
      <c r="I103" s="61"/>
      <c r="J103" s="61"/>
      <c r="K103" s="61"/>
      <c r="L103" s="61"/>
      <c r="M103" s="61"/>
      <c r="N103" s="61"/>
      <c r="O103" s="62"/>
      <c r="Q103" s="64"/>
      <c r="R103" s="61"/>
      <c r="S103" s="63"/>
      <c r="X103" s="61"/>
      <c r="Y103" s="61"/>
      <c r="Z103" s="61"/>
      <c r="AA103" s="61"/>
      <c r="AB103" s="61"/>
      <c r="AC103" s="61"/>
      <c r="AD103" s="61"/>
      <c r="AH103" s="61"/>
      <c r="AI103" s="61"/>
      <c r="AJ103" s="61"/>
      <c r="AK103" s="61"/>
      <c r="AL103" s="61"/>
      <c r="AM103" s="61"/>
      <c r="AN103" s="61"/>
    </row>
    <row r="104" spans="4:40" x14ac:dyDescent="0.25">
      <c r="D104" s="61"/>
      <c r="E104" s="61"/>
      <c r="F104" s="61"/>
      <c r="G104" s="61"/>
      <c r="H104" s="61"/>
      <c r="I104" s="61"/>
      <c r="J104" s="61"/>
      <c r="K104" s="61"/>
      <c r="L104" s="61"/>
      <c r="M104" s="61"/>
      <c r="N104" s="61"/>
      <c r="O104" s="62"/>
      <c r="Q104" s="64"/>
      <c r="R104" s="61"/>
      <c r="S104" s="63"/>
      <c r="X104" s="61"/>
      <c r="Y104" s="61"/>
      <c r="Z104" s="61"/>
      <c r="AA104" s="61"/>
      <c r="AB104" s="61"/>
      <c r="AC104" s="61"/>
      <c r="AD104" s="61"/>
      <c r="AH104" s="61"/>
      <c r="AI104" s="61"/>
      <c r="AJ104" s="61"/>
      <c r="AK104" s="61"/>
      <c r="AL104" s="61"/>
      <c r="AM104" s="61"/>
      <c r="AN104" s="61"/>
    </row>
    <row r="105" spans="4:40" x14ac:dyDescent="0.25">
      <c r="D105" s="61"/>
      <c r="E105" s="61"/>
      <c r="F105" s="61"/>
      <c r="G105" s="61"/>
      <c r="H105" s="61"/>
      <c r="I105" s="61"/>
      <c r="J105" s="61"/>
      <c r="K105" s="61"/>
      <c r="L105" s="61"/>
      <c r="M105" s="61"/>
      <c r="N105" s="61"/>
      <c r="O105" s="62"/>
      <c r="Q105" s="64"/>
      <c r="R105" s="61"/>
      <c r="S105" s="63"/>
      <c r="X105" s="61"/>
      <c r="Y105" s="61"/>
      <c r="Z105" s="61"/>
      <c r="AA105" s="61"/>
      <c r="AB105" s="61"/>
      <c r="AC105" s="61"/>
      <c r="AD105" s="61"/>
      <c r="AH105" s="61"/>
      <c r="AI105" s="61"/>
      <c r="AJ105" s="61"/>
      <c r="AK105" s="61"/>
      <c r="AL105" s="61"/>
      <c r="AM105" s="61"/>
      <c r="AN105" s="61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D13"/>
  <sheetViews>
    <sheetView workbookViewId="0"/>
  </sheetViews>
  <sheetFormatPr defaultColWidth="9.140625" defaultRowHeight="11.25" x14ac:dyDescent="0.2"/>
  <cols>
    <col min="1" max="1" width="14.5703125" style="12" customWidth="1"/>
    <col min="2" max="2" width="42.5703125" style="12" customWidth="1"/>
    <col min="3" max="3" width="28.5703125" style="12" customWidth="1"/>
    <col min="4" max="4" width="21.7109375" style="12" customWidth="1"/>
    <col min="5" max="16384" width="9.140625" style="12"/>
  </cols>
  <sheetData>
    <row r="1" spans="1:4" x14ac:dyDescent="0.2">
      <c r="A1" s="11" t="s">
        <v>100</v>
      </c>
      <c r="B1" s="12" t="s">
        <v>101</v>
      </c>
    </row>
    <row r="3" spans="1:4" ht="18" customHeight="1" x14ac:dyDescent="0.2"/>
    <row r="7" spans="1:4" x14ac:dyDescent="0.2">
      <c r="A7" s="11" t="s">
        <v>16</v>
      </c>
      <c r="B7" s="11" t="s">
        <v>15</v>
      </c>
      <c r="C7" s="11" t="s">
        <v>1</v>
      </c>
      <c r="D7" s="11" t="s">
        <v>0</v>
      </c>
    </row>
    <row r="8" spans="1:4" x14ac:dyDescent="0.2">
      <c r="A8" s="16" t="s">
        <v>17</v>
      </c>
      <c r="B8" s="16" t="s">
        <v>18</v>
      </c>
      <c r="C8" s="14" t="s">
        <v>19</v>
      </c>
    </row>
    <row r="9" spans="1:4" x14ac:dyDescent="0.2">
      <c r="A9" s="11" t="s">
        <v>96</v>
      </c>
    </row>
    <row r="10" spans="1:4" x14ac:dyDescent="0.2">
      <c r="A10" s="22" t="s">
        <v>95</v>
      </c>
      <c r="B10" s="22" t="s">
        <v>95</v>
      </c>
      <c r="C10" s="16" t="s">
        <v>97</v>
      </c>
    </row>
    <row r="11" spans="1:4" x14ac:dyDescent="0.2">
      <c r="A11" s="22" t="s">
        <v>98</v>
      </c>
      <c r="B11" s="22" t="s">
        <v>98</v>
      </c>
      <c r="C11" s="16" t="s">
        <v>97</v>
      </c>
    </row>
    <row r="13" spans="1:4" x14ac:dyDescent="0.2">
      <c r="A13" s="11" t="s">
        <v>102</v>
      </c>
    </row>
  </sheetData>
  <phoneticPr fontId="21" type="noConversion"/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3489" r:id="rId4" name="cmdCheckRegionsSheet">
          <controlPr defaultSize="0" autoLine="0" r:id="rId5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</xdr:rowOff>
              </to>
            </anchor>
          </controlPr>
        </control>
      </mc:Choice>
      <mc:Fallback>
        <control shapeId="63489" r:id="rId4" name="cmdCheckRegionsSheet"/>
      </mc:Fallback>
    </mc:AlternateContent>
    <mc:AlternateContent xmlns:mc="http://schemas.openxmlformats.org/markup-compatibility/2006">
      <mc:Choice Requires="x14">
        <control shapeId="63490" r:id="rId6" name="cmdSpecifySets">
          <controlPr defaultSize="0" autoLine="0" r:id="rId7">
            <anchor moveWithCells="1">
              <from>
                <xdr:col>2</xdr:col>
                <xdr:colOff>9525</xdr:colOff>
                <xdr:row>3</xdr:row>
                <xdr:rowOff>19050</xdr:rowOff>
              </from>
              <to>
                <xdr:col>3</xdr:col>
                <xdr:colOff>9525</xdr:colOff>
                <xdr:row>4</xdr:row>
                <xdr:rowOff>114300</xdr:rowOff>
              </to>
            </anchor>
          </controlPr>
        </control>
      </mc:Choice>
      <mc:Fallback>
        <control shapeId="63490" r:id="rId6" name="cmdSpecifySets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F7"/>
  <sheetViews>
    <sheetView workbookViewId="0"/>
  </sheetViews>
  <sheetFormatPr defaultColWidth="9.140625" defaultRowHeight="11.25" x14ac:dyDescent="0.2"/>
  <cols>
    <col min="1" max="1" width="12.85546875" style="19" customWidth="1"/>
    <col min="2" max="2" width="12.28515625" style="19" customWidth="1"/>
    <col min="3" max="3" width="21" style="19" customWidth="1"/>
    <col min="4" max="4" width="10.28515625" style="19" customWidth="1"/>
    <col min="5" max="5" width="29.7109375" style="19" customWidth="1"/>
    <col min="6" max="6" width="10.28515625" style="19" customWidth="1"/>
    <col min="7" max="16384" width="9.140625" style="19"/>
  </cols>
  <sheetData>
    <row r="1" spans="1:6" x14ac:dyDescent="0.2">
      <c r="A1" s="21" t="s">
        <v>99</v>
      </c>
    </row>
    <row r="4" spans="1:6" ht="17.25" customHeight="1" x14ac:dyDescent="0.2"/>
    <row r="5" spans="1:6" ht="17.25" customHeight="1" x14ac:dyDescent="0.2">
      <c r="C5" s="27"/>
    </row>
    <row r="6" spans="1:6" ht="15.75" customHeight="1" x14ac:dyDescent="0.2"/>
    <row r="7" spans="1:6" x14ac:dyDescent="0.2">
      <c r="B7" s="28" t="s">
        <v>40</v>
      </c>
      <c r="C7" s="21" t="s">
        <v>41</v>
      </c>
      <c r="D7" s="21" t="s">
        <v>42</v>
      </c>
      <c r="E7" s="21" t="s">
        <v>1</v>
      </c>
      <c r="F7" s="21" t="s">
        <v>0</v>
      </c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1681" r:id="rId4" name="cmdSpecifySets">
          <controlPr defaultSize="0" autoLine="0" r:id="rId5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4</xdr:row>
                <xdr:rowOff>152400</xdr:rowOff>
              </to>
            </anchor>
          </controlPr>
        </control>
      </mc:Choice>
      <mc:Fallback>
        <control shapeId="71681" r:id="rId4" name="cmdSpecifySets"/>
      </mc:Fallback>
    </mc:AlternateContent>
    <mc:AlternateContent xmlns:mc="http://schemas.openxmlformats.org/markup-compatibility/2006">
      <mc:Choice Requires="x14">
        <control shapeId="71682" r:id="rId6" name="cmdCheckCommodit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71682" r:id="rId6" name="cmdCheckCommoditiesSheet"/>
      </mc:Fallback>
    </mc:AlternateContent>
    <mc:AlternateContent xmlns:mc="http://schemas.openxmlformats.org/markup-compatibility/2006">
      <mc:Choice Requires="x14">
        <control shapeId="71683" r:id="rId8" name="cmdCommUnit">
          <controlPr defaultSize="0" autoLine="0" r:id="rId9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676275</xdr:colOff>
                <xdr:row>4</xdr:row>
                <xdr:rowOff>152400</xdr:rowOff>
              </to>
            </anchor>
          </controlPr>
        </control>
      </mc:Choice>
      <mc:Fallback>
        <control shapeId="71683" r:id="rId8" name="cmdCommUni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>
    <tabColor theme="4"/>
  </sheetPr>
  <dimension ref="A1:F18"/>
  <sheetViews>
    <sheetView workbookViewId="0">
      <selection activeCell="D11" sqref="D11:D13"/>
    </sheetView>
  </sheetViews>
  <sheetFormatPr defaultColWidth="9.140625" defaultRowHeight="11.25" x14ac:dyDescent="0.2"/>
  <cols>
    <col min="1" max="1" width="12.85546875" style="19" customWidth="1"/>
    <col min="2" max="2" width="12.28515625" style="19" customWidth="1"/>
    <col min="3" max="3" width="21" style="19" customWidth="1"/>
    <col min="4" max="4" width="10.28515625" style="19" customWidth="1"/>
    <col min="5" max="5" width="29.7109375" style="19" customWidth="1"/>
    <col min="6" max="6" width="10.28515625" style="19" customWidth="1"/>
    <col min="7" max="16384" width="9.140625" style="19"/>
  </cols>
  <sheetData>
    <row r="1" spans="1:6" x14ac:dyDescent="0.2">
      <c r="A1" s="11" t="str">
        <f ca="1">IF(INDEX(Index!$E$6:$E$37,MATCH(A2,Index!$D$6:$D$37,0))=1,LEFT(A2,SEARCH("_",A2)-1),"")</f>
        <v>Commodities</v>
      </c>
      <c r="B1" s="19" t="s">
        <v>125</v>
      </c>
    </row>
    <row r="2" spans="1:6" ht="12.75" x14ac:dyDescent="0.2">
      <c r="A2" t="str">
        <f ca="1">MID(CELL("filename",A2),FIND("]",CELL("filename",A2))+1,255)</f>
        <v>Commodities_BASE</v>
      </c>
    </row>
    <row r="4" spans="1:6" ht="17.25" customHeight="1" x14ac:dyDescent="0.2"/>
    <row r="5" spans="1:6" ht="17.25" customHeight="1" x14ac:dyDescent="0.2">
      <c r="C5" s="27"/>
    </row>
    <row r="6" spans="1:6" ht="15.75" customHeight="1" x14ac:dyDescent="0.2"/>
    <row r="7" spans="1:6" x14ac:dyDescent="0.2">
      <c r="B7" s="28" t="s">
        <v>40</v>
      </c>
      <c r="C7" s="21" t="s">
        <v>41</v>
      </c>
      <c r="D7" s="21" t="s">
        <v>42</v>
      </c>
      <c r="E7" s="21" t="s">
        <v>1</v>
      </c>
      <c r="F7" s="21" t="s">
        <v>0</v>
      </c>
    </row>
    <row r="8" spans="1:6" s="18" customFormat="1" ht="12.75" x14ac:dyDescent="0.2">
      <c r="A8" s="47" t="s">
        <v>115</v>
      </c>
      <c r="B8" s="51"/>
      <c r="C8" s="51"/>
      <c r="D8" s="51"/>
    </row>
    <row r="9" spans="1:6" s="18" customFormat="1" ht="12.75" x14ac:dyDescent="0.2">
      <c r="A9" s="47"/>
      <c r="B9" s="51" t="str">
        <f>RES!D2</f>
        <v>INMELC</v>
      </c>
      <c r="C9" s="51" t="str">
        <f>RES!D3</f>
        <v>Industry-NM-Electricity</v>
      </c>
      <c r="D9" s="52" t="s">
        <v>117</v>
      </c>
      <c r="E9" s="31" t="s">
        <v>118</v>
      </c>
    </row>
    <row r="10" spans="1:6" s="18" customFormat="1" ht="12.75" x14ac:dyDescent="0.2">
      <c r="A10" s="47"/>
      <c r="B10" s="51" t="str">
        <f>RES!E2</f>
        <v>IFAELC</v>
      </c>
      <c r="C10" s="51" t="str">
        <f>RES!E3</f>
        <v>Industry-FA-Electricity</v>
      </c>
      <c r="D10" s="52" t="s">
        <v>117</v>
      </c>
      <c r="E10" s="31" t="s">
        <v>118</v>
      </c>
    </row>
    <row r="11" spans="1:6" s="18" customFormat="1" ht="12.75" x14ac:dyDescent="0.2">
      <c r="A11" s="48"/>
      <c r="B11" s="48" t="str">
        <f>RES!F2</f>
        <v>ELCC</v>
      </c>
      <c r="C11" s="48" t="str">
        <f>RES!F3</f>
        <v>Electricity Upstream Transmission</v>
      </c>
      <c r="D11" s="52" t="s">
        <v>117</v>
      </c>
      <c r="E11" s="31" t="s">
        <v>118</v>
      </c>
    </row>
    <row r="12" spans="1:6" s="18" customFormat="1" ht="12.75" x14ac:dyDescent="0.2">
      <c r="A12" s="48"/>
      <c r="B12" s="48" t="str">
        <f>RES!R2</f>
        <v>CO2CAPT</v>
      </c>
      <c r="C12" s="48" t="str">
        <f>RES!R3</f>
        <v>CO2 Captured</v>
      </c>
      <c r="D12" s="52" t="s">
        <v>117</v>
      </c>
      <c r="E12" s="31" t="s">
        <v>119</v>
      </c>
    </row>
    <row r="13" spans="1:6" s="18" customFormat="1" ht="12.75" x14ac:dyDescent="0.2">
      <c r="A13" s="48"/>
      <c r="B13" s="48" t="str">
        <f>RES!Z2</f>
        <v>CO2STOR</v>
      </c>
      <c r="C13" s="48" t="str">
        <f>RES!Z3</f>
        <v>Transported and Stored CO2</v>
      </c>
      <c r="D13" s="52" t="s">
        <v>117</v>
      </c>
      <c r="E13" s="31" t="s">
        <v>119</v>
      </c>
    </row>
    <row r="14" spans="1:6" ht="12.75" x14ac:dyDescent="0.2">
      <c r="A14" s="53" t="s">
        <v>116</v>
      </c>
      <c r="B14" s="48"/>
      <c r="C14" s="48"/>
      <c r="D14" s="52"/>
    </row>
    <row r="15" spans="1:6" ht="12.75" x14ac:dyDescent="0.2">
      <c r="A15" s="48"/>
      <c r="B15" s="48" t="str">
        <f>RES!L2</f>
        <v>CO2SPIFC</v>
      </c>
      <c r="C15" s="48" t="str">
        <f>RES!L3</f>
        <v>Process Emissions FerroChrome South Africa</v>
      </c>
      <c r="D15" s="52" t="s">
        <v>120</v>
      </c>
      <c r="E15" s="31" t="s">
        <v>121</v>
      </c>
    </row>
    <row r="16" spans="1:6" ht="12.75" x14ac:dyDescent="0.2">
      <c r="A16" s="48"/>
      <c r="B16" s="48" t="str">
        <f>RES!G2</f>
        <v>PWRCO2S</v>
      </c>
      <c r="C16" s="48" t="str">
        <f>RES!G3</f>
        <v>Power Sector Carbon dioxide South Africa</v>
      </c>
      <c r="D16" s="52" t="s">
        <v>120</v>
      </c>
      <c r="E16" s="31" t="s">
        <v>121</v>
      </c>
    </row>
    <row r="17" spans="1:1" s="18" customFormat="1" ht="12.75" x14ac:dyDescent="0.2">
      <c r="A17" s="48"/>
    </row>
    <row r="18" spans="1:1" s="18" customFormat="1" ht="12.75" x14ac:dyDescent="0.2"/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5955" r:id="rId4" name="cmdCommUnit">
          <controlPr defaultSize="0" autoLine="0" r:id="rId5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676275</xdr:colOff>
                <xdr:row>4</xdr:row>
                <xdr:rowOff>152400</xdr:rowOff>
              </to>
            </anchor>
          </controlPr>
        </control>
      </mc:Choice>
      <mc:Fallback>
        <control shapeId="125955" r:id="rId4" name="cmdCommUnit"/>
      </mc:Fallback>
    </mc:AlternateContent>
    <mc:AlternateContent xmlns:mc="http://schemas.openxmlformats.org/markup-compatibility/2006">
      <mc:Choice Requires="x14">
        <control shapeId="125954" r:id="rId6" name="cmdCheckCommodit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125954" r:id="rId6" name="cmdCheckCommoditiesSheet"/>
      </mc:Fallback>
    </mc:AlternateContent>
    <mc:AlternateContent xmlns:mc="http://schemas.openxmlformats.org/markup-compatibility/2006">
      <mc:Choice Requires="x14">
        <control shapeId="125953" r:id="rId8" name="cmdSpecifySets">
          <controlPr defaultSize="0" autoLine="0" r:id="rId9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4</xdr:row>
                <xdr:rowOff>152400</xdr:rowOff>
              </to>
            </anchor>
          </controlPr>
        </control>
      </mc:Choice>
      <mc:Fallback>
        <control shapeId="125953" r:id="rId8" name="cmdSpecifySets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F10"/>
  <sheetViews>
    <sheetView workbookViewId="0"/>
  </sheetViews>
  <sheetFormatPr defaultColWidth="9.140625" defaultRowHeight="11.25" x14ac:dyDescent="0.2"/>
  <cols>
    <col min="1" max="1" width="13.5703125" style="12" customWidth="1"/>
    <col min="2" max="2" width="11.140625" style="12" customWidth="1"/>
    <col min="3" max="3" width="27.28515625" style="12" customWidth="1"/>
    <col min="4" max="4" width="11.140625" style="12" customWidth="1"/>
    <col min="5" max="5" width="29.28515625" style="12" customWidth="1"/>
    <col min="6" max="6" width="10.42578125" style="12" customWidth="1"/>
    <col min="7" max="16384" width="9.140625" style="12"/>
  </cols>
  <sheetData>
    <row r="1" spans="1:6" x14ac:dyDescent="0.2">
      <c r="A1" s="11" t="s">
        <v>105</v>
      </c>
    </row>
    <row r="4" spans="1:6" ht="18" customHeight="1" x14ac:dyDescent="0.2"/>
    <row r="7" spans="1:6" x14ac:dyDescent="0.2">
      <c r="B7" s="11" t="s">
        <v>56</v>
      </c>
      <c r="C7" s="11" t="s">
        <v>57</v>
      </c>
      <c r="D7" s="11" t="s">
        <v>93</v>
      </c>
      <c r="E7" s="11" t="s">
        <v>1</v>
      </c>
      <c r="F7" s="11" t="s">
        <v>0</v>
      </c>
    </row>
    <row r="8" spans="1:6" x14ac:dyDescent="0.2">
      <c r="B8" s="11"/>
      <c r="C8" s="11"/>
      <c r="D8" s="11"/>
      <c r="E8" s="11"/>
      <c r="F8" s="11"/>
    </row>
    <row r="9" spans="1:6" x14ac:dyDescent="0.2">
      <c r="B9" s="41"/>
      <c r="C9" s="41"/>
      <c r="E9" s="41"/>
    </row>
    <row r="10" spans="1:6" x14ac:dyDescent="0.2">
      <c r="B10" s="13"/>
      <c r="C10" s="44"/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0899" r:id="rId4" name="cmdProcUnits">
          <controlPr defaultSize="0" autoLine="0" r:id="rId5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647700</xdr:colOff>
                <xdr:row>5</xdr:row>
                <xdr:rowOff>0</xdr:rowOff>
              </to>
            </anchor>
          </controlPr>
        </control>
      </mc:Choice>
      <mc:Fallback>
        <control shapeId="80899" r:id="rId4" name="cmdProcUnits"/>
      </mc:Fallback>
    </mc:AlternateContent>
    <mc:AlternateContent xmlns:mc="http://schemas.openxmlformats.org/markup-compatibility/2006">
      <mc:Choice Requires="x14">
        <control shapeId="80898" r:id="rId6" name="cmdCheckTechnolog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80898" r:id="rId6" name="cmdCheckTechnologiesSheet"/>
      </mc:Fallback>
    </mc:AlternateContent>
    <mc:AlternateContent xmlns:mc="http://schemas.openxmlformats.org/markup-compatibility/2006">
      <mc:Choice Requires="x14">
        <control shapeId="80897" r:id="rId8" name="cmdSpecifySets">
          <controlPr defaultSize="0" autoLine="0" r:id="rId9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5</xdr:row>
                <xdr:rowOff>0</xdr:rowOff>
              </to>
            </anchor>
          </controlPr>
        </control>
      </mc:Choice>
      <mc:Fallback>
        <control shapeId="80897" r:id="rId8" name="cmdSpecifySets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F10"/>
  <sheetViews>
    <sheetView workbookViewId="0"/>
  </sheetViews>
  <sheetFormatPr defaultColWidth="9.140625" defaultRowHeight="12.75" x14ac:dyDescent="0.2"/>
  <cols>
    <col min="1" max="1" width="12.28515625" style="18" customWidth="1"/>
    <col min="2" max="2" width="12.140625" style="18" customWidth="1"/>
    <col min="3" max="3" width="28.42578125" style="18" customWidth="1"/>
    <col min="4" max="4" width="10" style="18" customWidth="1"/>
    <col min="5" max="5" width="28.42578125" style="18" customWidth="1"/>
    <col min="6" max="6" width="10.28515625" style="18" customWidth="1"/>
    <col min="7" max="16384" width="9.140625" style="18"/>
  </cols>
  <sheetData>
    <row r="1" spans="1:6" s="19" customFormat="1" ht="11.25" x14ac:dyDescent="0.2">
      <c r="A1" s="21" t="s">
        <v>103</v>
      </c>
    </row>
    <row r="2" spans="1:6" s="19" customFormat="1" ht="11.25" x14ac:dyDescent="0.2"/>
    <row r="3" spans="1:6" s="19" customFormat="1" ht="11.25" x14ac:dyDescent="0.2"/>
    <row r="4" spans="1:6" s="19" customFormat="1" ht="18.75" customHeight="1" x14ac:dyDescent="0.2"/>
    <row r="5" spans="1:6" s="19" customFormat="1" ht="17.25" customHeight="1" x14ac:dyDescent="0.2">
      <c r="C5" s="27"/>
    </row>
    <row r="6" spans="1:6" s="19" customFormat="1" ht="15.75" customHeight="1" x14ac:dyDescent="0.2"/>
    <row r="7" spans="1:6" s="19" customFormat="1" ht="11.25" x14ac:dyDescent="0.2">
      <c r="B7" s="28" t="s">
        <v>46</v>
      </c>
      <c r="C7" s="21" t="s">
        <v>47</v>
      </c>
      <c r="D7" s="21" t="s">
        <v>43</v>
      </c>
      <c r="E7" s="21" t="s">
        <v>1</v>
      </c>
      <c r="F7" s="21" t="s">
        <v>0</v>
      </c>
    </row>
    <row r="8" spans="1:6" s="19" customFormat="1" ht="11.25" x14ac:dyDescent="0.2">
      <c r="B8" s="20"/>
      <c r="C8" s="20"/>
    </row>
    <row r="9" spans="1:6" s="19" customFormat="1" ht="11.25" x14ac:dyDescent="0.2">
      <c r="B9" s="20"/>
      <c r="C9" s="20"/>
      <c r="E9" s="20"/>
    </row>
    <row r="10" spans="1:6" s="19" customFormat="1" ht="11.25" x14ac:dyDescent="0.2">
      <c r="D10" s="20"/>
      <c r="E10" s="20"/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1377" r:id="rId4" name="cmdConstraintSets">
          <controlPr defaultSize="0" autoLine="0" autoPict="0" r:id="rId5">
            <anchor moveWithCells="1">
              <from>
                <xdr:col>4</xdr:col>
                <xdr:colOff>19050</xdr:colOff>
                <xdr:row>4</xdr:row>
                <xdr:rowOff>19050</xdr:rowOff>
              </from>
              <to>
                <xdr:col>5</xdr:col>
                <xdr:colOff>19050</xdr:colOff>
                <xdr:row>5</xdr:row>
                <xdr:rowOff>28575</xdr:rowOff>
              </to>
            </anchor>
          </controlPr>
        </control>
      </mc:Choice>
      <mc:Fallback>
        <control shapeId="101377" r:id="rId4" name="cmdConstraintSets"/>
      </mc:Fallback>
    </mc:AlternateContent>
    <mc:AlternateContent xmlns:mc="http://schemas.openxmlformats.org/markup-compatibility/2006">
      <mc:Choice Requires="x14">
        <control shapeId="101378" r:id="rId6" name="cmdCheckConstraintsSheet">
          <controlPr defaultSize="0" autoLine="0" r:id="rId7">
            <anchor moveWithCells="1">
              <from>
                <xdr:col>0</xdr:col>
                <xdr:colOff>9525</xdr:colOff>
                <xdr:row>3</xdr:row>
                <xdr:rowOff>0</xdr:rowOff>
              </from>
              <to>
                <xdr:col>0</xdr:col>
                <xdr:colOff>790575</xdr:colOff>
                <xdr:row>4</xdr:row>
                <xdr:rowOff>0</xdr:rowOff>
              </to>
            </anchor>
          </controlPr>
        </control>
      </mc:Choice>
      <mc:Fallback>
        <control shapeId="101378" r:id="rId6" name="cmdCheckConstraintsSheet"/>
      </mc:Fallback>
    </mc:AlternateContent>
    <mc:AlternateContent xmlns:mc="http://schemas.openxmlformats.org/markup-compatibility/2006">
      <mc:Choice Requires="x14">
        <control shapeId="101379" r:id="rId8" name="cmdConstraintUnit">
          <controlPr defaultSize="0" autoLine="0" r:id="rId9">
            <anchor moveWithCells="1">
              <from>
                <xdr:col>3</xdr:col>
                <xdr:colOff>19050</xdr:colOff>
                <xdr:row>4</xdr:row>
                <xdr:rowOff>9525</xdr:rowOff>
              </from>
              <to>
                <xdr:col>3</xdr:col>
                <xdr:colOff>571500</xdr:colOff>
                <xdr:row>5</xdr:row>
                <xdr:rowOff>28575</xdr:rowOff>
              </to>
            </anchor>
          </controlPr>
        </control>
      </mc:Choice>
      <mc:Fallback>
        <control shapeId="101379" r:id="rId8" name="cmdConstraintUnit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D9"/>
  <sheetViews>
    <sheetView workbookViewId="0"/>
  </sheetViews>
  <sheetFormatPr defaultColWidth="8.85546875" defaultRowHeight="11.25" x14ac:dyDescent="0.2"/>
  <cols>
    <col min="1" max="1" width="14.85546875" style="12" customWidth="1"/>
    <col min="2" max="2" width="11.7109375" style="12" customWidth="1"/>
    <col min="3" max="3" width="21.140625" style="12" customWidth="1"/>
    <col min="4" max="4" width="8.7109375" style="12" customWidth="1"/>
    <col min="5" max="16384" width="8.85546875" style="12"/>
  </cols>
  <sheetData>
    <row r="1" spans="1:4" x14ac:dyDescent="0.2">
      <c r="A1" s="11" t="s">
        <v>104</v>
      </c>
    </row>
    <row r="3" spans="1:4" ht="15" customHeight="1" x14ac:dyDescent="0.2"/>
    <row r="4" spans="1:4" ht="20.25" customHeight="1" x14ac:dyDescent="0.2"/>
    <row r="5" spans="1:4" ht="19.5" customHeight="1" x14ac:dyDescent="0.2"/>
    <row r="6" spans="1:4" ht="19.5" customHeight="1" x14ac:dyDescent="0.2"/>
    <row r="7" spans="1:4" x14ac:dyDescent="0.2">
      <c r="B7" s="11" t="s">
        <v>40</v>
      </c>
      <c r="C7" s="11" t="s">
        <v>41</v>
      </c>
      <c r="D7" s="11" t="s">
        <v>43</v>
      </c>
    </row>
    <row r="9" spans="1:4" x14ac:dyDescent="0.2">
      <c r="B9" s="23"/>
      <c r="C9" s="24"/>
      <c r="D9" s="24"/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0116" r:id="rId4" name="cmdCheckCommDataSheet">
          <controlPr defaultSize="0" autoLine="0" r:id="rId5">
            <anchor moveWithCells="1">
              <from>
                <xdr:col>0</xdr:col>
                <xdr:colOff>9525</xdr:colOff>
                <xdr:row>1</xdr:row>
                <xdr:rowOff>123825</xdr:rowOff>
              </from>
              <to>
                <xdr:col>0</xdr:col>
                <xdr:colOff>828675</xdr:colOff>
                <xdr:row>3</xdr:row>
                <xdr:rowOff>28575</xdr:rowOff>
              </to>
            </anchor>
          </controlPr>
        </control>
      </mc:Choice>
      <mc:Fallback>
        <control shapeId="90116" r:id="rId4" name="cmdCheckCommDataSheet"/>
      </mc:Fallback>
    </mc:AlternateContent>
    <mc:AlternateContent xmlns:mc="http://schemas.openxmlformats.org/markup-compatibility/2006">
      <mc:Choice Requires="x14">
        <control shapeId="90115" r:id="rId6" name="cmdAddParamQualifier1">
          <controlPr defaultSize="0" autoLine="0" r:id="rId7">
            <anchor moveWithCells="1">
              <from>
                <xdr:col>0</xdr:col>
                <xdr:colOff>9525</xdr:colOff>
                <xdr:row>4</xdr:row>
                <xdr:rowOff>19050</xdr:rowOff>
              </from>
              <to>
                <xdr:col>0</xdr:col>
                <xdr:colOff>828675</xdr:colOff>
                <xdr:row>5</xdr:row>
                <xdr:rowOff>9525</xdr:rowOff>
              </to>
            </anchor>
          </controlPr>
        </control>
      </mc:Choice>
      <mc:Fallback>
        <control shapeId="90115" r:id="rId6" name="cmdAddParamQualifier1"/>
      </mc:Fallback>
    </mc:AlternateContent>
    <mc:AlternateContent xmlns:mc="http://schemas.openxmlformats.org/markup-compatibility/2006">
      <mc:Choice Requires="x14">
        <control shapeId="90114" r:id="rId8" name="cmdCommNameAndDesc">
          <controlPr defaultSize="0" autoLine="0" r:id="rId9">
            <anchor moveWithCells="1">
              <from>
                <xdr:col>1</xdr:col>
                <xdr:colOff>19050</xdr:colOff>
                <xdr:row>2</xdr:row>
                <xdr:rowOff>0</xdr:rowOff>
              </from>
              <to>
                <xdr:col>3</xdr:col>
                <xdr:colOff>0</xdr:colOff>
                <xdr:row>3</xdr:row>
                <xdr:rowOff>47625</xdr:rowOff>
              </to>
            </anchor>
          </controlPr>
        </control>
      </mc:Choice>
      <mc:Fallback>
        <control shapeId="90114" r:id="rId8" name="cmdCommNameAndDesc"/>
      </mc:Fallback>
    </mc:AlternateContent>
    <mc:AlternateContent xmlns:mc="http://schemas.openxmlformats.org/markup-compatibility/2006">
      <mc:Choice Requires="x14">
        <control shapeId="90113" r:id="rId10" name="cmdAddParameter">
          <controlPr defaultSize="0" autoLine="0" r:id="rId11">
            <anchor moveWithCells="1">
              <from>
                <xdr:col>0</xdr:col>
                <xdr:colOff>9525</xdr:colOff>
                <xdr:row>3</xdr:row>
                <xdr:rowOff>38100</xdr:rowOff>
              </from>
              <to>
                <xdr:col>0</xdr:col>
                <xdr:colOff>828675</xdr:colOff>
                <xdr:row>4</xdr:row>
                <xdr:rowOff>19050</xdr:rowOff>
              </to>
            </anchor>
          </controlPr>
        </control>
      </mc:Choice>
      <mc:Fallback>
        <control shapeId="90113" r:id="rId10" name="cmdAddParameter"/>
      </mc:Fallback>
    </mc:AlternateContent>
    <mc:AlternateContent xmlns:mc="http://schemas.openxmlformats.org/markup-compatibility/2006">
      <mc:Choice Requires="x14">
        <control shapeId="90118" r:id="rId12" name="cmdAddParamQualifier2">
          <controlPr defaultSize="0" autoLine="0" r:id="rId13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0</xdr:col>
                <xdr:colOff>828675</xdr:colOff>
                <xdr:row>6</xdr:row>
                <xdr:rowOff>9525</xdr:rowOff>
              </to>
            </anchor>
          </controlPr>
        </control>
      </mc:Choice>
      <mc:Fallback>
        <control shapeId="90118" r:id="rId12" name="cmdAddParamQualifier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6"/>
  <dimension ref="A1:G7"/>
  <sheetViews>
    <sheetView workbookViewId="0"/>
  </sheetViews>
  <sheetFormatPr defaultColWidth="9.140625" defaultRowHeight="11.25" customHeight="1" x14ac:dyDescent="0.2"/>
  <cols>
    <col min="1" max="1" width="12.28515625" style="12" customWidth="1"/>
    <col min="2" max="2" width="8.42578125" style="12" customWidth="1"/>
    <col min="3" max="3" width="24.28515625" style="12" customWidth="1"/>
    <col min="4" max="4" width="8.5703125" style="12" customWidth="1"/>
    <col min="5" max="5" width="8.85546875" style="12" customWidth="1"/>
    <col min="6" max="6" width="10.140625" style="12" customWidth="1"/>
    <col min="7" max="7" width="6.85546875" style="45" customWidth="1"/>
    <col min="8" max="16384" width="9.140625" style="12"/>
  </cols>
  <sheetData>
    <row r="1" spans="1:7" ht="11.25" customHeight="1" x14ac:dyDescent="0.2">
      <c r="A1" s="11" t="s">
        <v>110</v>
      </c>
    </row>
    <row r="2" spans="1:7" ht="11.25" customHeight="1" x14ac:dyDescent="0.2">
      <c r="A2" s="22"/>
    </row>
    <row r="3" spans="1:7" ht="21.75" customHeight="1" x14ac:dyDescent="0.2">
      <c r="A3" s="22"/>
    </row>
    <row r="4" spans="1:7" ht="17.25" customHeight="1" x14ac:dyDescent="0.2">
      <c r="A4" s="22"/>
      <c r="E4" s="46" t="s">
        <v>92</v>
      </c>
      <c r="F4" s="46"/>
      <c r="G4" s="46"/>
    </row>
    <row r="5" spans="1:7" ht="16.5" customHeight="1" x14ac:dyDescent="0.2">
      <c r="A5" s="22"/>
    </row>
    <row r="6" spans="1:7" ht="17.25" customHeight="1" x14ac:dyDescent="0.2">
      <c r="A6" s="22"/>
    </row>
    <row r="7" spans="1:7" ht="21.75" customHeight="1" x14ac:dyDescent="0.2">
      <c r="A7" s="22"/>
      <c r="B7" s="11" t="s">
        <v>56</v>
      </c>
      <c r="C7" s="11" t="s">
        <v>57</v>
      </c>
      <c r="D7" s="15" t="s">
        <v>93</v>
      </c>
      <c r="E7" s="11" t="s">
        <v>80</v>
      </c>
      <c r="F7" s="11" t="s">
        <v>81</v>
      </c>
      <c r="G7" s="15" t="s">
        <v>94</v>
      </c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3665" r:id="rId4" name="cmdTechNameAndDesc">
          <controlPr defaultSize="0" autoLine="0" r:id="rId5">
            <anchor moveWithCells="1">
              <from>
                <xdr:col>1</xdr:col>
                <xdr:colOff>0</xdr:colOff>
                <xdr:row>1</xdr:row>
                <xdr:rowOff>114300</xdr:rowOff>
              </from>
              <to>
                <xdr:col>2</xdr:col>
                <xdr:colOff>1304925</xdr:colOff>
                <xdr:row>2</xdr:row>
                <xdr:rowOff>209550</xdr:rowOff>
              </to>
            </anchor>
          </controlPr>
        </control>
      </mc:Choice>
      <mc:Fallback>
        <control shapeId="113665" r:id="rId4" name="cmdTechNameAndDesc"/>
      </mc:Fallback>
    </mc:AlternateContent>
    <mc:AlternateContent xmlns:mc="http://schemas.openxmlformats.org/markup-compatibility/2006">
      <mc:Choice Requires="x14">
        <control shapeId="113666" r:id="rId6" name="cmdCommIN">
          <controlPr defaultSize="0" autoLine="0" r:id="rId7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5</xdr:col>
                <xdr:colOff>28575</xdr:colOff>
                <xdr:row>2</xdr:row>
                <xdr:rowOff>209550</xdr:rowOff>
              </to>
            </anchor>
          </controlPr>
        </control>
      </mc:Choice>
      <mc:Fallback>
        <control shapeId="113666" r:id="rId6" name="cmdCommIN"/>
      </mc:Fallback>
    </mc:AlternateContent>
    <mc:AlternateContent xmlns:mc="http://schemas.openxmlformats.org/markup-compatibility/2006">
      <mc:Choice Requires="x14">
        <control shapeId="113667" r:id="rId8" name="cmdCommOUT">
          <controlPr defaultSize="0" autoLine="0" r:id="rId9">
            <anchor moveWithCells="1">
              <from>
                <xdr:col>5</xdr:col>
                <xdr:colOff>0</xdr:colOff>
                <xdr:row>1</xdr:row>
                <xdr:rowOff>114300</xdr:rowOff>
              </from>
              <to>
                <xdr:col>5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113667" r:id="rId8" name="cmdCommOUT"/>
      </mc:Fallback>
    </mc:AlternateContent>
    <mc:AlternateContent xmlns:mc="http://schemas.openxmlformats.org/markup-compatibility/2006">
      <mc:Choice Requires="x14">
        <control shapeId="113668" r:id="rId10" name="cmdAddParameter">
          <controlPr defaultSize="0" autoLine="0" r:id="rId11">
            <anchor moveWithCells="1">
              <from>
                <xdr:col>0</xdr:col>
                <xdr:colOff>9525</xdr:colOff>
                <xdr:row>2</xdr:row>
                <xdr:rowOff>190500</xdr:rowOff>
              </from>
              <to>
                <xdr:col>1</xdr:col>
                <xdr:colOff>9525</xdr:colOff>
                <xdr:row>3</xdr:row>
                <xdr:rowOff>152400</xdr:rowOff>
              </to>
            </anchor>
          </controlPr>
        </control>
      </mc:Choice>
      <mc:Fallback>
        <control shapeId="113668" r:id="rId10" name="cmdAddParameter"/>
      </mc:Fallback>
    </mc:AlternateContent>
    <mc:AlternateContent xmlns:mc="http://schemas.openxmlformats.org/markup-compatibility/2006">
      <mc:Choice Requires="x14">
        <control shapeId="113669" r:id="rId12" name="cmdAddParamQualifier1">
          <controlPr defaultSize="0" autoLine="0" r:id="rId13">
            <anchor moveWithCells="1">
              <from>
                <xdr:col>0</xdr:col>
                <xdr:colOff>9525</xdr:colOff>
                <xdr:row>3</xdr:row>
                <xdr:rowOff>171450</xdr:rowOff>
              </from>
              <to>
                <xdr:col>1</xdr:col>
                <xdr:colOff>9525</xdr:colOff>
                <xdr:row>4</xdr:row>
                <xdr:rowOff>190500</xdr:rowOff>
              </to>
            </anchor>
          </controlPr>
        </control>
      </mc:Choice>
      <mc:Fallback>
        <control shapeId="113669" r:id="rId12" name="cmdAddParamQualifier1"/>
      </mc:Fallback>
    </mc:AlternateContent>
    <mc:AlternateContent xmlns:mc="http://schemas.openxmlformats.org/markup-compatibility/2006">
      <mc:Choice Requires="x14">
        <control shapeId="113670" r:id="rId14" name="cmdCheckTechDataSheet">
          <controlPr defaultSize="0" autoLine="0" r:id="rId15">
            <anchor moveWithCells="1">
              <from>
                <xdr:col>0</xdr:col>
                <xdr:colOff>9525</xdr:colOff>
                <xdr:row>1</xdr:row>
                <xdr:rowOff>114300</xdr:rowOff>
              </from>
              <to>
                <xdr:col>1</xdr:col>
                <xdr:colOff>9525</xdr:colOff>
                <xdr:row>2</xdr:row>
                <xdr:rowOff>209550</xdr:rowOff>
              </to>
            </anchor>
          </controlPr>
        </control>
      </mc:Choice>
      <mc:Fallback>
        <control shapeId="113670" r:id="rId14" name="cmdCheckTechDataSheet"/>
      </mc:Fallback>
    </mc:AlternateContent>
    <mc:AlternateContent xmlns:mc="http://schemas.openxmlformats.org/markup-compatibility/2006">
      <mc:Choice Requires="x14">
        <control shapeId="113672" r:id="rId16" name="cmdAddParamQualifier2">
          <controlPr defaultSize="0" autoLine="0" r:id="rId17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1</xdr:col>
                <xdr:colOff>9525</xdr:colOff>
                <xdr:row>6</xdr:row>
                <xdr:rowOff>38100</xdr:rowOff>
              </to>
            </anchor>
          </controlPr>
        </control>
      </mc:Choice>
      <mc:Fallback>
        <control shapeId="113672" r:id="rId16" name="cmdAddParamQualifier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CA2D2B-1440-47D2-B650-1269C69C36D3}">
  <sheetPr codeName="Sheet17">
    <tabColor theme="4"/>
  </sheetPr>
  <dimension ref="A1:F17"/>
  <sheetViews>
    <sheetView workbookViewId="0">
      <selection activeCell="C18" sqref="C18"/>
    </sheetView>
  </sheetViews>
  <sheetFormatPr defaultColWidth="9.140625" defaultRowHeight="11.25" x14ac:dyDescent="0.2"/>
  <cols>
    <col min="1" max="1" width="12.85546875" style="19" customWidth="1"/>
    <col min="2" max="2" width="12.28515625" style="19" customWidth="1"/>
    <col min="3" max="3" width="42.85546875" style="19" customWidth="1"/>
    <col min="4" max="4" width="10.28515625" style="19" customWidth="1"/>
    <col min="5" max="5" width="29.7109375" style="19" customWidth="1"/>
    <col min="6" max="6" width="10.28515625" style="19" customWidth="1"/>
    <col min="7" max="16384" width="9.140625" style="19"/>
  </cols>
  <sheetData>
    <row r="1" spans="1:6" x14ac:dyDescent="0.2">
      <c r="A1" s="11" t="str">
        <f ca="1">IF(INDEX(Index!$E$6:$E$37,MATCH(A2,Index!$D$6:$D$37,0))=1,LEFT(A2,SEARCH("_",A2)-1),"")</f>
        <v>Processes</v>
      </c>
      <c r="B1" s="19" t="s">
        <v>125</v>
      </c>
    </row>
    <row r="2" spans="1:6" ht="12.75" x14ac:dyDescent="0.2">
      <c r="A2" t="str">
        <f ca="1">MID(CELL("filename",A2),FIND("]",CELL("filename",A2))+1,255)</f>
        <v>Processes_BASE</v>
      </c>
    </row>
    <row r="4" spans="1:6" ht="17.25" customHeight="1" x14ac:dyDescent="0.2"/>
    <row r="5" spans="1:6" ht="17.25" customHeight="1" x14ac:dyDescent="0.2">
      <c r="C5" s="27"/>
    </row>
    <row r="6" spans="1:6" ht="15.75" customHeight="1" x14ac:dyDescent="0.2"/>
    <row r="7" spans="1:6" x14ac:dyDescent="0.2">
      <c r="B7" s="11" t="s">
        <v>56</v>
      </c>
      <c r="C7" s="11" t="s">
        <v>57</v>
      </c>
      <c r="D7" s="11" t="s">
        <v>93</v>
      </c>
      <c r="E7" s="11" t="s">
        <v>1</v>
      </c>
      <c r="F7" s="11" t="s">
        <v>0</v>
      </c>
    </row>
    <row r="8" spans="1:6" s="18" customFormat="1" ht="12.75" x14ac:dyDescent="0.2">
      <c r="A8" s="115" t="s">
        <v>202</v>
      </c>
      <c r="B8" s="51"/>
      <c r="C8" s="51"/>
      <c r="D8" s="51"/>
    </row>
    <row r="9" spans="1:6" s="18" customFormat="1" ht="12.75" x14ac:dyDescent="0.2">
      <c r="A9" s="47"/>
      <c r="B9" s="51" t="str">
        <f>RES!P8</f>
        <v>UCO2SPCEM</v>
      </c>
      <c r="C9" s="51" t="str">
        <f>RES!P5</f>
        <v>CO2SP Capture Cement</v>
      </c>
      <c r="D9" s="116" t="s">
        <v>259</v>
      </c>
      <c r="E9" s="117" t="s">
        <v>203</v>
      </c>
    </row>
    <row r="10" spans="1:6" s="18" customFormat="1" ht="12.75" x14ac:dyDescent="0.2">
      <c r="A10" s="47"/>
      <c r="B10" s="51" t="str">
        <f>RES!P15</f>
        <v>UCO2SPIFC</v>
      </c>
      <c r="C10" s="51" t="str">
        <f>RES!P12</f>
        <v>CO2SP Capture FerroChrome</v>
      </c>
      <c r="D10" s="116" t="s">
        <v>259</v>
      </c>
      <c r="E10" s="117" t="s">
        <v>203</v>
      </c>
    </row>
    <row r="11" spans="1:6" s="18" customFormat="1" ht="12.75" x14ac:dyDescent="0.2">
      <c r="A11" s="47"/>
      <c r="B11" s="51" t="str">
        <f>RES!P22</f>
        <v>UCO2SPIFM</v>
      </c>
      <c r="C11" s="51" t="str">
        <f>RES!P19</f>
        <v>CO2SP Capture FerroManganese</v>
      </c>
      <c r="D11" s="116" t="s">
        <v>259</v>
      </c>
      <c r="E11" s="117" t="s">
        <v>203</v>
      </c>
    </row>
    <row r="12" spans="1:6" s="18" customFormat="1" ht="12.75" x14ac:dyDescent="0.2">
      <c r="A12" s="48"/>
      <c r="B12" s="48" t="str">
        <f>RES!P29</f>
        <v>UPWRCO2SCR</v>
      </c>
      <c r="C12" s="48" t="str">
        <f>RES!P26</f>
        <v>PWRCO2S Power Sector Capture - Retrofit</v>
      </c>
      <c r="D12" s="116" t="s">
        <v>259</v>
      </c>
      <c r="E12" s="117" t="s">
        <v>203</v>
      </c>
    </row>
    <row r="13" spans="1:6" s="18" customFormat="1" ht="12.75" x14ac:dyDescent="0.2">
      <c r="A13" s="48"/>
      <c r="B13" s="48" t="str">
        <f>RES!P35</f>
        <v>UCO2SPLIM</v>
      </c>
      <c r="C13" s="48" t="str">
        <f>RES!P32</f>
        <v>CO2SP Capture Lime</v>
      </c>
      <c r="D13" s="116" t="s">
        <v>259</v>
      </c>
      <c r="E13" s="117" t="s">
        <v>203</v>
      </c>
    </row>
    <row r="14" spans="1:6" s="18" customFormat="1" ht="12.75" x14ac:dyDescent="0.2">
      <c r="A14" s="48"/>
      <c r="B14" s="48" t="s">
        <v>248</v>
      </c>
      <c r="C14" s="48" t="s">
        <v>241</v>
      </c>
      <c r="D14" s="116" t="s">
        <v>259</v>
      </c>
      <c r="E14" s="117" t="s">
        <v>203</v>
      </c>
    </row>
    <row r="15" spans="1:6" s="18" customFormat="1" ht="12.75" x14ac:dyDescent="0.2">
      <c r="A15" s="48"/>
      <c r="B15" s="48" t="str">
        <f>RES!W9</f>
        <v>XCO2Transport</v>
      </c>
      <c r="C15" s="48" t="str">
        <f>RES!W8</f>
        <v>CO2 Transport - Durban Basin</v>
      </c>
      <c r="D15" s="116" t="s">
        <v>259</v>
      </c>
      <c r="E15" s="117" t="s">
        <v>203</v>
      </c>
    </row>
    <row r="16" spans="1:6" s="18" customFormat="1" ht="12.75" x14ac:dyDescent="0.2">
      <c r="A16" s="48"/>
      <c r="B16" s="48" t="str">
        <f>RES!AG11</f>
        <v>UCO2STOR</v>
      </c>
      <c r="C16" s="48" t="str">
        <f>RES!AG10</f>
        <v>CO2 Storage - Durban Basin</v>
      </c>
      <c r="D16" s="116" t="s">
        <v>259</v>
      </c>
      <c r="E16" s="117" t="s">
        <v>203</v>
      </c>
    </row>
    <row r="17" spans="2:5" s="18" customFormat="1" ht="12.75" x14ac:dyDescent="0.2">
      <c r="B17" s="18" t="s">
        <v>260</v>
      </c>
      <c r="C17" s="18" t="s">
        <v>262</v>
      </c>
      <c r="D17" s="116" t="s">
        <v>259</v>
      </c>
      <c r="E17" s="117" t="s">
        <v>203</v>
      </c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67937" r:id="rId4" name="cmdSpecifySets">
          <controlPr defaultSize="0" autoLine="0" r:id="rId5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4</xdr:row>
                <xdr:rowOff>152400</xdr:rowOff>
              </to>
            </anchor>
          </controlPr>
        </control>
      </mc:Choice>
      <mc:Fallback>
        <control shapeId="167937" r:id="rId4" name="cmdSpecifySets"/>
      </mc:Fallback>
    </mc:AlternateContent>
    <mc:AlternateContent xmlns:mc="http://schemas.openxmlformats.org/markup-compatibility/2006">
      <mc:Choice Requires="x14">
        <control shapeId="167938" r:id="rId6" name="cmdCheckCommodit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167938" r:id="rId6" name="cmdCheckCommoditiesSheet"/>
      </mc:Fallback>
    </mc:AlternateContent>
    <mc:AlternateContent xmlns:mc="http://schemas.openxmlformats.org/markup-compatibility/2006">
      <mc:Choice Requires="x14">
        <control shapeId="167939" r:id="rId8" name="cmdCommUnit">
          <controlPr defaultSize="0" autoLine="0" r:id="rId9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676275</xdr:colOff>
                <xdr:row>4</xdr:row>
                <xdr:rowOff>152400</xdr:rowOff>
              </to>
            </anchor>
          </controlPr>
        </control>
      </mc:Choice>
      <mc:Fallback>
        <control shapeId="167939" r:id="rId8" name="cmdCommUnit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33998-AFE1-4F5F-AF53-7FFFEBFFCA3C}">
  <sheetPr codeName="Sheet30">
    <tabColor theme="4"/>
  </sheetPr>
  <dimension ref="A1:AE20"/>
  <sheetViews>
    <sheetView tabSelected="1" zoomScale="90" zoomScaleNormal="90" workbookViewId="0">
      <selection activeCell="B8" sqref="B8"/>
    </sheetView>
  </sheetViews>
  <sheetFormatPr defaultColWidth="9.140625" defaultRowHeight="11.25" customHeight="1" x14ac:dyDescent="0.2"/>
  <cols>
    <col min="1" max="1" width="12.28515625" style="12" customWidth="1"/>
    <col min="2" max="2" width="15.28515625" style="12" customWidth="1"/>
    <col min="3" max="3" width="36.140625" style="12" customWidth="1"/>
    <col min="4" max="4" width="8.5703125" style="12" customWidth="1"/>
    <col min="5" max="5" width="12.28515625" style="12" customWidth="1"/>
    <col min="6" max="6" width="10.140625" style="12" customWidth="1"/>
    <col min="7" max="7" width="6.85546875" style="45" customWidth="1"/>
    <col min="8" max="20" width="9.140625" style="12"/>
    <col min="21" max="21" width="7.85546875" style="12" customWidth="1"/>
    <col min="22" max="22" width="7.5703125" style="12" customWidth="1"/>
    <col min="23" max="24" width="7.85546875" style="12" customWidth="1"/>
    <col min="25" max="25" width="9.7109375" style="12" customWidth="1"/>
    <col min="26" max="16384" width="9.140625" style="12"/>
  </cols>
  <sheetData>
    <row r="1" spans="1:31" ht="11.25" customHeight="1" x14ac:dyDescent="0.2">
      <c r="A1" s="11" t="str">
        <f ca="1">IF(INDEX(Index!$E$6:$E$37,MATCH(A2,Index!$D$6:$D$37,0))=1,LEFT(A2,SEARCH("_",A2)-1),"")</f>
        <v>ProcData</v>
      </c>
      <c r="B1" s="19" t="str">
        <f>Commodities_BASE!B1</f>
        <v>REGION1</v>
      </c>
      <c r="H1" s="51"/>
      <c r="Z1" s="12" t="s">
        <v>92</v>
      </c>
      <c r="AA1" s="12" t="s">
        <v>92</v>
      </c>
      <c r="AB1" s="12" t="s">
        <v>92</v>
      </c>
      <c r="AC1" s="12" t="s">
        <v>92</v>
      </c>
      <c r="AD1" s="12" t="s">
        <v>92</v>
      </c>
      <c r="AE1" s="12" t="s">
        <v>92</v>
      </c>
    </row>
    <row r="2" spans="1:31" ht="11.25" customHeight="1" x14ac:dyDescent="0.2">
      <c r="A2" t="str">
        <f ca="1">MID(CELL("filename",A2),FIND("]",CELL("filename",A2))+1,255)</f>
        <v>ProcData_CCS</v>
      </c>
      <c r="H2" s="50"/>
      <c r="I2" s="51"/>
      <c r="J2" s="51"/>
      <c r="K2" s="12" t="s">
        <v>222</v>
      </c>
      <c r="U2" s="12" t="s">
        <v>213</v>
      </c>
      <c r="V2" s="12" t="s">
        <v>213</v>
      </c>
      <c r="W2" s="12" t="s">
        <v>213</v>
      </c>
      <c r="X2" s="12" t="s">
        <v>213</v>
      </c>
      <c r="Y2" s="12" t="s">
        <v>213</v>
      </c>
    </row>
    <row r="3" spans="1:31" ht="34.5" customHeight="1" x14ac:dyDescent="0.2">
      <c r="A3" s="22"/>
      <c r="H3" s="87" t="s">
        <v>131</v>
      </c>
      <c r="I3" s="87" t="s">
        <v>138</v>
      </c>
      <c r="J3" s="87" t="s">
        <v>138</v>
      </c>
      <c r="K3" s="87" t="s">
        <v>226</v>
      </c>
      <c r="L3" s="87" t="s">
        <v>140</v>
      </c>
      <c r="M3" s="87" t="s">
        <v>142</v>
      </c>
      <c r="N3" s="87"/>
      <c r="O3" s="87" t="s">
        <v>142</v>
      </c>
      <c r="P3" s="87" t="s">
        <v>142</v>
      </c>
      <c r="Q3" s="87" t="s">
        <v>142</v>
      </c>
      <c r="R3" s="87" t="s">
        <v>142</v>
      </c>
      <c r="S3" s="87" t="s">
        <v>130</v>
      </c>
      <c r="T3" s="12" t="s">
        <v>128</v>
      </c>
      <c r="U3" s="12" t="s">
        <v>129</v>
      </c>
    </row>
    <row r="4" spans="1:31" ht="21.75" customHeight="1" x14ac:dyDescent="0.2">
      <c r="A4" s="22"/>
      <c r="E4" s="46"/>
      <c r="F4" s="46"/>
      <c r="G4" s="46"/>
      <c r="H4" s="58" t="s">
        <v>123</v>
      </c>
      <c r="I4" s="86" t="s">
        <v>139</v>
      </c>
      <c r="J4" s="86" t="s">
        <v>139</v>
      </c>
      <c r="K4" s="58" t="s">
        <v>224</v>
      </c>
      <c r="L4" s="58" t="s">
        <v>141</v>
      </c>
      <c r="M4" s="58" t="s">
        <v>143</v>
      </c>
      <c r="N4" s="58" t="s">
        <v>143</v>
      </c>
      <c r="O4" s="58" t="s">
        <v>143</v>
      </c>
      <c r="P4" s="58" t="s">
        <v>143</v>
      </c>
      <c r="Q4" s="58" t="s">
        <v>143</v>
      </c>
      <c r="R4" s="58" t="s">
        <v>143</v>
      </c>
      <c r="S4" s="58" t="s">
        <v>122</v>
      </c>
      <c r="T4" s="26" t="s">
        <v>126</v>
      </c>
      <c r="U4" s="86" t="s">
        <v>127</v>
      </c>
      <c r="V4" s="86" t="s">
        <v>127</v>
      </c>
      <c r="W4" s="86" t="s">
        <v>127</v>
      </c>
      <c r="X4" s="86" t="s">
        <v>127</v>
      </c>
      <c r="Y4" s="86" t="s">
        <v>127</v>
      </c>
    </row>
    <row r="5" spans="1:31" ht="16.5" customHeight="1" x14ac:dyDescent="0.2">
      <c r="A5" s="22"/>
      <c r="H5" s="58" t="s">
        <v>27</v>
      </c>
      <c r="I5" s="58"/>
      <c r="J5" s="58"/>
      <c r="M5" s="12" t="str">
        <f>RES!J2</f>
        <v>CO2SPCEM</v>
      </c>
      <c r="N5" s="12" t="str">
        <f>RES!K2</f>
        <v>CO2SPLIM</v>
      </c>
      <c r="O5" s="94" t="str">
        <f>RES!L2</f>
        <v>CO2SPIFC</v>
      </c>
      <c r="P5" s="94" t="str">
        <f>RES!M2</f>
        <v>CO2SPIFM</v>
      </c>
      <c r="Q5" s="94" t="str">
        <f>RES!G2</f>
        <v>PWRCO2S</v>
      </c>
      <c r="R5" s="94" t="s">
        <v>261</v>
      </c>
      <c r="S5" s="54"/>
      <c r="T5" s="26" t="str">
        <f>F10</f>
        <v>CO2CAPT</v>
      </c>
      <c r="U5" s="12" t="str">
        <f>E11</f>
        <v>INMELC</v>
      </c>
      <c r="V5" s="12" t="str">
        <f>E12</f>
        <v>INMCEMTHF</v>
      </c>
      <c r="W5" s="12" t="str">
        <f>E13</f>
        <v>IFAELC</v>
      </c>
      <c r="X5" s="12" t="str">
        <f>E15</f>
        <v>ELCC</v>
      </c>
      <c r="Y5" s="12" t="str">
        <f>E19</f>
        <v>INMLIMTHF</v>
      </c>
    </row>
    <row r="6" spans="1:31" ht="17.25" customHeight="1" x14ac:dyDescent="0.2">
      <c r="A6" s="22"/>
      <c r="H6" s="58" t="s">
        <v>124</v>
      </c>
      <c r="M6" s="12" t="s">
        <v>124</v>
      </c>
      <c r="N6" s="12" t="s">
        <v>124</v>
      </c>
      <c r="O6" s="12" t="s">
        <v>124</v>
      </c>
      <c r="P6" s="12" t="s">
        <v>124</v>
      </c>
      <c r="Q6" s="12" t="s">
        <v>124</v>
      </c>
      <c r="R6" s="12" t="s">
        <v>124</v>
      </c>
      <c r="S6" s="54"/>
      <c r="Z6" s="12" t="s">
        <v>236</v>
      </c>
    </row>
    <row r="7" spans="1:31" ht="21.75" customHeight="1" x14ac:dyDescent="0.2">
      <c r="A7" s="22"/>
      <c r="B7" s="11" t="s">
        <v>56</v>
      </c>
      <c r="C7" s="11" t="s">
        <v>57</v>
      </c>
      <c r="D7" s="15" t="s">
        <v>93</v>
      </c>
      <c r="E7" s="92" t="s">
        <v>80</v>
      </c>
      <c r="F7" s="92" t="s">
        <v>81</v>
      </c>
      <c r="G7" s="15" t="s">
        <v>94</v>
      </c>
      <c r="H7" s="49"/>
      <c r="I7" s="49"/>
      <c r="J7" s="49">
        <v>0</v>
      </c>
      <c r="S7" s="55" t="s">
        <v>44</v>
      </c>
      <c r="T7" s="55" t="s">
        <v>44</v>
      </c>
      <c r="Z7" s="12" t="s">
        <v>15</v>
      </c>
      <c r="AA7" s="12" t="s">
        <v>237</v>
      </c>
      <c r="AB7" s="123" t="s">
        <v>238</v>
      </c>
      <c r="AC7" s="123" t="s">
        <v>239</v>
      </c>
      <c r="AD7" s="12" t="s">
        <v>229</v>
      </c>
      <c r="AE7" s="12" t="s">
        <v>230</v>
      </c>
    </row>
    <row r="8" spans="1:31" s="51" customFormat="1" ht="11.25" customHeight="1" x14ac:dyDescent="0.2">
      <c r="A8" s="50"/>
      <c r="B8" s="50" t="str">
        <f>RES!W9</f>
        <v>XCO2Transport</v>
      </c>
      <c r="C8" s="50" t="str">
        <f>RES!W8</f>
        <v>CO2 Transport - Durban Basin</v>
      </c>
      <c r="D8" s="50" t="str">
        <f>Processes_BASE!D9</f>
        <v>PJ,PJa</v>
      </c>
      <c r="E8" s="93" t="str">
        <f>RES!R2</f>
        <v>CO2CAPT</v>
      </c>
      <c r="F8" s="93" t="str">
        <f>RES!Z2</f>
        <v>CO2STOR</v>
      </c>
      <c r="G8" s="56"/>
      <c r="H8" s="57">
        <v>1</v>
      </c>
      <c r="I8" s="57"/>
      <c r="J8" s="57"/>
      <c r="K8" s="121">
        <f>'Storage supply curve'!K22*1.11/1000</f>
        <v>0.24819511465603192</v>
      </c>
      <c r="S8" s="51">
        <v>1</v>
      </c>
      <c r="Z8" s="51" t="str">
        <f>C8</f>
        <v>CO2 Transport - Durban Basin</v>
      </c>
      <c r="AA8" s="126">
        <f>K8*1000</f>
        <v>248.1951146560319</v>
      </c>
      <c r="AE8" s="51" t="s">
        <v>231</v>
      </c>
    </row>
    <row r="9" spans="1:31" s="51" customFormat="1" ht="11.25" customHeight="1" x14ac:dyDescent="0.2">
      <c r="A9" s="50"/>
      <c r="B9" s="50" t="str">
        <f>RES!AG11</f>
        <v>UCO2STOR</v>
      </c>
      <c r="C9" s="50" t="str">
        <f>RES!AG10</f>
        <v>CO2 Storage - Durban Basin</v>
      </c>
      <c r="D9" s="50" t="str">
        <f>Processes_BASE!D10</f>
        <v>PJ,PJa</v>
      </c>
      <c r="E9" s="93" t="str">
        <f>RES!Z2</f>
        <v>CO2STOR</v>
      </c>
      <c r="F9" s="93" t="s">
        <v>225</v>
      </c>
      <c r="G9" s="56"/>
      <c r="H9" s="51">
        <v>1</v>
      </c>
      <c r="K9" s="121">
        <f>'Storage supply curve'!I22*1.11/1000</f>
        <v>6.4086729810568302E-2</v>
      </c>
      <c r="L9" s="84"/>
      <c r="M9" s="84"/>
      <c r="N9" s="84"/>
      <c r="O9" s="84"/>
      <c r="P9" s="84"/>
      <c r="Q9" s="84"/>
      <c r="R9" s="84"/>
      <c r="S9" s="51">
        <v>1</v>
      </c>
      <c r="Z9" s="51" t="str">
        <f>C9</f>
        <v>CO2 Storage - Durban Basin</v>
      </c>
      <c r="AA9" s="126">
        <f t="shared" ref="AA9:AA15" si="0">K9*1000</f>
        <v>64.086729810568301</v>
      </c>
      <c r="AE9" s="51" t="s">
        <v>232</v>
      </c>
    </row>
    <row r="10" spans="1:31" s="51" customFormat="1" ht="11.25" customHeight="1" x14ac:dyDescent="0.2">
      <c r="A10" s="50"/>
      <c r="B10" s="50" t="str">
        <f>RES!P8</f>
        <v>UCO2SPCEM</v>
      </c>
      <c r="C10" s="50" t="str">
        <f>RES!P5</f>
        <v>CO2SP Capture Cement</v>
      </c>
      <c r="D10" s="50" t="str">
        <f>Processes_BASE!D9</f>
        <v>PJ,PJa</v>
      </c>
      <c r="E10" s="93"/>
      <c r="F10" s="93" t="str">
        <f>RES!R2</f>
        <v>CO2CAPT</v>
      </c>
      <c r="G10" s="56"/>
      <c r="H10" s="88"/>
      <c r="I10" s="88"/>
      <c r="J10" s="88"/>
      <c r="K10" s="121">
        <f>'Storage supply curve'!G24*1.11/1000</f>
        <v>0.42986600000000003</v>
      </c>
      <c r="L10" s="83"/>
      <c r="M10" s="83">
        <v>-1</v>
      </c>
      <c r="N10" s="83"/>
      <c r="O10" s="83"/>
      <c r="P10" s="83"/>
      <c r="Q10" s="83"/>
      <c r="R10" s="83"/>
      <c r="S10" s="51">
        <v>1</v>
      </c>
      <c r="T10" s="45">
        <v>1</v>
      </c>
      <c r="Z10" s="51" t="str">
        <f>C10</f>
        <v>CO2SP Capture Cement</v>
      </c>
      <c r="AA10" s="126">
        <f t="shared" si="0"/>
        <v>429.86600000000004</v>
      </c>
      <c r="AB10" s="45">
        <v>60</v>
      </c>
      <c r="AC10" s="51">
        <v>3</v>
      </c>
      <c r="AD10" s="45" t="s">
        <v>227</v>
      </c>
      <c r="AE10" s="51" t="s">
        <v>233</v>
      </c>
    </row>
    <row r="11" spans="1:31" s="45" customFormat="1" ht="11.25" customHeight="1" x14ac:dyDescent="0.2">
      <c r="A11" s="12"/>
      <c r="B11" s="50"/>
      <c r="C11" s="50"/>
      <c r="D11" s="50"/>
      <c r="E11" s="94" t="str">
        <f>RES!D2</f>
        <v>INMELC</v>
      </c>
      <c r="F11" s="94"/>
      <c r="H11" s="89"/>
      <c r="I11" s="89"/>
      <c r="J11" s="89"/>
      <c r="K11" s="85"/>
      <c r="L11" s="85"/>
      <c r="S11" s="12"/>
      <c r="U11" s="45">
        <f>AB10*3.6/1000000</f>
        <v>2.1599999999999999E-4</v>
      </c>
      <c r="V11" s="12"/>
      <c r="AA11" s="126"/>
    </row>
    <row r="12" spans="1:31" s="45" customFormat="1" ht="11.25" customHeight="1" x14ac:dyDescent="0.2">
      <c r="A12" s="12"/>
      <c r="E12" s="94" t="str">
        <f>RES!H2</f>
        <v>INMCEMTHF</v>
      </c>
      <c r="F12" s="94"/>
      <c r="H12" s="89"/>
      <c r="I12" s="89"/>
      <c r="J12" s="89"/>
      <c r="K12" s="12"/>
      <c r="L12" s="12"/>
      <c r="M12" s="12"/>
      <c r="N12" s="12"/>
      <c r="O12" s="12"/>
      <c r="P12" s="12"/>
      <c r="Q12" s="12"/>
      <c r="R12" s="12"/>
      <c r="V12" s="45">
        <f>AC10/1000</f>
        <v>3.0000000000000001E-3</v>
      </c>
      <c r="AA12" s="126"/>
    </row>
    <row r="13" spans="1:31" s="45" customFormat="1" ht="11.25" customHeight="1" x14ac:dyDescent="0.2">
      <c r="A13" s="12"/>
      <c r="B13" s="50" t="str">
        <f>RES!P15</f>
        <v>UCO2SPIFC</v>
      </c>
      <c r="C13" s="50" t="str">
        <f>RES!P12</f>
        <v>CO2SP Capture FerroChrome</v>
      </c>
      <c r="D13" s="50" t="str">
        <f>Processes_BASE!D11</f>
        <v>PJ,PJa</v>
      </c>
      <c r="E13" s="94" t="str">
        <f>RES!E2</f>
        <v>IFAELC</v>
      </c>
      <c r="F13" s="94" t="str">
        <f>RES!R2</f>
        <v>CO2CAPT</v>
      </c>
      <c r="H13" s="45">
        <f>1/(1.2/1000000*1000)</f>
        <v>833.33333333333337</v>
      </c>
      <c r="I13" s="95"/>
      <c r="K13" s="121">
        <f>'Storage supply curve'!G23*1.11/1000</f>
        <v>0.33943721830985918</v>
      </c>
      <c r="L13" s="12"/>
      <c r="M13" s="12"/>
      <c r="N13" s="12"/>
      <c r="O13" s="12">
        <v>-1</v>
      </c>
      <c r="P13" s="12"/>
      <c r="Q13" s="12"/>
      <c r="R13" s="12"/>
      <c r="S13" s="12">
        <v>1</v>
      </c>
      <c r="T13" s="45">
        <v>1</v>
      </c>
      <c r="Z13" s="51" t="str">
        <f>C13</f>
        <v>CO2SP Capture FerroChrome</v>
      </c>
      <c r="AA13" s="126">
        <f t="shared" si="0"/>
        <v>339.43721830985919</v>
      </c>
      <c r="AB13" s="125">
        <f>1200/3.6</f>
        <v>333.33333333333331</v>
      </c>
      <c r="AD13" s="124" t="s">
        <v>228</v>
      </c>
      <c r="AE13" s="51" t="s">
        <v>233</v>
      </c>
    </row>
    <row r="14" spans="1:31" s="45" customFormat="1" ht="11.25" customHeight="1" x14ac:dyDescent="0.2">
      <c r="A14" s="12"/>
      <c r="B14" s="50" t="str">
        <f>RES!P22</f>
        <v>UCO2SPIFM</v>
      </c>
      <c r="C14" s="50" t="str">
        <f>RES!P19</f>
        <v>CO2SP Capture FerroManganese</v>
      </c>
      <c r="D14" s="50" t="str">
        <f>Processes_BASE!D15</f>
        <v>PJ,PJa</v>
      </c>
      <c r="E14" s="94" t="str">
        <f>RES!E2</f>
        <v>IFAELC</v>
      </c>
      <c r="F14" s="94" t="str">
        <f>RES!R2</f>
        <v>CO2CAPT</v>
      </c>
      <c r="H14" s="45">
        <f>H13</f>
        <v>833.33333333333337</v>
      </c>
      <c r="I14" s="95"/>
      <c r="K14" s="121">
        <f>'Storage supply curve'!G23*1.11/1000</f>
        <v>0.33943721830985918</v>
      </c>
      <c r="L14" s="12"/>
      <c r="M14" s="12"/>
      <c r="N14" s="12"/>
      <c r="O14" s="12"/>
      <c r="P14" s="12">
        <v>-1</v>
      </c>
      <c r="Q14" s="12"/>
      <c r="R14" s="12"/>
      <c r="S14" s="12">
        <v>1</v>
      </c>
      <c r="T14" s="45">
        <v>1</v>
      </c>
      <c r="Z14" s="51" t="str">
        <f>C14</f>
        <v>CO2SP Capture FerroManganese</v>
      </c>
      <c r="AA14" s="126">
        <f t="shared" si="0"/>
        <v>339.43721830985919</v>
      </c>
      <c r="AB14" s="125">
        <f>AB13</f>
        <v>333.33333333333331</v>
      </c>
      <c r="AD14" s="124" t="s">
        <v>228</v>
      </c>
      <c r="AE14" s="51" t="s">
        <v>234</v>
      </c>
    </row>
    <row r="15" spans="1:31" ht="11.25" customHeight="1" x14ac:dyDescent="0.2">
      <c r="B15" s="50" t="str">
        <f>RES!P29</f>
        <v>UPWRCO2SCR</v>
      </c>
      <c r="C15" s="50" t="str">
        <f>RES!P26</f>
        <v>PWRCO2S Power Sector Capture - Retrofit</v>
      </c>
      <c r="D15" s="50" t="str">
        <f>Processes_BASE!D12</f>
        <v>PJ,PJa</v>
      </c>
      <c r="E15" s="94" t="str">
        <f>RES!F2</f>
        <v>ELCC</v>
      </c>
      <c r="F15" s="94" t="str">
        <f>RES!R2</f>
        <v>CO2CAPT</v>
      </c>
      <c r="H15" s="45">
        <f>1/'Elc intensity Capture'!F16</f>
        <v>810.30952380952385</v>
      </c>
      <c r="I15" s="95"/>
      <c r="J15" s="45"/>
      <c r="K15" s="121">
        <f>'Storage supply curve'!G22*1.11/1000</f>
        <v>0.4355881256231306</v>
      </c>
      <c r="Q15" s="12">
        <v>-1</v>
      </c>
      <c r="S15" s="12">
        <v>1</v>
      </c>
      <c r="T15" s="45">
        <v>1</v>
      </c>
      <c r="U15" s="45"/>
      <c r="V15" s="45"/>
      <c r="W15" s="45"/>
      <c r="X15" s="45"/>
      <c r="Z15" s="51" t="str">
        <f>C15</f>
        <v>PWRCO2S Power Sector Capture - Retrofit</v>
      </c>
      <c r="AA15" s="126">
        <f t="shared" si="0"/>
        <v>435.58812562313062</v>
      </c>
      <c r="AB15" s="125">
        <f>1/H15/3.6*1000000</f>
        <v>342.80453285536584</v>
      </c>
      <c r="AD15" s="12" t="s">
        <v>240</v>
      </c>
      <c r="AE15" s="51" t="s">
        <v>235</v>
      </c>
    </row>
    <row r="16" spans="1:31" ht="11.25" customHeight="1" x14ac:dyDescent="0.2">
      <c r="B16" s="50" t="str">
        <f>Processes_BASE!B14</f>
        <v>UPWRCO2SCD</v>
      </c>
      <c r="C16" s="50" t="str">
        <f>Processes_BASE!C14</f>
        <v>PWRCO2S Power Sector Capture - Gas with CCS dummy</v>
      </c>
      <c r="D16" s="50" t="str">
        <f>Processes_BASE!D14</f>
        <v>PJ,PJa</v>
      </c>
      <c r="E16" s="94"/>
      <c r="F16" s="94" t="str">
        <f>F15</f>
        <v>CO2CAPT</v>
      </c>
      <c r="H16" s="12">
        <v>1</v>
      </c>
      <c r="S16" s="45">
        <v>1</v>
      </c>
      <c r="T16" s="45">
        <v>1</v>
      </c>
      <c r="U16" s="45"/>
      <c r="V16" s="45"/>
      <c r="W16" s="45"/>
    </row>
    <row r="17" spans="2:25" ht="11.25" customHeight="1" x14ac:dyDescent="0.2">
      <c r="B17" s="12" t="str">
        <f>RES!P35</f>
        <v>UCO2SPLIM</v>
      </c>
      <c r="C17" s="12" t="str">
        <f>RES!P32</f>
        <v>CO2SP Capture Lime</v>
      </c>
      <c r="D17" s="12" t="str">
        <f>Processes_BASE!D13</f>
        <v>PJ,PJa</v>
      </c>
      <c r="F17" s="12" t="str">
        <f>RES!R2</f>
        <v>CO2CAPT</v>
      </c>
      <c r="K17" s="89">
        <f>K10</f>
        <v>0.42986600000000003</v>
      </c>
      <c r="N17" s="85">
        <f>M10</f>
        <v>-1</v>
      </c>
    </row>
    <row r="18" spans="2:25" ht="11.25" customHeight="1" x14ac:dyDescent="0.2">
      <c r="E18" s="12" t="str">
        <f>RES!D2</f>
        <v>INMELC</v>
      </c>
      <c r="U18" s="12">
        <f>U11</f>
        <v>2.1599999999999999E-4</v>
      </c>
    </row>
    <row r="19" spans="2:25" ht="11.25" customHeight="1" x14ac:dyDescent="0.2">
      <c r="E19" s="12" t="str">
        <f>RES!I2</f>
        <v>INMLIMTHF</v>
      </c>
      <c r="Y19" s="12">
        <f>V12</f>
        <v>3.0000000000000001E-3</v>
      </c>
    </row>
    <row r="20" spans="2:25" ht="11.25" customHeight="1" x14ac:dyDescent="0.2">
      <c r="B20" s="12" t="str">
        <f>Processes_BASE!B17</f>
        <v>UDACCO2S2</v>
      </c>
      <c r="C20" s="12" t="str">
        <f>Processes_BASE!C17</f>
        <v>Direct Air Capture for CO2S (cheaper option)</v>
      </c>
      <c r="D20" s="12" t="str">
        <f>Processes_BASE!D17</f>
        <v>PJ,PJa</v>
      </c>
      <c r="F20" s="12" t="str">
        <f>F10</f>
        <v>CO2CAPT</v>
      </c>
      <c r="H20" s="12">
        <v>1</v>
      </c>
      <c r="K20" s="12">
        <f>600*11.703</f>
        <v>7021.7999999999993</v>
      </c>
      <c r="R20" s="12">
        <v>-1</v>
      </c>
      <c r="S20" s="12">
        <v>1</v>
      </c>
      <c r="T20" s="45">
        <v>1</v>
      </c>
    </row>
  </sheetData>
  <phoneticPr fontId="19" type="noConversion"/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57697" r:id="rId4" name="cmdTechNameAndDesc">
          <controlPr defaultSize="0" autoLine="0" r:id="rId5">
            <anchor moveWithCells="1">
              <from>
                <xdr:col>1</xdr:col>
                <xdr:colOff>0</xdr:colOff>
                <xdr:row>1</xdr:row>
                <xdr:rowOff>114300</xdr:rowOff>
              </from>
              <to>
                <xdr:col>2</xdr:col>
                <xdr:colOff>847725</xdr:colOff>
                <xdr:row>2</xdr:row>
                <xdr:rowOff>209550</xdr:rowOff>
              </to>
            </anchor>
          </controlPr>
        </control>
      </mc:Choice>
      <mc:Fallback>
        <control shapeId="157697" r:id="rId4" name="cmdTechNameAndDesc"/>
      </mc:Fallback>
    </mc:AlternateContent>
    <mc:AlternateContent xmlns:mc="http://schemas.openxmlformats.org/markup-compatibility/2006">
      <mc:Choice Requires="x14">
        <control shapeId="157698" r:id="rId6" name="cmdCommIN">
          <controlPr defaultSize="0" autoLine="0" r:id="rId7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157698" r:id="rId6" name="cmdCommIN"/>
      </mc:Fallback>
    </mc:AlternateContent>
    <mc:AlternateContent xmlns:mc="http://schemas.openxmlformats.org/markup-compatibility/2006">
      <mc:Choice Requires="x14">
        <control shapeId="157699" r:id="rId8" name="cmdCommOUT">
          <controlPr defaultSize="0" autoLine="0" r:id="rId9">
            <anchor moveWithCells="1">
              <from>
                <xdr:col>5</xdr:col>
                <xdr:colOff>0</xdr:colOff>
                <xdr:row>1</xdr:row>
                <xdr:rowOff>114300</xdr:rowOff>
              </from>
              <to>
                <xdr:col>5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157699" r:id="rId8" name="cmdCommOUT"/>
      </mc:Fallback>
    </mc:AlternateContent>
    <mc:AlternateContent xmlns:mc="http://schemas.openxmlformats.org/markup-compatibility/2006">
      <mc:Choice Requires="x14">
        <control shapeId="157700" r:id="rId10" name="cmdAddParameter">
          <controlPr defaultSize="0" autoLine="0" r:id="rId11">
            <anchor moveWithCells="1">
              <from>
                <xdr:col>0</xdr:col>
                <xdr:colOff>9525</xdr:colOff>
                <xdr:row>2</xdr:row>
                <xdr:rowOff>190500</xdr:rowOff>
              </from>
              <to>
                <xdr:col>1</xdr:col>
                <xdr:colOff>0</xdr:colOff>
                <xdr:row>2</xdr:row>
                <xdr:rowOff>428625</xdr:rowOff>
              </to>
            </anchor>
          </controlPr>
        </control>
      </mc:Choice>
      <mc:Fallback>
        <control shapeId="157700" r:id="rId10" name="cmdAddParameter"/>
      </mc:Fallback>
    </mc:AlternateContent>
    <mc:AlternateContent xmlns:mc="http://schemas.openxmlformats.org/markup-compatibility/2006">
      <mc:Choice Requires="x14">
        <control shapeId="157701" r:id="rId12" name="cmdAddParamQualifier1">
          <controlPr defaultSize="0" autoLine="0" r:id="rId13">
            <anchor moveWithCells="1">
              <from>
                <xdr:col>0</xdr:col>
                <xdr:colOff>9525</xdr:colOff>
                <xdr:row>3</xdr:row>
                <xdr:rowOff>171450</xdr:rowOff>
              </from>
              <to>
                <xdr:col>1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157701" r:id="rId12" name="cmdAddParamQualifier1"/>
      </mc:Fallback>
    </mc:AlternateContent>
    <mc:AlternateContent xmlns:mc="http://schemas.openxmlformats.org/markup-compatibility/2006">
      <mc:Choice Requires="x14">
        <control shapeId="157702" r:id="rId14" name="cmdCheckTechDataSheet">
          <controlPr defaultSize="0" autoLine="0" r:id="rId15">
            <anchor moveWithCells="1">
              <from>
                <xdr:col>0</xdr:col>
                <xdr:colOff>9525</xdr:colOff>
                <xdr:row>1</xdr:row>
                <xdr:rowOff>114300</xdr:rowOff>
              </from>
              <to>
                <xdr:col>1</xdr:col>
                <xdr:colOff>0</xdr:colOff>
                <xdr:row>2</xdr:row>
                <xdr:rowOff>209550</xdr:rowOff>
              </to>
            </anchor>
          </controlPr>
        </control>
      </mc:Choice>
      <mc:Fallback>
        <control shapeId="157702" r:id="rId14" name="cmdCheckTechDataSheet"/>
      </mc:Fallback>
    </mc:AlternateContent>
    <mc:AlternateContent xmlns:mc="http://schemas.openxmlformats.org/markup-compatibility/2006">
      <mc:Choice Requires="x14">
        <control shapeId="157703" r:id="rId16" name="cmdAddParamQualifier2">
          <controlPr defaultSize="0" autoLine="0" r:id="rId17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1</xdr:col>
                <xdr:colOff>0</xdr:colOff>
                <xdr:row>6</xdr:row>
                <xdr:rowOff>38100</xdr:rowOff>
              </to>
            </anchor>
          </controlPr>
        </control>
      </mc:Choice>
      <mc:Fallback>
        <control shapeId="157703" r:id="rId16" name="cmdAddParamQualifier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EBDEB0-3BFC-499F-A505-247C5567BFB7}">
  <dimension ref="C1:T30"/>
  <sheetViews>
    <sheetView workbookViewId="0">
      <selection activeCell="E24" sqref="E24"/>
    </sheetView>
  </sheetViews>
  <sheetFormatPr defaultRowHeight="12.75" x14ac:dyDescent="0.2"/>
  <cols>
    <col min="3" max="3" width="16.42578125" customWidth="1"/>
    <col min="4" max="4" width="14.28515625" customWidth="1"/>
    <col min="5" max="5" width="12" customWidth="1"/>
  </cols>
  <sheetData>
    <row r="1" spans="5:5" x14ac:dyDescent="0.2">
      <c r="E1" s="106"/>
    </row>
    <row r="18" spans="3:20" x14ac:dyDescent="0.2">
      <c r="C18" s="80" t="s">
        <v>150</v>
      </c>
    </row>
    <row r="20" spans="3:20" ht="25.5" x14ac:dyDescent="0.2">
      <c r="C20" s="80" t="s">
        <v>151</v>
      </c>
      <c r="D20" s="107" t="s">
        <v>157</v>
      </c>
      <c r="E20" s="107" t="s">
        <v>153</v>
      </c>
      <c r="F20" s="80" t="s">
        <v>154</v>
      </c>
      <c r="H20" s="80" t="s">
        <v>155</v>
      </c>
      <c r="J20" s="80" t="s">
        <v>156</v>
      </c>
      <c r="L20" s="80" t="s">
        <v>147</v>
      </c>
    </row>
    <row r="21" spans="3:20" x14ac:dyDescent="0.2">
      <c r="D21" s="80" t="s">
        <v>158</v>
      </c>
      <c r="E21" s="80" t="s">
        <v>159</v>
      </c>
      <c r="F21" s="80" t="s">
        <v>160</v>
      </c>
      <c r="G21" s="80" t="s">
        <v>149</v>
      </c>
      <c r="H21" s="80" t="s">
        <v>160</v>
      </c>
      <c r="I21" s="80" t="s">
        <v>149</v>
      </c>
      <c r="J21" s="80" t="s">
        <v>160</v>
      </c>
      <c r="K21" s="80" t="s">
        <v>149</v>
      </c>
      <c r="L21" s="80" t="s">
        <v>160</v>
      </c>
      <c r="M21" s="80" t="s">
        <v>149</v>
      </c>
    </row>
    <row r="22" spans="3:20" x14ac:dyDescent="0.2">
      <c r="C22" s="80" t="s">
        <v>152</v>
      </c>
      <c r="D22" s="106">
        <v>1003</v>
      </c>
      <c r="E22" s="106">
        <f>D22/30</f>
        <v>33.43333333333333</v>
      </c>
      <c r="F22" s="106">
        <v>393599</v>
      </c>
      <c r="G22" s="106">
        <f>F22/$D22</f>
        <v>392.42173479561313</v>
      </c>
      <c r="H22" s="106">
        <v>57909</v>
      </c>
      <c r="I22" s="106">
        <f>H22/$D22</f>
        <v>57.735792622133602</v>
      </c>
      <c r="J22" s="106">
        <v>224270</v>
      </c>
      <c r="K22" s="106">
        <f>J22/$D22</f>
        <v>223.59920239282152</v>
      </c>
      <c r="L22" s="106">
        <f>F22+H22+J22</f>
        <v>675778</v>
      </c>
      <c r="M22" s="106">
        <f>L22/$D22</f>
        <v>673.75672981056834</v>
      </c>
      <c r="R22" s="80"/>
      <c r="S22" s="80"/>
      <c r="T22" s="106"/>
    </row>
    <row r="23" spans="3:20" x14ac:dyDescent="0.2">
      <c r="C23" s="80" t="s">
        <v>148</v>
      </c>
      <c r="D23" s="106">
        <v>284</v>
      </c>
      <c r="E23" s="106">
        <f>D23/30</f>
        <v>9.4666666666666668</v>
      </c>
      <c r="F23" s="106">
        <v>86847</v>
      </c>
      <c r="G23" s="106">
        <f>F23/$D23</f>
        <v>305.79929577464787</v>
      </c>
      <c r="H23" s="106">
        <v>16402</v>
      </c>
      <c r="I23" s="106">
        <f>H23/$D23</f>
        <v>57.75352112676056</v>
      </c>
      <c r="J23" s="106">
        <v>63521</v>
      </c>
      <c r="K23" s="106">
        <f>J23/$D23</f>
        <v>223.66549295774647</v>
      </c>
      <c r="L23" s="106">
        <f>F23+H23+J23</f>
        <v>166770</v>
      </c>
      <c r="M23" s="106">
        <f>L23/$D23</f>
        <v>587.21830985915494</v>
      </c>
      <c r="R23" s="80"/>
      <c r="S23" s="80"/>
    </row>
    <row r="24" spans="3:20" x14ac:dyDescent="0.2">
      <c r="C24" s="80" t="s">
        <v>223</v>
      </c>
      <c r="D24">
        <v>15</v>
      </c>
      <c r="E24" s="122">
        <f>D24/30</f>
        <v>0.5</v>
      </c>
      <c r="F24">
        <v>5809</v>
      </c>
      <c r="G24" s="106">
        <f>F24/$D24</f>
        <v>387.26666666666665</v>
      </c>
      <c r="H24">
        <v>872</v>
      </c>
      <c r="I24" s="106">
        <f>H24/$D24</f>
        <v>58.133333333333333</v>
      </c>
      <c r="J24">
        <v>3376</v>
      </c>
      <c r="K24" s="106">
        <f>J24/$D24</f>
        <v>225.06666666666666</v>
      </c>
      <c r="L24" s="106">
        <f>F24+H24+J24</f>
        <v>10057</v>
      </c>
      <c r="M24" s="106">
        <f>L24/$D24</f>
        <v>670.4666666666667</v>
      </c>
      <c r="R24" s="80"/>
      <c r="S24" s="80"/>
    </row>
    <row r="30" spans="3:20" x14ac:dyDescent="0.2">
      <c r="Q30" s="80" t="s">
        <v>161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75994-C027-4B47-B1DC-158CC6369D7F}">
  <dimension ref="A1:Q32"/>
  <sheetViews>
    <sheetView workbookViewId="0">
      <selection activeCell="H23" sqref="H23"/>
    </sheetView>
  </sheetViews>
  <sheetFormatPr defaultRowHeight="12.75" x14ac:dyDescent="0.2"/>
  <cols>
    <col min="3" max="3" width="12.42578125" bestFit="1" customWidth="1"/>
    <col min="4" max="4" width="10.5703125" bestFit="1" customWidth="1"/>
    <col min="6" max="6" width="10.7109375" bestFit="1" customWidth="1"/>
    <col min="7" max="7" width="12" bestFit="1" customWidth="1"/>
  </cols>
  <sheetData>
    <row r="1" spans="1:17" x14ac:dyDescent="0.2">
      <c r="M1" s="80">
        <v>1</v>
      </c>
      <c r="N1" s="80" t="s">
        <v>215</v>
      </c>
      <c r="O1">
        <v>3.6</v>
      </c>
      <c r="P1" s="80" t="s">
        <v>216</v>
      </c>
    </row>
    <row r="2" spans="1:17" x14ac:dyDescent="0.2">
      <c r="C2" t="s">
        <v>185</v>
      </c>
      <c r="K2" s="80" t="s">
        <v>186</v>
      </c>
      <c r="L2" s="80" t="s">
        <v>217</v>
      </c>
      <c r="M2">
        <v>1</v>
      </c>
      <c r="N2" s="80" t="s">
        <v>214</v>
      </c>
      <c r="O2">
        <v>3.6</v>
      </c>
      <c r="P2" s="80" t="s">
        <v>217</v>
      </c>
    </row>
    <row r="3" spans="1:17" x14ac:dyDescent="0.2">
      <c r="E3" t="s">
        <v>184</v>
      </c>
      <c r="F3" t="s">
        <v>183</v>
      </c>
      <c r="G3" t="s">
        <v>182</v>
      </c>
      <c r="K3">
        <v>0.33300000000000002</v>
      </c>
      <c r="L3">
        <f>K3*3600</f>
        <v>1198.8</v>
      </c>
      <c r="M3">
        <f>O3/O2</f>
        <v>333.33333333333331</v>
      </c>
      <c r="N3" s="80" t="s">
        <v>214</v>
      </c>
      <c r="O3">
        <v>1200</v>
      </c>
      <c r="P3" s="80" t="s">
        <v>217</v>
      </c>
      <c r="Q3" s="80" t="s">
        <v>218</v>
      </c>
    </row>
    <row r="4" spans="1:17" x14ac:dyDescent="0.2">
      <c r="C4" t="s">
        <v>181</v>
      </c>
      <c r="D4" t="s">
        <v>186</v>
      </c>
      <c r="E4">
        <v>0.36</v>
      </c>
      <c r="F4">
        <v>0.438</v>
      </c>
      <c r="G4">
        <v>0.48699999999999999</v>
      </c>
      <c r="M4">
        <v>60</v>
      </c>
      <c r="N4" s="80" t="s">
        <v>214</v>
      </c>
      <c r="O4">
        <f>M4*O2</f>
        <v>216</v>
      </c>
      <c r="P4" s="80" t="s">
        <v>217</v>
      </c>
    </row>
    <row r="5" spans="1:17" x14ac:dyDescent="0.2">
      <c r="C5" t="s">
        <v>180</v>
      </c>
      <c r="D5" t="s">
        <v>186</v>
      </c>
      <c r="E5">
        <v>0.255</v>
      </c>
      <c r="F5">
        <f>F4-F7</f>
        <v>0.33300000000000002</v>
      </c>
      <c r="G5">
        <v>0.40400000000000003</v>
      </c>
    </row>
    <row r="6" spans="1:17" x14ac:dyDescent="0.2">
      <c r="C6" t="s">
        <v>179</v>
      </c>
      <c r="D6" t="s">
        <v>186</v>
      </c>
      <c r="E6">
        <v>1</v>
      </c>
      <c r="F6">
        <v>1</v>
      </c>
      <c r="G6">
        <v>1</v>
      </c>
    </row>
    <row r="7" spans="1:17" x14ac:dyDescent="0.2">
      <c r="C7" t="s">
        <v>178</v>
      </c>
      <c r="D7" t="s">
        <v>186</v>
      </c>
      <c r="E7">
        <f>E4-E5</f>
        <v>0.10499999999999998</v>
      </c>
      <c r="F7">
        <f>E7</f>
        <v>0.10499999999999998</v>
      </c>
      <c r="G7">
        <f>G4-G5</f>
        <v>8.2999999999999963E-2</v>
      </c>
    </row>
    <row r="8" spans="1:17" x14ac:dyDescent="0.2">
      <c r="C8" t="s">
        <v>177</v>
      </c>
      <c r="D8" t="s">
        <v>187</v>
      </c>
      <c r="E8">
        <v>947.3</v>
      </c>
      <c r="F8">
        <f>E8*E4/F4</f>
        <v>778.60273972602727</v>
      </c>
      <c r="G8">
        <v>367</v>
      </c>
    </row>
    <row r="9" spans="1:17" x14ac:dyDescent="0.2">
      <c r="C9" t="s">
        <v>177</v>
      </c>
      <c r="D9" t="s">
        <v>174</v>
      </c>
      <c r="E9">
        <f>E8*E4</f>
        <v>341.02799999999996</v>
      </c>
      <c r="F9">
        <f>F8*F4</f>
        <v>341.02799999999996</v>
      </c>
      <c r="G9">
        <f>G8*G4</f>
        <v>178.72899999999998</v>
      </c>
    </row>
    <row r="10" spans="1:17" x14ac:dyDescent="0.2">
      <c r="C10" t="s">
        <v>176</v>
      </c>
      <c r="D10" t="s">
        <v>187</v>
      </c>
      <c r="E10">
        <v>136.19999999999999</v>
      </c>
      <c r="G10">
        <v>42</v>
      </c>
    </row>
    <row r="11" spans="1:17" x14ac:dyDescent="0.2">
      <c r="C11" t="s">
        <v>176</v>
      </c>
      <c r="D11" t="s">
        <v>174</v>
      </c>
      <c r="E11">
        <f>E10*E5</f>
        <v>34.730999999999995</v>
      </c>
      <c r="G11">
        <f>G10*G5</f>
        <v>16.968</v>
      </c>
    </row>
    <row r="12" spans="1:17" x14ac:dyDescent="0.2">
      <c r="C12" t="s">
        <v>175</v>
      </c>
      <c r="D12" t="s">
        <v>174</v>
      </c>
      <c r="E12">
        <f>E9-E11</f>
        <v>306.29699999999997</v>
      </c>
      <c r="F12">
        <f>E12/E9*F9</f>
        <v>306.29699999999997</v>
      </c>
      <c r="G12">
        <f>G9-G11</f>
        <v>161.761</v>
      </c>
      <c r="H12">
        <f>G12/G9</f>
        <v>0.90506297243312506</v>
      </c>
    </row>
    <row r="13" spans="1:17" x14ac:dyDescent="0.2">
      <c r="A13" t="s">
        <v>190</v>
      </c>
      <c r="B13" s="80" t="s">
        <v>220</v>
      </c>
      <c r="C13" t="s">
        <v>173</v>
      </c>
      <c r="D13" t="s">
        <v>188</v>
      </c>
      <c r="E13">
        <f>E7/E12</f>
        <v>3.4280453285536584E-4</v>
      </c>
      <c r="F13">
        <f>F7/F12</f>
        <v>3.4280453285536584E-4</v>
      </c>
      <c r="G13">
        <f>G7/G12</f>
        <v>5.1310266380647971E-4</v>
      </c>
    </row>
    <row r="14" spans="1:17" x14ac:dyDescent="0.2">
      <c r="A14">
        <v>6</v>
      </c>
      <c r="B14">
        <v>0</v>
      </c>
      <c r="D14" t="s">
        <v>191</v>
      </c>
      <c r="E14">
        <f>E13*1000</f>
        <v>0.34280453285536583</v>
      </c>
      <c r="F14">
        <f>F13*1000</f>
        <v>0.34280453285536583</v>
      </c>
      <c r="G14">
        <f>G13*1000</f>
        <v>0.51310266380647973</v>
      </c>
    </row>
    <row r="15" spans="1:17" x14ac:dyDescent="0.2">
      <c r="A15">
        <v>15</v>
      </c>
      <c r="B15">
        <v>3</v>
      </c>
      <c r="D15" s="80" t="s">
        <v>219</v>
      </c>
      <c r="E15">
        <f>E14*3600</f>
        <v>1234.0963182793171</v>
      </c>
      <c r="F15">
        <f>F14*3600</f>
        <v>1234.0963182793171</v>
      </c>
      <c r="G15">
        <f>G14*3600</f>
        <v>1847.1695897033271</v>
      </c>
    </row>
    <row r="16" spans="1:17" x14ac:dyDescent="0.2">
      <c r="A16">
        <f>A15-A14</f>
        <v>9</v>
      </c>
      <c r="B16">
        <f>B15-B14</f>
        <v>3</v>
      </c>
      <c r="C16">
        <f>A16-B16</f>
        <v>6</v>
      </c>
      <c r="D16" t="s">
        <v>189</v>
      </c>
      <c r="E16">
        <f>E15/1000000000*1000</f>
        <v>1.234096318279317E-3</v>
      </c>
      <c r="F16">
        <f>F15/1000000000*1000</f>
        <v>1.234096318279317E-3</v>
      </c>
      <c r="G16">
        <f>G15/10^C16</f>
        <v>1.847169589703327E-3</v>
      </c>
    </row>
    <row r="23" spans="3:5" x14ac:dyDescent="0.2">
      <c r="C23" s="80" t="s">
        <v>242</v>
      </c>
    </row>
    <row r="24" spans="3:5" x14ac:dyDescent="0.2">
      <c r="E24" s="80" t="s">
        <v>246</v>
      </c>
    </row>
    <row r="25" spans="3:5" x14ac:dyDescent="0.2">
      <c r="C25" s="80"/>
      <c r="D25" s="80" t="s">
        <v>243</v>
      </c>
      <c r="E25" s="80" t="s">
        <v>245</v>
      </c>
    </row>
    <row r="26" spans="3:5" x14ac:dyDescent="0.2">
      <c r="C26" s="80" t="s">
        <v>182</v>
      </c>
      <c r="D26">
        <v>367</v>
      </c>
      <c r="E26">
        <f>D26/3.6</f>
        <v>101.94444444444444</v>
      </c>
    </row>
    <row r="27" spans="3:5" x14ac:dyDescent="0.2">
      <c r="C27" s="80" t="s">
        <v>244</v>
      </c>
      <c r="D27">
        <v>42</v>
      </c>
      <c r="E27">
        <f t="shared" ref="E27:E28" si="0">D27/3.6</f>
        <v>11.666666666666666</v>
      </c>
    </row>
    <row r="28" spans="3:5" x14ac:dyDescent="0.2">
      <c r="C28" s="80" t="s">
        <v>175</v>
      </c>
      <c r="D28">
        <f>D26-D27</f>
        <v>325</v>
      </c>
      <c r="E28">
        <f t="shared" si="0"/>
        <v>90.277777777777771</v>
      </c>
    </row>
    <row r="30" spans="3:5" x14ac:dyDescent="0.2">
      <c r="C30" s="80" t="s">
        <v>249</v>
      </c>
      <c r="D30">
        <f>E8</f>
        <v>947.3</v>
      </c>
      <c r="E30">
        <f>D30/3.6</f>
        <v>263.13888888888886</v>
      </c>
    </row>
    <row r="31" spans="3:5" x14ac:dyDescent="0.2">
      <c r="C31" s="80" t="s">
        <v>250</v>
      </c>
      <c r="D31">
        <f>E10</f>
        <v>136.19999999999999</v>
      </c>
      <c r="E31">
        <f t="shared" ref="E31:E32" si="1">D31/3.6</f>
        <v>37.833333333333329</v>
      </c>
    </row>
    <row r="32" spans="3:5" x14ac:dyDescent="0.2">
      <c r="C32" s="80" t="s">
        <v>251</v>
      </c>
      <c r="D32">
        <f>D30-D31</f>
        <v>811.09999999999991</v>
      </c>
      <c r="E32">
        <f t="shared" si="1"/>
        <v>225.30555555555551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6"/>
  <dimension ref="A1:X9"/>
  <sheetViews>
    <sheetView workbookViewId="0"/>
  </sheetViews>
  <sheetFormatPr defaultColWidth="9.140625" defaultRowHeight="12.75" x14ac:dyDescent="0.2"/>
  <cols>
    <col min="1" max="2" width="12.42578125" style="18" customWidth="1"/>
    <col min="3" max="3" width="20.5703125" style="18" customWidth="1"/>
    <col min="4" max="4" width="8.7109375" style="18" customWidth="1"/>
    <col min="5" max="5" width="12.28515625" style="18" customWidth="1"/>
    <col min="6" max="7" width="12.140625" style="18" customWidth="1"/>
    <col min="8" max="8" width="10.7109375" style="18" customWidth="1"/>
    <col min="9" max="9" width="10.140625" customWidth="1"/>
    <col min="10" max="10" width="11.28515625" style="18" customWidth="1"/>
    <col min="11" max="11" width="11.140625" style="18" customWidth="1"/>
    <col min="12" max="12" width="12.85546875" style="18" customWidth="1"/>
    <col min="13" max="13" width="14" style="18" customWidth="1"/>
    <col min="14" max="14" width="13.42578125" style="18" customWidth="1"/>
    <col min="15" max="16" width="12.140625" style="18" customWidth="1"/>
    <col min="17" max="17" width="14.140625" style="18" customWidth="1"/>
    <col min="18" max="18" width="14.42578125" style="18" customWidth="1"/>
    <col min="19" max="19" width="17.42578125" style="18" customWidth="1"/>
    <col min="20" max="20" width="19.42578125" style="18" customWidth="1"/>
    <col min="21" max="21" width="19" style="18" customWidth="1"/>
    <col min="22" max="22" width="13.85546875" style="18" customWidth="1"/>
    <col min="23" max="23" width="13.7109375" style="18" customWidth="1"/>
    <col min="24" max="24" width="12.28515625" style="18" customWidth="1"/>
    <col min="25" max="25" width="10.28515625" style="18" customWidth="1"/>
    <col min="26" max="16384" width="9.140625" style="18"/>
  </cols>
  <sheetData>
    <row r="1" spans="1:24" s="19" customFormat="1" ht="11.25" x14ac:dyDescent="0.2">
      <c r="A1" s="21" t="s">
        <v>106</v>
      </c>
    </row>
    <row r="2" spans="1:24" s="19" customFormat="1" ht="11.25" customHeight="1" x14ac:dyDescent="0.2">
      <c r="A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</row>
    <row r="3" spans="1:24" s="19" customFormat="1" ht="21.75" customHeight="1" x14ac:dyDescent="0.2">
      <c r="A3" s="30"/>
      <c r="H3" s="35" t="s">
        <v>67</v>
      </c>
      <c r="I3" s="35" t="s">
        <v>68</v>
      </c>
      <c r="J3" s="35" t="s">
        <v>65</v>
      </c>
      <c r="K3" s="35" t="s">
        <v>66</v>
      </c>
      <c r="L3" s="35" t="s">
        <v>69</v>
      </c>
      <c r="M3" s="35" t="s">
        <v>70</v>
      </c>
      <c r="N3" s="40" t="s">
        <v>71</v>
      </c>
      <c r="O3" s="40" t="s">
        <v>73</v>
      </c>
      <c r="P3" s="40" t="s">
        <v>83</v>
      </c>
      <c r="Q3" s="40" t="s">
        <v>84</v>
      </c>
      <c r="R3" s="40" t="s">
        <v>85</v>
      </c>
      <c r="S3" s="40" t="s">
        <v>86</v>
      </c>
      <c r="T3" s="40" t="s">
        <v>87</v>
      </c>
      <c r="U3" s="40" t="s">
        <v>91</v>
      </c>
      <c r="V3" s="35" t="s">
        <v>88</v>
      </c>
      <c r="W3" s="35" t="s">
        <v>89</v>
      </c>
      <c r="X3" s="40" t="s">
        <v>90</v>
      </c>
    </row>
    <row r="4" spans="1:24" s="19" customFormat="1" ht="17.25" customHeight="1" x14ac:dyDescent="0.2">
      <c r="A4" s="30"/>
      <c r="E4" s="34"/>
      <c r="F4" s="34"/>
      <c r="G4" s="34"/>
      <c r="H4" s="25" t="s">
        <v>48</v>
      </c>
      <c r="I4" s="29" t="s">
        <v>64</v>
      </c>
      <c r="J4" s="25" t="s">
        <v>60</v>
      </c>
      <c r="K4" s="25" t="s">
        <v>61</v>
      </c>
      <c r="L4" s="25" t="s">
        <v>49</v>
      </c>
      <c r="M4" s="29" t="s">
        <v>58</v>
      </c>
      <c r="N4" s="25" t="s">
        <v>53</v>
      </c>
      <c r="O4" s="29" t="s">
        <v>62</v>
      </c>
      <c r="P4" s="29" t="s">
        <v>55</v>
      </c>
      <c r="Q4" s="29" t="s">
        <v>72</v>
      </c>
      <c r="R4" s="29" t="s">
        <v>74</v>
      </c>
      <c r="S4" s="29" t="s">
        <v>75</v>
      </c>
      <c r="T4" s="29" t="s">
        <v>76</v>
      </c>
      <c r="U4" s="29" t="s">
        <v>78</v>
      </c>
      <c r="V4" s="25" t="s">
        <v>50</v>
      </c>
      <c r="W4" s="25" t="s">
        <v>52</v>
      </c>
      <c r="X4" s="25" t="s">
        <v>54</v>
      </c>
    </row>
    <row r="5" spans="1:24" s="19" customFormat="1" ht="17.25" customHeight="1" x14ac:dyDescent="0.2">
      <c r="A5" s="30"/>
      <c r="H5" s="33"/>
      <c r="I5" s="33"/>
      <c r="J5" s="26" t="s">
        <v>59</v>
      </c>
      <c r="K5" s="26" t="s">
        <v>59</v>
      </c>
      <c r="L5" s="33"/>
      <c r="M5" s="26" t="s">
        <v>59</v>
      </c>
      <c r="N5" s="26" t="s">
        <v>59</v>
      </c>
      <c r="O5" s="31" t="s">
        <v>63</v>
      </c>
      <c r="P5" s="31" t="s">
        <v>63</v>
      </c>
      <c r="Q5" s="31" t="s">
        <v>63</v>
      </c>
      <c r="R5" s="31" t="s">
        <v>63</v>
      </c>
      <c r="S5" s="31" t="s">
        <v>63</v>
      </c>
      <c r="T5" s="31" t="s">
        <v>63</v>
      </c>
      <c r="U5" s="31" t="s">
        <v>63</v>
      </c>
      <c r="V5" s="30"/>
      <c r="W5" s="30"/>
      <c r="X5" s="30"/>
    </row>
    <row r="6" spans="1:24" s="19" customFormat="1" ht="17.25" customHeight="1" x14ac:dyDescent="0.2">
      <c r="A6" s="30"/>
      <c r="H6" s="33"/>
      <c r="I6" s="33"/>
      <c r="J6" s="33"/>
      <c r="K6" s="33"/>
      <c r="L6" s="33"/>
      <c r="M6" s="33"/>
      <c r="N6" s="33"/>
      <c r="O6" s="33"/>
      <c r="P6" s="31" t="s">
        <v>79</v>
      </c>
      <c r="Q6" s="33"/>
      <c r="R6" s="33"/>
      <c r="S6" s="33"/>
      <c r="T6" s="31" t="s">
        <v>77</v>
      </c>
      <c r="U6" s="43" t="s">
        <v>82</v>
      </c>
      <c r="V6" s="30"/>
      <c r="W6" s="30"/>
      <c r="X6" s="30"/>
    </row>
    <row r="7" spans="1:24" s="19" customFormat="1" ht="17.25" customHeight="1" x14ac:dyDescent="0.2">
      <c r="A7" s="30"/>
      <c r="B7" s="21" t="s">
        <v>46</v>
      </c>
      <c r="C7" s="21" t="s">
        <v>47</v>
      </c>
      <c r="D7" s="21" t="s">
        <v>43</v>
      </c>
      <c r="E7" s="21" t="s">
        <v>56</v>
      </c>
      <c r="F7" s="21" t="s">
        <v>40</v>
      </c>
      <c r="G7" s="21" t="s">
        <v>45</v>
      </c>
      <c r="H7" s="32" t="s">
        <v>44</v>
      </c>
      <c r="I7" s="30"/>
      <c r="J7" s="32" t="s">
        <v>44</v>
      </c>
      <c r="K7" s="35"/>
      <c r="L7" s="32" t="s">
        <v>44</v>
      </c>
      <c r="M7" s="36"/>
      <c r="N7" s="35"/>
      <c r="O7" s="36"/>
      <c r="P7" s="29" t="s">
        <v>44</v>
      </c>
      <c r="Q7" s="29"/>
      <c r="R7" s="29"/>
      <c r="S7" s="29"/>
      <c r="T7" s="29"/>
      <c r="U7" s="29" t="s">
        <v>44</v>
      </c>
      <c r="V7" s="42" t="s">
        <v>51</v>
      </c>
      <c r="W7" s="42" t="s">
        <v>51</v>
      </c>
      <c r="X7" s="42" t="s">
        <v>51</v>
      </c>
    </row>
    <row r="8" spans="1:24" x14ac:dyDescent="0.2">
      <c r="A8" s="37"/>
      <c r="H8" s="37"/>
      <c r="I8" s="39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</row>
    <row r="9" spans="1:24" x14ac:dyDescent="0.2">
      <c r="A9" s="38"/>
      <c r="B9" s="17"/>
      <c r="C9" s="17"/>
      <c r="D9" s="17"/>
      <c r="E9" s="17"/>
      <c r="F9" s="17"/>
      <c r="H9" s="37"/>
      <c r="I9" s="39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401" r:id="rId4" name="cmdConstrNameAndDesc">
          <controlPr defaultSize="0" autoLine="0" autoPict="0" r:id="rId5">
            <anchor moveWithCells="1">
              <from>
                <xdr:col>1</xdr:col>
                <xdr:colOff>19050</xdr:colOff>
                <xdr:row>2</xdr:row>
                <xdr:rowOff>0</xdr:rowOff>
              </from>
              <to>
                <xdr:col>2</xdr:col>
                <xdr:colOff>1085850</xdr:colOff>
                <xdr:row>2</xdr:row>
                <xdr:rowOff>190500</xdr:rowOff>
              </to>
            </anchor>
          </controlPr>
        </control>
      </mc:Choice>
      <mc:Fallback>
        <control shapeId="102401" r:id="rId4" name="cmdConstrNameAndDesc"/>
      </mc:Fallback>
    </mc:AlternateContent>
    <mc:AlternateContent xmlns:mc="http://schemas.openxmlformats.org/markup-compatibility/2006">
      <mc:Choice Requires="x14">
        <control shapeId="102402" r:id="rId6" name="cmdProcName">
          <controlPr defaultSize="0" autoLine="0" r:id="rId7">
            <anchor moveWithCells="1">
              <from>
                <xdr:col>4</xdr:col>
                <xdr:colOff>0</xdr:colOff>
                <xdr:row>2</xdr:row>
                <xdr:rowOff>0</xdr:rowOff>
              </from>
              <to>
                <xdr:col>5</xdr:col>
                <xdr:colOff>0</xdr:colOff>
                <xdr:row>2</xdr:row>
                <xdr:rowOff>238125</xdr:rowOff>
              </to>
            </anchor>
          </controlPr>
        </control>
      </mc:Choice>
      <mc:Fallback>
        <control shapeId="102402" r:id="rId6" name="cmdProcName"/>
      </mc:Fallback>
    </mc:AlternateContent>
    <mc:AlternateContent xmlns:mc="http://schemas.openxmlformats.org/markup-compatibility/2006">
      <mc:Choice Requires="x14">
        <control shapeId="102403" r:id="rId8" name="cmdAddParameter">
          <controlPr defaultSize="0" autoLine="0" r:id="rId9">
            <anchor moveWithCells="1">
              <from>
                <xdr:col>0</xdr:col>
                <xdr:colOff>0</xdr:colOff>
                <xdr:row>2</xdr:row>
                <xdr:rowOff>190500</xdr:rowOff>
              </from>
              <to>
                <xdr:col>0</xdr:col>
                <xdr:colOff>819150</xdr:colOff>
                <xdr:row>3</xdr:row>
                <xdr:rowOff>152400</xdr:rowOff>
              </to>
            </anchor>
          </controlPr>
        </control>
      </mc:Choice>
      <mc:Fallback>
        <control shapeId="102403" r:id="rId8" name="cmdAddParameter"/>
      </mc:Fallback>
    </mc:AlternateContent>
    <mc:AlternateContent xmlns:mc="http://schemas.openxmlformats.org/markup-compatibility/2006">
      <mc:Choice Requires="x14">
        <control shapeId="102404" r:id="rId10" name="cmdCheckConstrDataSheet">
          <controlPr defaultSize="0" autoLine="0" r:id="rId11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1</xdr:col>
                <xdr:colOff>0</xdr:colOff>
                <xdr:row>2</xdr:row>
                <xdr:rowOff>238125</xdr:rowOff>
              </to>
            </anchor>
          </controlPr>
        </control>
      </mc:Choice>
      <mc:Fallback>
        <control shapeId="102404" r:id="rId10" name="cmdCheckConstrDataSheet"/>
      </mc:Fallback>
    </mc:AlternateContent>
    <mc:AlternateContent xmlns:mc="http://schemas.openxmlformats.org/markup-compatibility/2006">
      <mc:Choice Requires="x14">
        <control shapeId="102405" r:id="rId12" name="cmdAddParamQualifier1">
          <controlPr defaultSize="0" autoLine="0" r:id="rId13">
            <anchor moveWithCells="1">
              <from>
                <xdr:col>0</xdr:col>
                <xdr:colOff>0</xdr:colOff>
                <xdr:row>4</xdr:row>
                <xdr:rowOff>9525</xdr:rowOff>
              </from>
              <to>
                <xdr:col>0</xdr:col>
                <xdr:colOff>819150</xdr:colOff>
                <xdr:row>5</xdr:row>
                <xdr:rowOff>28575</xdr:rowOff>
              </to>
            </anchor>
          </controlPr>
        </control>
      </mc:Choice>
      <mc:Fallback>
        <control shapeId="102405" r:id="rId12" name="cmdAddParamQualifier1"/>
      </mc:Fallback>
    </mc:AlternateContent>
    <mc:AlternateContent xmlns:mc="http://schemas.openxmlformats.org/markup-compatibility/2006">
      <mc:Choice Requires="x14">
        <control shapeId="102407" r:id="rId14" name="cmdCommName">
          <controlPr defaultSize="0" autoLine="0" r:id="rId15">
            <anchor moveWithCells="1">
              <from>
                <xdr:col>5</xdr:col>
                <xdr:colOff>0</xdr:colOff>
                <xdr:row>2</xdr:row>
                <xdr:rowOff>0</xdr:rowOff>
              </from>
              <to>
                <xdr:col>6</xdr:col>
                <xdr:colOff>9525</xdr:colOff>
                <xdr:row>2</xdr:row>
                <xdr:rowOff>238125</xdr:rowOff>
              </to>
            </anchor>
          </controlPr>
        </control>
      </mc:Choice>
      <mc:Fallback>
        <control shapeId="102407" r:id="rId14" name="cmdCommName"/>
      </mc:Fallback>
    </mc:AlternateContent>
    <mc:AlternateContent xmlns:mc="http://schemas.openxmlformats.org/markup-compatibility/2006">
      <mc:Choice Requires="x14">
        <control shapeId="102408" r:id="rId16" name="cmdTimeSlice">
          <controlPr defaultSize="0" autoLine="0" r:id="rId17">
            <anchor moveWithCells="1">
              <from>
                <xdr:col>6</xdr:col>
                <xdr:colOff>0</xdr:colOff>
                <xdr:row>2</xdr:row>
                <xdr:rowOff>0</xdr:rowOff>
              </from>
              <to>
                <xdr:col>7</xdr:col>
                <xdr:colOff>9525</xdr:colOff>
                <xdr:row>2</xdr:row>
                <xdr:rowOff>238125</xdr:rowOff>
              </to>
            </anchor>
          </controlPr>
        </control>
      </mc:Choice>
      <mc:Fallback>
        <control shapeId="102408" r:id="rId16" name="cmdTimeSlice"/>
      </mc:Fallback>
    </mc:AlternateContent>
    <mc:AlternateContent xmlns:mc="http://schemas.openxmlformats.org/markup-compatibility/2006">
      <mc:Choice Requires="x14">
        <control shapeId="102409" r:id="rId18" name="cmdAddParamQualifier2">
          <controlPr defaultSize="0" autoLine="0" r:id="rId19">
            <anchor moveWithCells="1">
              <from>
                <xdr:col>0</xdr:col>
                <xdr:colOff>0</xdr:colOff>
                <xdr:row>5</xdr:row>
                <xdr:rowOff>19050</xdr:rowOff>
              </from>
              <to>
                <xdr:col>0</xdr:col>
                <xdr:colOff>819150</xdr:colOff>
                <xdr:row>6</xdr:row>
                <xdr:rowOff>38100</xdr:rowOff>
              </to>
            </anchor>
          </controlPr>
        </control>
      </mc:Choice>
      <mc:Fallback>
        <control shapeId="102409" r:id="rId18" name="cmdAddParamQualifier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7"/>
  <dimension ref="A1:G15"/>
  <sheetViews>
    <sheetView workbookViewId="0"/>
  </sheetViews>
  <sheetFormatPr defaultColWidth="9.140625" defaultRowHeight="11.25" x14ac:dyDescent="0.2"/>
  <cols>
    <col min="1" max="1" width="14.42578125" style="12" customWidth="1"/>
    <col min="2" max="3" width="9.140625" style="12"/>
    <col min="4" max="4" width="27.42578125" style="12" customWidth="1"/>
    <col min="5" max="5" width="10.140625" style="12" customWidth="1"/>
    <col min="6" max="6" width="28.7109375" style="12" customWidth="1"/>
    <col min="7" max="16384" width="9.140625" style="12"/>
  </cols>
  <sheetData>
    <row r="1" spans="1:7" x14ac:dyDescent="0.2">
      <c r="A1" s="11" t="s">
        <v>107</v>
      </c>
    </row>
    <row r="3" spans="1:7" ht="18.75" customHeight="1" x14ac:dyDescent="0.2"/>
    <row r="7" spans="1:7" x14ac:dyDescent="0.2">
      <c r="B7" s="11" t="s">
        <v>13</v>
      </c>
      <c r="C7" s="13" t="s">
        <v>14</v>
      </c>
      <c r="D7" s="11" t="s">
        <v>15</v>
      </c>
      <c r="E7" s="11" t="s">
        <v>20</v>
      </c>
      <c r="F7" s="11" t="s">
        <v>1</v>
      </c>
      <c r="G7" s="11" t="s">
        <v>0</v>
      </c>
    </row>
    <row r="9" spans="1:7" x14ac:dyDescent="0.2">
      <c r="A9" s="11" t="s">
        <v>25</v>
      </c>
    </row>
    <row r="10" spans="1:7" x14ac:dyDescent="0.2">
      <c r="B10" s="16" t="s">
        <v>26</v>
      </c>
      <c r="C10" s="12" t="s">
        <v>27</v>
      </c>
      <c r="D10" s="12" t="s">
        <v>28</v>
      </c>
      <c r="F10" s="16" t="s">
        <v>29</v>
      </c>
    </row>
    <row r="11" spans="1:7" x14ac:dyDescent="0.2">
      <c r="B11" s="16" t="s">
        <v>26</v>
      </c>
      <c r="C11" s="12" t="s">
        <v>30</v>
      </c>
      <c r="D11" s="12" t="s">
        <v>31</v>
      </c>
      <c r="F11" s="16" t="s">
        <v>29</v>
      </c>
    </row>
    <row r="12" spans="1:7" x14ac:dyDescent="0.2">
      <c r="B12" s="16" t="s">
        <v>26</v>
      </c>
      <c r="C12" s="12" t="s">
        <v>32</v>
      </c>
      <c r="D12" s="12" t="s">
        <v>33</v>
      </c>
      <c r="F12" s="16" t="s">
        <v>29</v>
      </c>
    </row>
    <row r="13" spans="1:7" x14ac:dyDescent="0.2">
      <c r="B13" s="16" t="s">
        <v>26</v>
      </c>
      <c r="C13" s="12" t="s">
        <v>34</v>
      </c>
      <c r="D13" s="12" t="s">
        <v>35</v>
      </c>
      <c r="F13" s="16" t="s">
        <v>29</v>
      </c>
    </row>
    <row r="14" spans="1:7" x14ac:dyDescent="0.2">
      <c r="B14" s="16" t="s">
        <v>26</v>
      </c>
      <c r="C14" s="12" t="s">
        <v>36</v>
      </c>
      <c r="D14" s="12" t="s">
        <v>37</v>
      </c>
      <c r="F14" s="16" t="s">
        <v>29</v>
      </c>
    </row>
    <row r="15" spans="1:7" x14ac:dyDescent="0.2">
      <c r="B15" s="16" t="s">
        <v>26</v>
      </c>
      <c r="C15" s="12" t="s">
        <v>38</v>
      </c>
      <c r="D15" s="12" t="s">
        <v>39</v>
      </c>
      <c r="F15" s="16" t="s">
        <v>29</v>
      </c>
    </row>
  </sheetData>
  <phoneticPr fontId="21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5297" r:id="rId4" name="cmdCheckItemsSheet">
          <controlPr defaultSize="0" autoLine="0" r:id="rId5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0</xdr:rowOff>
              </to>
            </anchor>
          </controlPr>
        </control>
      </mc:Choice>
      <mc:Fallback>
        <control shapeId="55297" r:id="rId4" name="cmdCheckItemsSheet"/>
      </mc:Fallback>
    </mc:AlternateContent>
    <mc:AlternateContent xmlns:mc="http://schemas.openxmlformats.org/markup-compatibility/2006">
      <mc:Choice Requires="x14">
        <control shapeId="55298" r:id="rId6" name="cmdSpecifyComponent">
          <controlPr defaultSize="0" autoLine="0" r:id="rId7">
            <anchor moveWithCells="1">
              <from>
                <xdr:col>1</xdr:col>
                <xdr:colOff>9525</xdr:colOff>
                <xdr:row>3</xdr:row>
                <xdr:rowOff>0</xdr:rowOff>
              </from>
              <to>
                <xdr:col>2</xdr:col>
                <xdr:colOff>152400</xdr:colOff>
                <xdr:row>4</xdr:row>
                <xdr:rowOff>95250</xdr:rowOff>
              </to>
            </anchor>
          </controlPr>
        </control>
      </mc:Choice>
      <mc:Fallback>
        <control shapeId="55298" r:id="rId6" name="cmdSpecifyComponent"/>
      </mc:Fallback>
    </mc:AlternateContent>
    <mc:AlternateContent xmlns:mc="http://schemas.openxmlformats.org/markup-compatibility/2006">
      <mc:Choice Requires="x14">
        <control shapeId="55299" r:id="rId8" name="cmdSpecifyUnits">
          <controlPr defaultSize="0" autoLine="0" r:id="rId9">
            <anchor moveWithCells="1">
              <from>
                <xdr:col>4</xdr:col>
                <xdr:colOff>9525</xdr:colOff>
                <xdr:row>3</xdr:row>
                <xdr:rowOff>0</xdr:rowOff>
              </from>
              <to>
                <xdr:col>5</xdr:col>
                <xdr:colOff>0</xdr:colOff>
                <xdr:row>4</xdr:row>
                <xdr:rowOff>95250</xdr:rowOff>
              </to>
            </anchor>
          </controlPr>
        </control>
      </mc:Choice>
      <mc:Fallback>
        <control shapeId="55299" r:id="rId8" name="cmdSpecifyUnits"/>
      </mc:Fallback>
    </mc:AlternateContent>
    <mc:AlternateContent xmlns:mc="http://schemas.openxmlformats.org/markup-compatibility/2006">
      <mc:Choice Requires="x14">
        <control shapeId="55300" r:id="rId10" name="cmdSpecifySets">
          <controlPr defaultSize="0" autoLine="0" r:id="rId11">
            <anchor moveWithCells="1">
              <from>
                <xdr:col>5</xdr:col>
                <xdr:colOff>9525</xdr:colOff>
                <xdr:row>3</xdr:row>
                <xdr:rowOff>0</xdr:rowOff>
              </from>
              <to>
                <xdr:col>6</xdr:col>
                <xdr:colOff>0</xdr:colOff>
                <xdr:row>4</xdr:row>
                <xdr:rowOff>95250</xdr:rowOff>
              </to>
            </anchor>
          </controlPr>
        </control>
      </mc:Choice>
      <mc:Fallback>
        <control shapeId="55300" r:id="rId10" name="cmdSpecifySets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9"/>
  <dimension ref="A1:R7"/>
  <sheetViews>
    <sheetView workbookViewId="0"/>
  </sheetViews>
  <sheetFormatPr defaultColWidth="9.140625" defaultRowHeight="11.25" x14ac:dyDescent="0.2"/>
  <cols>
    <col min="1" max="1" width="14.42578125" style="12" customWidth="1"/>
    <col min="2" max="2" width="12.140625" style="12" customWidth="1"/>
    <col min="3" max="8" width="9.140625" style="12"/>
    <col min="9" max="9" width="6.7109375" style="12" customWidth="1"/>
    <col min="10" max="16384" width="9.140625" style="12"/>
  </cols>
  <sheetData>
    <row r="1" spans="1:18" x14ac:dyDescent="0.2">
      <c r="A1" s="11" t="s">
        <v>10</v>
      </c>
    </row>
    <row r="3" spans="1:18" ht="17.25" customHeight="1" x14ac:dyDescent="0.2"/>
    <row r="7" spans="1:18" x14ac:dyDescent="0.2">
      <c r="B7" s="11" t="s">
        <v>2</v>
      </c>
      <c r="C7" s="11" t="s">
        <v>3</v>
      </c>
      <c r="D7" s="11" t="s">
        <v>4</v>
      </c>
      <c r="E7" s="11" t="s">
        <v>5</v>
      </c>
      <c r="F7" s="11" t="s">
        <v>6</v>
      </c>
      <c r="G7" s="11" t="s">
        <v>7</v>
      </c>
      <c r="H7" s="11" t="s">
        <v>8</v>
      </c>
      <c r="I7" s="11" t="s">
        <v>9</v>
      </c>
      <c r="J7" s="11"/>
      <c r="K7" s="11"/>
      <c r="L7" s="11"/>
      <c r="M7" s="11"/>
      <c r="N7" s="11"/>
      <c r="O7" s="11"/>
      <c r="P7" s="11"/>
      <c r="Q7" s="11"/>
      <c r="R7" s="11"/>
    </row>
  </sheetData>
  <phoneticPr fontId="21" type="noConversion"/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7354" r:id="rId4" name="cmdPopulateDataYears">
          <controlPr defaultSize="0" autoLine="0" r:id="rId5">
            <anchor moveWithCells="1">
              <from>
                <xdr:col>0</xdr:col>
                <xdr:colOff>0</xdr:colOff>
                <xdr:row>3</xdr:row>
                <xdr:rowOff>57150</xdr:rowOff>
              </from>
              <to>
                <xdr:col>0</xdr:col>
                <xdr:colOff>819150</xdr:colOff>
                <xdr:row>6</xdr:row>
                <xdr:rowOff>0</xdr:rowOff>
              </to>
            </anchor>
          </controlPr>
        </control>
      </mc:Choice>
      <mc:Fallback>
        <control shapeId="57354" r:id="rId4" name="cmdPopulateDataYears"/>
      </mc:Fallback>
    </mc:AlternateContent>
    <mc:AlternateContent xmlns:mc="http://schemas.openxmlformats.org/markup-compatibility/2006">
      <mc:Choice Requires="x14">
        <control shapeId="57345" r:id="rId6" name="cmdCheckTSData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19050</xdr:rowOff>
              </to>
            </anchor>
          </controlPr>
        </control>
      </mc:Choice>
      <mc:Fallback>
        <control shapeId="57345" r:id="rId6" name="cmdCheckTSDataSheet"/>
      </mc:Fallback>
    </mc:AlternateContent>
    <mc:AlternateContent xmlns:mc="http://schemas.openxmlformats.org/markup-compatibility/2006">
      <mc:Choice Requires="x14">
        <control shapeId="57346" r:id="rId8" name="cmdSpecifyParameter">
          <controlPr defaultSize="0" autoLine="0" r:id="rId9">
            <anchor moveWithCells="1">
              <from>
                <xdr:col>1</xdr:col>
                <xdr:colOff>9525</xdr:colOff>
                <xdr:row>3</xdr:row>
                <xdr:rowOff>0</xdr:rowOff>
              </from>
              <to>
                <xdr:col>2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6" r:id="rId8" name="cmdSpecifyParameter"/>
      </mc:Fallback>
    </mc:AlternateContent>
    <mc:AlternateContent xmlns:mc="http://schemas.openxmlformats.org/markup-compatibility/2006">
      <mc:Choice Requires="x14">
        <control shapeId="57347" r:id="rId10" name="cmdSpecifyArg1">
          <controlPr defaultSize="0" autoLine="0" r:id="rId11">
            <anchor moveWithCells="1">
              <from>
                <xdr:col>2</xdr:col>
                <xdr:colOff>9525</xdr:colOff>
                <xdr:row>3</xdr:row>
                <xdr:rowOff>0</xdr:rowOff>
              </from>
              <to>
                <xdr:col>3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7" r:id="rId10" name="cmdSpecifyArg1"/>
      </mc:Fallback>
    </mc:AlternateContent>
    <mc:AlternateContent xmlns:mc="http://schemas.openxmlformats.org/markup-compatibility/2006">
      <mc:Choice Requires="x14">
        <control shapeId="57348" r:id="rId12" name="cmdSpecifyArg2">
          <controlPr defaultSize="0" autoLine="0" r:id="rId13">
            <anchor moveWithCells="1">
              <from>
                <xdr:col>3</xdr:col>
                <xdr:colOff>9525</xdr:colOff>
                <xdr:row>3</xdr:row>
                <xdr:rowOff>0</xdr:rowOff>
              </from>
              <to>
                <xdr:col>4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8" r:id="rId12" name="cmdSpecifyArg2"/>
      </mc:Fallback>
    </mc:AlternateContent>
    <mc:AlternateContent xmlns:mc="http://schemas.openxmlformats.org/markup-compatibility/2006">
      <mc:Choice Requires="x14">
        <control shapeId="57349" r:id="rId14" name="cmdSpecifyArg3">
          <controlPr defaultSize="0" autoLine="0" r:id="rId15">
            <anchor moveWithCells="1">
              <from>
                <xdr:col>4</xdr:col>
                <xdr:colOff>9525</xdr:colOff>
                <xdr:row>3</xdr:row>
                <xdr:rowOff>0</xdr:rowOff>
              </from>
              <to>
                <xdr:col>5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9" r:id="rId14" name="cmdSpecifyArg3"/>
      </mc:Fallback>
    </mc:AlternateContent>
    <mc:AlternateContent xmlns:mc="http://schemas.openxmlformats.org/markup-compatibility/2006">
      <mc:Choice Requires="x14">
        <control shapeId="57350" r:id="rId16" name="cmdSpecifyArg4">
          <controlPr defaultSize="0" autoLine="0" r:id="rId17">
            <anchor moveWithCells="1">
              <from>
                <xdr:col>5</xdr:col>
                <xdr:colOff>9525</xdr:colOff>
                <xdr:row>3</xdr:row>
                <xdr:rowOff>0</xdr:rowOff>
              </from>
              <to>
                <xdr:col>6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50" r:id="rId16" name="cmdSpecifyArg4"/>
      </mc:Fallback>
    </mc:AlternateContent>
    <mc:AlternateContent xmlns:mc="http://schemas.openxmlformats.org/markup-compatibility/2006">
      <mc:Choice Requires="x14">
        <control shapeId="57351" r:id="rId18" name="cmdSpecifyArg5">
          <controlPr defaultSize="0" autoLine="0" r:id="rId19">
            <anchor moveWithCells="1">
              <from>
                <xdr:col>6</xdr:col>
                <xdr:colOff>9525</xdr:colOff>
                <xdr:row>3</xdr:row>
                <xdr:rowOff>0</xdr:rowOff>
              </from>
              <to>
                <xdr:col>7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51" r:id="rId18" name="cmdSpecifyArg5"/>
      </mc:Fallback>
    </mc:AlternateContent>
    <mc:AlternateContent xmlns:mc="http://schemas.openxmlformats.org/markup-compatibility/2006">
      <mc:Choice Requires="x14">
        <control shapeId="57352" r:id="rId20" name="cmdSpecifyArg6">
          <controlPr defaultSize="0" autoLine="0" r:id="rId21">
            <anchor moveWithCells="1">
              <from>
                <xdr:col>7</xdr:col>
                <xdr:colOff>9525</xdr:colOff>
                <xdr:row>3</xdr:row>
                <xdr:rowOff>0</xdr:rowOff>
              </from>
              <to>
                <xdr:col>8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52" r:id="rId20" name="cmdSpecifyArg6"/>
      </mc:Fallback>
    </mc:AlternateContent>
    <mc:AlternateContent xmlns:mc="http://schemas.openxmlformats.org/markup-compatibility/2006">
      <mc:Choice Requires="x14">
        <control shapeId="57353" r:id="rId22" name="cmdSpecifyIEOptcode">
          <controlPr defaultSize="0" autoLine="0" autoPict="0" r:id="rId23">
            <anchor moveWithCells="1">
              <from>
                <xdr:col>8</xdr:col>
                <xdr:colOff>9525</xdr:colOff>
                <xdr:row>3</xdr:row>
                <xdr:rowOff>0</xdr:rowOff>
              </from>
              <to>
                <xdr:col>9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57353" r:id="rId22" name="cmdSpecifyIEOptcode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10"/>
  <dimension ref="A1:I7"/>
  <sheetViews>
    <sheetView workbookViewId="0"/>
  </sheetViews>
  <sheetFormatPr defaultColWidth="9.140625" defaultRowHeight="11.25" x14ac:dyDescent="0.2"/>
  <cols>
    <col min="1" max="1" width="15.42578125" style="12" customWidth="1"/>
    <col min="2" max="2" width="12" style="12" customWidth="1"/>
    <col min="3" max="16384" width="9.140625" style="12"/>
  </cols>
  <sheetData>
    <row r="1" spans="1:9" x14ac:dyDescent="0.2">
      <c r="A1" s="11" t="s">
        <v>23</v>
      </c>
    </row>
    <row r="3" spans="1:9" ht="15.75" customHeight="1" x14ac:dyDescent="0.2"/>
    <row r="4" spans="1:9" ht="12.75" customHeight="1" x14ac:dyDescent="0.2"/>
    <row r="7" spans="1:9" x14ac:dyDescent="0.2">
      <c r="B7" s="11" t="s">
        <v>2</v>
      </c>
      <c r="C7" s="11" t="s">
        <v>3</v>
      </c>
      <c r="D7" s="11" t="s">
        <v>4</v>
      </c>
      <c r="E7" s="11" t="s">
        <v>5</v>
      </c>
      <c r="F7" s="11" t="s">
        <v>6</v>
      </c>
      <c r="G7" s="11" t="s">
        <v>7</v>
      </c>
      <c r="H7" s="11" t="s">
        <v>8</v>
      </c>
      <c r="I7" s="11" t="s">
        <v>21</v>
      </c>
    </row>
  </sheetData>
  <phoneticPr fontId="21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8369" r:id="rId4" name="cmdCheckTIDDataSheet">
          <controlPr defaultSize="0" autoLine="0" r:id="rId5">
            <anchor moveWithCells="1">
              <from>
                <xdr:col>0</xdr:col>
                <xdr:colOff>0</xdr:colOff>
                <xdr:row>2</xdr:row>
                <xdr:rowOff>0</xdr:rowOff>
              </from>
              <to>
                <xdr:col>0</xdr:col>
                <xdr:colOff>819150</xdr:colOff>
                <xdr:row>3</xdr:row>
                <xdr:rowOff>38100</xdr:rowOff>
              </to>
            </anchor>
          </controlPr>
        </control>
      </mc:Choice>
      <mc:Fallback>
        <control shapeId="58369" r:id="rId4" name="cmdCheckTIDDataSheet"/>
      </mc:Fallback>
    </mc:AlternateContent>
    <mc:AlternateContent xmlns:mc="http://schemas.openxmlformats.org/markup-compatibility/2006">
      <mc:Choice Requires="x14">
        <control shapeId="58370" r:id="rId6" name="cmdSpecifyParameter">
          <controlPr defaultSize="0" autoLine="0" r:id="rId7">
            <anchor moveWithCells="1">
              <from>
                <xdr:col>1</xdr:col>
                <xdr:colOff>0</xdr:colOff>
                <xdr:row>3</xdr:row>
                <xdr:rowOff>9525</xdr:rowOff>
              </from>
              <to>
                <xdr:col>2</xdr:col>
                <xdr:colOff>19050</xdr:colOff>
                <xdr:row>4</xdr:row>
                <xdr:rowOff>95250</xdr:rowOff>
              </to>
            </anchor>
          </controlPr>
        </control>
      </mc:Choice>
      <mc:Fallback>
        <control shapeId="58370" r:id="rId6" name="cmdSpecifyParameter"/>
      </mc:Fallback>
    </mc:AlternateContent>
    <mc:AlternateContent xmlns:mc="http://schemas.openxmlformats.org/markup-compatibility/2006">
      <mc:Choice Requires="x14">
        <control shapeId="58371" r:id="rId8" name="cmdSpecifyArg1">
          <controlPr defaultSize="0" autoLine="0" r:id="rId9">
            <anchor moveWithCells="1">
              <from>
                <xdr:col>2</xdr:col>
                <xdr:colOff>0</xdr:colOff>
                <xdr:row>3</xdr:row>
                <xdr:rowOff>9525</xdr:rowOff>
              </from>
              <to>
                <xdr:col>3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1" r:id="rId8" name="cmdSpecifyArg1"/>
      </mc:Fallback>
    </mc:AlternateContent>
    <mc:AlternateContent xmlns:mc="http://schemas.openxmlformats.org/markup-compatibility/2006">
      <mc:Choice Requires="x14">
        <control shapeId="58372" r:id="rId10" name="cmdSpecifyArg2">
          <controlPr defaultSize="0" autoLine="0" r:id="rId11">
            <anchor moveWithCells="1">
              <from>
                <xdr:col>3</xdr:col>
                <xdr:colOff>0</xdr:colOff>
                <xdr:row>3</xdr:row>
                <xdr:rowOff>9525</xdr:rowOff>
              </from>
              <to>
                <xdr:col>4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2" r:id="rId10" name="cmdSpecifyArg2"/>
      </mc:Fallback>
    </mc:AlternateContent>
    <mc:AlternateContent xmlns:mc="http://schemas.openxmlformats.org/markup-compatibility/2006">
      <mc:Choice Requires="x14">
        <control shapeId="58373" r:id="rId12" name="cmdSpecifyArg3">
          <controlPr defaultSize="0" autoLine="0" r:id="rId13">
            <anchor moveWithCells="1">
              <from>
                <xdr:col>4</xdr:col>
                <xdr:colOff>0</xdr:colOff>
                <xdr:row>3</xdr:row>
                <xdr:rowOff>9525</xdr:rowOff>
              </from>
              <to>
                <xdr:col>5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3" r:id="rId12" name="cmdSpecifyArg3"/>
      </mc:Fallback>
    </mc:AlternateContent>
    <mc:AlternateContent xmlns:mc="http://schemas.openxmlformats.org/markup-compatibility/2006">
      <mc:Choice Requires="x14">
        <control shapeId="58374" r:id="rId14" name="cmdSpecifyArg4">
          <controlPr defaultSize="0" autoLine="0" r:id="rId15">
            <anchor moveWithCells="1">
              <from>
                <xdr:col>5</xdr:col>
                <xdr:colOff>0</xdr:colOff>
                <xdr:row>3</xdr:row>
                <xdr:rowOff>9525</xdr:rowOff>
              </from>
              <to>
                <xdr:col>6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4" r:id="rId14" name="cmdSpecifyArg4"/>
      </mc:Fallback>
    </mc:AlternateContent>
    <mc:AlternateContent xmlns:mc="http://schemas.openxmlformats.org/markup-compatibility/2006">
      <mc:Choice Requires="x14">
        <control shapeId="58375" r:id="rId16" name="cmdSpecifyArg5">
          <controlPr defaultSize="0" autoLine="0" r:id="rId17">
            <anchor moveWithCells="1">
              <from>
                <xdr:col>6</xdr:col>
                <xdr:colOff>0</xdr:colOff>
                <xdr:row>3</xdr:row>
                <xdr:rowOff>9525</xdr:rowOff>
              </from>
              <to>
                <xdr:col>7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5" r:id="rId16" name="cmdSpecifyArg5"/>
      </mc:Fallback>
    </mc:AlternateContent>
    <mc:AlternateContent xmlns:mc="http://schemas.openxmlformats.org/markup-compatibility/2006">
      <mc:Choice Requires="x14">
        <control shapeId="58376" r:id="rId18" name="cmdSpecifyArg6">
          <controlPr defaultSize="0" autoLine="0" r:id="rId19">
            <anchor moveWithCells="1">
              <from>
                <xdr:col>7</xdr:col>
                <xdr:colOff>0</xdr:colOff>
                <xdr:row>3</xdr:row>
                <xdr:rowOff>9525</xdr:rowOff>
              </from>
              <to>
                <xdr:col>8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6" r:id="rId18" name="cmdSpecifyArg6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11"/>
  <dimension ref="A1:R7"/>
  <sheetViews>
    <sheetView workbookViewId="0"/>
  </sheetViews>
  <sheetFormatPr defaultColWidth="9.140625" defaultRowHeight="11.25" x14ac:dyDescent="0.2"/>
  <cols>
    <col min="1" max="1" width="14.85546875" style="12" customWidth="1"/>
    <col min="2" max="2" width="12" style="12" customWidth="1"/>
    <col min="3" max="3" width="9.140625" style="12"/>
    <col min="4" max="4" width="9.28515625" style="12" customWidth="1"/>
    <col min="5" max="8" width="9.140625" style="12"/>
    <col min="9" max="9" width="7.42578125" style="12" customWidth="1"/>
    <col min="10" max="16384" width="9.140625" style="12"/>
  </cols>
  <sheetData>
    <row r="1" spans="1:18" x14ac:dyDescent="0.2">
      <c r="A1" s="11" t="s">
        <v>108</v>
      </c>
    </row>
    <row r="3" spans="1:18" ht="15" customHeight="1" x14ac:dyDescent="0.2"/>
    <row r="7" spans="1:18" ht="22.5" customHeight="1" x14ac:dyDescent="0.2">
      <c r="B7" s="11" t="s">
        <v>2</v>
      </c>
      <c r="C7" s="11" t="s">
        <v>3</v>
      </c>
      <c r="D7" s="11" t="s">
        <v>4</v>
      </c>
      <c r="E7" s="11" t="s">
        <v>5</v>
      </c>
      <c r="F7" s="11" t="s">
        <v>6</v>
      </c>
      <c r="G7" s="11" t="s">
        <v>7</v>
      </c>
      <c r="H7" s="11" t="s">
        <v>8</v>
      </c>
      <c r="I7" s="15" t="s">
        <v>22</v>
      </c>
      <c r="J7" s="11"/>
      <c r="K7" s="11"/>
      <c r="L7" s="11"/>
      <c r="M7" s="11"/>
      <c r="N7" s="11"/>
      <c r="O7" s="11"/>
      <c r="P7" s="11"/>
      <c r="Q7" s="11"/>
      <c r="R7" s="11"/>
    </row>
  </sheetData>
  <phoneticPr fontId="21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59402" r:id="rId3" name="cmdPopulateDataYears">
          <controlPr defaultSize="0" autoLine="0" r:id="rId4">
            <anchor moveWithCells="1">
              <from>
                <xdr:col>0</xdr:col>
                <xdr:colOff>28575</xdr:colOff>
                <xdr:row>4</xdr:row>
                <xdr:rowOff>19050</xdr:rowOff>
              </from>
              <to>
                <xdr:col>0</xdr:col>
                <xdr:colOff>847725</xdr:colOff>
                <xdr:row>6</xdr:row>
                <xdr:rowOff>104775</xdr:rowOff>
              </to>
            </anchor>
          </controlPr>
        </control>
      </mc:Choice>
      <mc:Fallback>
        <control shapeId="59402" r:id="rId3" name="cmdPopulateDataYears"/>
      </mc:Fallback>
    </mc:AlternateContent>
    <mc:AlternateContent xmlns:mc="http://schemas.openxmlformats.org/markup-compatibility/2006">
      <mc:Choice Requires="x14">
        <control shapeId="59393" r:id="rId5" name="cmdCheckTSandTIDDataSheet">
          <controlPr defaultSize="0" autoLine="0" r:id="rId6">
            <anchor moveWithCells="1">
              <from>
                <xdr:col>0</xdr:col>
                <xdr:colOff>38100</xdr:colOff>
                <xdr:row>2</xdr:row>
                <xdr:rowOff>9525</xdr:rowOff>
              </from>
              <to>
                <xdr:col>0</xdr:col>
                <xdr:colOff>857250</xdr:colOff>
                <xdr:row>3</xdr:row>
                <xdr:rowOff>57150</xdr:rowOff>
              </to>
            </anchor>
          </controlPr>
        </control>
      </mc:Choice>
      <mc:Fallback>
        <control shapeId="59393" r:id="rId5" name="cmdCheckTSandTIDDataSheet"/>
      </mc:Fallback>
    </mc:AlternateContent>
    <mc:AlternateContent xmlns:mc="http://schemas.openxmlformats.org/markup-compatibility/2006">
      <mc:Choice Requires="x14">
        <control shapeId="59394" r:id="rId7" name="cmdSpecifyParameter">
          <controlPr defaultSize="0" autoLine="0" r:id="rId8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9394" r:id="rId7" name="cmdSpecifyParameter"/>
      </mc:Fallback>
    </mc:AlternateContent>
    <mc:AlternateContent xmlns:mc="http://schemas.openxmlformats.org/markup-compatibility/2006">
      <mc:Choice Requires="x14">
        <control shapeId="59395" r:id="rId9" name="cmdSpecifyArg1">
          <controlPr defaultSize="0" autoLine="0" r:id="rId10">
            <anchor moveWithCells="1">
              <from>
                <xdr:col>2</xdr:col>
                <xdr:colOff>0</xdr:colOff>
                <xdr:row>3</xdr:row>
                <xdr:rowOff>0</xdr:rowOff>
              </from>
              <to>
                <xdr:col>3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5" r:id="rId9" name="cmdSpecifyArg1"/>
      </mc:Fallback>
    </mc:AlternateContent>
    <mc:AlternateContent xmlns:mc="http://schemas.openxmlformats.org/markup-compatibility/2006">
      <mc:Choice Requires="x14">
        <control shapeId="59396" r:id="rId11" name="cmdSpecifyArg2">
          <controlPr defaultSize="0" autoLine="0" r:id="rId12">
            <anchor moveWithCells="1">
              <from>
                <xdr:col>3</xdr:col>
                <xdr:colOff>0</xdr:colOff>
                <xdr:row>3</xdr:row>
                <xdr:rowOff>0</xdr:rowOff>
              </from>
              <to>
                <xdr:col>4</xdr:col>
                <xdr:colOff>0</xdr:colOff>
                <xdr:row>4</xdr:row>
                <xdr:rowOff>104775</xdr:rowOff>
              </to>
            </anchor>
          </controlPr>
        </control>
      </mc:Choice>
      <mc:Fallback>
        <control shapeId="59396" r:id="rId11" name="cmdSpecifyArg2"/>
      </mc:Fallback>
    </mc:AlternateContent>
    <mc:AlternateContent xmlns:mc="http://schemas.openxmlformats.org/markup-compatibility/2006">
      <mc:Choice Requires="x14">
        <control shapeId="59397" r:id="rId13" name="cmdSpecifyArg3">
          <controlPr defaultSize="0" autoLine="0" r:id="rId14">
            <anchor moveWithCells="1">
              <from>
                <xdr:col>4</xdr:col>
                <xdr:colOff>0</xdr:colOff>
                <xdr:row>3</xdr:row>
                <xdr:rowOff>0</xdr:rowOff>
              </from>
              <to>
                <xdr:col>5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7" r:id="rId13" name="cmdSpecifyArg3"/>
      </mc:Fallback>
    </mc:AlternateContent>
    <mc:AlternateContent xmlns:mc="http://schemas.openxmlformats.org/markup-compatibility/2006">
      <mc:Choice Requires="x14">
        <control shapeId="59398" r:id="rId15" name="cmdSpecifyArg4">
          <controlPr defaultSize="0" autoLine="0" r:id="rId16">
            <anchor moveWithCells="1">
              <from>
                <xdr:col>5</xdr:col>
                <xdr:colOff>0</xdr:colOff>
                <xdr:row>3</xdr:row>
                <xdr:rowOff>0</xdr:rowOff>
              </from>
              <to>
                <xdr:col>6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8" r:id="rId15" name="cmdSpecifyArg4"/>
      </mc:Fallback>
    </mc:AlternateContent>
    <mc:AlternateContent xmlns:mc="http://schemas.openxmlformats.org/markup-compatibility/2006">
      <mc:Choice Requires="x14">
        <control shapeId="59399" r:id="rId17" name="cmdSpecifyArg5">
          <controlPr defaultSize="0" autoLine="0" r:id="rId18">
            <anchor moveWithCells="1">
              <from>
                <xdr:col>6</xdr:col>
                <xdr:colOff>0</xdr:colOff>
                <xdr:row>3</xdr:row>
                <xdr:rowOff>0</xdr:rowOff>
              </from>
              <to>
                <xdr:col>7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9" r:id="rId17" name="cmdSpecifyArg5"/>
      </mc:Fallback>
    </mc:AlternateContent>
    <mc:AlternateContent xmlns:mc="http://schemas.openxmlformats.org/markup-compatibility/2006">
      <mc:Choice Requires="x14">
        <control shapeId="59400" r:id="rId19" name="cmdSpecifyArg6">
          <controlPr defaultSize="0" autoLine="0" r:id="rId20">
            <anchor moveWithCells="1">
              <from>
                <xdr:col>7</xdr:col>
                <xdr:colOff>0</xdr:colOff>
                <xdr:row>3</xdr:row>
                <xdr:rowOff>0</xdr:rowOff>
              </from>
              <to>
                <xdr:col>8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400" r:id="rId19" name="cmdSpecifyArg6"/>
      </mc:Fallback>
    </mc:AlternateContent>
    <mc:AlternateContent xmlns:mc="http://schemas.openxmlformats.org/markup-compatibility/2006">
      <mc:Choice Requires="x14">
        <control shapeId="59401" r:id="rId21" name="cmdSpecifyIEOptcode">
          <controlPr defaultSize="0" autoLine="0" r:id="rId22">
            <anchor moveWithCells="1">
              <from>
                <xdr:col>8</xdr:col>
                <xdr:colOff>19050</xdr:colOff>
                <xdr:row>3</xdr:row>
                <xdr:rowOff>0</xdr:rowOff>
              </from>
              <to>
                <xdr:col>8</xdr:col>
                <xdr:colOff>476250</xdr:colOff>
                <xdr:row>4</xdr:row>
                <xdr:rowOff>104775</xdr:rowOff>
              </to>
            </anchor>
          </controlPr>
        </control>
      </mc:Choice>
      <mc:Fallback>
        <control shapeId="59401" r:id="rId21" name="cmdSpecifyIEOptcode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12"/>
  <dimension ref="A1:S9"/>
  <sheetViews>
    <sheetView workbookViewId="0"/>
  </sheetViews>
  <sheetFormatPr defaultColWidth="9.140625" defaultRowHeight="11.25" x14ac:dyDescent="0.2"/>
  <cols>
    <col min="1" max="1" width="12.7109375" style="12" customWidth="1"/>
    <col min="2" max="2" width="11.5703125" style="12" customWidth="1"/>
    <col min="3" max="3" width="11.85546875" style="12" customWidth="1"/>
    <col min="4" max="4" width="9.42578125" style="12" customWidth="1"/>
    <col min="5" max="5" width="9.28515625" style="12" customWidth="1"/>
    <col min="6" max="9" width="9.140625" style="12"/>
    <col min="10" max="10" width="7.140625" style="12" customWidth="1"/>
    <col min="11" max="16384" width="9.140625" style="12"/>
  </cols>
  <sheetData>
    <row r="1" spans="1:19" x14ac:dyDescent="0.2">
      <c r="A1" s="11" t="s">
        <v>11</v>
      </c>
    </row>
    <row r="3" spans="1:19" ht="18.75" customHeight="1" x14ac:dyDescent="0.2"/>
    <row r="7" spans="1:19" x14ac:dyDescent="0.2">
      <c r="A7" s="11" t="s">
        <v>16</v>
      </c>
      <c r="B7" s="11" t="s">
        <v>24</v>
      </c>
      <c r="C7" s="11" t="s">
        <v>2</v>
      </c>
      <c r="D7" s="11" t="s">
        <v>3</v>
      </c>
      <c r="E7" s="11" t="s">
        <v>4</v>
      </c>
      <c r="F7" s="11" t="s">
        <v>5</v>
      </c>
      <c r="G7" s="11" t="s">
        <v>6</v>
      </c>
      <c r="H7" s="11" t="s">
        <v>7</v>
      </c>
      <c r="I7" s="11" t="s">
        <v>8</v>
      </c>
      <c r="J7" s="11" t="s">
        <v>9</v>
      </c>
      <c r="K7" s="11"/>
      <c r="L7" s="11"/>
      <c r="M7" s="11"/>
      <c r="N7" s="11"/>
      <c r="O7" s="11"/>
      <c r="P7" s="11"/>
      <c r="Q7" s="11"/>
      <c r="R7" s="11"/>
      <c r="S7" s="11"/>
    </row>
    <row r="9" spans="1:19" x14ac:dyDescent="0.2">
      <c r="A9" s="11" t="s">
        <v>113</v>
      </c>
    </row>
  </sheetData>
  <phoneticPr fontId="21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60427" r:id="rId3" name="cmdPopulateDataYears">
          <controlPr defaultSize="0" autoLine="0" r:id="rId4">
            <anchor moveWithCells="1">
              <from>
                <xdr:col>0</xdr:col>
                <xdr:colOff>19050</xdr:colOff>
                <xdr:row>3</xdr:row>
                <xdr:rowOff>19050</xdr:rowOff>
              </from>
              <to>
                <xdr:col>0</xdr:col>
                <xdr:colOff>838200</xdr:colOff>
                <xdr:row>5</xdr:row>
                <xdr:rowOff>104775</xdr:rowOff>
              </to>
            </anchor>
          </controlPr>
        </control>
      </mc:Choice>
      <mc:Fallback>
        <control shapeId="60427" r:id="rId3" name="cmdPopulateDataYears"/>
      </mc:Fallback>
    </mc:AlternateContent>
    <mc:AlternateContent xmlns:mc="http://schemas.openxmlformats.org/markup-compatibility/2006">
      <mc:Choice Requires="x14">
        <control shapeId="60418" r:id="rId5" name="cmdSpecifyParameter">
          <controlPr defaultSize="0" autoLine="0" r:id="rId6">
            <anchor moveWithCells="1">
              <from>
                <xdr:col>2</xdr:col>
                <xdr:colOff>0</xdr:colOff>
                <xdr:row>3</xdr:row>
                <xdr:rowOff>0</xdr:rowOff>
              </from>
              <to>
                <xdr:col>3</xdr:col>
                <xdr:colOff>28575</xdr:colOff>
                <xdr:row>4</xdr:row>
                <xdr:rowOff>104775</xdr:rowOff>
              </to>
            </anchor>
          </controlPr>
        </control>
      </mc:Choice>
      <mc:Fallback>
        <control shapeId="60418" r:id="rId5" name="cmdSpecifyParameter"/>
      </mc:Fallback>
    </mc:AlternateContent>
    <mc:AlternateContent xmlns:mc="http://schemas.openxmlformats.org/markup-compatibility/2006">
      <mc:Choice Requires="x14">
        <control shapeId="60419" r:id="rId7" name="cmdSpecifyArg1">
          <controlPr defaultSize="0" autoLine="0" r:id="rId8">
            <anchor moveWithCells="1">
              <from>
                <xdr:col>3</xdr:col>
                <xdr:colOff>19050</xdr:colOff>
                <xdr:row>3</xdr:row>
                <xdr:rowOff>0</xdr:rowOff>
              </from>
              <to>
                <xdr:col>4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60419" r:id="rId7" name="cmdSpecifyArg1"/>
      </mc:Fallback>
    </mc:AlternateContent>
    <mc:AlternateContent xmlns:mc="http://schemas.openxmlformats.org/markup-compatibility/2006">
      <mc:Choice Requires="x14">
        <control shapeId="60420" r:id="rId9" name="cmdSpecifyArg2">
          <controlPr defaultSize="0" autoLine="0" r:id="rId10">
            <anchor moveWithCells="1">
              <from>
                <xdr:col>4</xdr:col>
                <xdr:colOff>9525</xdr:colOff>
                <xdr:row>3</xdr:row>
                <xdr:rowOff>0</xdr:rowOff>
              </from>
              <to>
                <xdr:col>5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60420" r:id="rId9" name="cmdSpecifyArg2"/>
      </mc:Fallback>
    </mc:AlternateContent>
    <mc:AlternateContent xmlns:mc="http://schemas.openxmlformats.org/markup-compatibility/2006">
      <mc:Choice Requires="x14">
        <control shapeId="60421" r:id="rId11" name="cmdSpecifyArg3">
          <controlPr defaultSize="0" autoLine="0" r:id="rId12">
            <anchor moveWithCells="1">
              <from>
                <xdr:col>5</xdr:col>
                <xdr:colOff>9525</xdr:colOff>
                <xdr:row>3</xdr:row>
                <xdr:rowOff>0</xdr:rowOff>
              </from>
              <to>
                <xdr:col>6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60421" r:id="rId11" name="cmdSpecifyArg3"/>
      </mc:Fallback>
    </mc:AlternateContent>
    <mc:AlternateContent xmlns:mc="http://schemas.openxmlformats.org/markup-compatibility/2006">
      <mc:Choice Requires="x14">
        <control shapeId="60422" r:id="rId13" name="cmdSpecifyArg4">
          <controlPr defaultSize="0" autoLine="0" r:id="rId14">
            <anchor moveWithCells="1">
              <from>
                <xdr:col>6</xdr:col>
                <xdr:colOff>9525</xdr:colOff>
                <xdr:row>3</xdr:row>
                <xdr:rowOff>0</xdr:rowOff>
              </from>
              <to>
                <xdr:col>7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60422" r:id="rId13" name="cmdSpecifyArg4"/>
      </mc:Fallback>
    </mc:AlternateContent>
    <mc:AlternateContent xmlns:mc="http://schemas.openxmlformats.org/markup-compatibility/2006">
      <mc:Choice Requires="x14">
        <control shapeId="60423" r:id="rId15" name="cmdSpecifyArg5">
          <controlPr defaultSize="0" autoLine="0" r:id="rId16">
            <anchor moveWithCells="1">
              <from>
                <xdr:col>7</xdr:col>
                <xdr:colOff>9525</xdr:colOff>
                <xdr:row>3</xdr:row>
                <xdr:rowOff>0</xdr:rowOff>
              </from>
              <to>
                <xdr:col>8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60423" r:id="rId15" name="cmdSpecifyArg5"/>
      </mc:Fallback>
    </mc:AlternateContent>
    <mc:AlternateContent xmlns:mc="http://schemas.openxmlformats.org/markup-compatibility/2006">
      <mc:Choice Requires="x14">
        <control shapeId="60424" r:id="rId17" name="cmdSpecifyArg6">
          <controlPr defaultSize="0" autoLine="0" r:id="rId18">
            <anchor moveWithCells="1">
              <from>
                <xdr:col>8</xdr:col>
                <xdr:colOff>19050</xdr:colOff>
                <xdr:row>3</xdr:row>
                <xdr:rowOff>0</xdr:rowOff>
              </from>
              <to>
                <xdr:col>9</xdr:col>
                <xdr:colOff>28575</xdr:colOff>
                <xdr:row>4</xdr:row>
                <xdr:rowOff>104775</xdr:rowOff>
              </to>
            </anchor>
          </controlPr>
        </control>
      </mc:Choice>
      <mc:Fallback>
        <control shapeId="60424" r:id="rId17" name="cmdSpecifyArg6"/>
      </mc:Fallback>
    </mc:AlternateContent>
    <mc:AlternateContent xmlns:mc="http://schemas.openxmlformats.org/markup-compatibility/2006">
      <mc:Choice Requires="x14">
        <control shapeId="60425" r:id="rId19" name="cmdSpecifyIEOptcode">
          <controlPr defaultSize="0" autoLine="0" autoPict="0" r:id="rId20">
            <anchor moveWithCells="1">
              <from>
                <xdr:col>9</xdr:col>
                <xdr:colOff>19050</xdr:colOff>
                <xdr:row>3</xdr:row>
                <xdr:rowOff>0</xdr:rowOff>
              </from>
              <to>
                <xdr:col>10</xdr:col>
                <xdr:colOff>0</xdr:colOff>
                <xdr:row>4</xdr:row>
                <xdr:rowOff>85725</xdr:rowOff>
              </to>
            </anchor>
          </controlPr>
        </control>
      </mc:Choice>
      <mc:Fallback>
        <control shapeId="60425" r:id="rId19" name="cmdSpecifyIEOptcode"/>
      </mc:Fallback>
    </mc:AlternateContent>
    <mc:AlternateContent xmlns:mc="http://schemas.openxmlformats.org/markup-compatibility/2006">
      <mc:Choice Requires="x14">
        <control shapeId="60426" r:id="rId21" name="cmdCheckTSTradeSheet">
          <controlPr defaultSize="0" autoLine="0" r:id="rId22">
            <anchor moveWithCells="1">
              <from>
                <xdr:col>0</xdr:col>
                <xdr:colOff>19050</xdr:colOff>
                <xdr:row>2</xdr:row>
                <xdr:rowOff>0</xdr:rowOff>
              </from>
              <to>
                <xdr:col>0</xdr:col>
                <xdr:colOff>838200</xdr:colOff>
                <xdr:row>3</xdr:row>
                <xdr:rowOff>0</xdr:rowOff>
              </to>
            </anchor>
          </controlPr>
        </control>
      </mc:Choice>
      <mc:Fallback>
        <control shapeId="60426" r:id="rId21" name="cmdCheckTSTradeSheet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3"/>
  <dimension ref="A1:J9"/>
  <sheetViews>
    <sheetView workbookViewId="0"/>
  </sheetViews>
  <sheetFormatPr defaultColWidth="9.140625" defaultRowHeight="11.25" x14ac:dyDescent="0.2"/>
  <cols>
    <col min="1" max="1" width="13.140625" style="12" customWidth="1"/>
    <col min="2" max="2" width="10.7109375" style="12" customWidth="1"/>
    <col min="3" max="3" width="11.85546875" style="12" customWidth="1"/>
    <col min="4" max="4" width="9.42578125" style="12" customWidth="1"/>
    <col min="5" max="5" width="9.28515625" style="12" customWidth="1"/>
    <col min="6" max="16384" width="9.140625" style="12"/>
  </cols>
  <sheetData>
    <row r="1" spans="1:10" x14ac:dyDescent="0.2">
      <c r="A1" s="11" t="s">
        <v>12</v>
      </c>
    </row>
    <row r="3" spans="1:10" ht="15.75" customHeight="1" x14ac:dyDescent="0.2"/>
    <row r="7" spans="1:10" x14ac:dyDescent="0.2">
      <c r="A7" s="11" t="s">
        <v>16</v>
      </c>
      <c r="B7" s="11" t="s">
        <v>24</v>
      </c>
      <c r="C7" s="11" t="s">
        <v>2</v>
      </c>
      <c r="D7" s="11" t="s">
        <v>3</v>
      </c>
      <c r="E7" s="11" t="s">
        <v>4</v>
      </c>
      <c r="F7" s="11" t="s">
        <v>5</v>
      </c>
      <c r="G7" s="11" t="s">
        <v>6</v>
      </c>
      <c r="H7" s="11" t="s">
        <v>7</v>
      </c>
      <c r="I7" s="11" t="s">
        <v>8</v>
      </c>
      <c r="J7" s="11" t="s">
        <v>21</v>
      </c>
    </row>
    <row r="9" spans="1:10" x14ac:dyDescent="0.2">
      <c r="A9" s="11" t="s">
        <v>112</v>
      </c>
    </row>
  </sheetData>
  <phoneticPr fontId="21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42" r:id="rId4" name="cmdCheckTIDTradeSheet">
          <controlPr defaultSize="0" autoLine="0" r:id="rId5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38100</xdr:rowOff>
              </to>
            </anchor>
          </controlPr>
        </control>
      </mc:Choice>
      <mc:Fallback>
        <control shapeId="61442" r:id="rId4" name="cmdCheckTIDTradeSheet"/>
      </mc:Fallback>
    </mc:AlternateContent>
    <mc:AlternateContent xmlns:mc="http://schemas.openxmlformats.org/markup-compatibility/2006">
      <mc:Choice Requires="x14">
        <control shapeId="61443" r:id="rId6" name="cmdSpecifyParameter">
          <controlPr defaultSize="0" autoLine="0" r:id="rId7">
            <anchor moveWithCells="1">
              <from>
                <xdr:col>2</xdr:col>
                <xdr:colOff>0</xdr:colOff>
                <xdr:row>3</xdr:row>
                <xdr:rowOff>9525</xdr:rowOff>
              </from>
              <to>
                <xdr:col>3</xdr:col>
                <xdr:colOff>28575</xdr:colOff>
                <xdr:row>4</xdr:row>
                <xdr:rowOff>114300</xdr:rowOff>
              </to>
            </anchor>
          </controlPr>
        </control>
      </mc:Choice>
      <mc:Fallback>
        <control shapeId="61443" r:id="rId6" name="cmdSpecifyParameter"/>
      </mc:Fallback>
    </mc:AlternateContent>
    <mc:AlternateContent xmlns:mc="http://schemas.openxmlformats.org/markup-compatibility/2006">
      <mc:Choice Requires="x14">
        <control shapeId="61444" r:id="rId8" name="cmdSpecifyArg1">
          <controlPr defaultSize="0" autoLine="0" r:id="rId9">
            <anchor moveWithCells="1">
              <from>
                <xdr:col>3</xdr:col>
                <xdr:colOff>9525</xdr:colOff>
                <xdr:row>3</xdr:row>
                <xdr:rowOff>9525</xdr:rowOff>
              </from>
              <to>
                <xdr:col>4</xdr:col>
                <xdr:colOff>0</xdr:colOff>
                <xdr:row>4</xdr:row>
                <xdr:rowOff>114300</xdr:rowOff>
              </to>
            </anchor>
          </controlPr>
        </control>
      </mc:Choice>
      <mc:Fallback>
        <control shapeId="61444" r:id="rId8" name="cmdSpecifyArg1"/>
      </mc:Fallback>
    </mc:AlternateContent>
    <mc:AlternateContent xmlns:mc="http://schemas.openxmlformats.org/markup-compatibility/2006">
      <mc:Choice Requires="x14">
        <control shapeId="61445" r:id="rId10" name="cmdSpecifyArg2">
          <controlPr defaultSize="0" autoLine="0" r:id="rId11">
            <anchor moveWithCells="1">
              <from>
                <xdr:col>4</xdr:col>
                <xdr:colOff>9525</xdr:colOff>
                <xdr:row>3</xdr:row>
                <xdr:rowOff>9525</xdr:rowOff>
              </from>
              <to>
                <xdr:col>5</xdr:col>
                <xdr:colOff>9525</xdr:colOff>
                <xdr:row>4</xdr:row>
                <xdr:rowOff>114300</xdr:rowOff>
              </to>
            </anchor>
          </controlPr>
        </control>
      </mc:Choice>
      <mc:Fallback>
        <control shapeId="61445" r:id="rId10" name="cmdSpecifyArg2"/>
      </mc:Fallback>
    </mc:AlternateContent>
    <mc:AlternateContent xmlns:mc="http://schemas.openxmlformats.org/markup-compatibility/2006">
      <mc:Choice Requires="x14">
        <control shapeId="61446" r:id="rId12" name="cmdSpecifyArg3">
          <controlPr defaultSize="0" autoLine="0" r:id="rId13">
            <anchor moveWithCells="1">
              <from>
                <xdr:col>5</xdr:col>
                <xdr:colOff>9525</xdr:colOff>
                <xdr:row>3</xdr:row>
                <xdr:rowOff>9525</xdr:rowOff>
              </from>
              <to>
                <xdr:col>6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6" r:id="rId12" name="cmdSpecifyArg3"/>
      </mc:Fallback>
    </mc:AlternateContent>
    <mc:AlternateContent xmlns:mc="http://schemas.openxmlformats.org/markup-compatibility/2006">
      <mc:Choice Requires="x14">
        <control shapeId="61447" r:id="rId14" name="cmdSpecifyArg4">
          <controlPr defaultSize="0" autoLine="0" r:id="rId15">
            <anchor moveWithCells="1">
              <from>
                <xdr:col>6</xdr:col>
                <xdr:colOff>9525</xdr:colOff>
                <xdr:row>3</xdr:row>
                <xdr:rowOff>9525</xdr:rowOff>
              </from>
              <to>
                <xdr:col>7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7" r:id="rId14" name="cmdSpecifyArg4"/>
      </mc:Fallback>
    </mc:AlternateContent>
    <mc:AlternateContent xmlns:mc="http://schemas.openxmlformats.org/markup-compatibility/2006">
      <mc:Choice Requires="x14">
        <control shapeId="61448" r:id="rId16" name="cmdSpecifyArg5">
          <controlPr defaultSize="0" autoLine="0" r:id="rId17">
            <anchor moveWithCells="1">
              <from>
                <xdr:col>7</xdr:col>
                <xdr:colOff>9525</xdr:colOff>
                <xdr:row>3</xdr:row>
                <xdr:rowOff>9525</xdr:rowOff>
              </from>
              <to>
                <xdr:col>8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8" r:id="rId16" name="cmdSpecifyArg5"/>
      </mc:Fallback>
    </mc:AlternateContent>
    <mc:AlternateContent xmlns:mc="http://schemas.openxmlformats.org/markup-compatibility/2006">
      <mc:Choice Requires="x14">
        <control shapeId="61449" r:id="rId18" name="cmdSpecifyArg6">
          <controlPr defaultSize="0" autoLine="0" r:id="rId19">
            <anchor moveWithCells="1">
              <from>
                <xdr:col>8</xdr:col>
                <xdr:colOff>9525</xdr:colOff>
                <xdr:row>3</xdr:row>
                <xdr:rowOff>9525</xdr:rowOff>
              </from>
              <to>
                <xdr:col>9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9" r:id="rId18" name="cmdSpecifyArg6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4"/>
  <dimension ref="A1:S9"/>
  <sheetViews>
    <sheetView workbookViewId="0"/>
  </sheetViews>
  <sheetFormatPr defaultColWidth="9.140625" defaultRowHeight="13.5" customHeight="1" x14ac:dyDescent="0.2"/>
  <cols>
    <col min="1" max="1" width="12.5703125" style="12" customWidth="1"/>
    <col min="2" max="2" width="9.140625" style="12"/>
    <col min="3" max="3" width="12.28515625" style="12" customWidth="1"/>
    <col min="4" max="9" width="9.140625" style="12"/>
    <col min="10" max="10" width="7.42578125" style="12" customWidth="1"/>
    <col min="11" max="16384" width="9.140625" style="12"/>
  </cols>
  <sheetData>
    <row r="1" spans="1:19" ht="13.5" customHeight="1" x14ac:dyDescent="0.2">
      <c r="A1" s="11" t="s">
        <v>109</v>
      </c>
    </row>
    <row r="3" spans="1:19" ht="20.25" customHeight="1" x14ac:dyDescent="0.2"/>
    <row r="7" spans="1:19" ht="23.25" customHeight="1" x14ac:dyDescent="0.2">
      <c r="A7" s="11" t="s">
        <v>16</v>
      </c>
      <c r="B7" s="11" t="s">
        <v>24</v>
      </c>
      <c r="C7" s="11" t="s">
        <v>2</v>
      </c>
      <c r="D7" s="11" t="s">
        <v>3</v>
      </c>
      <c r="E7" s="11" t="s">
        <v>4</v>
      </c>
      <c r="F7" s="11" t="s">
        <v>5</v>
      </c>
      <c r="G7" s="11" t="s">
        <v>6</v>
      </c>
      <c r="H7" s="11" t="s">
        <v>7</v>
      </c>
      <c r="I7" s="11" t="s">
        <v>8</v>
      </c>
      <c r="J7" s="15" t="s">
        <v>22</v>
      </c>
      <c r="K7" s="11"/>
      <c r="L7" s="11"/>
      <c r="M7" s="11"/>
      <c r="N7" s="11"/>
      <c r="O7" s="11"/>
      <c r="P7" s="11"/>
      <c r="Q7" s="11"/>
      <c r="R7" s="11"/>
      <c r="S7" s="11"/>
    </row>
    <row r="9" spans="1:19" ht="13.5" customHeight="1" x14ac:dyDescent="0.2">
      <c r="A9" s="11" t="s">
        <v>111</v>
      </c>
    </row>
  </sheetData>
  <phoneticPr fontId="21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475" r:id="rId4" name="cmdPopulateDataYears">
          <controlPr defaultSize="0" autoLine="0" r:id="rId5">
            <anchor moveWithCells="1">
              <from>
                <xdr:col>0</xdr:col>
                <xdr:colOff>9525</xdr:colOff>
                <xdr:row>4</xdr:row>
                <xdr:rowOff>19050</xdr:rowOff>
              </from>
              <to>
                <xdr:col>0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62475" r:id="rId4" name="cmdPopulateDataYears"/>
      </mc:Fallback>
    </mc:AlternateContent>
    <mc:AlternateContent xmlns:mc="http://schemas.openxmlformats.org/markup-compatibility/2006">
      <mc:Choice Requires="x14">
        <control shapeId="62466" r:id="rId6" name="cmdCheckTSandTIDTradeSheet">
          <controlPr defaultSize="0" autoLine="0" r:id="rId7">
            <anchor moveWithCells="1">
              <from>
                <xdr:col>0</xdr:col>
                <xdr:colOff>9525</xdr:colOff>
                <xdr:row>2</xdr:row>
                <xdr:rowOff>19050</xdr:rowOff>
              </from>
              <to>
                <xdr:col>0</xdr:col>
                <xdr:colOff>828675</xdr:colOff>
                <xdr:row>3</xdr:row>
                <xdr:rowOff>0</xdr:rowOff>
              </to>
            </anchor>
          </controlPr>
        </control>
      </mc:Choice>
      <mc:Fallback>
        <control shapeId="62466" r:id="rId6" name="cmdCheckTSandTIDTradeSheet"/>
      </mc:Fallback>
    </mc:AlternateContent>
    <mc:AlternateContent xmlns:mc="http://schemas.openxmlformats.org/markup-compatibility/2006">
      <mc:Choice Requires="x14">
        <control shapeId="62467" r:id="rId8" name="cmdSpecifyParameter">
          <controlPr defaultSize="0" autoLine="0" r:id="rId9">
            <anchor moveWithCells="1">
              <from>
                <xdr:col>2</xdr:col>
                <xdr:colOff>9525</xdr:colOff>
                <xdr:row>3</xdr:row>
                <xdr:rowOff>9525</xdr:rowOff>
              </from>
              <to>
                <xdr:col>3</xdr:col>
                <xdr:colOff>9525</xdr:colOff>
                <xdr:row>4</xdr:row>
                <xdr:rowOff>85725</xdr:rowOff>
              </to>
            </anchor>
          </controlPr>
        </control>
      </mc:Choice>
      <mc:Fallback>
        <control shapeId="62467" r:id="rId8" name="cmdSpecifyParameter"/>
      </mc:Fallback>
    </mc:AlternateContent>
    <mc:AlternateContent xmlns:mc="http://schemas.openxmlformats.org/markup-compatibility/2006">
      <mc:Choice Requires="x14">
        <control shapeId="62468" r:id="rId10" name="cmdSpecifyArg1">
          <controlPr defaultSize="0" autoLine="0" r:id="rId11">
            <anchor moveWithCells="1">
              <from>
                <xdr:col>3</xdr:col>
                <xdr:colOff>9525</xdr:colOff>
                <xdr:row>3</xdr:row>
                <xdr:rowOff>9525</xdr:rowOff>
              </from>
              <to>
                <xdr:col>4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68" r:id="rId10" name="cmdSpecifyArg1"/>
      </mc:Fallback>
    </mc:AlternateContent>
    <mc:AlternateContent xmlns:mc="http://schemas.openxmlformats.org/markup-compatibility/2006">
      <mc:Choice Requires="x14">
        <control shapeId="62469" r:id="rId12" name="cmdSpecifyArg2">
          <controlPr defaultSize="0" autoLine="0" r:id="rId13">
            <anchor moveWithCells="1">
              <from>
                <xdr:col>4</xdr:col>
                <xdr:colOff>9525</xdr:colOff>
                <xdr:row>3</xdr:row>
                <xdr:rowOff>9525</xdr:rowOff>
              </from>
              <to>
                <xdr:col>5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69" r:id="rId12" name="cmdSpecifyArg2"/>
      </mc:Fallback>
    </mc:AlternateContent>
    <mc:AlternateContent xmlns:mc="http://schemas.openxmlformats.org/markup-compatibility/2006">
      <mc:Choice Requires="x14">
        <control shapeId="62470" r:id="rId14" name="cmdSpecifyArg3">
          <controlPr defaultSize="0" autoLine="0" r:id="rId15">
            <anchor moveWithCells="1">
              <from>
                <xdr:col>5</xdr:col>
                <xdr:colOff>9525</xdr:colOff>
                <xdr:row>3</xdr:row>
                <xdr:rowOff>9525</xdr:rowOff>
              </from>
              <to>
                <xdr:col>6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0" r:id="rId14" name="cmdSpecifyArg3"/>
      </mc:Fallback>
    </mc:AlternateContent>
    <mc:AlternateContent xmlns:mc="http://schemas.openxmlformats.org/markup-compatibility/2006">
      <mc:Choice Requires="x14">
        <control shapeId="62471" r:id="rId16" name="cmdSpecifyArg4">
          <controlPr defaultSize="0" autoLine="0" r:id="rId17">
            <anchor moveWithCells="1">
              <from>
                <xdr:col>6</xdr:col>
                <xdr:colOff>9525</xdr:colOff>
                <xdr:row>3</xdr:row>
                <xdr:rowOff>9525</xdr:rowOff>
              </from>
              <to>
                <xdr:col>7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1" r:id="rId16" name="cmdSpecifyArg4"/>
      </mc:Fallback>
    </mc:AlternateContent>
    <mc:AlternateContent xmlns:mc="http://schemas.openxmlformats.org/markup-compatibility/2006">
      <mc:Choice Requires="x14">
        <control shapeId="62472" r:id="rId18" name="cmdSpecifyArg5">
          <controlPr defaultSize="0" autoLine="0" r:id="rId19">
            <anchor moveWithCells="1">
              <from>
                <xdr:col>7</xdr:col>
                <xdr:colOff>9525</xdr:colOff>
                <xdr:row>3</xdr:row>
                <xdr:rowOff>9525</xdr:rowOff>
              </from>
              <to>
                <xdr:col>8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2" r:id="rId18" name="cmdSpecifyArg5"/>
      </mc:Fallback>
    </mc:AlternateContent>
    <mc:AlternateContent xmlns:mc="http://schemas.openxmlformats.org/markup-compatibility/2006">
      <mc:Choice Requires="x14">
        <control shapeId="62473" r:id="rId20" name="cmdSpecifyArg6">
          <controlPr defaultSize="0" autoLine="0" r:id="rId21">
            <anchor moveWithCells="1">
              <from>
                <xdr:col>8</xdr:col>
                <xdr:colOff>9525</xdr:colOff>
                <xdr:row>3</xdr:row>
                <xdr:rowOff>9525</xdr:rowOff>
              </from>
              <to>
                <xdr:col>9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3" r:id="rId20" name="cmdSpecifyArg6"/>
      </mc:Fallback>
    </mc:AlternateContent>
    <mc:AlternateContent xmlns:mc="http://schemas.openxmlformats.org/markup-compatibility/2006">
      <mc:Choice Requires="x14">
        <control shapeId="62474" r:id="rId22" name="cmdSpecifyIEOptcode">
          <controlPr defaultSize="0" autoLine="0" r:id="rId23">
            <anchor moveWithCells="1">
              <from>
                <xdr:col>9</xdr:col>
                <xdr:colOff>28575</xdr:colOff>
                <xdr:row>3</xdr:row>
                <xdr:rowOff>9525</xdr:rowOff>
              </from>
              <to>
                <xdr:col>10</xdr:col>
                <xdr:colOff>9525</xdr:colOff>
                <xdr:row>4</xdr:row>
                <xdr:rowOff>85725</xdr:rowOff>
              </to>
            </anchor>
          </controlPr>
        </control>
      </mc:Choice>
      <mc:Fallback>
        <control shapeId="62474" r:id="rId22" name="cmdSpecifyIEOptcod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ANSv2-692-Home</vt:lpstr>
      <vt:lpstr>Index</vt:lpstr>
      <vt:lpstr>RES</vt:lpstr>
      <vt:lpstr>Commodities_BASE</vt:lpstr>
      <vt:lpstr>Processes_BASE</vt:lpstr>
      <vt:lpstr>ProcData_CCS</vt:lpstr>
      <vt:lpstr>Storage supply curve</vt:lpstr>
      <vt:lpstr>Elc intensity Capture</vt:lpstr>
    </vt:vector>
  </TitlesOfParts>
  <Company>Noble-Soft Systems Pty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 Ken Noble</dc:creator>
  <cp:lastModifiedBy>Bruno</cp:lastModifiedBy>
  <cp:lastPrinted>2005-06-23T04:07:43Z</cp:lastPrinted>
  <dcterms:created xsi:type="dcterms:W3CDTF">2005-05-01T12:39:10Z</dcterms:created>
  <dcterms:modified xsi:type="dcterms:W3CDTF">2021-09-14T11:46:01Z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713de5e5-8630-4467-b717-77e01c35d4d4</vt:lpwstr>
  </property>
  <property fmtid="{D5CDD505-2E9C-101B-9397-08002B2CF9AE}" pid="3" name="SaveCode">
    <vt:r8>568371057510375</vt:r8>
  </property>
</Properties>
</file>