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F339F01C-37C0-484B-890C-074FC6975789}" xr6:coauthVersionLast="47" xr6:coauthVersionMax="47" xr10:uidLastSave="{00000000-0000-0000-0000-000000000000}"/>
  <bookViews>
    <workbookView xWindow="3750" yWindow="-20460" windowWidth="36795" windowHeight="18975" activeTab="5" xr2:uid="{05AD35DE-0BB5-4D70-AD01-E84E11ACA14E}"/>
  </bookViews>
  <sheets>
    <sheet name="ScenMap" sheetId="56" r:id="rId1"/>
    <sheet name="TS_Defs" sheetId="27" r:id="rId2"/>
    <sheet name="TS_Defs_Old" sheetId="70" r:id="rId3"/>
    <sheet name="Sankey_def" sheetId="71" r:id="rId4"/>
    <sheet name="CSET_MAP" sheetId="66" r:id="rId5"/>
    <sheet name="PSet_MAP coarse" sheetId="57" r:id="rId6"/>
    <sheet name="Archive" sheetId="72" r:id="rId7"/>
    <sheet name="TS ratios" sheetId="68" r:id="rId8"/>
    <sheet name="CName_MAP" sheetId="58" r:id="rId9"/>
    <sheet name="varbl map" sheetId="64" r:id="rId10"/>
    <sheet name="region map" sheetId="69" r:id="rId11"/>
    <sheet name="process map" sheetId="65" r:id="rId12"/>
    <sheet name="commodity map" sheetId="67" r:id="rId13"/>
    <sheet name="ATS" sheetId="63" r:id="rId14"/>
    <sheet name="UnitConv" sheetId="59" r:id="rId15"/>
  </sheets>
  <definedNames>
    <definedName name="_xlnm._FilterDatabase" localSheetId="3" hidden="1">Sankey_def!$A$2:$N$2</definedName>
    <definedName name="_xlnm._FilterDatabase" localSheetId="1" hidden="1">TS_Defs!$A$2:$O$2</definedName>
    <definedName name="_xlnm._FilterDatabase" localSheetId="2" hidden="1">TS_Defs_Old!$A$2:$N$2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71" l="1"/>
  <c r="H23" i="71"/>
  <c r="H7" i="71"/>
  <c r="H4" i="71"/>
  <c r="F29" i="66"/>
  <c r="F37" i="57" l="1"/>
  <c r="F38" i="57" s="1"/>
  <c r="F39" i="57" s="1"/>
  <c r="F40" i="57" s="1"/>
  <c r="F41" i="57" s="1"/>
  <c r="F42" i="57" s="1"/>
  <c r="F43" i="57" s="1"/>
  <c r="F44" i="57" s="1"/>
  <c r="F45" i="57" s="1"/>
  <c r="F46" i="57" s="1"/>
  <c r="F47" i="57" s="1"/>
  <c r="F48" i="57" s="1"/>
  <c r="F49" i="57" s="1"/>
  <c r="F50" i="57" s="1"/>
  <c r="F37" i="66" l="1"/>
  <c r="F38" i="66" s="1"/>
  <c r="F39" i="66" s="1"/>
  <c r="F40" i="66" s="1"/>
  <c r="F41" i="66" s="1"/>
  <c r="F42" i="66" s="1"/>
  <c r="F33" i="57"/>
  <c r="F34" i="57" s="1"/>
  <c r="F35" i="57" s="1"/>
  <c r="F36" i="57" s="1"/>
  <c r="B34" i="57"/>
  <c r="B35" i="57"/>
  <c r="B36" i="57"/>
  <c r="B33" i="57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3" i="65"/>
  <c r="G3" i="72"/>
  <c r="G4" i="72" s="1"/>
  <c r="G5" i="72" s="1"/>
  <c r="G7" i="72" s="1"/>
  <c r="G8" i="72" s="1"/>
  <c r="G9" i="72" s="1"/>
  <c r="G10" i="72" s="1"/>
  <c r="G11" i="72" s="1"/>
  <c r="G12" i="72" s="1"/>
  <c r="G14" i="72" s="1"/>
  <c r="G15" i="72" s="1"/>
  <c r="G16" i="72" s="1"/>
  <c r="G17" i="72" s="1"/>
  <c r="G18" i="72" s="1"/>
  <c r="G19" i="72" s="1"/>
  <c r="G21" i="72" s="1"/>
  <c r="G22" i="72" s="1"/>
  <c r="G23" i="72" s="1"/>
  <c r="F30" i="66" l="1"/>
  <c r="F31" i="66" s="1"/>
  <c r="F32" i="66" s="1"/>
  <c r="F33" i="66" s="1"/>
  <c r="F34" i="66" s="1"/>
  <c r="F26" i="57"/>
  <c r="F27" i="57" s="1"/>
  <c r="F28" i="57" s="1"/>
  <c r="F29" i="57" s="1"/>
  <c r="F30" i="57" s="1"/>
  <c r="F31" i="57" s="1"/>
  <c r="F14" i="57" l="1"/>
  <c r="F15" i="57" s="1"/>
  <c r="F16" i="57" s="1"/>
  <c r="F17" i="57" s="1"/>
  <c r="T14" i="57"/>
  <c r="M6" i="59" l="1"/>
  <c r="O6" i="59" s="1"/>
  <c r="D5" i="59" s="1"/>
  <c r="D4" i="59"/>
  <c r="F6" i="57"/>
  <c r="F7" i="57" s="1"/>
  <c r="F8" i="57" l="1"/>
  <c r="F9" i="57" s="1"/>
  <c r="F10" i="57" s="1"/>
  <c r="F11" i="57" s="1"/>
  <c r="F12" i="57" s="1"/>
  <c r="F13" i="57" s="1"/>
  <c r="F18" i="57" s="1"/>
  <c r="B18" i="56"/>
  <c r="B19" i="56"/>
  <c r="B20" i="56"/>
  <c r="C16" i="56"/>
  <c r="P11" i="56"/>
  <c r="H11" i="56" s="1"/>
  <c r="P10" i="56"/>
  <c r="H10" i="56" s="1"/>
  <c r="P9" i="56"/>
  <c r="H9" i="56" s="1"/>
  <c r="P8" i="56"/>
  <c r="H8" i="56" s="1"/>
  <c r="P7" i="56"/>
  <c r="H7" i="56" s="1"/>
  <c r="P6" i="56"/>
  <c r="H6" i="56" s="1"/>
  <c r="H13" i="56"/>
  <c r="H14" i="56"/>
  <c r="Q15" i="56"/>
  <c r="Q16" i="56"/>
  <c r="H16" i="56" s="1"/>
  <c r="Q17" i="56"/>
  <c r="H17" i="56" s="1"/>
  <c r="C17" i="56" s="1"/>
  <c r="K5" i="56"/>
  <c r="J17" i="56"/>
  <c r="J16" i="56"/>
  <c r="J15" i="56"/>
  <c r="B15" i="56"/>
  <c r="B16" i="56"/>
  <c r="B17" i="56"/>
  <c r="I14" i="56"/>
  <c r="I17" i="56" s="1"/>
  <c r="I20" i="56" s="1"/>
  <c r="H20" i="56" s="1"/>
  <c r="C20" i="56" s="1"/>
  <c r="I13" i="56"/>
  <c r="I16" i="56" s="1"/>
  <c r="I19" i="56" s="1"/>
  <c r="H19" i="56" s="1"/>
  <c r="C19" i="56" s="1"/>
  <c r="I12" i="56"/>
  <c r="I15" i="56" s="1"/>
  <c r="I18" i="56" s="1"/>
  <c r="H18" i="56" s="1"/>
  <c r="C18" i="56" s="1"/>
  <c r="B14" i="56"/>
  <c r="B13" i="56"/>
  <c r="B12" i="56"/>
  <c r="J5" i="56"/>
  <c r="H15" i="56" l="1"/>
  <c r="C15" i="56" s="1"/>
  <c r="H12" i="56"/>
  <c r="C12" i="56" s="1"/>
  <c r="H3" i="70"/>
  <c r="H4" i="70" s="1"/>
  <c r="C13" i="56"/>
  <c r="C14" i="56"/>
  <c r="B10" i="56"/>
  <c r="B11" i="56"/>
  <c r="B9" i="56"/>
  <c r="C11" i="56"/>
  <c r="C10" i="56"/>
  <c r="C9" i="56"/>
  <c r="C7" i="56" l="1"/>
  <c r="C8" i="56"/>
  <c r="C6" i="56"/>
  <c r="B8" i="56"/>
  <c r="B7" i="56"/>
  <c r="B6" i="56"/>
  <c r="I5" i="56"/>
  <c r="C3" i="70" l="1"/>
  <c r="C4" i="70" s="1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D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4578C7DB-057D-4CA5-BE74-9A6591FE23AC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3CDA190F-0686-4FA4-A6DF-E09AC8435D3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22F7B357-E3EF-4F91-834D-22E9700AD7F8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627C0FE7-6761-412E-A028-63826F338D76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21" authorId="0" shapeId="0" xr:uid="{62537845-66A6-4D8C-B3A1-9A046A8CA505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1" authorId="0" shapeId="0" xr:uid="{445F8CF5-3A4D-4075-9908-84C9DF937938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40" authorId="0" shapeId="0" xr:uid="{A5ECB8CC-CD6F-499A-A1D7-93A3BDBFAA5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40" authorId="0" shapeId="0" xr:uid="{D6363A1F-9BDB-488E-B234-38CF7FA402C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51" authorId="0" shapeId="0" xr:uid="{A7B70FA1-5434-44FE-A332-8CDFCC5A5BDD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51" authorId="0" shapeId="0" xr:uid="{7E9D6C69-9D62-4A25-960B-236DF41B909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59" authorId="0" shapeId="0" xr:uid="{DD15C1FF-CD8E-46EF-9A99-914C195EDD78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59" authorId="0" shapeId="0" xr:uid="{7A8CFEAD-7F5A-4779-9018-F5A631A1522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67" authorId="0" shapeId="0" xr:uid="{B2D25FD8-3EC7-4AAD-8AAF-A3F86EDCF964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67" authorId="0" shapeId="0" xr:uid="{DEF7D36A-92CA-4F0C-B865-CB302FF8967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80" authorId="0" shapeId="0" xr:uid="{7158817D-962F-41B1-9F6C-927F7BAF681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80" authorId="0" shapeId="0" xr:uid="{BCA3E373-85D0-48BF-A6E9-829E0752AF7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92" authorId="0" shapeId="0" xr:uid="{211CA960-DA95-4DBD-A97C-63B21E456AC2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92" authorId="0" shapeId="0" xr:uid="{54A2A3CA-C10A-42E6-991E-56B1B08DC64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102" authorId="0" shapeId="0" xr:uid="{24D4D8DF-98D1-4BAC-8D2B-938884DFB9F2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102" authorId="0" shapeId="0" xr:uid="{D7552AA6-0D20-4B33-8839-E3DCA2B296C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111" authorId="0" shapeId="0" xr:uid="{D91293CA-572A-4696-8866-215E332217DA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111" authorId="0" shapeId="0" xr:uid="{F62D72FB-151E-4E74-B3DF-FAC4D8192C7C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123" authorId="0" shapeId="0" xr:uid="{25D6EC93-4A0F-4F3F-875F-94CA46E7C8F6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123" authorId="0" shapeId="0" xr:uid="{2B143ED7-63EC-4B70-A051-F63CF2255024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136" authorId="0" shapeId="0" xr:uid="{D1CC1CC5-7B8F-4DD5-91C7-E6691792D215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136" authorId="0" shapeId="0" xr:uid="{B04BACCC-3ED2-445F-A1CE-D4A714ED488B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149" authorId="0" shapeId="0" xr:uid="{EF71A536-1445-4F04-B751-D1D1142008E3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149" authorId="0" shapeId="0" xr:uid="{962EE049-33FB-4668-9E71-006CBE6662C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163" authorId="0" shapeId="0" xr:uid="{4BBE0440-6530-4FF6-96EA-DF726D0A8483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163" authorId="0" shapeId="0" xr:uid="{FB76502D-B501-4266-B8DB-E8514D7B0FE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177" authorId="0" shapeId="0" xr:uid="{4FB38B63-3F98-4CA3-9277-A842D8AF0996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177" authorId="0" shapeId="0" xr:uid="{3130F6A3-8DE1-4986-A303-28AB951E7C2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190" authorId="0" shapeId="0" xr:uid="{01F9A8E2-1789-44B3-A055-E94310C787B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190" authorId="0" shapeId="0" xr:uid="{AD79B7BD-8664-43A9-84E7-CCB304D75A52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<sst xmlns="http://schemas.openxmlformats.org/spreadsheetml/2006/main" count="2072" uniqueCount="540">
  <si>
    <t>Unit</t>
  </si>
  <si>
    <t>Desc</t>
  </si>
  <si>
    <t>Name</t>
  </si>
  <si>
    <t>Varbl</t>
  </si>
  <si>
    <t>VAR_FOUT</t>
  </si>
  <si>
    <t>TS</t>
  </si>
  <si>
    <t>VAR_CAP</t>
  </si>
  <si>
    <t>GW</t>
  </si>
  <si>
    <t>Scen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</si>
  <si>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</si>
  <si>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</si>
  <si>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</si>
  <si>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</si>
  <si>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</si>
  <si>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</si>
  <si>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</si>
  <si>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</si>
  <si>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</si>
  <si>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</si>
  <si>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</si>
  <si>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</si>
  <si>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</si>
  <si>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</si>
  <si>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</si>
  <si>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</si>
  <si>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</si>
  <si>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</si>
  <si>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~CName_Map</t>
  </si>
  <si>
    <t>CName</t>
  </si>
  <si>
    <t>~UnitConv</t>
  </si>
  <si>
    <t>Model</t>
  </si>
  <si>
    <t>Unit1</t>
  </si>
  <si>
    <t>Unit2</t>
  </si>
  <si>
    <t>MultFact</t>
  </si>
  <si>
    <t>VAR_NCAP</t>
  </si>
  <si>
    <t>~ATS</t>
  </si>
  <si>
    <t>Region</t>
  </si>
  <si>
    <t>Year</t>
  </si>
  <si>
    <t>Val</t>
  </si>
  <si>
    <t>PJ</t>
  </si>
  <si>
    <t>User_conFXM</t>
  </si>
  <si>
    <t>UC_shadowprice</t>
  </si>
  <si>
    <t>u</t>
  </si>
  <si>
    <t>c</t>
  </si>
  <si>
    <t>~Varbl_map</t>
  </si>
  <si>
    <t>dimension</t>
  </si>
  <si>
    <t>name</t>
  </si>
  <si>
    <t>description</t>
  </si>
  <si>
    <t>show_me</t>
  </si>
  <si>
    <t>discard</t>
  </si>
  <si>
    <t>Emissions</t>
  </si>
  <si>
    <t>PJ2gw</t>
  </si>
  <si>
    <t>TimeSlice</t>
  </si>
  <si>
    <t>AllRegions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</si>
  <si>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</si>
  <si>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</si>
  <si>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</si>
  <si>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</si>
  <si>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</si>
  <si>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</si>
  <si>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</si>
  <si>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</si>
  <si>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</si>
  <si>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</si>
  <si>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</si>
  <si>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</si>
  <si>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</si>
  <si>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</si>
  <si>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</si>
  <si>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Capacity</t>
  </si>
  <si>
    <t>NewCap</t>
  </si>
  <si>
    <t>FinalEnergy</t>
  </si>
  <si>
    <t>ENV</t>
  </si>
  <si>
    <t>&lt;c&gt;</t>
  </si>
  <si>
    <t>$/GJ</t>
  </si>
  <si>
    <t>Cooking</t>
  </si>
  <si>
    <t>Lighting</t>
  </si>
  <si>
    <t>p</t>
  </si>
  <si>
    <t>~TS_Ratios</t>
  </si>
  <si>
    <t>var_num</t>
  </si>
  <si>
    <t>var_den</t>
  </si>
  <si>
    <t>ignore</t>
  </si>
  <si>
    <t>include_0</t>
  </si>
  <si>
    <t>include_dim</t>
  </si>
  <si>
    <t>p,c</t>
  </si>
  <si>
    <t>rep*</t>
  </si>
  <si>
    <t>Drivers</t>
  </si>
  <si>
    <t>*/*</t>
  </si>
  <si>
    <t>Indicators</t>
  </si>
  <si>
    <t>DEM</t>
  </si>
  <si>
    <t>VAR_NCAPR</t>
  </si>
  <si>
    <t>LCOE</t>
  </si>
  <si>
    <t>BPEO</t>
  </si>
  <si>
    <t>bp</t>
  </si>
  <si>
    <t>NMS</t>
  </si>
  <si>
    <t>NZ</t>
  </si>
  <si>
    <t>Acc</t>
  </si>
  <si>
    <t>lcoe~</t>
  </si>
  <si>
    <t>gbldg~</t>
  </si>
  <si>
    <t>EQ_COMBALM</t>
  </si>
  <si>
    <t>VAR_COMPRD</t>
  </si>
  <si>
    <t>Fuels</t>
  </si>
  <si>
    <t>Prices</t>
  </si>
  <si>
    <t>CommType</t>
  </si>
  <si>
    <t>~Region_map</t>
  </si>
  <si>
    <t>Asia Dev</t>
  </si>
  <si>
    <t>Developed</t>
  </si>
  <si>
    <t>Australia</t>
  </si>
  <si>
    <t>Canada</t>
  </si>
  <si>
    <t>EU</t>
  </si>
  <si>
    <t>Europe Dev</t>
  </si>
  <si>
    <t>Japan</t>
  </si>
  <si>
    <t>South Korea</t>
  </si>
  <si>
    <t>UK</t>
  </si>
  <si>
    <t>US</t>
  </si>
  <si>
    <t>France</t>
  </si>
  <si>
    <t>Germany</t>
  </si>
  <si>
    <t>Italy</t>
  </si>
  <si>
    <t>Netherlands</t>
  </si>
  <si>
    <t>Poland</t>
  </si>
  <si>
    <t>Spain</t>
  </si>
  <si>
    <t>Sweden</t>
  </si>
  <si>
    <t>Other EU</t>
  </si>
  <si>
    <t>Africa</t>
  </si>
  <si>
    <t>Emerging</t>
  </si>
  <si>
    <t>Argentina</t>
  </si>
  <si>
    <t>Other CIS</t>
  </si>
  <si>
    <t>Asia Em</t>
  </si>
  <si>
    <t>Brazil</t>
  </si>
  <si>
    <t>China</t>
  </si>
  <si>
    <t>S-C America</t>
  </si>
  <si>
    <t>Europe Em</t>
  </si>
  <si>
    <t>India</t>
  </si>
  <si>
    <t>Indonesia</t>
  </si>
  <si>
    <t>Iran</t>
  </si>
  <si>
    <t>Mexico</t>
  </si>
  <si>
    <t>Middle East</t>
  </si>
  <si>
    <t>Russia</t>
  </si>
  <si>
    <t>South Africa</t>
  </si>
  <si>
    <t>Turkey</t>
  </si>
  <si>
    <t>Reg_Dev/Eme</t>
  </si>
  <si>
    <t>Asia Developed</t>
  </si>
  <si>
    <t>Asia Emerging</t>
  </si>
  <si>
    <t>Europe Developed</t>
  </si>
  <si>
    <t>Europe Emerging</t>
  </si>
  <si>
    <t>Other Latam</t>
  </si>
  <si>
    <t>Reg_BPEO</t>
  </si>
  <si>
    <t>Reg_EU</t>
  </si>
  <si>
    <t>*</t>
  </si>
  <si>
    <t>EU-Split</t>
  </si>
  <si>
    <t>Non-EU</t>
  </si>
  <si>
    <t>EU-together</t>
  </si>
  <si>
    <t>NRG</t>
  </si>
  <si>
    <t>Hydrogen</t>
  </si>
  <si>
    <t>Final Energy</t>
  </si>
  <si>
    <t>Energy Service</t>
  </si>
  <si>
    <t>es*,EnSer*</t>
  </si>
  <si>
    <t>New Capacity</t>
  </si>
  <si>
    <t>Capacity,Dwe*</t>
  </si>
  <si>
    <t>Behaviour</t>
  </si>
  <si>
    <t>No</t>
  </si>
  <si>
    <t>Yes</t>
  </si>
  <si>
    <t>Residential</t>
  </si>
  <si>
    <t>GasBlending</t>
  </si>
  <si>
    <t>Gb</t>
  </si>
  <si>
    <t>Bh</t>
  </si>
  <si>
    <t>sg_EndUsePrices</t>
  </si>
  <si>
    <t>.EuP-Yes</t>
  </si>
  <si>
    <t>EuP</t>
  </si>
  <si>
    <t>EndUsePrices</t>
  </si>
  <si>
    <t>PRE,ELE,CHP</t>
  </si>
  <si>
    <t>DMD_Out</t>
  </si>
  <si>
    <t>DMD</t>
  </si>
  <si>
    <t>ELC</t>
  </si>
  <si>
    <t>ElecProd</t>
  </si>
  <si>
    <t>ELE</t>
  </si>
  <si>
    <t>ElecCap</t>
  </si>
  <si>
    <t>Agriculture</t>
  </si>
  <si>
    <t>Other</t>
  </si>
  <si>
    <t>Commerce</t>
  </si>
  <si>
    <t>Cooling</t>
  </si>
  <si>
    <t>Public Lights</t>
  </si>
  <si>
    <t>Space Heating</t>
  </si>
  <si>
    <t>Refrigeration</t>
  </si>
  <si>
    <t>Public Water</t>
  </si>
  <si>
    <t>Water Heating</t>
  </si>
  <si>
    <t>ComNew</t>
  </si>
  <si>
    <t>EGas</t>
  </si>
  <si>
    <t>EPumpStorage</t>
  </si>
  <si>
    <t>EBiomass</t>
  </si>
  <si>
    <t>Imports</t>
  </si>
  <si>
    <t>EImports</t>
  </si>
  <si>
    <t>EHydro</t>
  </si>
  <si>
    <t>EPV_Grid</t>
  </si>
  <si>
    <t>ECSP</t>
  </si>
  <si>
    <t>EWind</t>
  </si>
  <si>
    <t>Ebattery_Dist</t>
  </si>
  <si>
    <t>ECoal</t>
  </si>
  <si>
    <t>ENuclear</t>
  </si>
  <si>
    <t>EOil</t>
  </si>
  <si>
    <t>Industry</t>
  </si>
  <si>
    <t>Electrolysers</t>
  </si>
  <si>
    <t>FuelCells</t>
  </si>
  <si>
    <t>Ammonia</t>
  </si>
  <si>
    <t>FerroAlloys</t>
  </si>
  <si>
    <t>IndOther</t>
  </si>
  <si>
    <t>PGM</t>
  </si>
  <si>
    <t>Exports</t>
  </si>
  <si>
    <t>HighIncome</t>
  </si>
  <si>
    <t>Non Energy</t>
  </si>
  <si>
    <t>LowIncome</t>
  </si>
  <si>
    <t>MiddleIncome</t>
  </si>
  <si>
    <t>Transport</t>
  </si>
  <si>
    <t>FreightRoad</t>
  </si>
  <si>
    <t>FreightRail</t>
  </si>
  <si>
    <t>Sector</t>
  </si>
  <si>
    <t>SubSector</t>
  </si>
  <si>
    <t>&lt;cset&gt;_src_&lt;pset&gt;</t>
  </si>
  <si>
    <t>&lt;cset&gt;_snk_&lt;pset&gt;</t>
  </si>
  <si>
    <t>ElectricitySector</t>
  </si>
  <si>
    <t>Electricity</t>
  </si>
  <si>
    <t>Coal</t>
  </si>
  <si>
    <t>Extraction</t>
  </si>
  <si>
    <t>Refineries</t>
  </si>
  <si>
    <t>CTL</t>
  </si>
  <si>
    <t>Synfuels</t>
  </si>
  <si>
    <t>AGR</t>
  </si>
  <si>
    <t>COM</t>
  </si>
  <si>
    <t>IND</t>
  </si>
  <si>
    <t>RES</t>
  </si>
  <si>
    <t>TRA</t>
  </si>
  <si>
    <t>REF</t>
  </si>
  <si>
    <t>HGN</t>
  </si>
  <si>
    <t>PWR</t>
  </si>
  <si>
    <t>GTL</t>
  </si>
  <si>
    <t>MIN</t>
  </si>
  <si>
    <t>IMP</t>
  </si>
  <si>
    <t>Buildings</t>
  </si>
  <si>
    <t>Edi</t>
  </si>
  <si>
    <t>OilProducts</t>
  </si>
  <si>
    <t>NaturalGas</t>
  </si>
  <si>
    <t>CrudeOil</t>
  </si>
  <si>
    <t>HydrogenSector</t>
  </si>
  <si>
    <t>Solar</t>
  </si>
  <si>
    <t>Wind</t>
  </si>
  <si>
    <t>Hydro</t>
  </si>
  <si>
    <t>Nuclear</t>
  </si>
  <si>
    <t>Biomass</t>
  </si>
  <si>
    <t>Vintage</t>
  </si>
  <si>
    <t>CO2pKwh</t>
  </si>
  <si>
    <t>ELE,CHP</t>
  </si>
  <si>
    <t>CO2C</t>
  </si>
  <si>
    <t>Emissions_Elec</t>
  </si>
  <si>
    <t>kton/PJ</t>
  </si>
  <si>
    <t>y</t>
  </si>
  <si>
    <t>p = combine on process</t>
  </si>
  <si>
    <t>SATIMGE_Veda</t>
  </si>
  <si>
    <t>TWh</t>
  </si>
  <si>
    <t>PJe</t>
  </si>
  <si>
    <t>kg/kWh</t>
  </si>
  <si>
    <t>kton</t>
  </si>
  <si>
    <t>kg</t>
  </si>
  <si>
    <t>kwh</t>
  </si>
  <si>
    <t>Wind,Solar,Hydro</t>
  </si>
  <si>
    <t>NaturalGas,Coal,OilProducts,Nuclear,Biomass,CrudeOil</t>
  </si>
  <si>
    <t>CrudeRefineries</t>
  </si>
  <si>
    <t>REResource</t>
  </si>
  <si>
    <t>ElectricityGen</t>
  </si>
  <si>
    <t>ElectricityDist</t>
  </si>
  <si>
    <t>Industry,Transport</t>
  </si>
  <si>
    <t>Agriculture,Commerce,Industry,Residential,Transport,CrudeRefineries,Synfuels,HydrogenSector,Exports,ElectricitySector</t>
  </si>
  <si>
    <t>Imports,Extraction,CrudeRefineries,Synfuels,REResource</t>
  </si>
  <si>
    <t>ElecDist,ElecGenDist</t>
  </si>
  <si>
    <t>FuelSupply</t>
  </si>
  <si>
    <t>ElecDist</t>
  </si>
  <si>
    <t>ElecGenDist</t>
  </si>
  <si>
    <t>Grid</t>
  </si>
  <si>
    <t>Res Elc</t>
  </si>
  <si>
    <t>Res Coal</t>
  </si>
  <si>
    <t>Res OilProducts</t>
  </si>
  <si>
    <t>Res Gas</t>
  </si>
  <si>
    <t>Res Biomass</t>
  </si>
  <si>
    <t>&lt;pset&gt;_snk_&lt;cset&gt;</t>
  </si>
  <si>
    <t>Cooking dem</t>
  </si>
  <si>
    <t>Lighting dem</t>
  </si>
  <si>
    <t>Non Energy dem</t>
  </si>
  <si>
    <t>Other dem</t>
  </si>
  <si>
    <t>Refrigeration dem</t>
  </si>
  <si>
    <t>Space Heating dem</t>
  </si>
  <si>
    <t>Water Heating dem</t>
  </si>
  <si>
    <t>RLCooking</t>
  </si>
  <si>
    <t>RLLighting</t>
  </si>
  <si>
    <t>RLNon Energy</t>
  </si>
  <si>
    <t>RLOther</t>
  </si>
  <si>
    <t>RLRefrigeration</t>
  </si>
  <si>
    <t>RLSpace Heating</t>
  </si>
  <si>
    <t>RLWater Heating</t>
  </si>
  <si>
    <t>RMCooking</t>
  </si>
  <si>
    <t>RMLighting</t>
  </si>
  <si>
    <t>RMNon Energy</t>
  </si>
  <si>
    <t>RMOther</t>
  </si>
  <si>
    <t>RMRefrigeration</t>
  </si>
  <si>
    <t>RMSpace Heating</t>
  </si>
  <si>
    <t>RMWater Heating</t>
  </si>
  <si>
    <t>RHCooking</t>
  </si>
  <si>
    <t>RHLighting</t>
  </si>
  <si>
    <t>RHNon Energy</t>
  </si>
  <si>
    <t>RHOther</t>
  </si>
  <si>
    <t>RHRefrigeration</t>
  </si>
  <si>
    <t>RHSpace Heating</t>
  </si>
  <si>
    <t>RHWater Heating</t>
  </si>
  <si>
    <t>Tra Elc</t>
  </si>
  <si>
    <t>PassengerPriv</t>
  </si>
  <si>
    <t>PassengerPubRoad</t>
  </si>
  <si>
    <t>Tra OilProducts</t>
  </si>
  <si>
    <t>Tra Gas</t>
  </si>
  <si>
    <t>Tra Diesel</t>
  </si>
  <si>
    <t>Tra Gasoline</t>
  </si>
  <si>
    <t>Tra JetFuel</t>
  </si>
  <si>
    <t>Tra HFO</t>
  </si>
  <si>
    <t>Diesel</t>
  </si>
  <si>
    <t>Gasoline</t>
  </si>
  <si>
    <t>JetFuel</t>
  </si>
  <si>
    <t>HFO</t>
  </si>
  <si>
    <t>ComExist</t>
  </si>
  <si>
    <t>Aluminium</t>
  </si>
  <si>
    <t>Chemicals</t>
  </si>
  <si>
    <t>Food_Bev_Tob</t>
  </si>
  <si>
    <t>Iron_Steel</t>
  </si>
  <si>
    <t>Mining</t>
  </si>
  <si>
    <t>PNFMetals</t>
  </si>
  <si>
    <t>NMMProducts</t>
  </si>
  <si>
    <t>Pulp_Paper</t>
  </si>
  <si>
    <t>EPV_RfTp</t>
  </si>
  <si>
    <t>Ebattery_Utility</t>
  </si>
  <si>
    <t>NonEnergy</t>
  </si>
  <si>
    <t>ProcessHeat</t>
  </si>
  <si>
    <t>PumpsFansCompressors</t>
  </si>
  <si>
    <t>EndUse</t>
  </si>
  <si>
    <t>NaturalGas,Coal,OilProducts,Biomass,Hydrogen,Waste</t>
  </si>
  <si>
    <t>IndTransport</t>
  </si>
  <si>
    <t>Cooling dem</t>
  </si>
  <si>
    <t>Process Heating dem</t>
  </si>
  <si>
    <t>Transport Services</t>
  </si>
  <si>
    <t>Industry Transport dem</t>
  </si>
  <si>
    <t>Lighting,Space Heating,IndTransport,ProcessHeat,Cooling,PumpsFansCompressors,Other,Electrolysers,FuelCells,Electrolysers,FuelCells,Aluminium,Chemicals,Ammonia,FerroAlloys,Food_Bev_Tob,Iron_Steel,Mining,PNFMetals,NMMProducts,IndOther,PGM,Pulp_Paper</t>
  </si>
  <si>
    <t>Lighting,Space Heating,IndTransport,ProcessHeat,Cooling,PumpsFansCompressors,Other</t>
  </si>
  <si>
    <t>Lighting,Space Heating,IndTransport,ProcessHeat,Cooling,PumpsFansCompressors,Other,Electrolysers,FuelCells,ElecDist,ElecGenDist,Electrolysers,FuelCells,Aluminium,Chemicals,Ammonia,FerroAlloys,Food_Bev_Tob,Iron_Steel,Mining,PNFMetals,NMMProducts,IndOther,PGM,Pulp_Paper</t>
  </si>
  <si>
    <t>Waste</t>
  </si>
  <si>
    <t>Lighting dem,Other dem,Space Heating dem,PumpsFansCompressors dem,Cooling dem,Process Heating dem,Industry Transport dem,Non Energy dem</t>
  </si>
  <si>
    <t>IPP Elc</t>
  </si>
  <si>
    <t>IPP Coal</t>
  </si>
  <si>
    <t>IPP OilProducts</t>
  </si>
  <si>
    <t>IPP Gas</t>
  </si>
  <si>
    <t>IPP Biomass</t>
  </si>
  <si>
    <t>Pulp_Paper_ProcessHeat</t>
  </si>
  <si>
    <t>IPP Cogeneration</t>
  </si>
  <si>
    <t>CHP</t>
  </si>
  <si>
    <t>Cogeneration</t>
  </si>
  <si>
    <t>IPP Steam</t>
  </si>
  <si>
    <t>Pulp_Paper_MechPulp</t>
  </si>
  <si>
    <t>Pulp_Paper_ChemPulp</t>
  </si>
  <si>
    <t>Pulp_Paper_DisPulp</t>
  </si>
  <si>
    <t>Pulp_Paper_RecPulp</t>
  </si>
  <si>
    <t>Pulp_Paper_ProcessHeat,PumpsFansCompressors,ElecDist,ElecGenDist,,Pulp_Paper_MechPulp,Pulp_Paper_ChemPulp,Pulp_Paper_DisPulp,Pulp_Paper_RecPulp</t>
  </si>
  <si>
    <t>IPP Coal,IPP OilProducts,IPP Gas,IPP Biomass,IPP Steam</t>
  </si>
  <si>
    <t>Pulp_Paper_ProcessHeat,PumpsFansCompressors,ElecDist,ElecGenDist,FuelSupply,Pulp_Paper_MechPulp,Pulp_Paper_ChemPulp,Pulp_Paper_DisPulp,Pulp_Paper_RecPulp,CHP</t>
  </si>
  <si>
    <t>Pulp_Paper_ProcessHeat,PumpsFansCompressors,ElecDist,ElecGenDist,Pulp_Paper_MechPulp,Pulp_Paper_ChemPulp,Pulp_Paper_DisPulp,Pulp_Paper_RecPulp,CHP</t>
  </si>
  <si>
    <t>IndOther_ProcessHeat</t>
  </si>
  <si>
    <t>IndOther_Other</t>
  </si>
  <si>
    <t>Lighting,Space,IndTransport,IndOther_ProcessHeat,Cooling,IndOther_PumpsFansCompressors,IndOther_Other,Chemicals,Food_Bev_Tob,Mining,PNFMetals,IndOther</t>
  </si>
  <si>
    <t>PumpsFansCompressorsMills</t>
  </si>
  <si>
    <t>IndOther_PumpsFansCompressorsMIlls</t>
  </si>
  <si>
    <t>PumpsFansCompressorsMills dem</t>
  </si>
  <si>
    <t>Iron_Steel_BOF</t>
  </si>
  <si>
    <t>Iron_Steel_DRI-EAF</t>
  </si>
  <si>
    <t>NMMProducts_Glass</t>
  </si>
  <si>
    <t>NMMProducts_Bricks</t>
  </si>
  <si>
    <t>NMMProducts_Lime</t>
  </si>
  <si>
    <t>NMMProducts_Cement_FueltoThermal</t>
  </si>
  <si>
    <t>NMMProducts_Cement_FinishGrinding</t>
  </si>
  <si>
    <t>NMMProducts_Cement_Pregrinding</t>
  </si>
  <si>
    <t>NMMProducts_Cement_Kilns</t>
  </si>
  <si>
    <t>Ammonia,Methanol</t>
  </si>
  <si>
    <t>Methanol</t>
  </si>
  <si>
    <t>Com Elc</t>
  </si>
  <si>
    <t>Com Coal</t>
  </si>
  <si>
    <t>Com OilProducts</t>
  </si>
  <si>
    <t>Com Gas</t>
  </si>
  <si>
    <t>NMMProducts_Glass,NMMProducts_Bricks,NMMProducts_Lime</t>
  </si>
  <si>
    <t>Industry Products</t>
  </si>
  <si>
    <t>Iron_Steel_Coke_Ovens&amp;Imports</t>
  </si>
  <si>
    <t>Iron_Steel_OreExtraction</t>
  </si>
  <si>
    <t>Iron_Steel_Scrap</t>
  </si>
  <si>
    <t>Iron_Steel_Pelletizer</t>
  </si>
  <si>
    <t>Iron_Steel_H2toDRI</t>
  </si>
  <si>
    <t>Iron_Steel_H2DRI</t>
  </si>
  <si>
    <t>Iron_Steel_Electrolyser&amp;H2Storage</t>
  </si>
  <si>
    <t>Iron_Steel_DRI-Kilns</t>
  </si>
  <si>
    <t>Iron_Steel_EAF</t>
  </si>
  <si>
    <t>Iron_Steel_SecondaryEAF</t>
  </si>
  <si>
    <t>Iron_Steel_Saldanha</t>
  </si>
  <si>
    <t>Iron_Steel_CrudeSteel</t>
  </si>
  <si>
    <t>Iron_Steel_Coke</t>
  </si>
  <si>
    <t>Iron_Steel_Ore</t>
  </si>
  <si>
    <t>Iron_Steel_ScrapSteel</t>
  </si>
  <si>
    <t>Iron_Steel_Pellets</t>
  </si>
  <si>
    <t>Iron_Steel_MOE</t>
  </si>
  <si>
    <t>Iron_Steel_Imports</t>
  </si>
  <si>
    <t>Iron_Steel_BOF,Iron_Steel_Coke_Ovens&amp;Imports,Iron_Steel_OreExtraction,Iron_Steel_Scrap,Iron_Steel_Coke_Pelletizer,Iron_Steel_H2toDRI,Iron_Steel_H2DRI,Iron_Steel_Electrolyser&amp;H2Storage,Iron_Steel_DRI-EAF,Iron_Steel_EAF,Iron_Steel_MOE,Iron_Steel_Saldanha,Iron_Steel_SecondaryEAF,Iron_Steel_Imports</t>
  </si>
  <si>
    <t>Iron_Steel_H2toDRI,Iron_Steel_H2DRI,Iron_Steel_Saldanha</t>
  </si>
  <si>
    <t>HydrogenSector,Iron_Steel_Electrolyser&amp;H2Storage</t>
  </si>
  <si>
    <t>FuelSupply,Iron_Steel_BOF,Iron_Steel_Coke_Ovens&amp;Imports,Iron_Steel_OreExtraction,Iron_Steel_Scrap,Iron_Steel_Coke_Pelletizer,Iron_Steel_H2toDRI,Iron_Steel_H2DRI,Iron_Steel_Electrolyser&amp;H2Storage,Iron_Steel_DRI-EAF,Iron_Steel_EAF,Iron_Steel_MOE,Iron_Steel_Saldanha,Iron_Steel_SecondaryEAF,Iron_Steel_Imports</t>
  </si>
  <si>
    <t>Iron_Steel_BOF,Iron_Steel_Scrap,Iron_Steel_H2toDRI,Iron_Steel_H2DRI,Iron_Steel_Electrolyser&amp;H2Storage,Iron_Steel_DRI-EAF,Iron_Steel_EAF,Iron_Steel_MOE,Iron_Steel_Saldanha,Iron_Steel_SecondaryEAF</t>
  </si>
  <si>
    <t>Iron_Steel_Coal</t>
  </si>
  <si>
    <t>Iron_Steel_DirectReducedIron</t>
  </si>
  <si>
    <t>FuelSupply,Iron_Steel_Coke_Ovens&amp;Imports</t>
  </si>
  <si>
    <t>Coal for material use</t>
  </si>
  <si>
    <t>NaturalGas,Coal,OilProducts,Biomass,Hydrogen,Waste,Coal for material use</t>
  </si>
  <si>
    <t>Gas for material use</t>
  </si>
  <si>
    <t>Oil HFO for material use</t>
  </si>
  <si>
    <t>Waste for material use</t>
  </si>
  <si>
    <t>NaturalGas,Iron_Steel_Coal,OilProducts,Biomass,Hydrogen,Waste,Iron_Steel_Coke,Iron_Steel_Ore,Iron_Steel_ScrapSteel,Iron_Steel_Pellets,Iron_Steel_DirectReducedIron,Iron_Steel_CrudeSteel,Coal for material use,Gas for material use,Oil HFO for material use,Waste for material use</t>
  </si>
  <si>
    <t>Clinker substitution</t>
  </si>
  <si>
    <t>Cement thermal fuel</t>
  </si>
  <si>
    <t>FuelSupply,NMMProducts_Cement_FueltoThermal,NMMProducts_Cement_FinishGrinding,NMMProducts_Cement_Pregrinding,NMMProducts_Cement_Kilns,NMMProducts_Cement_ClinkerSubstitution</t>
  </si>
  <si>
    <t>NMMProducts_Cement_FueltoThermal,NMMProducts_Cement_FinishGrinding,NMMProducts_Cement_Pregrinding,NMMProducts_Cement_Kilns,NMMProducts_Cement_ClinkerSubstitution</t>
  </si>
  <si>
    <t>NMMProducts_Cement_ClinkerSubstitution</t>
  </si>
  <si>
    <t>NMM Raw Materials</t>
  </si>
  <si>
    <t>NaturalGas,Coal,OilProducts,Biomass,Hydrogen,Waste,Coal for material use,Gas for material use,Oil HFO for material use,Waste for material use,Clinker substitution,Cement thermal fuel,NMM Raw Materials</t>
  </si>
  <si>
    <t>Ferrochrome</t>
  </si>
  <si>
    <t>Ferromanganese</t>
  </si>
  <si>
    <t>Aluminium,PGM,Ferrochrome,Ferromanganese</t>
  </si>
  <si>
    <t>Cooking,Cooling,Lighting,Other,Refrigeration,Space Heating,Water Heating,Public Lights, Public Water</t>
  </si>
  <si>
    <t>CarbonCapture&amp;Storage</t>
  </si>
  <si>
    <t>CTLRefineries</t>
  </si>
  <si>
    <t>GTLRefineries</t>
  </si>
  <si>
    <t>GasRefineries</t>
  </si>
  <si>
    <t>HydrogenSMRPlant</t>
  </si>
  <si>
    <t>PowerSectorCCS</t>
  </si>
  <si>
    <t>GasPipelines</t>
  </si>
  <si>
    <t>SyntheticFuels</t>
  </si>
  <si>
    <t>HydrogenElectrolysisPlant</t>
  </si>
  <si>
    <t>AmmoniaCTL</t>
  </si>
  <si>
    <t>CTLBoilers</t>
  </si>
  <si>
    <t>HydrogenCoalGasificationPlant</t>
  </si>
  <si>
    <t>HeatSteam</t>
  </si>
  <si>
    <t>ElecDist,ElecGenDist,CTLRefineries,GTLRefineries,GasRefineries,GasPipelines,SyntheticFuels,AmmoniaCTL,CTLBoilers,CrudeRefineries</t>
  </si>
  <si>
    <t>CTLRefineries,GTLRefineries,GasRefineries,GasPipelines,SyntheticFuels,AmmoniaCTL,CTLBoilers,CrudeRefineries</t>
  </si>
  <si>
    <t>NaturalGas,Coal,OilProducts,Biomass,HeatSteam,CrudeOil</t>
  </si>
  <si>
    <t>CTLRefineries,GTLRefineries,GasRefineries,GasPipelines,SyntheticFuels,AmmoniaCTL,CTLBoilers,CrudeRefineries,CrudeOilImports,CrudeOilExtraction</t>
  </si>
  <si>
    <t>CTLRefineries,GTLRefineries,SyntheticFuels,CrudeRefineries</t>
  </si>
  <si>
    <t>OIlAviationGasoline,GasMethaneRich,GasUpstream,OilDiesel,OilGasoline,OilKerosene,OilLPG,OilOther,CrudeOil</t>
  </si>
  <si>
    <t>GasMethaneRich</t>
  </si>
  <si>
    <t>GasUpstream</t>
  </si>
  <si>
    <t>GasCoastal</t>
  </si>
  <si>
    <t>OIlAviationGasoline</t>
  </si>
  <si>
    <t>OIlDiesel</t>
  </si>
  <si>
    <t>OilGasoline</t>
  </si>
  <si>
    <t>OilKerosene</t>
  </si>
  <si>
    <t>OilLPG</t>
  </si>
  <si>
    <t>OilOther</t>
  </si>
  <si>
    <t>GasSA</t>
  </si>
  <si>
    <t>GasRegional</t>
  </si>
  <si>
    <t>CoalFuelSupply</t>
  </si>
  <si>
    <t>GasFuelSupply</t>
  </si>
  <si>
    <t>GasCoastalSupply</t>
  </si>
  <si>
    <t>GasInternationalImportsLNG</t>
  </si>
  <si>
    <t>GasCoastalExtractionUpstream</t>
  </si>
  <si>
    <t>GasIndegenousShale</t>
  </si>
  <si>
    <t>GasRegionalLNG</t>
  </si>
  <si>
    <t>GasImbhubezi</t>
  </si>
  <si>
    <t>GasIndegenousCoalBedMethane</t>
  </si>
  <si>
    <t>GasMozambique</t>
  </si>
  <si>
    <t>GasUpstreamSA</t>
  </si>
  <si>
    <t>FuelImports</t>
  </si>
  <si>
    <t>CrudeOilSupply</t>
  </si>
  <si>
    <t>UpstreamGas,CoastalGas,GasRegional,GasSA,HeatSteam</t>
  </si>
  <si>
    <t>CTLBoilers,CTLRefineries</t>
  </si>
  <si>
    <t>CTLRefineries,GTLRefineries,GasRefineries,SyntheticFuels,AmmoniaCTL,CrudeRefineries,FuelImports,CrudeOilSupply</t>
  </si>
  <si>
    <t>GasFuelSupply,GasCoastalSupply,GasCoastalPipeline,GasInternationalImportsLNG,GasCoastalExtractionUpstream,GasIndegenousShale,GasRegionalLNG,GasImbubhezi,GasIndegenousCoalBedMethane,GasMozambique,GasUpstreamSA,GasRefineries</t>
  </si>
  <si>
    <t>GasCoastalPipeline</t>
  </si>
  <si>
    <t>GasRefineries,Agriculture,Commerce,Industry,Residential,Transport,CrudeRefineries,SyntheticFuels,HydrogenSector,Exports,ElectricitySector,GTLRefineries,</t>
  </si>
  <si>
    <t>GasUpstreamSA,GasRefineries,GasCoastalPipeline,Agriculture,Commerce,Industry,Residential,Transport,CrudeRefineries,SyntheticFuels,HydrogenSector,Exports,ElectricitySector,CTLBoilers,CTLRefineries</t>
  </si>
  <si>
    <t>SasolInfrachemCoal</t>
  </si>
  <si>
    <t>SasolInfrachemGas</t>
  </si>
  <si>
    <t>SasolSSFGasPlant</t>
  </si>
  <si>
    <t>SasolSSFCoalPlant</t>
  </si>
  <si>
    <t>Lighting,Space,IndTransport,IndOther_ProcessHeat,Cooling,IndOther_PumpsFansCompressors,IndOther_Other,Chemicals,Food_Bev_Tob,Mining,PNFMetals,IndOther,SasolInfrachemCoal,SasolInfrachemGas</t>
  </si>
  <si>
    <t>RES comms</t>
  </si>
  <si>
    <t>RES Services,RES Fuels</t>
  </si>
  <si>
    <t>COM comms</t>
  </si>
  <si>
    <t>COM Services,COM Fuels</t>
  </si>
  <si>
    <t>AGR comms</t>
  </si>
  <si>
    <t>AGR Services,AGR Fuels</t>
  </si>
  <si>
    <t>TRA comms</t>
  </si>
  <si>
    <t>TRA Services,TRA Fuels</t>
  </si>
  <si>
    <t>IND comms</t>
  </si>
  <si>
    <t>Industry Products,IND Fuels</t>
  </si>
  <si>
    <t>Coal,OilProducts,NaturalGas,Biomass</t>
  </si>
  <si>
    <t>Cooking dem,Lighting dem,Other dem,Refrigeration dem,Space Heating dem,Water Heating dem,Public Lights dem, Public Water dem</t>
  </si>
  <si>
    <t>TS_Defs: snk_attr=Sankey_TransportDetailed</t>
  </si>
  <si>
    <t>* Need to add pkm and tkm here</t>
  </si>
  <si>
    <t>TS_Defs: snk_attr=Sankey_IndustryOther</t>
  </si>
  <si>
    <t>TS_Defs: snk_attr=Sankey_IndustryPulp&amp;Paper</t>
  </si>
  <si>
    <t>TS_Defs: snk_attr=Sankey_IndustryIron&amp;Steel</t>
  </si>
  <si>
    <t>TS_Defs: snk_attr=Sankey_NMMProducts</t>
  </si>
  <si>
    <t>TS_Defs: snk_attr=Sankey_Aluminium_PGM&amp;FA</t>
  </si>
  <si>
    <t>TS_Defs: snk_attr=Sankey_Ammonia&amp;Methanol</t>
  </si>
  <si>
    <t>TS_Defs: snk_attr=Sankey_NMM_Cement</t>
  </si>
  <si>
    <t>TS_Defs: snk_attr=Sankey_Refineries</t>
  </si>
  <si>
    <t>TS_Defs: snk_attr=Sankey_RefineriesDetailed</t>
  </si>
  <si>
    <t>TS_Defs: snk_attr=Sankey_IndustryDetailed</t>
  </si>
  <si>
    <t>Public Lights dem</t>
  </si>
  <si>
    <t>Public Water dem</t>
  </si>
  <si>
    <t>FreightRoad,FreightRail,PassengerPriv,PassengerPub</t>
  </si>
  <si>
    <t>OilProducts,NaturalGas,Hydrogen</t>
  </si>
  <si>
    <t>PassengerPub</t>
  </si>
  <si>
    <t>Tra Elc,Tra Gas,Tra Diesel,Tra Gasoline,Tra JetFuel,Tra HFO</t>
  </si>
  <si>
    <t>Electrolysers,FuelCells,Aluminium,Chemicals,Ammonia,FerroAlloys,Food_Bev_Tob,Iron_Steel,Mining,PNFMetals,NMMProducts,IndOther,PGM,Pulp_Paper</t>
  </si>
  <si>
    <t>~TS_Defs: snk_attr=Sankey_Industry</t>
  </si>
  <si>
    <t>IND_FuelSupply</t>
  </si>
  <si>
    <t>~TS_Defs: snk_attr=Sankey_Buildings</t>
  </si>
  <si>
    <t>IND_ElecDist</t>
  </si>
  <si>
    <t>IND_Grid</t>
  </si>
  <si>
    <t>Heating-Cooling</t>
  </si>
  <si>
    <t>Mechanical</t>
  </si>
  <si>
    <t>Lighting-Other</t>
  </si>
  <si>
    <t>Agriculture,Commerce,Industry,Residential,Transport,Refineries,HydrogenSector,Exports</t>
  </si>
  <si>
    <t>Heating-Cooling,Mechanical,Lighting-Other</t>
  </si>
  <si>
    <t>Agriculture,Commerce,Industry,Residential,Transport,Refineries,HydrogenSector</t>
  </si>
  <si>
    <t>~TS_Defs: snk_attr=Sankey_all_Loops</t>
  </si>
  <si>
    <t>Agriculture,Commerce,Industry,Residential,Transport,CrudeRefineries,Synfuels,HydrogenSector,Exports</t>
  </si>
  <si>
    <t>Agriculture,Commerce,Industry,Residential,Transport</t>
  </si>
  <si>
    <t>NaturalGas,Coal</t>
  </si>
  <si>
    <t>~TS_Defs: snk_attr=Sankey_Transport</t>
  </si>
  <si>
    <t>IND_ElecGenDist,CHP</t>
  </si>
  <si>
    <t>TS_Defs: snk_attr=Sankey_all</t>
  </si>
  <si>
    <t>IND_ElecDist,IND_ElecGenDist,CHP</t>
  </si>
  <si>
    <t>IND_ElecGenDist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</si>
</sst>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0"/>
    <xf numFmtId="0" fontId="2" fillId="0" borderId="0"/>
    <xf numFmtId="0" fontId="14" fillId="0" borderId="0"/>
  </cellStyleXfs>
  <cellXfs count="7">
    <xf numFmtId="0" fontId="0" fillId="0" borderId="0" xfId="0"/>
    <xf numFmtId="0" fontId="15" fillId="2" borderId="0" xfId="0" applyFont="1" applyFill="1"/>
    <xf numFmtId="0" fontId="0" fillId="0" borderId="0" xfId="0" quotePrefix="1"/>
    <xf numFmtId="11" fontId="0" fillId="0" borderId="0" xfId="0" applyNumberFormat="1"/>
    <xf numFmtId="0" fontId="17" fillId="0" borderId="0" xfId="0" applyFont="1"/>
    <xf numFmtId="0" fontId="18" fillId="0" borderId="0" xfId="0" applyFont="1"/>
    <xf numFmtId="0" fontId="18" fillId="0" borderId="0" xfId="0" quotePrefix="1" applyFont="1"/>
  </cellXfs>
  <cellStyles count="20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2 4 2" xfId="18" xr:uid="{FA82C4F4-D7F6-47CB-B62A-8F69E6F622A7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3 4" xfId="17" xr:uid="{7B3C0141-AA94-4FDC-B207-16060C4FD5E6}"/>
    <cellStyle name="Normal 3 4 2" xfId="19" xr:uid="{FB639C9C-5C9C-4579-985E-F8644B658EDF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R20"/>
  <sheetViews>
    <sheetView workbookViewId="0"/>
  </sheetViews>
  <sheetFormatPr defaultRowHeight="14.5"/>
  <cols>
    <col min="1" max="1" width="10" bestFit="1" customWidth="1"/>
    <col min="2" max="2" width="12.1796875" bestFit="1" customWidth="1"/>
    <col min="3" max="3" width="11.81640625" bestFit="1" customWidth="1"/>
    <col min="4" max="5" width="5.81640625" bestFit="1" customWidth="1"/>
    <col min="7" max="7" width="20.26953125" bestFit="1" customWidth="1"/>
    <col min="8" max="8" width="18.453125" bestFit="1" customWidth="1"/>
    <col min="9" max="9" width="12.26953125" bestFit="1" customWidth="1"/>
    <col min="10" max="11" width="12.26953125" customWidth="1"/>
    <col min="12" max="12" width="14" bestFit="1" customWidth="1"/>
    <col min="13" max="13" width="2.7265625" bestFit="1" customWidth="1"/>
  </cols>
  <sheetData>
    <row r="1" spans="1:17">
      <c r="B1" t="s">
        <v>98</v>
      </c>
      <c r="I1" t="s">
        <v>93</v>
      </c>
      <c r="J1" t="s">
        <v>165</v>
      </c>
      <c r="K1" t="s">
        <v>164</v>
      </c>
      <c r="L1" t="s">
        <v>168</v>
      </c>
    </row>
    <row r="2" spans="1:17">
      <c r="B2" t="s">
        <v>97</v>
      </c>
      <c r="I2" t="s">
        <v>92</v>
      </c>
      <c r="J2" t="s">
        <v>159</v>
      </c>
      <c r="K2" t="s">
        <v>163</v>
      </c>
      <c r="L2" t="s">
        <v>169</v>
      </c>
    </row>
    <row r="4" spans="1:17">
      <c r="A4" t="s">
        <v>54</v>
      </c>
      <c r="H4" t="s">
        <v>55</v>
      </c>
    </row>
    <row r="5" spans="1:17">
      <c r="A5" t="s">
        <v>10</v>
      </c>
      <c r="B5" t="s">
        <v>20</v>
      </c>
      <c r="C5" t="s">
        <v>2</v>
      </c>
      <c r="D5" t="s">
        <v>1</v>
      </c>
      <c r="E5" t="s">
        <v>9</v>
      </c>
      <c r="H5" t="s">
        <v>8</v>
      </c>
      <c r="I5" t="str">
        <f>"sg_"&amp;I2</f>
        <v>sg_BPEO</v>
      </c>
      <c r="J5" t="str">
        <f>"sg_"&amp;J2</f>
        <v>sg_Behaviour</v>
      </c>
      <c r="K5" t="str">
        <f>"sg_"&amp;K2</f>
        <v>sg_GasBlending</v>
      </c>
      <c r="L5" t="s">
        <v>166</v>
      </c>
    </row>
    <row r="6" spans="1:17">
      <c r="B6" t="str">
        <f>$B$1&amp;TEXT(M6,"0000")</f>
        <v>gbldg~0001</v>
      </c>
      <c r="C6" t="str">
        <f>H6</f>
        <v>NMS.Bh-No</v>
      </c>
      <c r="H6" t="str">
        <f>I6&amp;P6&amp;Q6</f>
        <v>NMS.Bh-No</v>
      </c>
      <c r="I6" t="s">
        <v>94</v>
      </c>
      <c r="J6" t="s">
        <v>160</v>
      </c>
      <c r="K6" t="s">
        <v>160</v>
      </c>
      <c r="L6" t="s">
        <v>160</v>
      </c>
      <c r="M6">
        <v>1</v>
      </c>
      <c r="P6" t="str">
        <f t="shared" ref="P6:P11" si="0">"."&amp;J$1&amp;"-"&amp;J6</f>
        <v>.Bh-No</v>
      </c>
    </row>
    <row r="7" spans="1:17">
      <c r="B7" t="str">
        <f>$B$1&amp;TEXT(M7,"0000")</f>
        <v>gbldg~0002</v>
      </c>
      <c r="C7" t="str">
        <f t="shared" ref="C7:C8" si="1">H7</f>
        <v>Acc.Bh-No</v>
      </c>
      <c r="H7" t="str">
        <f t="shared" ref="H7:H17" si="2">I7&amp;P7&amp;Q7</f>
        <v>Acc.Bh-No</v>
      </c>
      <c r="I7" t="s">
        <v>96</v>
      </c>
      <c r="J7" t="s">
        <v>160</v>
      </c>
      <c r="K7" t="s">
        <v>160</v>
      </c>
      <c r="L7" t="s">
        <v>160</v>
      </c>
      <c r="M7">
        <v>2</v>
      </c>
      <c r="P7" t="str">
        <f t="shared" si="0"/>
        <v>.Bh-No</v>
      </c>
    </row>
    <row r="8" spans="1:17">
      <c r="B8" t="str">
        <f>$B$1&amp;TEXT(M8,"0000")</f>
        <v>gbldg~0003</v>
      </c>
      <c r="C8" t="str">
        <f t="shared" si="1"/>
        <v>NZ.Bh-No</v>
      </c>
      <c r="H8" t="str">
        <f t="shared" si="2"/>
        <v>NZ.Bh-No</v>
      </c>
      <c r="I8" t="s">
        <v>95</v>
      </c>
      <c r="J8" t="s">
        <v>160</v>
      </c>
      <c r="K8" t="s">
        <v>160</v>
      </c>
      <c r="L8" t="s">
        <v>160</v>
      </c>
      <c r="M8">
        <v>3</v>
      </c>
      <c r="P8" t="str">
        <f t="shared" si="0"/>
        <v>.Bh-No</v>
      </c>
    </row>
    <row r="9" spans="1:17">
      <c r="B9" t="str">
        <f>$B$2&amp;TEXT(M9,"0000")</f>
        <v>lcoe~0001</v>
      </c>
      <c r="C9" t="str">
        <f>H9</f>
        <v>NMS.Bh-No</v>
      </c>
      <c r="H9" t="str">
        <f t="shared" si="2"/>
        <v>NMS.Bh-No</v>
      </c>
      <c r="I9" t="s">
        <v>94</v>
      </c>
      <c r="J9" t="s">
        <v>160</v>
      </c>
      <c r="K9" t="s">
        <v>160</v>
      </c>
      <c r="L9" t="s">
        <v>160</v>
      </c>
      <c r="M9">
        <v>1</v>
      </c>
      <c r="P9" t="str">
        <f t="shared" si="0"/>
        <v>.Bh-No</v>
      </c>
    </row>
    <row r="10" spans="1:17">
      <c r="B10" t="str">
        <f t="shared" ref="B10:B11" si="3">$B$2&amp;TEXT(M10,"0000")</f>
        <v>lcoe~0002</v>
      </c>
      <c r="C10" t="str">
        <f t="shared" ref="C10:C20" si="4">H10</f>
        <v>Acc.Bh-No</v>
      </c>
      <c r="H10" t="str">
        <f t="shared" si="2"/>
        <v>Acc.Bh-No</v>
      </c>
      <c r="I10" t="s">
        <v>96</v>
      </c>
      <c r="J10" t="s">
        <v>160</v>
      </c>
      <c r="K10" t="s">
        <v>160</v>
      </c>
      <c r="L10" t="s">
        <v>160</v>
      </c>
      <c r="M10">
        <v>2</v>
      </c>
      <c r="P10" t="str">
        <f t="shared" si="0"/>
        <v>.Bh-No</v>
      </c>
    </row>
    <row r="11" spans="1:17">
      <c r="B11" t="str">
        <f t="shared" si="3"/>
        <v>lcoe~0003</v>
      </c>
      <c r="C11" t="str">
        <f t="shared" si="4"/>
        <v>NZ.Bh-No</v>
      </c>
      <c r="H11" t="str">
        <f t="shared" si="2"/>
        <v>NZ.Bh-No</v>
      </c>
      <c r="I11" t="s">
        <v>95</v>
      </c>
      <c r="J11" t="s">
        <v>160</v>
      </c>
      <c r="K11" t="s">
        <v>160</v>
      </c>
      <c r="L11" t="s">
        <v>160</v>
      </c>
      <c r="M11">
        <v>3</v>
      </c>
      <c r="P11" t="str">
        <f t="shared" si="0"/>
        <v>.Bh-No</v>
      </c>
    </row>
    <row r="12" spans="1:17">
      <c r="B12" t="str">
        <f t="shared" ref="B12:B20" si="5">$B$1&amp;TEXT(M12,"0000")</f>
        <v>gbldg~0004</v>
      </c>
      <c r="C12" t="str">
        <f t="shared" si="4"/>
        <v>NMS</v>
      </c>
      <c r="H12" t="str">
        <f t="shared" si="2"/>
        <v>NMS</v>
      </c>
      <c r="I12" t="str">
        <f>I9</f>
        <v>NMS</v>
      </c>
      <c r="J12" t="s">
        <v>161</v>
      </c>
      <c r="K12" t="s">
        <v>160</v>
      </c>
      <c r="L12" t="s">
        <v>160</v>
      </c>
      <c r="M12">
        <v>4</v>
      </c>
    </row>
    <row r="13" spans="1:17">
      <c r="B13" t="str">
        <f t="shared" si="5"/>
        <v>gbldg~0005</v>
      </c>
      <c r="C13" t="str">
        <f t="shared" si="4"/>
        <v>Acc</v>
      </c>
      <c r="H13" t="str">
        <f t="shared" si="2"/>
        <v>Acc</v>
      </c>
      <c r="I13" t="str">
        <f t="shared" ref="I13:I14" si="6">I10</f>
        <v>Acc</v>
      </c>
      <c r="J13" t="s">
        <v>161</v>
      </c>
      <c r="K13" t="s">
        <v>160</v>
      </c>
      <c r="L13" t="s">
        <v>160</v>
      </c>
      <c r="M13">
        <v>5</v>
      </c>
    </row>
    <row r="14" spans="1:17">
      <c r="B14" t="str">
        <f t="shared" si="5"/>
        <v>gbldg~0006</v>
      </c>
      <c r="C14" t="str">
        <f t="shared" si="4"/>
        <v>NZ</v>
      </c>
      <c r="H14" t="str">
        <f t="shared" si="2"/>
        <v>NZ</v>
      </c>
      <c r="I14" t="str">
        <f t="shared" si="6"/>
        <v>NZ</v>
      </c>
      <c r="J14" t="s">
        <v>161</v>
      </c>
      <c r="K14" t="s">
        <v>160</v>
      </c>
      <c r="L14" t="s">
        <v>160</v>
      </c>
      <c r="M14">
        <v>6</v>
      </c>
    </row>
    <row r="15" spans="1:17">
      <c r="B15" t="str">
        <f t="shared" si="5"/>
        <v>gbldg~0007</v>
      </c>
      <c r="C15" t="str">
        <f t="shared" si="4"/>
        <v>NMS.Gb-Yes</v>
      </c>
      <c r="H15" t="str">
        <f>I15&amp;P15&amp;Q15</f>
        <v>NMS.Gb-Yes</v>
      </c>
      <c r="I15" t="str">
        <f>I12</f>
        <v>NMS</v>
      </c>
      <c r="J15" t="str">
        <f t="shared" ref="J15:J17" si="7">J12</f>
        <v>Yes</v>
      </c>
      <c r="K15" t="s">
        <v>161</v>
      </c>
      <c r="L15" t="s">
        <v>160</v>
      </c>
      <c r="M15">
        <v>7</v>
      </c>
      <c r="Q15" t="str">
        <f t="shared" ref="Q15:Q17" si="8">"."&amp;K$1&amp;"-"&amp;K15</f>
        <v>.Gb-Yes</v>
      </c>
    </row>
    <row r="16" spans="1:17">
      <c r="B16" t="str">
        <f t="shared" si="5"/>
        <v>gbldg~0008</v>
      </c>
      <c r="C16" t="str">
        <f t="shared" si="4"/>
        <v>Acc.Gb-Yes</v>
      </c>
      <c r="H16" t="str">
        <f t="shared" si="2"/>
        <v>Acc.Gb-Yes</v>
      </c>
      <c r="I16" t="str">
        <f t="shared" ref="I16" si="9">I13</f>
        <v>Acc</v>
      </c>
      <c r="J16" t="str">
        <f t="shared" si="7"/>
        <v>Yes</v>
      </c>
      <c r="K16" t="s">
        <v>161</v>
      </c>
      <c r="L16" t="s">
        <v>160</v>
      </c>
      <c r="M16">
        <v>8</v>
      </c>
      <c r="Q16" t="str">
        <f t="shared" si="8"/>
        <v>.Gb-Yes</v>
      </c>
    </row>
    <row r="17" spans="2:18">
      <c r="B17" t="str">
        <f t="shared" si="5"/>
        <v>gbldg~0009</v>
      </c>
      <c r="C17" t="str">
        <f t="shared" si="4"/>
        <v>NZ.Gb-Yes</v>
      </c>
      <c r="H17" t="str">
        <f t="shared" si="2"/>
        <v>NZ.Gb-Yes</v>
      </c>
      <c r="I17" t="str">
        <f t="shared" ref="I17" si="10">I14</f>
        <v>NZ</v>
      </c>
      <c r="J17" t="str">
        <f t="shared" si="7"/>
        <v>Yes</v>
      </c>
      <c r="K17" t="s">
        <v>161</v>
      </c>
      <c r="L17" t="s">
        <v>160</v>
      </c>
      <c r="M17">
        <v>9</v>
      </c>
      <c r="Q17" t="str">
        <f t="shared" si="8"/>
        <v>.Gb-Yes</v>
      </c>
    </row>
    <row r="18" spans="2:18">
      <c r="B18" t="str">
        <f t="shared" si="5"/>
        <v>gbldg~0010</v>
      </c>
      <c r="C18" t="str">
        <f t="shared" si="4"/>
        <v>NMS.EuP-Yes</v>
      </c>
      <c r="H18" t="str">
        <f>I18&amp;P18&amp;Q18&amp;R18</f>
        <v>NMS.EuP-Yes</v>
      </c>
      <c r="I18" t="str">
        <f>I15</f>
        <v>NMS</v>
      </c>
      <c r="J18" t="s">
        <v>161</v>
      </c>
      <c r="K18" t="s">
        <v>161</v>
      </c>
      <c r="L18" t="s">
        <v>161</v>
      </c>
      <c r="M18">
        <v>10</v>
      </c>
      <c r="R18" t="s">
        <v>167</v>
      </c>
    </row>
    <row r="19" spans="2:18">
      <c r="B19" t="str">
        <f t="shared" si="5"/>
        <v>gbldg~0011</v>
      </c>
      <c r="C19" t="str">
        <f t="shared" si="4"/>
        <v>Acc.EuP-Yes</v>
      </c>
      <c r="H19" t="str">
        <f t="shared" ref="H19:H20" si="11">I19&amp;P19&amp;Q19&amp;R19</f>
        <v>Acc.EuP-Yes</v>
      </c>
      <c r="I19" t="str">
        <f t="shared" ref="I19:I20" si="12">I16</f>
        <v>Acc</v>
      </c>
      <c r="J19" t="s">
        <v>161</v>
      </c>
      <c r="K19" t="s">
        <v>161</v>
      </c>
      <c r="L19" t="s">
        <v>161</v>
      </c>
      <c r="M19">
        <v>11</v>
      </c>
      <c r="R19" t="s">
        <v>167</v>
      </c>
    </row>
    <row r="20" spans="2:18">
      <c r="B20" t="str">
        <f t="shared" si="5"/>
        <v>gbldg~0012</v>
      </c>
      <c r="C20" t="str">
        <f t="shared" si="4"/>
        <v>NZ.EuP-Yes</v>
      </c>
      <c r="H20" t="str">
        <f t="shared" si="11"/>
        <v>NZ.EuP-Yes</v>
      </c>
      <c r="I20" t="str">
        <f t="shared" si="12"/>
        <v>NZ</v>
      </c>
      <c r="J20" t="s">
        <v>161</v>
      </c>
      <c r="K20" t="s">
        <v>161</v>
      </c>
      <c r="L20" t="s">
        <v>161</v>
      </c>
      <c r="M20">
        <v>12</v>
      </c>
      <c r="R20" t="s">
        <v>167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J58" sqref="J58"/>
    </sheetView>
  </sheetViews>
  <sheetFormatPr defaultRowHeight="14.5"/>
  <cols>
    <col min="1" max="1" width="11.54296875" bestFit="1" customWidth="1"/>
    <col min="2" max="2" width="28.81640625" bestFit="1" customWidth="1"/>
    <col min="3" max="3" width="11.54296875" bestFit="1" customWidth="1"/>
  </cols>
  <sheetData>
    <row r="1" spans="1:3">
      <c r="A1" t="s">
        <v>44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11</v>
      </c>
      <c r="B3" t="s">
        <v>156</v>
      </c>
      <c r="C3" t="s">
        <v>155</v>
      </c>
    </row>
    <row r="4" spans="1:3">
      <c r="A4" t="s">
        <v>11</v>
      </c>
      <c r="B4" t="s">
        <v>85</v>
      </c>
      <c r="C4" t="s">
        <v>86</v>
      </c>
    </row>
    <row r="5" spans="1:3">
      <c r="A5" t="s">
        <v>11</v>
      </c>
      <c r="B5" t="s">
        <v>87</v>
      </c>
      <c r="C5" t="s">
        <v>88</v>
      </c>
    </row>
    <row r="6" spans="1:3">
      <c r="A6" t="s">
        <v>11</v>
      </c>
      <c r="B6" t="s">
        <v>71</v>
      </c>
      <c r="C6" t="s">
        <v>154</v>
      </c>
    </row>
    <row r="7" spans="1:3">
      <c r="A7" t="s">
        <v>11</v>
      </c>
      <c r="B7" t="s">
        <v>158</v>
      </c>
      <c r="C7" t="s">
        <v>69</v>
      </c>
    </row>
    <row r="8" spans="1:3">
      <c r="A8" t="s">
        <v>11</v>
      </c>
      <c r="B8" t="s">
        <v>70</v>
      </c>
      <c r="C8" t="s">
        <v>157</v>
      </c>
    </row>
    <row r="9" spans="1:3">
      <c r="A9" t="s">
        <v>11</v>
      </c>
      <c r="B9" t="s">
        <v>50</v>
      </c>
      <c r="C9" t="s">
        <v>50</v>
      </c>
    </row>
    <row r="10" spans="1:3">
      <c r="A10" t="s">
        <v>11</v>
      </c>
      <c r="B10" t="s">
        <v>102</v>
      </c>
      <c r="C10" t="s">
        <v>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6F1D-398A-481F-BCFC-11DD521EE9EA}">
  <sheetPr codeName="Sheet9"/>
  <dimension ref="A1:C77"/>
  <sheetViews>
    <sheetView topLeftCell="A34" workbookViewId="0"/>
  </sheetViews>
  <sheetFormatPr defaultRowHeight="14.5"/>
  <cols>
    <col min="1" max="1" width="13.54296875" bestFit="1" customWidth="1"/>
    <col min="2" max="2" width="28.81640625" bestFit="1" customWidth="1"/>
    <col min="3" max="3" width="11.54296875" bestFit="1" customWidth="1"/>
  </cols>
  <sheetData>
    <row r="1" spans="1:3">
      <c r="A1" t="s">
        <v>104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140</v>
      </c>
      <c r="B3" t="s">
        <v>105</v>
      </c>
      <c r="C3" t="s">
        <v>106</v>
      </c>
    </row>
    <row r="4" spans="1:3">
      <c r="A4" t="s">
        <v>140</v>
      </c>
      <c r="B4" t="s">
        <v>107</v>
      </c>
      <c r="C4" t="s">
        <v>106</v>
      </c>
    </row>
    <row r="5" spans="1:3">
      <c r="A5" t="s">
        <v>140</v>
      </c>
      <c r="B5" t="s">
        <v>108</v>
      </c>
      <c r="C5" t="s">
        <v>106</v>
      </c>
    </row>
    <row r="6" spans="1:3">
      <c r="A6" t="s">
        <v>140</v>
      </c>
      <c r="B6" t="s">
        <v>109</v>
      </c>
      <c r="C6" t="s">
        <v>106</v>
      </c>
    </row>
    <row r="7" spans="1:3">
      <c r="A7" t="s">
        <v>140</v>
      </c>
      <c r="B7" t="s">
        <v>110</v>
      </c>
      <c r="C7" t="s">
        <v>106</v>
      </c>
    </row>
    <row r="8" spans="1:3">
      <c r="A8" t="s">
        <v>140</v>
      </c>
      <c r="B8" t="s">
        <v>111</v>
      </c>
      <c r="C8" t="s">
        <v>106</v>
      </c>
    </row>
    <row r="9" spans="1:3">
      <c r="A9" t="s">
        <v>140</v>
      </c>
      <c r="B9" t="s">
        <v>112</v>
      </c>
      <c r="C9" t="s">
        <v>106</v>
      </c>
    </row>
    <row r="10" spans="1:3">
      <c r="A10" t="s">
        <v>140</v>
      </c>
      <c r="B10" t="s">
        <v>113</v>
      </c>
      <c r="C10" t="s">
        <v>106</v>
      </c>
    </row>
    <row r="11" spans="1:3">
      <c r="A11" t="s">
        <v>140</v>
      </c>
      <c r="B11" t="s">
        <v>114</v>
      </c>
      <c r="C11" t="s">
        <v>106</v>
      </c>
    </row>
    <row r="12" spans="1:3">
      <c r="A12" t="s">
        <v>140</v>
      </c>
      <c r="B12" t="s">
        <v>115</v>
      </c>
      <c r="C12" t="s">
        <v>106</v>
      </c>
    </row>
    <row r="13" spans="1:3">
      <c r="A13" t="s">
        <v>140</v>
      </c>
      <c r="B13" t="s">
        <v>116</v>
      </c>
      <c r="C13" t="s">
        <v>106</v>
      </c>
    </row>
    <row r="14" spans="1:3">
      <c r="A14" t="s">
        <v>140</v>
      </c>
      <c r="B14" t="s">
        <v>117</v>
      </c>
      <c r="C14" t="s">
        <v>106</v>
      </c>
    </row>
    <row r="15" spans="1:3">
      <c r="A15" t="s">
        <v>140</v>
      </c>
      <c r="B15" t="s">
        <v>118</v>
      </c>
      <c r="C15" t="s">
        <v>106</v>
      </c>
    </row>
    <row r="16" spans="1:3">
      <c r="A16" t="s">
        <v>140</v>
      </c>
      <c r="B16" t="s">
        <v>119</v>
      </c>
      <c r="C16" t="s">
        <v>106</v>
      </c>
    </row>
    <row r="17" spans="1:3">
      <c r="A17" t="s">
        <v>140</v>
      </c>
      <c r="B17" t="s">
        <v>120</v>
      </c>
      <c r="C17" t="s">
        <v>106</v>
      </c>
    </row>
    <row r="18" spans="1:3">
      <c r="A18" t="s">
        <v>140</v>
      </c>
      <c r="B18" t="s">
        <v>121</v>
      </c>
      <c r="C18" t="s">
        <v>106</v>
      </c>
    </row>
    <row r="19" spans="1:3">
      <c r="A19" t="s">
        <v>140</v>
      </c>
      <c r="B19" t="s">
        <v>122</v>
      </c>
      <c r="C19" t="s">
        <v>106</v>
      </c>
    </row>
    <row r="20" spans="1:3">
      <c r="A20" t="s">
        <v>140</v>
      </c>
      <c r="B20" t="s">
        <v>123</v>
      </c>
      <c r="C20" t="s">
        <v>124</v>
      </c>
    </row>
    <row r="21" spans="1:3">
      <c r="A21" t="s">
        <v>140</v>
      </c>
      <c r="B21" t="s">
        <v>125</v>
      </c>
      <c r="C21" t="s">
        <v>124</v>
      </c>
    </row>
    <row r="22" spans="1:3">
      <c r="A22" t="s">
        <v>140</v>
      </c>
      <c r="B22" t="s">
        <v>126</v>
      </c>
      <c r="C22" t="s">
        <v>124</v>
      </c>
    </row>
    <row r="23" spans="1:3">
      <c r="A23" t="s">
        <v>140</v>
      </c>
      <c r="B23" t="s">
        <v>127</v>
      </c>
      <c r="C23" t="s">
        <v>124</v>
      </c>
    </row>
    <row r="24" spans="1:3">
      <c r="A24" t="s">
        <v>140</v>
      </c>
      <c r="B24" t="s">
        <v>128</v>
      </c>
      <c r="C24" t="s">
        <v>124</v>
      </c>
    </row>
    <row r="25" spans="1:3">
      <c r="A25" t="s">
        <v>140</v>
      </c>
      <c r="B25" t="s">
        <v>129</v>
      </c>
      <c r="C25" t="s">
        <v>124</v>
      </c>
    </row>
    <row r="26" spans="1:3">
      <c r="A26" t="s">
        <v>140</v>
      </c>
      <c r="B26" t="s">
        <v>130</v>
      </c>
      <c r="C26" t="s">
        <v>124</v>
      </c>
    </row>
    <row r="27" spans="1:3">
      <c r="A27" t="s">
        <v>140</v>
      </c>
      <c r="B27" t="s">
        <v>131</v>
      </c>
      <c r="C27" t="s">
        <v>124</v>
      </c>
    </row>
    <row r="28" spans="1:3">
      <c r="A28" t="s">
        <v>140</v>
      </c>
      <c r="B28" t="s">
        <v>132</v>
      </c>
      <c r="C28" t="s">
        <v>124</v>
      </c>
    </row>
    <row r="29" spans="1:3">
      <c r="A29" t="s">
        <v>140</v>
      </c>
      <c r="B29" t="s">
        <v>133</v>
      </c>
      <c r="C29" t="s">
        <v>124</v>
      </c>
    </row>
    <row r="30" spans="1:3">
      <c r="A30" t="s">
        <v>140</v>
      </c>
      <c r="B30" t="s">
        <v>134</v>
      </c>
      <c r="C30" t="s">
        <v>124</v>
      </c>
    </row>
    <row r="31" spans="1:3">
      <c r="A31" t="s">
        <v>140</v>
      </c>
      <c r="B31" t="s">
        <v>135</v>
      </c>
      <c r="C31" t="s">
        <v>124</v>
      </c>
    </row>
    <row r="32" spans="1:3">
      <c r="A32" t="s">
        <v>140</v>
      </c>
      <c r="B32" t="s">
        <v>136</v>
      </c>
      <c r="C32" t="s">
        <v>124</v>
      </c>
    </row>
    <row r="33" spans="1:3">
      <c r="A33" t="s">
        <v>140</v>
      </c>
      <c r="B33" t="s">
        <v>137</v>
      </c>
      <c r="C33" t="s">
        <v>124</v>
      </c>
    </row>
    <row r="34" spans="1:3">
      <c r="A34" t="s">
        <v>140</v>
      </c>
      <c r="B34" t="s">
        <v>138</v>
      </c>
      <c r="C34" t="s">
        <v>124</v>
      </c>
    </row>
    <row r="35" spans="1:3">
      <c r="A35" t="s">
        <v>140</v>
      </c>
      <c r="B35" t="s">
        <v>139</v>
      </c>
      <c r="C35" t="s">
        <v>124</v>
      </c>
    </row>
    <row r="36" spans="1:3">
      <c r="A36" t="s">
        <v>146</v>
      </c>
      <c r="B36" t="s">
        <v>123</v>
      </c>
      <c r="C36" t="s">
        <v>123</v>
      </c>
    </row>
    <row r="37" spans="1:3">
      <c r="A37" t="s">
        <v>146</v>
      </c>
      <c r="B37" t="s">
        <v>138</v>
      </c>
      <c r="C37" t="s">
        <v>123</v>
      </c>
    </row>
    <row r="38" spans="1:3">
      <c r="A38" t="s">
        <v>146</v>
      </c>
      <c r="B38" t="s">
        <v>111</v>
      </c>
      <c r="C38" t="s">
        <v>141</v>
      </c>
    </row>
    <row r="39" spans="1:3">
      <c r="A39" t="s">
        <v>146</v>
      </c>
      <c r="B39" t="s">
        <v>112</v>
      </c>
      <c r="C39" t="s">
        <v>141</v>
      </c>
    </row>
    <row r="40" spans="1:3">
      <c r="A40" t="s">
        <v>146</v>
      </c>
      <c r="B40" t="s">
        <v>107</v>
      </c>
      <c r="C40" t="s">
        <v>141</v>
      </c>
    </row>
    <row r="41" spans="1:3">
      <c r="A41" t="s">
        <v>146</v>
      </c>
      <c r="B41" t="s">
        <v>105</v>
      </c>
      <c r="C41" t="s">
        <v>141</v>
      </c>
    </row>
    <row r="42" spans="1:3">
      <c r="A42" t="s">
        <v>146</v>
      </c>
      <c r="B42" t="s">
        <v>133</v>
      </c>
      <c r="C42" t="s">
        <v>142</v>
      </c>
    </row>
    <row r="43" spans="1:3">
      <c r="A43" t="s">
        <v>146</v>
      </c>
      <c r="B43" t="s">
        <v>127</v>
      </c>
      <c r="C43" t="s">
        <v>142</v>
      </c>
    </row>
    <row r="44" spans="1:3">
      <c r="A44" t="s">
        <v>146</v>
      </c>
      <c r="B44" t="s">
        <v>128</v>
      </c>
      <c r="C44" t="s">
        <v>128</v>
      </c>
    </row>
    <row r="45" spans="1:3">
      <c r="A45" t="s">
        <v>146</v>
      </c>
      <c r="B45" t="s">
        <v>108</v>
      </c>
      <c r="C45" t="s">
        <v>108</v>
      </c>
    </row>
    <row r="46" spans="1:3">
      <c r="A46" t="s">
        <v>146</v>
      </c>
      <c r="B46" t="s">
        <v>129</v>
      </c>
      <c r="C46" t="s">
        <v>129</v>
      </c>
    </row>
    <row r="47" spans="1:3">
      <c r="A47" t="s">
        <v>146</v>
      </c>
      <c r="B47" t="s">
        <v>116</v>
      </c>
      <c r="C47" t="s">
        <v>109</v>
      </c>
    </row>
    <row r="48" spans="1:3">
      <c r="A48" t="s">
        <v>146</v>
      </c>
      <c r="B48" t="s">
        <v>115</v>
      </c>
      <c r="C48" t="s">
        <v>109</v>
      </c>
    </row>
    <row r="49" spans="1:3">
      <c r="A49" t="s">
        <v>146</v>
      </c>
      <c r="B49" t="s">
        <v>117</v>
      </c>
      <c r="C49" t="s">
        <v>109</v>
      </c>
    </row>
    <row r="50" spans="1:3">
      <c r="A50" t="s">
        <v>146</v>
      </c>
      <c r="B50" t="s">
        <v>120</v>
      </c>
      <c r="C50" t="s">
        <v>109</v>
      </c>
    </row>
    <row r="51" spans="1:3">
      <c r="A51" t="s">
        <v>146</v>
      </c>
      <c r="B51" t="s">
        <v>119</v>
      </c>
      <c r="C51" t="s">
        <v>109</v>
      </c>
    </row>
    <row r="52" spans="1:3">
      <c r="A52" t="s">
        <v>146</v>
      </c>
      <c r="B52" t="s">
        <v>118</v>
      </c>
      <c r="C52" t="s">
        <v>109</v>
      </c>
    </row>
    <row r="53" spans="1:3">
      <c r="A53" t="s">
        <v>146</v>
      </c>
      <c r="B53" t="s">
        <v>121</v>
      </c>
      <c r="C53" t="s">
        <v>109</v>
      </c>
    </row>
    <row r="54" spans="1:3">
      <c r="A54" t="s">
        <v>146</v>
      </c>
      <c r="B54" t="s">
        <v>122</v>
      </c>
      <c r="C54" t="s">
        <v>109</v>
      </c>
    </row>
    <row r="55" spans="1:3">
      <c r="A55" t="s">
        <v>146</v>
      </c>
      <c r="B55" t="s">
        <v>113</v>
      </c>
      <c r="C55" t="s">
        <v>143</v>
      </c>
    </row>
    <row r="56" spans="1:3">
      <c r="A56" t="s">
        <v>146</v>
      </c>
      <c r="B56" t="s">
        <v>110</v>
      </c>
      <c r="C56" t="s">
        <v>143</v>
      </c>
    </row>
    <row r="57" spans="1:3">
      <c r="A57" t="s">
        <v>146</v>
      </c>
      <c r="B57" t="s">
        <v>139</v>
      </c>
      <c r="C57" t="s">
        <v>144</v>
      </c>
    </row>
    <row r="58" spans="1:3">
      <c r="A58" t="s">
        <v>146</v>
      </c>
      <c r="B58" t="s">
        <v>131</v>
      </c>
      <c r="C58" t="s">
        <v>144</v>
      </c>
    </row>
    <row r="59" spans="1:3">
      <c r="A59" t="s">
        <v>146</v>
      </c>
      <c r="B59" t="s">
        <v>132</v>
      </c>
      <c r="C59" t="s">
        <v>132</v>
      </c>
    </row>
    <row r="60" spans="1:3">
      <c r="A60" t="s">
        <v>146</v>
      </c>
      <c r="B60" t="s">
        <v>135</v>
      </c>
      <c r="C60" t="s">
        <v>135</v>
      </c>
    </row>
    <row r="61" spans="1:3">
      <c r="A61" t="s">
        <v>146</v>
      </c>
      <c r="B61" t="s">
        <v>134</v>
      </c>
      <c r="C61" t="s">
        <v>136</v>
      </c>
    </row>
    <row r="62" spans="1:3">
      <c r="A62" t="s">
        <v>146</v>
      </c>
      <c r="B62" t="s">
        <v>136</v>
      </c>
      <c r="C62" t="s">
        <v>136</v>
      </c>
    </row>
    <row r="63" spans="1:3">
      <c r="A63" t="s">
        <v>146</v>
      </c>
      <c r="B63" t="s">
        <v>126</v>
      </c>
      <c r="C63" t="s">
        <v>126</v>
      </c>
    </row>
    <row r="64" spans="1:3">
      <c r="A64" t="s">
        <v>146</v>
      </c>
      <c r="B64" t="s">
        <v>125</v>
      </c>
      <c r="C64" t="s">
        <v>145</v>
      </c>
    </row>
    <row r="65" spans="1:3">
      <c r="A65" t="s">
        <v>146</v>
      </c>
      <c r="B65" t="s">
        <v>130</v>
      </c>
      <c r="C65" t="s">
        <v>145</v>
      </c>
    </row>
    <row r="66" spans="1:3">
      <c r="A66" t="s">
        <v>146</v>
      </c>
      <c r="B66" t="s">
        <v>137</v>
      </c>
      <c r="C66" t="s">
        <v>137</v>
      </c>
    </row>
    <row r="67" spans="1:3">
      <c r="A67" t="s">
        <v>146</v>
      </c>
      <c r="B67" t="s">
        <v>114</v>
      </c>
      <c r="C67" t="s">
        <v>114</v>
      </c>
    </row>
    <row r="68" spans="1:3">
      <c r="A68" t="s">
        <v>147</v>
      </c>
      <c r="B68" t="s">
        <v>148</v>
      </c>
      <c r="C68" t="s">
        <v>150</v>
      </c>
    </row>
    <row r="69" spans="1:3">
      <c r="A69" t="s">
        <v>147</v>
      </c>
      <c r="B69" t="s">
        <v>115</v>
      </c>
      <c r="C69" t="s">
        <v>149</v>
      </c>
    </row>
    <row r="70" spans="1:3">
      <c r="A70" t="s">
        <v>147</v>
      </c>
      <c r="B70" t="s">
        <v>116</v>
      </c>
      <c r="C70" t="s">
        <v>149</v>
      </c>
    </row>
    <row r="71" spans="1:3">
      <c r="A71" t="s">
        <v>147</v>
      </c>
      <c r="B71" t="s">
        <v>117</v>
      </c>
      <c r="C71" t="s">
        <v>149</v>
      </c>
    </row>
    <row r="72" spans="1:3">
      <c r="A72" t="s">
        <v>147</v>
      </c>
      <c r="B72" t="s">
        <v>118</v>
      </c>
      <c r="C72" t="s">
        <v>149</v>
      </c>
    </row>
    <row r="73" spans="1:3">
      <c r="A73" t="s">
        <v>147</v>
      </c>
      <c r="B73" t="s">
        <v>119</v>
      </c>
      <c r="C73" t="s">
        <v>149</v>
      </c>
    </row>
    <row r="74" spans="1:3">
      <c r="A74" t="s">
        <v>147</v>
      </c>
      <c r="B74" t="s">
        <v>120</v>
      </c>
      <c r="C74" t="s">
        <v>149</v>
      </c>
    </row>
    <row r="75" spans="1:3">
      <c r="A75" t="s">
        <v>147</v>
      </c>
      <c r="B75" t="s">
        <v>121</v>
      </c>
      <c r="C75" t="s">
        <v>149</v>
      </c>
    </row>
    <row r="76" spans="1:3">
      <c r="A76" t="s">
        <v>147</v>
      </c>
      <c r="B76" t="s">
        <v>122</v>
      </c>
      <c r="C76" t="s">
        <v>149</v>
      </c>
    </row>
    <row r="77" spans="1:3">
      <c r="A77" t="s">
        <v>147</v>
      </c>
      <c r="B77" t="s">
        <v>109</v>
      </c>
      <c r="C77" t="s">
        <v>151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sheetPr codeName="Sheet10"/>
  <dimension ref="A1:G69"/>
  <sheetViews>
    <sheetView workbookViewId="0">
      <selection activeCell="A20" sqref="A20:XFD20"/>
    </sheetView>
  </sheetViews>
  <sheetFormatPr defaultRowHeight="14.5"/>
  <cols>
    <col min="1" max="1" width="13.7265625" bestFit="1" customWidth="1"/>
    <col min="2" max="2" width="20" bestFit="1" customWidth="1"/>
    <col min="3" max="3" width="11.54296875" bestFit="1" customWidth="1"/>
    <col min="4" max="4" width="10.54296875" bestFit="1" customWidth="1"/>
    <col min="5" max="5" width="11.54296875" bestFit="1" customWidth="1"/>
  </cols>
  <sheetData>
    <row r="1" spans="1:7">
      <c r="A1" t="s">
        <v>56</v>
      </c>
    </row>
    <row r="2" spans="1:7">
      <c r="A2" t="s">
        <v>45</v>
      </c>
      <c r="B2" t="s">
        <v>46</v>
      </c>
      <c r="C2" t="s">
        <v>47</v>
      </c>
      <c r="D2" t="s">
        <v>57</v>
      </c>
      <c r="E2" t="s">
        <v>58</v>
      </c>
      <c r="F2" t="s">
        <v>59</v>
      </c>
      <c r="G2" t="s">
        <v>60</v>
      </c>
    </row>
    <row r="3" spans="1:7">
      <c r="A3" t="s">
        <v>215</v>
      </c>
      <c r="C3" t="str">
        <f>D3</f>
        <v>Agriculture</v>
      </c>
      <c r="D3" t="s">
        <v>177</v>
      </c>
    </row>
    <row r="4" spans="1:7">
      <c r="A4" t="s">
        <v>215</v>
      </c>
      <c r="C4" t="str">
        <f t="shared" ref="C4:C19" si="0">D4</f>
        <v>Commerce</v>
      </c>
      <c r="D4" t="s">
        <v>179</v>
      </c>
    </row>
    <row r="5" spans="1:7">
      <c r="A5" t="s">
        <v>215</v>
      </c>
      <c r="C5" t="str">
        <f t="shared" si="0"/>
        <v>Agriculture</v>
      </c>
      <c r="D5" t="s">
        <v>177</v>
      </c>
    </row>
    <row r="6" spans="1:7">
      <c r="A6" t="s">
        <v>215</v>
      </c>
      <c r="C6" t="str">
        <f t="shared" si="0"/>
        <v>Commerce</v>
      </c>
      <c r="D6" t="s">
        <v>179</v>
      </c>
    </row>
    <row r="7" spans="1:7">
      <c r="A7" t="s">
        <v>215</v>
      </c>
      <c r="C7" t="str">
        <f t="shared" si="0"/>
        <v>Industry</v>
      </c>
      <c r="D7" t="s">
        <v>200</v>
      </c>
    </row>
    <row r="8" spans="1:7">
      <c r="A8" t="s">
        <v>215</v>
      </c>
      <c r="C8" t="str">
        <f t="shared" si="0"/>
        <v>Residential</v>
      </c>
      <c r="D8" t="s">
        <v>162</v>
      </c>
    </row>
    <row r="9" spans="1:7">
      <c r="A9" t="s">
        <v>215</v>
      </c>
      <c r="C9" t="str">
        <f t="shared" si="0"/>
        <v>Transport</v>
      </c>
      <c r="D9" t="s">
        <v>212</v>
      </c>
    </row>
    <row r="10" spans="1:7">
      <c r="A10" t="s">
        <v>215</v>
      </c>
      <c r="C10" t="str">
        <f t="shared" si="0"/>
        <v>CrudeRefineries</v>
      </c>
      <c r="D10" t="s">
        <v>265</v>
      </c>
    </row>
    <row r="11" spans="1:7">
      <c r="A11" t="s">
        <v>215</v>
      </c>
      <c r="C11" t="str">
        <f t="shared" si="0"/>
        <v>Synfuels</v>
      </c>
      <c r="D11" t="s">
        <v>225</v>
      </c>
    </row>
    <row r="12" spans="1:7">
      <c r="A12" t="s">
        <v>215</v>
      </c>
      <c r="C12" t="str">
        <f t="shared" si="0"/>
        <v>ElectricitySector</v>
      </c>
      <c r="D12" t="s">
        <v>219</v>
      </c>
    </row>
    <row r="13" spans="1:7">
      <c r="A13" t="s">
        <v>215</v>
      </c>
      <c r="C13" t="str">
        <f t="shared" si="0"/>
        <v>HydrogenSector</v>
      </c>
      <c r="D13" t="s">
        <v>242</v>
      </c>
    </row>
    <row r="14" spans="1:7">
      <c r="A14" t="s">
        <v>215</v>
      </c>
      <c r="C14" t="str">
        <f t="shared" si="0"/>
        <v>Imports</v>
      </c>
      <c r="D14" t="s">
        <v>190</v>
      </c>
    </row>
    <row r="15" spans="1:7">
      <c r="A15" t="s">
        <v>215</v>
      </c>
      <c r="C15" t="str">
        <f t="shared" si="0"/>
        <v>Exports</v>
      </c>
      <c r="D15" t="s">
        <v>207</v>
      </c>
    </row>
    <row r="16" spans="1:7">
      <c r="A16" t="s">
        <v>215</v>
      </c>
      <c r="C16" t="str">
        <f t="shared" si="0"/>
        <v>Extraction</v>
      </c>
      <c r="D16" t="s">
        <v>222</v>
      </c>
    </row>
    <row r="17" spans="1:4">
      <c r="A17" t="s">
        <v>215</v>
      </c>
      <c r="C17" t="str">
        <f t="shared" si="0"/>
        <v>REResource</v>
      </c>
      <c r="D17" t="s">
        <v>266</v>
      </c>
    </row>
    <row r="18" spans="1:4">
      <c r="A18" t="s">
        <v>215</v>
      </c>
      <c r="C18" t="str">
        <f t="shared" si="0"/>
        <v>Refineries</v>
      </c>
      <c r="D18" t="s">
        <v>223</v>
      </c>
    </row>
    <row r="19" spans="1:4">
      <c r="A19" t="s">
        <v>215</v>
      </c>
      <c r="C19" t="str">
        <f t="shared" si="0"/>
        <v>FuelSupply</v>
      </c>
      <c r="D19" t="s">
        <v>273</v>
      </c>
    </row>
    <row r="20" spans="1:4">
      <c r="A20" t="s">
        <v>216</v>
      </c>
      <c r="C20" t="s">
        <v>210</v>
      </c>
      <c r="D20" t="s">
        <v>210</v>
      </c>
    </row>
    <row r="21" spans="1:4">
      <c r="A21" t="s">
        <v>216</v>
      </c>
      <c r="C21" t="s">
        <v>208</v>
      </c>
      <c r="D21" t="s">
        <v>208</v>
      </c>
    </row>
    <row r="22" spans="1:4">
      <c r="A22" t="s">
        <v>216</v>
      </c>
      <c r="C22" t="s">
        <v>211</v>
      </c>
      <c r="D22" t="s">
        <v>211</v>
      </c>
    </row>
    <row r="23" spans="1:4">
      <c r="A23" t="s">
        <v>216</v>
      </c>
      <c r="C23" t="s">
        <v>213</v>
      </c>
      <c r="D23" t="s">
        <v>213</v>
      </c>
    </row>
    <row r="24" spans="1:4">
      <c r="A24" t="s">
        <v>216</v>
      </c>
      <c r="C24" t="s">
        <v>214</v>
      </c>
      <c r="D24" t="s">
        <v>214</v>
      </c>
    </row>
    <row r="25" spans="1:4">
      <c r="A25" t="s">
        <v>216</v>
      </c>
      <c r="C25" t="s">
        <v>312</v>
      </c>
      <c r="D25" t="s">
        <v>312</v>
      </c>
    </row>
    <row r="26" spans="1:4">
      <c r="A26" t="s">
        <v>216</v>
      </c>
      <c r="C26" t="s">
        <v>313</v>
      </c>
      <c r="D26" t="s">
        <v>313</v>
      </c>
    </row>
    <row r="27" spans="1:4">
      <c r="A27" t="s">
        <v>216</v>
      </c>
      <c r="C27" t="s">
        <v>186</v>
      </c>
      <c r="D27" t="s">
        <v>186</v>
      </c>
    </row>
    <row r="28" spans="1:4">
      <c r="A28" t="s">
        <v>216</v>
      </c>
      <c r="C28" t="s">
        <v>324</v>
      </c>
      <c r="D28" t="s">
        <v>324</v>
      </c>
    </row>
    <row r="29" spans="1:4">
      <c r="A29" t="s">
        <v>216</v>
      </c>
      <c r="C29" t="s">
        <v>201</v>
      </c>
      <c r="D29" t="s">
        <v>201</v>
      </c>
    </row>
    <row r="30" spans="1:4">
      <c r="A30" t="s">
        <v>216</v>
      </c>
      <c r="C30" t="s">
        <v>202</v>
      </c>
      <c r="D30" t="s">
        <v>202</v>
      </c>
    </row>
    <row r="31" spans="1:4">
      <c r="A31" t="s">
        <v>216</v>
      </c>
      <c r="C31" t="s">
        <v>325</v>
      </c>
      <c r="D31" t="s">
        <v>325</v>
      </c>
    </row>
    <row r="32" spans="1:4">
      <c r="A32" t="s">
        <v>216</v>
      </c>
      <c r="C32" t="s">
        <v>326</v>
      </c>
      <c r="D32" t="s">
        <v>326</v>
      </c>
    </row>
    <row r="33" spans="1:4">
      <c r="A33" t="s">
        <v>216</v>
      </c>
      <c r="C33" t="s">
        <v>203</v>
      </c>
      <c r="D33" t="s">
        <v>203</v>
      </c>
    </row>
    <row r="34" spans="1:4">
      <c r="A34" t="s">
        <v>216</v>
      </c>
      <c r="C34" t="s">
        <v>204</v>
      </c>
      <c r="D34" t="s">
        <v>204</v>
      </c>
    </row>
    <row r="35" spans="1:4">
      <c r="A35" t="s">
        <v>216</v>
      </c>
      <c r="C35" t="s">
        <v>327</v>
      </c>
      <c r="D35" t="s">
        <v>327</v>
      </c>
    </row>
    <row r="36" spans="1:4">
      <c r="A36" t="s">
        <v>216</v>
      </c>
      <c r="C36" t="s">
        <v>328</v>
      </c>
      <c r="D36" t="s">
        <v>328</v>
      </c>
    </row>
    <row r="37" spans="1:4">
      <c r="A37" t="s">
        <v>216</v>
      </c>
      <c r="C37" t="s">
        <v>329</v>
      </c>
      <c r="D37" t="s">
        <v>329</v>
      </c>
    </row>
    <row r="38" spans="1:4">
      <c r="A38" t="s">
        <v>216</v>
      </c>
      <c r="C38" t="s">
        <v>330</v>
      </c>
      <c r="D38" t="s">
        <v>330</v>
      </c>
    </row>
    <row r="39" spans="1:4">
      <c r="A39" t="s">
        <v>216</v>
      </c>
      <c r="C39" t="s">
        <v>331</v>
      </c>
      <c r="D39" t="s">
        <v>331</v>
      </c>
    </row>
    <row r="40" spans="1:4">
      <c r="A40" t="s">
        <v>216</v>
      </c>
      <c r="C40" t="s">
        <v>205</v>
      </c>
      <c r="D40" t="s">
        <v>205</v>
      </c>
    </row>
    <row r="41" spans="1:4">
      <c r="A41" t="s">
        <v>216</v>
      </c>
      <c r="C41" t="s">
        <v>206</v>
      </c>
      <c r="D41" t="s">
        <v>206</v>
      </c>
    </row>
    <row r="42" spans="1:4">
      <c r="A42" t="s">
        <v>216</v>
      </c>
      <c r="C42" t="s">
        <v>332</v>
      </c>
      <c r="D42" t="s">
        <v>332</v>
      </c>
    </row>
    <row r="43" spans="1:4">
      <c r="A43" t="s">
        <v>216</v>
      </c>
      <c r="C43" t="s">
        <v>188</v>
      </c>
      <c r="D43" t="s">
        <v>188</v>
      </c>
    </row>
    <row r="44" spans="1:4">
      <c r="A44" t="s">
        <v>216</v>
      </c>
      <c r="C44" t="s">
        <v>189</v>
      </c>
      <c r="D44" t="s">
        <v>189</v>
      </c>
    </row>
    <row r="45" spans="1:4">
      <c r="A45" t="s">
        <v>216</v>
      </c>
      <c r="C45" t="s">
        <v>192</v>
      </c>
      <c r="D45" t="s">
        <v>192</v>
      </c>
    </row>
    <row r="46" spans="1:4">
      <c r="A46" t="s">
        <v>216</v>
      </c>
      <c r="C46" t="s">
        <v>191</v>
      </c>
      <c r="D46" t="s">
        <v>191</v>
      </c>
    </row>
    <row r="47" spans="1:4">
      <c r="A47" t="s">
        <v>216</v>
      </c>
      <c r="C47" t="s">
        <v>193</v>
      </c>
      <c r="D47" t="s">
        <v>193</v>
      </c>
    </row>
    <row r="48" spans="1:4">
      <c r="A48" t="s">
        <v>216</v>
      </c>
      <c r="C48" t="s">
        <v>333</v>
      </c>
      <c r="D48" t="s">
        <v>333</v>
      </c>
    </row>
    <row r="49" spans="1:4">
      <c r="A49" t="s">
        <v>216</v>
      </c>
      <c r="C49" t="s">
        <v>194</v>
      </c>
      <c r="D49" t="s">
        <v>194</v>
      </c>
    </row>
    <row r="50" spans="1:4">
      <c r="A50" t="s">
        <v>216</v>
      </c>
      <c r="C50" t="s">
        <v>195</v>
      </c>
      <c r="D50" t="s">
        <v>195</v>
      </c>
    </row>
    <row r="51" spans="1:4">
      <c r="A51" t="s">
        <v>216</v>
      </c>
      <c r="C51" t="s">
        <v>196</v>
      </c>
      <c r="D51" t="s">
        <v>196</v>
      </c>
    </row>
    <row r="52" spans="1:4">
      <c r="A52" t="s">
        <v>216</v>
      </c>
      <c r="C52" t="s">
        <v>334</v>
      </c>
      <c r="D52" t="s">
        <v>334</v>
      </c>
    </row>
    <row r="53" spans="1:4">
      <c r="A53" t="s">
        <v>216</v>
      </c>
      <c r="C53" t="s">
        <v>197</v>
      </c>
      <c r="D53" t="s">
        <v>197</v>
      </c>
    </row>
    <row r="54" spans="1:4">
      <c r="A54" t="s">
        <v>216</v>
      </c>
      <c r="C54" t="s">
        <v>187</v>
      </c>
      <c r="D54" t="s">
        <v>187</v>
      </c>
    </row>
    <row r="55" spans="1:4">
      <c r="A55" t="s">
        <v>216</v>
      </c>
      <c r="C55" t="s">
        <v>198</v>
      </c>
      <c r="D55" t="s">
        <v>198</v>
      </c>
    </row>
    <row r="56" spans="1:4">
      <c r="A56" t="s">
        <v>216</v>
      </c>
      <c r="C56" t="s">
        <v>199</v>
      </c>
      <c r="D56" t="s">
        <v>199</v>
      </c>
    </row>
    <row r="57" spans="1:4">
      <c r="A57" t="s">
        <v>338</v>
      </c>
      <c r="C57" t="s">
        <v>75</v>
      </c>
      <c r="D57" t="s">
        <v>75</v>
      </c>
    </row>
    <row r="58" spans="1:4">
      <c r="A58" t="s">
        <v>338</v>
      </c>
      <c r="C58" t="s">
        <v>76</v>
      </c>
      <c r="D58" t="s">
        <v>76</v>
      </c>
    </row>
    <row r="59" spans="1:4">
      <c r="A59" t="s">
        <v>338</v>
      </c>
      <c r="C59" t="s">
        <v>335</v>
      </c>
      <c r="D59" t="s">
        <v>335</v>
      </c>
    </row>
    <row r="60" spans="1:4">
      <c r="A60" t="s">
        <v>338</v>
      </c>
      <c r="C60" t="s">
        <v>178</v>
      </c>
      <c r="D60" t="s">
        <v>178</v>
      </c>
    </row>
    <row r="61" spans="1:4">
      <c r="A61" t="s">
        <v>338</v>
      </c>
      <c r="C61" t="s">
        <v>183</v>
      </c>
      <c r="D61" t="s">
        <v>183</v>
      </c>
    </row>
    <row r="62" spans="1:4">
      <c r="A62" t="s">
        <v>338</v>
      </c>
      <c r="C62" t="s">
        <v>182</v>
      </c>
      <c r="D62" t="s">
        <v>182</v>
      </c>
    </row>
    <row r="63" spans="1:4">
      <c r="A63" t="s">
        <v>338</v>
      </c>
      <c r="C63" t="s">
        <v>185</v>
      </c>
      <c r="D63" t="s">
        <v>185</v>
      </c>
    </row>
    <row r="64" spans="1:4">
      <c r="A64" t="s">
        <v>338</v>
      </c>
      <c r="C64" t="s">
        <v>180</v>
      </c>
      <c r="D64" t="s">
        <v>180</v>
      </c>
    </row>
    <row r="65" spans="1:4">
      <c r="A65" t="s">
        <v>338</v>
      </c>
      <c r="C65" t="s">
        <v>181</v>
      </c>
      <c r="D65" t="s">
        <v>181</v>
      </c>
    </row>
    <row r="66" spans="1:4">
      <c r="A66" t="s">
        <v>338</v>
      </c>
      <c r="C66" t="s">
        <v>184</v>
      </c>
      <c r="D66" t="s">
        <v>184</v>
      </c>
    </row>
    <row r="67" spans="1:4">
      <c r="A67" t="s">
        <v>338</v>
      </c>
      <c r="C67" t="s">
        <v>336</v>
      </c>
      <c r="D67" t="s">
        <v>336</v>
      </c>
    </row>
    <row r="68" spans="1:4">
      <c r="A68" t="s">
        <v>338</v>
      </c>
      <c r="C68" t="s">
        <v>337</v>
      </c>
      <c r="D68" t="s">
        <v>337</v>
      </c>
    </row>
    <row r="69" spans="1:4">
      <c r="A69" t="s">
        <v>338</v>
      </c>
      <c r="C69" t="s">
        <v>340</v>
      </c>
      <c r="D69" t="s">
        <v>340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sheetPr codeName="Sheet12"/>
  <dimension ref="A1:H8"/>
  <sheetViews>
    <sheetView workbookViewId="0">
      <selection activeCell="D7" sqref="D7"/>
    </sheetView>
  </sheetViews>
  <sheetFormatPr defaultRowHeight="14.5"/>
  <cols>
    <col min="1" max="1" width="17" bestFit="1" customWidth="1"/>
    <col min="2" max="2" width="6" bestFit="1" customWidth="1"/>
    <col min="3" max="3" width="11" bestFit="1" customWidth="1"/>
    <col min="4" max="4" width="10.453125" bestFit="1" customWidth="1"/>
    <col min="5" max="5" width="7.54296875" bestFit="1" customWidth="1"/>
    <col min="6" max="6" width="11.7265625" bestFit="1" customWidth="1"/>
    <col min="7" max="7" width="12.1796875" bestFit="1" customWidth="1"/>
    <col min="8" max="8" width="12.26953125" bestFit="1" customWidth="1"/>
  </cols>
  <sheetData>
    <row r="1" spans="1:8">
      <c r="A1" t="s">
        <v>63</v>
      </c>
    </row>
    <row r="2" spans="1:8">
      <c r="A2" t="s">
        <v>45</v>
      </c>
      <c r="B2" t="s">
        <v>46</v>
      </c>
      <c r="C2" t="s">
        <v>47</v>
      </c>
      <c r="D2" t="s">
        <v>64</v>
      </c>
      <c r="E2" t="s">
        <v>65</v>
      </c>
      <c r="F2" t="s">
        <v>67</v>
      </c>
      <c r="G2" t="s">
        <v>66</v>
      </c>
      <c r="H2" t="s">
        <v>68</v>
      </c>
    </row>
    <row r="3" spans="1:8">
      <c r="A3" t="s">
        <v>103</v>
      </c>
      <c r="C3" t="s">
        <v>101</v>
      </c>
      <c r="D3" t="s">
        <v>101</v>
      </c>
    </row>
    <row r="4" spans="1:8">
      <c r="A4" t="s">
        <v>103</v>
      </c>
      <c r="C4" t="s">
        <v>489</v>
      </c>
      <c r="D4" t="s">
        <v>490</v>
      </c>
    </row>
    <row r="5" spans="1:8">
      <c r="A5" t="s">
        <v>103</v>
      </c>
      <c r="C5" t="s">
        <v>491</v>
      </c>
      <c r="D5" t="s">
        <v>492</v>
      </c>
    </row>
    <row r="6" spans="1:8">
      <c r="A6" t="s">
        <v>103</v>
      </c>
      <c r="C6" t="s">
        <v>493</v>
      </c>
      <c r="D6" t="s">
        <v>494</v>
      </c>
    </row>
    <row r="7" spans="1:8">
      <c r="A7" t="s">
        <v>103</v>
      </c>
      <c r="C7" t="s">
        <v>495</v>
      </c>
      <c r="D7" t="s">
        <v>496</v>
      </c>
    </row>
    <row r="8" spans="1:8">
      <c r="A8" t="s">
        <v>103</v>
      </c>
      <c r="C8" t="s">
        <v>497</v>
      </c>
      <c r="D8" t="s">
        <v>498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"/>
    </sheetView>
  </sheetViews>
  <sheetFormatPr defaultRowHeight="14.5"/>
  <cols>
    <col min="4" max="4" width="10.81640625" bestFit="1" customWidth="1"/>
  </cols>
  <sheetData>
    <row r="1" spans="1:7">
      <c r="A1" t="s">
        <v>35</v>
      </c>
    </row>
    <row r="2" spans="1:7">
      <c r="A2" t="s">
        <v>30</v>
      </c>
      <c r="B2" t="s">
        <v>8</v>
      </c>
      <c r="C2" t="s">
        <v>36</v>
      </c>
      <c r="D2" t="s">
        <v>3</v>
      </c>
      <c r="E2" t="s">
        <v>0</v>
      </c>
      <c r="F2" t="s">
        <v>37</v>
      </c>
      <c r="G2" t="s">
        <v>38</v>
      </c>
    </row>
    <row r="3" spans="1:7">
      <c r="F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P6"/>
  <sheetViews>
    <sheetView workbookViewId="0">
      <selection activeCell="L8" sqref="L8:M8"/>
    </sheetView>
  </sheetViews>
  <sheetFormatPr defaultRowHeight="14.5"/>
  <cols>
    <col min="1" max="1" width="10.1796875" bestFit="1" customWidth="1"/>
    <col min="2" max="2" width="8.7265625" bestFit="1" customWidth="1"/>
    <col min="3" max="3" width="7.81640625" bestFit="1" customWidth="1"/>
    <col min="4" max="4" width="12" bestFit="1" customWidth="1"/>
    <col min="6" max="6" width="2" bestFit="1" customWidth="1"/>
    <col min="7" max="7" width="12.7265625" bestFit="1" customWidth="1"/>
    <col min="8" max="8" width="5" bestFit="1" customWidth="1"/>
    <col min="9" max="9" width="2" bestFit="1" customWidth="1"/>
    <col min="10" max="10" width="5" bestFit="1" customWidth="1"/>
    <col min="15" max="15" width="12" bestFit="1" customWidth="1"/>
  </cols>
  <sheetData>
    <row r="1" spans="1:16">
      <c r="A1" t="s">
        <v>29</v>
      </c>
    </row>
    <row r="2" spans="1:16">
      <c r="A2" t="s">
        <v>30</v>
      </c>
      <c r="B2" s="1" t="s">
        <v>31</v>
      </c>
      <c r="C2" s="1" t="s">
        <v>32</v>
      </c>
      <c r="D2" s="1" t="s">
        <v>33</v>
      </c>
    </row>
    <row r="3" spans="1:16">
      <c r="A3" t="s">
        <v>256</v>
      </c>
      <c r="B3" t="s">
        <v>51</v>
      </c>
      <c r="C3" t="s">
        <v>7</v>
      </c>
      <c r="D3">
        <f>1/31.536</f>
        <v>3.1709791983764585E-2</v>
      </c>
      <c r="K3" t="s">
        <v>11</v>
      </c>
      <c r="L3" t="s">
        <v>52</v>
      </c>
      <c r="M3" t="s">
        <v>53</v>
      </c>
    </row>
    <row r="4" spans="1:16">
      <c r="A4" t="s">
        <v>256</v>
      </c>
      <c r="B4" t="s">
        <v>258</v>
      </c>
      <c r="C4" t="s">
        <v>257</v>
      </c>
      <c r="D4">
        <f>1/3.6</f>
        <v>0.27777777777777779</v>
      </c>
    </row>
    <row r="5" spans="1:16">
      <c r="A5" t="s">
        <v>256</v>
      </c>
      <c r="B5" t="s">
        <v>253</v>
      </c>
      <c r="C5" t="s">
        <v>259</v>
      </c>
      <c r="D5">
        <f>M5/O6</f>
        <v>3.5999999999999999E-3</v>
      </c>
      <c r="L5" t="s">
        <v>260</v>
      </c>
      <c r="M5" s="3">
        <v>1000000</v>
      </c>
      <c r="N5" t="s">
        <v>261</v>
      </c>
    </row>
    <row r="6" spans="1:16">
      <c r="L6" t="s">
        <v>39</v>
      </c>
      <c r="M6">
        <f>1/3.6</f>
        <v>0.27777777777777779</v>
      </c>
      <c r="N6" t="s">
        <v>257</v>
      </c>
      <c r="O6">
        <f>M6*1000000000</f>
        <v>277777777.77777779</v>
      </c>
      <c r="P6" t="s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S11"/>
  <sheetViews>
    <sheetView topLeftCell="C1" workbookViewId="0">
      <selection activeCell="L6" sqref="L6"/>
    </sheetView>
  </sheetViews>
  <sheetFormatPr defaultRowHeight="14.5"/>
  <cols>
    <col min="1" max="1" width="13.1796875" bestFit="1" customWidth="1"/>
    <col min="2" max="2" width="13.7265625" bestFit="1" customWidth="1"/>
    <col min="3" max="3" width="13.7265625" customWidth="1"/>
    <col min="4" max="4" width="9.1796875" bestFit="1" customWidth="1"/>
    <col min="5" max="5" width="8.7265625" bestFit="1" customWidth="1"/>
    <col min="6" max="6" width="8.54296875" bestFit="1" customWidth="1"/>
    <col min="7" max="7" width="7.81640625" bestFit="1" customWidth="1"/>
    <col min="8" max="8" width="8.7265625" bestFit="1" customWidth="1"/>
    <col min="9" max="9" width="9" bestFit="1" customWidth="1"/>
    <col min="10" max="10" width="13.7265625" bestFit="1" customWidth="1"/>
    <col min="11" max="11" width="8.54296875" bestFit="1" customWidth="1"/>
    <col min="12" max="12" width="5" bestFit="1" customWidth="1"/>
    <col min="13" max="13" width="3" bestFit="1" customWidth="1"/>
    <col min="14" max="14" width="6" bestFit="1" customWidth="1"/>
    <col min="15" max="15" width="15.81640625" bestFit="1" customWidth="1"/>
    <col min="16" max="16" width="5.1796875" bestFit="1" customWidth="1"/>
    <col min="17" max="17" width="5.81640625" bestFit="1" customWidth="1"/>
    <col min="18" max="18" width="9.54296875" bestFit="1" customWidth="1"/>
    <col min="19" max="19" width="7.26953125" bestFit="1" customWidth="1"/>
    <col min="21" max="21" width="14.453125" bestFit="1" customWidth="1"/>
    <col min="22" max="22" width="12.7265625" bestFit="1" customWidth="1"/>
    <col min="23" max="23" width="107.7265625" bestFit="1" customWidth="1"/>
  </cols>
  <sheetData>
    <row r="1" spans="1:19">
      <c r="A1" t="s">
        <v>21</v>
      </c>
    </row>
    <row r="2" spans="1:19">
      <c r="A2" s="1" t="s">
        <v>11</v>
      </c>
      <c r="B2" s="1" t="s">
        <v>22</v>
      </c>
      <c r="C2" s="1" t="s">
        <v>248</v>
      </c>
      <c r="D2" s="1" t="s">
        <v>12</v>
      </c>
      <c r="E2" s="1" t="s">
        <v>13</v>
      </c>
      <c r="F2" s="1" t="s">
        <v>17</v>
      </c>
      <c r="G2" s="1" t="s">
        <v>18</v>
      </c>
      <c r="H2" s="1" t="s">
        <v>19</v>
      </c>
      <c r="I2" s="1" t="s">
        <v>14</v>
      </c>
      <c r="J2" s="1" t="s">
        <v>15</v>
      </c>
      <c r="K2" s="1" t="s">
        <v>16</v>
      </c>
      <c r="L2" s="1" t="s">
        <v>0</v>
      </c>
      <c r="M2" s="1" t="s">
        <v>5</v>
      </c>
      <c r="N2" s="1" t="s">
        <v>23</v>
      </c>
      <c r="O2" s="1" t="s">
        <v>2</v>
      </c>
      <c r="P2" s="1" t="s">
        <v>1</v>
      </c>
      <c r="Q2" s="1" t="s">
        <v>9</v>
      </c>
      <c r="R2" s="1" t="s">
        <v>48</v>
      </c>
      <c r="S2" s="1" t="s">
        <v>49</v>
      </c>
    </row>
    <row r="3" spans="1:19">
      <c r="A3" t="s">
        <v>26</v>
      </c>
      <c r="D3" t="s">
        <v>172</v>
      </c>
      <c r="I3" t="s">
        <v>152</v>
      </c>
      <c r="L3" t="s">
        <v>39</v>
      </c>
      <c r="O3" t="s">
        <v>71</v>
      </c>
      <c r="R3" t="s">
        <v>43</v>
      </c>
    </row>
    <row r="4" spans="1:19">
      <c r="A4" t="s">
        <v>4</v>
      </c>
      <c r="I4" t="s">
        <v>72</v>
      </c>
      <c r="L4" t="s">
        <v>73</v>
      </c>
      <c r="O4" t="s">
        <v>50</v>
      </c>
      <c r="R4" t="s">
        <v>43</v>
      </c>
    </row>
    <row r="5" spans="1:19">
      <c r="A5" t="s">
        <v>4</v>
      </c>
      <c r="D5" t="s">
        <v>250</v>
      </c>
      <c r="I5" t="s">
        <v>72</v>
      </c>
      <c r="J5" t="s">
        <v>251</v>
      </c>
      <c r="L5" t="s">
        <v>73</v>
      </c>
      <c r="O5" t="s">
        <v>252</v>
      </c>
      <c r="R5" t="s">
        <v>43</v>
      </c>
    </row>
    <row r="6" spans="1:19">
      <c r="A6" t="s">
        <v>4</v>
      </c>
      <c r="J6" t="s">
        <v>173</v>
      </c>
      <c r="L6" t="s">
        <v>258</v>
      </c>
      <c r="O6" t="s">
        <v>174</v>
      </c>
    </row>
    <row r="7" spans="1:19">
      <c r="A7" t="s">
        <v>6</v>
      </c>
      <c r="D7" t="s">
        <v>175</v>
      </c>
      <c r="L7" t="s">
        <v>7</v>
      </c>
      <c r="O7" t="s">
        <v>176</v>
      </c>
    </row>
    <row r="8" spans="1:19">
      <c r="A8" t="s">
        <v>40</v>
      </c>
      <c r="L8" t="s">
        <v>74</v>
      </c>
      <c r="O8" t="s">
        <v>41</v>
      </c>
      <c r="R8" t="s">
        <v>42</v>
      </c>
    </row>
    <row r="9" spans="1:19">
      <c r="A9" t="s">
        <v>4</v>
      </c>
      <c r="I9" t="s">
        <v>89</v>
      </c>
      <c r="L9" t="s">
        <v>73</v>
      </c>
      <c r="O9" t="s">
        <v>171</v>
      </c>
      <c r="R9" t="s">
        <v>84</v>
      </c>
    </row>
    <row r="10" spans="1:19">
      <c r="A10" t="s">
        <v>90</v>
      </c>
      <c r="B10" t="s">
        <v>34</v>
      </c>
      <c r="D10" t="s">
        <v>170</v>
      </c>
      <c r="L10" t="s">
        <v>74</v>
      </c>
      <c r="O10" t="s">
        <v>91</v>
      </c>
      <c r="R10" t="s">
        <v>77</v>
      </c>
    </row>
    <row r="11" spans="1:19">
      <c r="A11" t="s">
        <v>99</v>
      </c>
      <c r="B11" t="s">
        <v>100</v>
      </c>
      <c r="I11" t="s">
        <v>152</v>
      </c>
      <c r="L11" t="s">
        <v>74</v>
      </c>
      <c r="O11" t="s">
        <v>102</v>
      </c>
      <c r="R11" t="s">
        <v>43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2BEA-579F-4306-93EA-EECB37D91B6B}">
  <sheetPr codeName="Sheet5"/>
  <dimension ref="A2:R4"/>
  <sheetViews>
    <sheetView workbookViewId="0">
      <selection activeCell="C20" sqref="C20"/>
    </sheetView>
  </sheetViews>
  <sheetFormatPr defaultRowHeight="14.5"/>
  <cols>
    <col min="1" max="1" width="13.1796875" bestFit="1" customWidth="1"/>
    <col min="2" max="2" width="13.7265625" bestFit="1" customWidth="1"/>
    <col min="3" max="3" width="131.1796875" bestFit="1" customWidth="1"/>
    <col min="4" max="4" width="8.7265625" bestFit="1" customWidth="1"/>
    <col min="5" max="5" width="8.54296875" bestFit="1" customWidth="1"/>
    <col min="6" max="6" width="7.81640625" bestFit="1" customWidth="1"/>
    <col min="7" max="7" width="8.7265625" bestFit="1" customWidth="1"/>
    <col min="8" max="8" width="19.81640625" bestFit="1" customWidth="1"/>
    <col min="9" max="9" width="13.7265625" bestFit="1" customWidth="1"/>
    <col min="10" max="10" width="8.54296875" bestFit="1" customWidth="1"/>
    <col min="11" max="11" width="5" bestFit="1" customWidth="1"/>
    <col min="12" max="12" width="3" bestFit="1" customWidth="1"/>
    <col min="13" max="13" width="6" bestFit="1" customWidth="1"/>
    <col min="14" max="14" width="15.81640625" bestFit="1" customWidth="1"/>
    <col min="15" max="15" width="5.1796875" bestFit="1" customWidth="1"/>
    <col min="16" max="16" width="5.81640625" bestFit="1" customWidth="1"/>
    <col min="17" max="17" width="9.54296875" bestFit="1" customWidth="1"/>
    <col min="18" max="18" width="7.26953125" bestFit="1" customWidth="1"/>
    <col min="20" max="20" width="14.453125" bestFit="1" customWidth="1"/>
    <col min="21" max="21" width="12.7265625" bestFit="1" customWidth="1"/>
    <col min="22" max="22" width="107.7265625" bestFit="1" customWidth="1"/>
  </cols>
  <sheetData>
    <row r="2" spans="1:18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 t="s">
        <v>48</v>
      </c>
      <c r="R2" s="1" t="s">
        <v>49</v>
      </c>
    </row>
    <row r="3" spans="1:18">
      <c r="A3" t="s">
        <v>4</v>
      </c>
      <c r="C3" t="e">
        <f>'PSet_MAP coarse'!#REF!</f>
        <v>#REF!</v>
      </c>
      <c r="H3">
        <f>CSET_MAP!$F$5</f>
        <v>0</v>
      </c>
      <c r="K3" t="s">
        <v>39</v>
      </c>
      <c r="N3" t="s">
        <v>217</v>
      </c>
      <c r="Q3" t="s">
        <v>84</v>
      </c>
    </row>
    <row r="4" spans="1:18">
      <c r="A4" t="s">
        <v>26</v>
      </c>
      <c r="C4" t="e">
        <f>C3</f>
        <v>#REF!</v>
      </c>
      <c r="H4">
        <f>H3</f>
        <v>0</v>
      </c>
      <c r="I4" s="2"/>
      <c r="K4" t="s">
        <v>39</v>
      </c>
      <c r="N4" t="s">
        <v>218</v>
      </c>
      <c r="Q4" t="s">
        <v>84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CB0-10A4-4243-B0C4-E7A691753461}">
  <sheetPr codeName="Sheet6"/>
  <dimension ref="A1:T201"/>
  <sheetViews>
    <sheetView topLeftCell="A25" zoomScaleNormal="100" workbookViewId="0">
      <selection activeCell="C71" sqref="C71"/>
    </sheetView>
  </sheetViews>
  <sheetFormatPr defaultRowHeight="14.5"/>
  <cols>
    <col min="1" max="1" width="13.1796875" bestFit="1" customWidth="1"/>
    <col min="2" max="2" width="13.7265625" bestFit="1" customWidth="1"/>
    <col min="3" max="3" width="100.26953125" customWidth="1"/>
    <col min="4" max="4" width="8.7265625" bestFit="1" customWidth="1"/>
    <col min="5" max="5" width="8.54296875" bestFit="1" customWidth="1"/>
    <col min="6" max="6" width="7.81640625" bestFit="1" customWidth="1"/>
    <col min="7" max="7" width="8.7265625" bestFit="1" customWidth="1"/>
    <col min="8" max="8" width="51.1796875" bestFit="1" customWidth="1"/>
    <col min="9" max="9" width="13.7265625" bestFit="1" customWidth="1"/>
    <col min="10" max="10" width="72.1796875" customWidth="1"/>
    <col min="11" max="11" width="5" bestFit="1" customWidth="1"/>
    <col min="12" max="12" width="3" bestFit="1" customWidth="1"/>
    <col min="13" max="13" width="6" bestFit="1" customWidth="1"/>
    <col min="14" max="14" width="17.26953125" customWidth="1"/>
    <col min="15" max="15" width="5.1796875" bestFit="1" customWidth="1"/>
    <col min="16" max="16" width="5.81640625" bestFit="1" customWidth="1"/>
    <col min="17" max="17" width="5.81640625" customWidth="1"/>
    <col min="18" max="18" width="9.54296875" bestFit="1" customWidth="1"/>
    <col min="19" max="19" width="7.26953125" bestFit="1" customWidth="1"/>
    <col min="21" max="21" width="14.453125" bestFit="1" customWidth="1"/>
    <col min="22" max="22" width="12.7265625" bestFit="1" customWidth="1"/>
    <col min="23" max="23" width="107.7265625" bestFit="1" customWidth="1"/>
  </cols>
  <sheetData>
    <row r="1" spans="1:19">
      <c r="A1" t="s">
        <v>537</v>
      </c>
    </row>
    <row r="2" spans="1:19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/>
      <c r="R2" s="1" t="s">
        <v>48</v>
      </c>
      <c r="S2" s="1" t="s">
        <v>49</v>
      </c>
    </row>
    <row r="3" spans="1:19">
      <c r="A3" t="s">
        <v>4</v>
      </c>
      <c r="C3" t="s">
        <v>271</v>
      </c>
      <c r="H3" t="s">
        <v>264</v>
      </c>
      <c r="I3" s="2"/>
      <c r="K3" t="s">
        <v>39</v>
      </c>
      <c r="N3" t="s">
        <v>217</v>
      </c>
      <c r="R3" t="s">
        <v>84</v>
      </c>
    </row>
    <row r="4" spans="1:19">
      <c r="A4" t="s">
        <v>26</v>
      </c>
      <c r="C4" t="s">
        <v>270</v>
      </c>
      <c r="H4" t="str">
        <f>H3</f>
        <v>NaturalGas,Coal,OilProducts,Nuclear,Biomass,CrudeOil</v>
      </c>
      <c r="K4" t="s">
        <v>39</v>
      </c>
      <c r="N4" t="s">
        <v>218</v>
      </c>
      <c r="R4" t="s">
        <v>84</v>
      </c>
    </row>
    <row r="5" spans="1:19">
      <c r="A5" t="s">
        <v>148</v>
      </c>
    </row>
    <row r="6" spans="1:19">
      <c r="A6" t="s">
        <v>4</v>
      </c>
      <c r="C6" t="s">
        <v>266</v>
      </c>
      <c r="H6" t="s">
        <v>263</v>
      </c>
      <c r="I6" s="2"/>
      <c r="K6" t="s">
        <v>39</v>
      </c>
      <c r="N6" t="s">
        <v>217</v>
      </c>
      <c r="R6" t="s">
        <v>84</v>
      </c>
    </row>
    <row r="7" spans="1:19">
      <c r="A7" t="s">
        <v>26</v>
      </c>
      <c r="C7" t="s">
        <v>219</v>
      </c>
      <c r="H7" t="str">
        <f>H6</f>
        <v>Wind,Solar,Hydro</v>
      </c>
      <c r="K7" t="s">
        <v>39</v>
      </c>
      <c r="N7" t="s">
        <v>218</v>
      </c>
      <c r="R7" t="s">
        <v>84</v>
      </c>
    </row>
    <row r="8" spans="1:19">
      <c r="A8" t="s">
        <v>148</v>
      </c>
    </row>
    <row r="9" spans="1:19">
      <c r="A9" t="s">
        <v>4</v>
      </c>
      <c r="C9" t="s">
        <v>219</v>
      </c>
      <c r="H9" t="s">
        <v>268</v>
      </c>
      <c r="I9" s="2"/>
      <c r="K9" t="s">
        <v>39</v>
      </c>
      <c r="N9" t="s">
        <v>217</v>
      </c>
      <c r="R9" t="s">
        <v>84</v>
      </c>
    </row>
    <row r="10" spans="1:19">
      <c r="A10" t="s">
        <v>26</v>
      </c>
      <c r="C10" t="s">
        <v>528</v>
      </c>
      <c r="H10" t="s">
        <v>268</v>
      </c>
      <c r="K10" t="s">
        <v>39</v>
      </c>
      <c r="N10" t="s">
        <v>218</v>
      </c>
      <c r="R10" t="s">
        <v>84</v>
      </c>
    </row>
    <row r="11" spans="1:19">
      <c r="A11" t="s">
        <v>148</v>
      </c>
    </row>
    <row r="12" spans="1:19">
      <c r="A12" t="s">
        <v>4</v>
      </c>
      <c r="C12" t="s">
        <v>242</v>
      </c>
      <c r="H12" t="s">
        <v>153</v>
      </c>
      <c r="I12" s="2"/>
      <c r="K12" t="s">
        <v>39</v>
      </c>
      <c r="N12" t="s">
        <v>217</v>
      </c>
      <c r="R12" t="s">
        <v>84</v>
      </c>
    </row>
    <row r="13" spans="1:19">
      <c r="A13" t="s">
        <v>26</v>
      </c>
      <c r="C13" t="s">
        <v>269</v>
      </c>
      <c r="H13" t="s">
        <v>153</v>
      </c>
      <c r="K13" t="s">
        <v>39</v>
      </c>
      <c r="N13" t="s">
        <v>218</v>
      </c>
      <c r="R13" t="s">
        <v>84</v>
      </c>
    </row>
    <row r="14" spans="1:19">
      <c r="A14" t="s">
        <v>148</v>
      </c>
    </row>
    <row r="15" spans="1:19">
      <c r="A15" t="s">
        <v>26</v>
      </c>
      <c r="C15" t="s">
        <v>530</v>
      </c>
      <c r="H15" t="s">
        <v>71</v>
      </c>
      <c r="K15" t="s">
        <v>39</v>
      </c>
      <c r="N15" t="s">
        <v>217</v>
      </c>
      <c r="R15" t="s">
        <v>84</v>
      </c>
    </row>
    <row r="16" spans="1:19">
      <c r="A16" t="s">
        <v>26</v>
      </c>
      <c r="C16" t="s">
        <v>529</v>
      </c>
      <c r="H16" t="s">
        <v>71</v>
      </c>
      <c r="K16" t="s">
        <v>39</v>
      </c>
      <c r="N16" t="s">
        <v>218</v>
      </c>
      <c r="R16" t="s">
        <v>84</v>
      </c>
    </row>
    <row r="20" spans="1:19">
      <c r="A20" t="s">
        <v>531</v>
      </c>
    </row>
    <row r="21" spans="1:19">
      <c r="A21" s="1" t="s">
        <v>11</v>
      </c>
      <c r="B21" s="1" t="s">
        <v>22</v>
      </c>
      <c r="C21" s="1" t="s">
        <v>12</v>
      </c>
      <c r="D21" s="1" t="s">
        <v>13</v>
      </c>
      <c r="E21" s="1" t="s">
        <v>17</v>
      </c>
      <c r="F21" s="1" t="s">
        <v>18</v>
      </c>
      <c r="G21" s="1" t="s">
        <v>19</v>
      </c>
      <c r="H21" s="1" t="s">
        <v>14</v>
      </c>
      <c r="I21" s="1" t="s">
        <v>15</v>
      </c>
      <c r="J21" s="1" t="s">
        <v>16</v>
      </c>
      <c r="K21" s="1" t="s">
        <v>0</v>
      </c>
      <c r="L21" s="1" t="s">
        <v>5</v>
      </c>
      <c r="M21" s="1" t="s">
        <v>23</v>
      </c>
      <c r="N21" s="1" t="s">
        <v>2</v>
      </c>
      <c r="O21" s="1" t="s">
        <v>1</v>
      </c>
      <c r="P21" s="1" t="s">
        <v>9</v>
      </c>
      <c r="Q21" s="1"/>
      <c r="R21" s="1" t="s">
        <v>48</v>
      </c>
      <c r="S21" s="1" t="s">
        <v>49</v>
      </c>
    </row>
    <row r="22" spans="1:19">
      <c r="A22" t="s">
        <v>4</v>
      </c>
      <c r="C22" t="s">
        <v>271</v>
      </c>
      <c r="H22" t="s">
        <v>264</v>
      </c>
      <c r="I22" s="2"/>
      <c r="K22" t="s">
        <v>39</v>
      </c>
      <c r="N22" t="s">
        <v>217</v>
      </c>
      <c r="R22" t="s">
        <v>84</v>
      </c>
    </row>
    <row r="23" spans="1:19">
      <c r="A23" t="s">
        <v>26</v>
      </c>
      <c r="C23" t="s">
        <v>270</v>
      </c>
      <c r="H23" t="str">
        <f>H22</f>
        <v>NaturalGas,Coal,OilProducts,Nuclear,Biomass,CrudeOil</v>
      </c>
      <c r="K23" t="s">
        <v>39</v>
      </c>
      <c r="N23" t="s">
        <v>218</v>
      </c>
      <c r="R23" t="s">
        <v>84</v>
      </c>
    </row>
    <row r="24" spans="1:19">
      <c r="A24" t="s">
        <v>148</v>
      </c>
    </row>
    <row r="25" spans="1:19">
      <c r="A25" t="s">
        <v>4</v>
      </c>
      <c r="C25" t="s">
        <v>266</v>
      </c>
      <c r="H25" t="s">
        <v>263</v>
      </c>
      <c r="I25" s="2"/>
      <c r="K25" t="s">
        <v>39</v>
      </c>
      <c r="N25" t="s">
        <v>217</v>
      </c>
      <c r="R25" t="s">
        <v>84</v>
      </c>
    </row>
    <row r="26" spans="1:19">
      <c r="A26" t="s">
        <v>26</v>
      </c>
      <c r="C26" t="s">
        <v>219</v>
      </c>
      <c r="H26" t="str">
        <f>H25</f>
        <v>Wind,Solar,Hydro</v>
      </c>
      <c r="K26" t="s">
        <v>39</v>
      </c>
      <c r="N26" t="s">
        <v>218</v>
      </c>
      <c r="R26" t="s">
        <v>84</v>
      </c>
    </row>
    <row r="27" spans="1:19">
      <c r="A27" t="s">
        <v>148</v>
      </c>
    </row>
    <row r="28" spans="1:19">
      <c r="A28" t="s">
        <v>4</v>
      </c>
      <c r="C28" t="s">
        <v>219</v>
      </c>
      <c r="H28" t="s">
        <v>268</v>
      </c>
      <c r="I28" s="2"/>
      <c r="K28" t="s">
        <v>39</v>
      </c>
      <c r="N28" t="s">
        <v>217</v>
      </c>
      <c r="R28" t="s">
        <v>84</v>
      </c>
    </row>
    <row r="29" spans="1:19">
      <c r="A29" t="s">
        <v>26</v>
      </c>
      <c r="C29" t="s">
        <v>532</v>
      </c>
      <c r="H29" t="s">
        <v>268</v>
      </c>
      <c r="K29" t="s">
        <v>39</v>
      </c>
      <c r="N29" t="s">
        <v>218</v>
      </c>
      <c r="R29" t="s">
        <v>84</v>
      </c>
    </row>
    <row r="30" spans="1:19">
      <c r="A30" t="s">
        <v>148</v>
      </c>
    </row>
    <row r="31" spans="1:19">
      <c r="A31" t="s">
        <v>4</v>
      </c>
      <c r="C31" t="s">
        <v>242</v>
      </c>
      <c r="H31" t="s">
        <v>153</v>
      </c>
      <c r="I31" s="2"/>
      <c r="K31" t="s">
        <v>39</v>
      </c>
      <c r="N31" t="s">
        <v>217</v>
      </c>
      <c r="R31" t="s">
        <v>84</v>
      </c>
    </row>
    <row r="32" spans="1:19">
      <c r="A32" t="s">
        <v>26</v>
      </c>
      <c r="C32" t="s">
        <v>269</v>
      </c>
      <c r="H32" t="s">
        <v>153</v>
      </c>
      <c r="K32" t="s">
        <v>39</v>
      </c>
      <c r="N32" t="s">
        <v>218</v>
      </c>
      <c r="R32" t="s">
        <v>84</v>
      </c>
    </row>
    <row r="33" spans="1:19">
      <c r="A33" t="s">
        <v>148</v>
      </c>
    </row>
    <row r="34" spans="1:19">
      <c r="A34" t="s">
        <v>26</v>
      </c>
      <c r="C34" t="s">
        <v>533</v>
      </c>
      <c r="H34" t="s">
        <v>71</v>
      </c>
      <c r="K34" t="s">
        <v>39</v>
      </c>
      <c r="N34" t="s">
        <v>217</v>
      </c>
      <c r="R34" t="s">
        <v>84</v>
      </c>
    </row>
    <row r="35" spans="1:19">
      <c r="A35" t="s">
        <v>26</v>
      </c>
      <c r="C35" t="s">
        <v>529</v>
      </c>
      <c r="H35" t="s">
        <v>71</v>
      </c>
      <c r="K35" t="s">
        <v>39</v>
      </c>
      <c r="N35" t="s">
        <v>218</v>
      </c>
      <c r="R35" t="s">
        <v>84</v>
      </c>
    </row>
    <row r="39" spans="1:19">
      <c r="A39" t="s">
        <v>522</v>
      </c>
    </row>
    <row r="40" spans="1:19">
      <c r="A40" s="1" t="s">
        <v>11</v>
      </c>
      <c r="B40" s="1" t="s">
        <v>22</v>
      </c>
      <c r="C40" s="1" t="s">
        <v>12</v>
      </c>
      <c r="D40" s="1" t="s">
        <v>13</v>
      </c>
      <c r="E40" s="1" t="s">
        <v>17</v>
      </c>
      <c r="F40" s="1" t="s">
        <v>18</v>
      </c>
      <c r="G40" s="1" t="s">
        <v>19</v>
      </c>
      <c r="H40" s="1" t="s">
        <v>14</v>
      </c>
      <c r="I40" s="1" t="s">
        <v>15</v>
      </c>
      <c r="J40" s="1" t="s">
        <v>16</v>
      </c>
      <c r="K40" s="1" t="s">
        <v>0</v>
      </c>
      <c r="L40" s="1" t="s">
        <v>5</v>
      </c>
      <c r="M40" s="1" t="s">
        <v>23</v>
      </c>
      <c r="N40" s="1" t="s">
        <v>2</v>
      </c>
      <c r="O40" s="1" t="s">
        <v>1</v>
      </c>
      <c r="P40" s="1" t="s">
        <v>9</v>
      </c>
      <c r="R40" s="1" t="s">
        <v>48</v>
      </c>
      <c r="S40" s="1" t="s">
        <v>49</v>
      </c>
    </row>
    <row r="41" spans="1:19">
      <c r="A41" t="s">
        <v>4</v>
      </c>
      <c r="C41" t="s">
        <v>272</v>
      </c>
      <c r="H41" t="s">
        <v>268</v>
      </c>
      <c r="I41" s="2"/>
      <c r="K41" t="s">
        <v>39</v>
      </c>
      <c r="N41" t="s">
        <v>217</v>
      </c>
      <c r="R41" t="s">
        <v>84</v>
      </c>
    </row>
    <row r="42" spans="1:19">
      <c r="A42" t="s">
        <v>26</v>
      </c>
      <c r="C42" t="s">
        <v>433</v>
      </c>
      <c r="H42" t="s">
        <v>268</v>
      </c>
      <c r="K42" t="s">
        <v>39</v>
      </c>
      <c r="N42" t="s">
        <v>218</v>
      </c>
      <c r="R42" t="s">
        <v>84</v>
      </c>
    </row>
    <row r="43" spans="1:19">
      <c r="A43" t="s">
        <v>148</v>
      </c>
    </row>
    <row r="44" spans="1:19">
      <c r="A44" t="s">
        <v>26</v>
      </c>
      <c r="C44" t="s">
        <v>433</v>
      </c>
      <c r="H44" t="s">
        <v>499</v>
      </c>
      <c r="K44" t="s">
        <v>39</v>
      </c>
      <c r="N44" t="s">
        <v>218</v>
      </c>
      <c r="R44" t="s">
        <v>84</v>
      </c>
    </row>
    <row r="45" spans="1:19">
      <c r="A45" t="s">
        <v>148</v>
      </c>
    </row>
    <row r="46" spans="1:19">
      <c r="A46" t="s">
        <v>4</v>
      </c>
      <c r="C46" t="s">
        <v>433</v>
      </c>
      <c r="H46" t="s">
        <v>500</v>
      </c>
      <c r="K46" t="s">
        <v>39</v>
      </c>
      <c r="N46" t="s">
        <v>282</v>
      </c>
      <c r="R46" t="s">
        <v>84</v>
      </c>
    </row>
    <row r="50" spans="1:19">
      <c r="A50" t="s">
        <v>535</v>
      </c>
    </row>
    <row r="51" spans="1:19">
      <c r="A51" s="1" t="s">
        <v>11</v>
      </c>
      <c r="B51" s="1" t="s">
        <v>22</v>
      </c>
      <c r="C51" s="1" t="s">
        <v>12</v>
      </c>
      <c r="D51" s="1" t="s">
        <v>13</v>
      </c>
      <c r="E51" s="1" t="s">
        <v>17</v>
      </c>
      <c r="F51" s="1" t="s">
        <v>18</v>
      </c>
      <c r="G51" s="1" t="s">
        <v>19</v>
      </c>
      <c r="H51" s="1" t="s">
        <v>14</v>
      </c>
      <c r="I51" s="1" t="s">
        <v>15</v>
      </c>
      <c r="J51" s="1" t="s">
        <v>16</v>
      </c>
      <c r="K51" s="1" t="s">
        <v>0</v>
      </c>
      <c r="L51" s="1" t="s">
        <v>5</v>
      </c>
      <c r="M51" s="1" t="s">
        <v>23</v>
      </c>
      <c r="N51" s="1" t="s">
        <v>2</v>
      </c>
      <c r="O51" s="1" t="s">
        <v>1</v>
      </c>
      <c r="P51" s="1" t="s">
        <v>9</v>
      </c>
      <c r="Q51" s="1"/>
      <c r="R51" s="1" t="s">
        <v>48</v>
      </c>
      <c r="S51" s="1" t="s">
        <v>49</v>
      </c>
    </row>
    <row r="52" spans="1:19">
      <c r="A52" t="s">
        <v>26</v>
      </c>
      <c r="C52" t="s">
        <v>515</v>
      </c>
      <c r="H52" t="s">
        <v>268</v>
      </c>
      <c r="K52" t="s">
        <v>39</v>
      </c>
      <c r="N52" t="s">
        <v>218</v>
      </c>
      <c r="R52" t="s">
        <v>84</v>
      </c>
    </row>
    <row r="53" spans="1:19">
      <c r="A53" t="s">
        <v>148</v>
      </c>
    </row>
    <row r="54" spans="1:19">
      <c r="A54" t="s">
        <v>26</v>
      </c>
      <c r="C54" t="s">
        <v>515</v>
      </c>
      <c r="H54" t="s">
        <v>516</v>
      </c>
      <c r="K54" t="s">
        <v>39</v>
      </c>
      <c r="N54" t="s">
        <v>218</v>
      </c>
      <c r="R54" t="s">
        <v>84</v>
      </c>
    </row>
    <row r="58" spans="1:19">
      <c r="A58" t="s">
        <v>501</v>
      </c>
    </row>
    <row r="59" spans="1:19">
      <c r="A59" s="1" t="s">
        <v>11</v>
      </c>
      <c r="B59" s="1" t="s">
        <v>22</v>
      </c>
      <c r="C59" s="1" t="s">
        <v>12</v>
      </c>
      <c r="D59" s="1" t="s">
        <v>13</v>
      </c>
      <c r="E59" s="1" t="s">
        <v>17</v>
      </c>
      <c r="F59" s="1" t="s">
        <v>18</v>
      </c>
      <c r="G59" s="1" t="s">
        <v>19</v>
      </c>
      <c r="H59" s="1" t="s">
        <v>14</v>
      </c>
      <c r="I59" s="1" t="s">
        <v>15</v>
      </c>
      <c r="J59" s="1" t="s">
        <v>16</v>
      </c>
      <c r="K59" s="1" t="s">
        <v>0</v>
      </c>
      <c r="L59" s="1" t="s">
        <v>5</v>
      </c>
      <c r="M59" s="1" t="s">
        <v>23</v>
      </c>
      <c r="N59" s="1" t="s">
        <v>2</v>
      </c>
      <c r="O59" s="1" t="s">
        <v>1</v>
      </c>
      <c r="P59" s="1" t="s">
        <v>9</v>
      </c>
      <c r="Q59" s="1"/>
      <c r="R59" s="1" t="s">
        <v>48</v>
      </c>
      <c r="S59" s="1" t="s">
        <v>49</v>
      </c>
    </row>
    <row r="60" spans="1:19">
      <c r="A60" t="s">
        <v>26</v>
      </c>
      <c r="C60" t="s">
        <v>515</v>
      </c>
      <c r="H60" t="s">
        <v>311</v>
      </c>
      <c r="K60" t="s">
        <v>39</v>
      </c>
      <c r="N60" t="s">
        <v>218</v>
      </c>
      <c r="R60" t="s">
        <v>84</v>
      </c>
    </row>
    <row r="61" spans="1:19">
      <c r="A61" t="s">
        <v>148</v>
      </c>
    </row>
    <row r="62" spans="1:19">
      <c r="A62" t="s">
        <v>26</v>
      </c>
      <c r="C62" t="s">
        <v>515</v>
      </c>
      <c r="H62" t="s">
        <v>518</v>
      </c>
      <c r="K62" t="s">
        <v>39</v>
      </c>
      <c r="N62" t="s">
        <v>218</v>
      </c>
      <c r="R62" t="s">
        <v>84</v>
      </c>
    </row>
    <row r="64" spans="1:19">
      <c r="A64" t="s">
        <v>502</v>
      </c>
    </row>
    <row r="66" spans="1:19">
      <c r="A66" t="s">
        <v>520</v>
      </c>
    </row>
    <row r="67" spans="1:19">
      <c r="A67" s="1" t="s">
        <v>11</v>
      </c>
      <c r="B67" s="1" t="s">
        <v>22</v>
      </c>
      <c r="C67" s="1" t="s">
        <v>12</v>
      </c>
      <c r="D67" s="1" t="s">
        <v>13</v>
      </c>
      <c r="E67" s="1" t="s">
        <v>17</v>
      </c>
      <c r="F67" s="1" t="s">
        <v>18</v>
      </c>
      <c r="G67" s="1" t="s">
        <v>19</v>
      </c>
      <c r="H67" s="1" t="s">
        <v>14</v>
      </c>
      <c r="I67" s="1" t="s">
        <v>15</v>
      </c>
      <c r="J67" s="1" t="s">
        <v>16</v>
      </c>
      <c r="K67" s="1" t="s">
        <v>0</v>
      </c>
      <c r="L67" s="1" t="s">
        <v>5</v>
      </c>
      <c r="M67" s="1" t="s">
        <v>23</v>
      </c>
      <c r="N67" s="1" t="s">
        <v>2</v>
      </c>
      <c r="O67" s="1" t="s">
        <v>1</v>
      </c>
      <c r="P67" s="1" t="s">
        <v>9</v>
      </c>
      <c r="Q67" s="1" t="s">
        <v>48</v>
      </c>
      <c r="S67" s="1" t="s">
        <v>49</v>
      </c>
    </row>
    <row r="68" spans="1:19">
      <c r="A68" t="s">
        <v>26</v>
      </c>
      <c r="C68" t="s">
        <v>536</v>
      </c>
      <c r="H68" t="s">
        <v>534</v>
      </c>
      <c r="K68" t="s">
        <v>39</v>
      </c>
      <c r="N68" t="s">
        <v>218</v>
      </c>
      <c r="Q68" t="s">
        <v>84</v>
      </c>
    </row>
    <row r="69" spans="1:19">
      <c r="A69" t="s">
        <v>148</v>
      </c>
    </row>
    <row r="70" spans="1:19">
      <c r="A70" t="s">
        <v>4</v>
      </c>
      <c r="C70" t="s">
        <v>538</v>
      </c>
      <c r="H70" t="s">
        <v>268</v>
      </c>
      <c r="I70" s="2"/>
      <c r="K70" t="s">
        <v>39</v>
      </c>
      <c r="N70" t="s">
        <v>217</v>
      </c>
      <c r="Q70" t="s">
        <v>84</v>
      </c>
    </row>
    <row r="71" spans="1:19">
      <c r="A71" t="s">
        <v>26</v>
      </c>
      <c r="C71" t="s">
        <v>519</v>
      </c>
      <c r="H71" t="s">
        <v>268</v>
      </c>
      <c r="K71" t="s">
        <v>39</v>
      </c>
      <c r="N71" t="s">
        <v>218</v>
      </c>
      <c r="Q71" t="s">
        <v>84</v>
      </c>
    </row>
    <row r="72" spans="1:19">
      <c r="A72" t="s">
        <v>148</v>
      </c>
    </row>
    <row r="73" spans="1:19">
      <c r="A73" t="s">
        <v>26</v>
      </c>
      <c r="C73" t="s">
        <v>519</v>
      </c>
      <c r="H73" t="s">
        <v>339</v>
      </c>
      <c r="K73" t="s">
        <v>39</v>
      </c>
      <c r="N73" t="s">
        <v>218</v>
      </c>
      <c r="Q73" t="s">
        <v>84</v>
      </c>
    </row>
    <row r="74" spans="1:19">
      <c r="A74" t="s">
        <v>148</v>
      </c>
    </row>
    <row r="75" spans="1:19">
      <c r="A75" t="s">
        <v>26</v>
      </c>
      <c r="C75" t="s">
        <v>519</v>
      </c>
      <c r="H75" t="s">
        <v>71</v>
      </c>
      <c r="K75" t="s">
        <v>39</v>
      </c>
      <c r="N75" t="s">
        <v>217</v>
      </c>
      <c r="R75" t="s">
        <v>84</v>
      </c>
    </row>
    <row r="76" spans="1:19">
      <c r="A76" t="s">
        <v>26</v>
      </c>
      <c r="C76" t="s">
        <v>529</v>
      </c>
      <c r="H76" t="s">
        <v>71</v>
      </c>
      <c r="K76" t="s">
        <v>39</v>
      </c>
      <c r="N76" t="s">
        <v>218</v>
      </c>
      <c r="R76" t="s">
        <v>84</v>
      </c>
    </row>
    <row r="79" spans="1:19">
      <c r="A79" t="s">
        <v>512</v>
      </c>
    </row>
    <row r="80" spans="1:19">
      <c r="A80" s="1" t="s">
        <v>11</v>
      </c>
      <c r="B80" s="1" t="s">
        <v>22</v>
      </c>
      <c r="C80" s="1" t="s">
        <v>12</v>
      </c>
      <c r="D80" s="1" t="s">
        <v>13</v>
      </c>
      <c r="E80" s="1" t="s">
        <v>17</v>
      </c>
      <c r="F80" s="1" t="s">
        <v>18</v>
      </c>
      <c r="G80" s="1" t="s">
        <v>19</v>
      </c>
      <c r="H80" s="1" t="s">
        <v>14</v>
      </c>
      <c r="I80" s="1" t="s">
        <v>15</v>
      </c>
      <c r="J80" s="1" t="s">
        <v>16</v>
      </c>
      <c r="K80" s="1" t="s">
        <v>0</v>
      </c>
      <c r="L80" s="1" t="s">
        <v>5</v>
      </c>
      <c r="M80" s="1" t="s">
        <v>23</v>
      </c>
      <c r="N80" s="1" t="s">
        <v>2</v>
      </c>
      <c r="O80" s="1" t="s">
        <v>1</v>
      </c>
      <c r="P80" s="1" t="s">
        <v>9</v>
      </c>
      <c r="Q80" s="1"/>
      <c r="R80" s="1" t="s">
        <v>48</v>
      </c>
      <c r="S80" s="1" t="s">
        <v>49</v>
      </c>
    </row>
    <row r="81" spans="1:20" s="4" customFormat="1">
      <c r="A81" s="5" t="s">
        <v>4</v>
      </c>
      <c r="B81" s="5"/>
      <c r="C81" t="s">
        <v>272</v>
      </c>
      <c r="D81" s="5"/>
      <c r="E81" s="5"/>
      <c r="F81" s="5"/>
      <c r="G81" s="5"/>
      <c r="H81" t="s">
        <v>268</v>
      </c>
      <c r="I81" s="6"/>
      <c r="J81" s="5"/>
      <c r="K81" s="5" t="s">
        <v>39</v>
      </c>
      <c r="L81" s="5"/>
      <c r="M81" s="5"/>
      <c r="N81" s="5" t="s">
        <v>217</v>
      </c>
      <c r="O81" s="5"/>
      <c r="P81" s="5"/>
      <c r="Q81" s="5"/>
      <c r="R81" s="5" t="s">
        <v>84</v>
      </c>
      <c r="S81" s="5"/>
      <c r="T81" s="5"/>
    </row>
    <row r="82" spans="1:20" s="4" customFormat="1">
      <c r="A82" s="5" t="s">
        <v>26</v>
      </c>
      <c r="B82" s="5"/>
      <c r="C82" t="s">
        <v>347</v>
      </c>
      <c r="D82" s="5"/>
      <c r="E82" s="5"/>
      <c r="F82" s="5"/>
      <c r="G82" s="5"/>
      <c r="H82" t="s">
        <v>268</v>
      </c>
      <c r="I82" s="5"/>
      <c r="J82" s="5"/>
      <c r="K82" s="5" t="s">
        <v>39</v>
      </c>
      <c r="L82" s="5"/>
      <c r="M82" s="5"/>
      <c r="N82" s="5" t="s">
        <v>218</v>
      </c>
      <c r="O82" s="5"/>
      <c r="P82" s="5"/>
      <c r="Q82" s="5"/>
      <c r="R82" s="5" t="s">
        <v>84</v>
      </c>
      <c r="S82" s="5"/>
      <c r="T82" s="5"/>
    </row>
    <row r="83" spans="1:20" s="4" customFormat="1">
      <c r="A83" s="5" t="s">
        <v>148</v>
      </c>
      <c r="S83" s="5"/>
      <c r="T83" s="5"/>
    </row>
    <row r="84" spans="1:20" s="4" customFormat="1">
      <c r="A84" s="5" t="s">
        <v>4</v>
      </c>
      <c r="B84" s="5"/>
      <c r="C84" t="s">
        <v>273</v>
      </c>
      <c r="D84"/>
      <c r="E84"/>
      <c r="F84"/>
      <c r="G84"/>
      <c r="H84" t="s">
        <v>339</v>
      </c>
      <c r="I84" s="6"/>
      <c r="J84" s="5"/>
      <c r="K84" s="5" t="s">
        <v>39</v>
      </c>
      <c r="L84" s="5"/>
      <c r="M84" s="5"/>
      <c r="N84" s="5" t="s">
        <v>217</v>
      </c>
      <c r="O84" s="5"/>
      <c r="P84" s="5"/>
      <c r="Q84" s="5"/>
      <c r="R84" s="5" t="s">
        <v>84</v>
      </c>
      <c r="S84" s="5"/>
      <c r="T84" s="5"/>
    </row>
    <row r="85" spans="1:20">
      <c r="A85" s="5" t="s">
        <v>26</v>
      </c>
      <c r="B85" s="5"/>
      <c r="C85" t="s">
        <v>345</v>
      </c>
      <c r="H85" t="s">
        <v>339</v>
      </c>
      <c r="I85" s="5"/>
      <c r="J85" s="5"/>
      <c r="K85" s="5" t="s">
        <v>39</v>
      </c>
      <c r="L85" s="5"/>
      <c r="M85" s="5"/>
      <c r="N85" s="5" t="s">
        <v>218</v>
      </c>
      <c r="O85" s="5"/>
      <c r="P85" s="5"/>
      <c r="Q85" s="5"/>
      <c r="R85" s="5" t="s">
        <v>84</v>
      </c>
      <c r="S85" s="5"/>
      <c r="T85" s="5"/>
    </row>
    <row r="86" spans="1:20" s="4" customFormat="1">
      <c r="A86" s="5" t="s">
        <v>148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>
      <c r="A87" t="s">
        <v>4</v>
      </c>
      <c r="C87" t="s">
        <v>346</v>
      </c>
      <c r="H87" t="s">
        <v>349</v>
      </c>
      <c r="K87" t="s">
        <v>39</v>
      </c>
      <c r="N87" t="s">
        <v>282</v>
      </c>
      <c r="R87" t="s">
        <v>84</v>
      </c>
    </row>
    <row r="88" spans="1:20" s="4" customFormat="1">
      <c r="A88" s="5"/>
      <c r="B88" s="5"/>
      <c r="C88"/>
      <c r="D88"/>
      <c r="E88"/>
      <c r="F88"/>
      <c r="G88"/>
      <c r="H88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s="4" customForma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s="4" customFormat="1">
      <c r="T90" s="5"/>
    </row>
    <row r="91" spans="1:20">
      <c r="A91" t="s">
        <v>503</v>
      </c>
    </row>
    <row r="92" spans="1:20">
      <c r="A92" s="1" t="s">
        <v>11</v>
      </c>
      <c r="B92" s="1" t="s">
        <v>22</v>
      </c>
      <c r="C92" s="1" t="s">
        <v>12</v>
      </c>
      <c r="D92" s="1" t="s">
        <v>13</v>
      </c>
      <c r="E92" s="1" t="s">
        <v>17</v>
      </c>
      <c r="F92" s="1" t="s">
        <v>18</v>
      </c>
      <c r="G92" s="1" t="s">
        <v>19</v>
      </c>
      <c r="H92" s="1" t="s">
        <v>14</v>
      </c>
      <c r="I92" s="1" t="s">
        <v>15</v>
      </c>
      <c r="J92" s="1" t="s">
        <v>16</v>
      </c>
      <c r="K92" s="1" t="s">
        <v>0</v>
      </c>
      <c r="L92" s="1" t="s">
        <v>5</v>
      </c>
      <c r="M92" s="1" t="s">
        <v>23</v>
      </c>
      <c r="N92" s="1" t="s">
        <v>2</v>
      </c>
      <c r="O92" s="1" t="s">
        <v>1</v>
      </c>
      <c r="P92" s="1" t="s">
        <v>9</v>
      </c>
      <c r="Q92" s="1"/>
      <c r="R92" s="1" t="s">
        <v>48</v>
      </c>
      <c r="S92" s="1" t="s">
        <v>49</v>
      </c>
    </row>
    <row r="93" spans="1:20">
      <c r="A93" s="5" t="s">
        <v>4</v>
      </c>
      <c r="B93" s="5"/>
      <c r="C93" t="s">
        <v>272</v>
      </c>
      <c r="D93" s="5"/>
      <c r="E93" s="5"/>
      <c r="F93" s="5"/>
      <c r="G93" s="5"/>
      <c r="H93" t="s">
        <v>268</v>
      </c>
      <c r="I93" s="6"/>
      <c r="J93" s="5"/>
      <c r="K93" s="5" t="s">
        <v>39</v>
      </c>
      <c r="L93" s="5"/>
      <c r="M93" s="5"/>
      <c r="N93" s="5" t="s">
        <v>217</v>
      </c>
      <c r="O93" s="5"/>
      <c r="P93" s="5"/>
      <c r="Q93" s="5"/>
      <c r="R93" s="5" t="s">
        <v>84</v>
      </c>
      <c r="S93" s="5"/>
    </row>
    <row r="94" spans="1:20">
      <c r="A94" s="5" t="s">
        <v>26</v>
      </c>
      <c r="B94" s="5"/>
      <c r="C94" t="s">
        <v>370</v>
      </c>
      <c r="D94" s="5"/>
      <c r="E94" s="5"/>
      <c r="F94" s="5"/>
      <c r="G94" s="5"/>
      <c r="H94" t="s">
        <v>268</v>
      </c>
      <c r="I94" s="5"/>
      <c r="J94" s="5"/>
      <c r="K94" s="5" t="s">
        <v>39</v>
      </c>
      <c r="L94" s="5"/>
      <c r="M94" s="5"/>
      <c r="N94" s="5" t="s">
        <v>218</v>
      </c>
      <c r="O94" s="5"/>
      <c r="P94" s="5"/>
      <c r="Q94" s="5"/>
      <c r="R94" s="5" t="s">
        <v>84</v>
      </c>
      <c r="S94" s="5"/>
    </row>
    <row r="95" spans="1:20">
      <c r="A95" s="5" t="s">
        <v>148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20">
      <c r="A96" s="5" t="s">
        <v>4</v>
      </c>
      <c r="B96" s="5"/>
      <c r="C96" t="s">
        <v>273</v>
      </c>
      <c r="H96" t="s">
        <v>339</v>
      </c>
      <c r="I96" s="6"/>
      <c r="J96" s="5"/>
      <c r="K96" s="5" t="s">
        <v>39</v>
      </c>
      <c r="L96" s="5"/>
      <c r="M96" s="5"/>
      <c r="N96" s="5" t="s">
        <v>217</v>
      </c>
      <c r="O96" s="5"/>
      <c r="P96" s="5"/>
      <c r="Q96" s="5"/>
      <c r="R96" s="5" t="s">
        <v>84</v>
      </c>
      <c r="S96" s="5"/>
    </row>
    <row r="97" spans="1:19">
      <c r="A97" s="5" t="s">
        <v>26</v>
      </c>
      <c r="B97" s="5"/>
      <c r="C97" t="s">
        <v>488</v>
      </c>
      <c r="H97" t="s">
        <v>339</v>
      </c>
      <c r="I97" s="5"/>
      <c r="J97" s="5"/>
      <c r="K97" s="5" t="s">
        <v>39</v>
      </c>
      <c r="L97" s="5"/>
      <c r="M97" s="5"/>
      <c r="N97" s="5" t="s">
        <v>218</v>
      </c>
      <c r="O97" s="5"/>
      <c r="P97" s="5"/>
      <c r="Q97" s="5"/>
      <c r="R97" s="5" t="s">
        <v>84</v>
      </c>
      <c r="S97" s="5"/>
    </row>
    <row r="100" spans="1:19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1:19">
      <c r="A101" t="s">
        <v>504</v>
      </c>
    </row>
    <row r="102" spans="1:19">
      <c r="A102" s="1" t="s">
        <v>11</v>
      </c>
      <c r="B102" s="1" t="s">
        <v>22</v>
      </c>
      <c r="C102" s="1" t="s">
        <v>12</v>
      </c>
      <c r="D102" s="1" t="s">
        <v>13</v>
      </c>
      <c r="E102" s="1" t="s">
        <v>17</v>
      </c>
      <c r="F102" s="1" t="s">
        <v>18</v>
      </c>
      <c r="G102" s="1" t="s">
        <v>19</v>
      </c>
      <c r="H102" s="1" t="s">
        <v>14</v>
      </c>
      <c r="I102" s="1" t="s">
        <v>15</v>
      </c>
      <c r="J102" s="1" t="s">
        <v>16</v>
      </c>
      <c r="K102" s="1" t="s">
        <v>0</v>
      </c>
      <c r="L102" s="1" t="s">
        <v>5</v>
      </c>
      <c r="M102" s="1" t="s">
        <v>23</v>
      </c>
      <c r="N102" s="1" t="s">
        <v>2</v>
      </c>
      <c r="O102" s="1" t="s">
        <v>1</v>
      </c>
      <c r="P102" s="1" t="s">
        <v>9</v>
      </c>
      <c r="Q102" s="1"/>
      <c r="R102" s="1" t="s">
        <v>48</v>
      </c>
      <c r="S102" s="1" t="s">
        <v>49</v>
      </c>
    </row>
    <row r="103" spans="1:19">
      <c r="A103" s="5" t="s">
        <v>4</v>
      </c>
      <c r="B103" s="5"/>
      <c r="C103" t="s">
        <v>272</v>
      </c>
      <c r="D103" s="5"/>
      <c r="E103" s="5"/>
      <c r="F103" s="5"/>
      <c r="G103" s="5"/>
      <c r="H103" t="s">
        <v>350</v>
      </c>
      <c r="I103" s="6"/>
      <c r="J103" s="5"/>
      <c r="K103" s="5" t="s">
        <v>39</v>
      </c>
      <c r="L103" s="5"/>
      <c r="M103" s="5"/>
      <c r="N103" s="5" t="s">
        <v>217</v>
      </c>
      <c r="O103" s="5"/>
      <c r="P103" s="5"/>
      <c r="Q103" s="5"/>
      <c r="R103" s="5" t="s">
        <v>84</v>
      </c>
      <c r="S103" s="5"/>
    </row>
    <row r="104" spans="1:19">
      <c r="A104" s="5" t="s">
        <v>26</v>
      </c>
      <c r="B104" s="5"/>
      <c r="C104" t="s">
        <v>364</v>
      </c>
      <c r="D104" s="5"/>
      <c r="E104" s="5"/>
      <c r="F104" s="5"/>
      <c r="G104" s="5"/>
      <c r="H104" t="s">
        <v>350</v>
      </c>
      <c r="I104" s="5"/>
      <c r="J104" s="5"/>
      <c r="K104" s="5" t="s">
        <v>39</v>
      </c>
      <c r="L104" s="5"/>
      <c r="M104" s="5"/>
      <c r="N104" s="5" t="s">
        <v>218</v>
      </c>
      <c r="O104" s="5"/>
      <c r="P104" s="5"/>
      <c r="Q104" s="5"/>
      <c r="R104" s="5" t="s">
        <v>84</v>
      </c>
      <c r="S104" s="5"/>
    </row>
    <row r="105" spans="1:19">
      <c r="A105" s="5" t="s">
        <v>148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</row>
    <row r="106" spans="1:19">
      <c r="A106" s="5" t="s">
        <v>4</v>
      </c>
      <c r="B106" s="5"/>
      <c r="C106" t="s">
        <v>366</v>
      </c>
      <c r="H106" t="s">
        <v>365</v>
      </c>
      <c r="I106" s="6"/>
      <c r="J106" s="5"/>
      <c r="K106" s="5" t="s">
        <v>39</v>
      </c>
      <c r="L106" s="5"/>
      <c r="M106" s="5"/>
      <c r="N106" s="5" t="s">
        <v>217</v>
      </c>
      <c r="O106" s="5"/>
      <c r="P106" s="5"/>
      <c r="Q106" s="5"/>
      <c r="R106" s="5" t="s">
        <v>84</v>
      </c>
      <c r="S106" s="5"/>
    </row>
    <row r="107" spans="1:19">
      <c r="A107" s="5" t="s">
        <v>26</v>
      </c>
      <c r="B107" s="5"/>
      <c r="C107" t="s">
        <v>367</v>
      </c>
      <c r="H107" t="s">
        <v>365</v>
      </c>
      <c r="I107" s="5"/>
      <c r="J107" s="5"/>
      <c r="K107" s="5" t="s">
        <v>39</v>
      </c>
      <c r="L107" s="5"/>
      <c r="M107" s="5"/>
      <c r="N107" s="5" t="s">
        <v>218</v>
      </c>
      <c r="O107" s="5"/>
      <c r="P107" s="5"/>
      <c r="Q107" s="5"/>
      <c r="R107" s="5" t="s">
        <v>84</v>
      </c>
      <c r="S107" s="5"/>
    </row>
    <row r="108" spans="1:19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spans="1:19">
      <c r="C109" s="5"/>
    </row>
    <row r="110" spans="1:19">
      <c r="A110" t="s">
        <v>505</v>
      </c>
    </row>
    <row r="111" spans="1:19">
      <c r="A111" s="1" t="s">
        <v>11</v>
      </c>
      <c r="B111" s="1" t="s">
        <v>22</v>
      </c>
      <c r="C111" s="1" t="s">
        <v>12</v>
      </c>
      <c r="D111" s="1" t="s">
        <v>13</v>
      </c>
      <c r="E111" s="1" t="s">
        <v>17</v>
      </c>
      <c r="F111" s="1" t="s">
        <v>18</v>
      </c>
      <c r="G111" s="1" t="s">
        <v>19</v>
      </c>
      <c r="H111" s="1" t="s">
        <v>14</v>
      </c>
      <c r="I111" s="1" t="s">
        <v>15</v>
      </c>
      <c r="J111" s="1" t="s">
        <v>16</v>
      </c>
      <c r="K111" s="1" t="s">
        <v>0</v>
      </c>
      <c r="L111" s="1" t="s">
        <v>5</v>
      </c>
      <c r="M111" s="1" t="s">
        <v>23</v>
      </c>
      <c r="N111" s="1" t="s">
        <v>2</v>
      </c>
      <c r="O111" s="1" t="s">
        <v>1</v>
      </c>
      <c r="P111" s="1" t="s">
        <v>9</v>
      </c>
      <c r="Q111" s="1"/>
      <c r="R111" s="1" t="s">
        <v>48</v>
      </c>
      <c r="S111" s="1" t="s">
        <v>49</v>
      </c>
    </row>
    <row r="112" spans="1:19">
      <c r="A112" s="5" t="s">
        <v>4</v>
      </c>
      <c r="B112" s="5"/>
      <c r="C112" t="s">
        <v>272</v>
      </c>
      <c r="D112" s="5"/>
      <c r="E112" s="5"/>
      <c r="F112" s="5"/>
      <c r="G112" s="5"/>
      <c r="H112" t="s">
        <v>268</v>
      </c>
      <c r="I112" s="6"/>
      <c r="J112" s="5"/>
      <c r="K112" s="5" t="s">
        <v>39</v>
      </c>
      <c r="L112" s="5"/>
      <c r="M112" s="5"/>
      <c r="N112" s="5" t="s">
        <v>217</v>
      </c>
      <c r="O112" s="5"/>
      <c r="P112" s="5"/>
      <c r="Q112" s="5"/>
      <c r="R112" s="5" t="s">
        <v>84</v>
      </c>
      <c r="S112" s="5"/>
    </row>
    <row r="113" spans="1:19">
      <c r="A113" s="5" t="s">
        <v>26</v>
      </c>
      <c r="B113" s="5"/>
      <c r="C113" s="5" t="s">
        <v>413</v>
      </c>
      <c r="D113" s="5"/>
      <c r="E113" s="5"/>
      <c r="F113" s="5"/>
      <c r="G113" s="5"/>
      <c r="H113" t="s">
        <v>268</v>
      </c>
      <c r="I113" s="5"/>
      <c r="J113" s="5"/>
      <c r="K113" s="5" t="s">
        <v>39</v>
      </c>
      <c r="L113" s="5"/>
      <c r="M113" s="5"/>
      <c r="N113" s="5" t="s">
        <v>218</v>
      </c>
      <c r="O113" s="5"/>
      <c r="P113" s="5"/>
      <c r="Q113" s="5"/>
      <c r="R113" s="5" t="s">
        <v>84</v>
      </c>
      <c r="S113" s="5"/>
    </row>
    <row r="114" spans="1:19">
      <c r="A114" s="5" t="s">
        <v>148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</row>
    <row r="115" spans="1:19">
      <c r="A115" s="5" t="s">
        <v>4</v>
      </c>
      <c r="B115" s="5"/>
      <c r="C115" t="s">
        <v>412</v>
      </c>
      <c r="H115" t="s">
        <v>422</v>
      </c>
      <c r="I115" s="6"/>
      <c r="J115" s="5"/>
      <c r="K115" s="5" t="s">
        <v>39</v>
      </c>
      <c r="L115" s="5"/>
      <c r="M115" s="5"/>
      <c r="N115" s="5" t="s">
        <v>217</v>
      </c>
      <c r="O115" s="5"/>
      <c r="P115" s="5"/>
      <c r="Q115" s="5"/>
      <c r="R115" s="5" t="s">
        <v>84</v>
      </c>
      <c r="S115" s="5"/>
    </row>
    <row r="116" spans="1:19">
      <c r="A116" s="5" t="s">
        <v>26</v>
      </c>
      <c r="B116" s="5"/>
      <c r="C116" s="5" t="s">
        <v>409</v>
      </c>
      <c r="H116" t="s">
        <v>422</v>
      </c>
      <c r="I116" s="5"/>
      <c r="J116" s="5"/>
      <c r="K116" s="5" t="s">
        <v>39</v>
      </c>
      <c r="L116" s="5"/>
      <c r="M116" s="5"/>
      <c r="N116" s="5" t="s">
        <v>218</v>
      </c>
      <c r="O116" s="5"/>
      <c r="P116" s="5"/>
      <c r="Q116" s="5"/>
      <c r="R116" s="5" t="s">
        <v>84</v>
      </c>
      <c r="S116" s="5"/>
    </row>
    <row r="117" spans="1:19">
      <c r="A117" s="5" t="s">
        <v>148</v>
      </c>
    </row>
    <row r="118" spans="1:19">
      <c r="A118" s="5" t="s">
        <v>4</v>
      </c>
      <c r="C118" t="s">
        <v>411</v>
      </c>
      <c r="H118" t="s">
        <v>153</v>
      </c>
      <c r="K118" s="5" t="s">
        <v>39</v>
      </c>
      <c r="N118" s="5" t="s">
        <v>217</v>
      </c>
      <c r="O118" s="5"/>
      <c r="P118" s="5"/>
      <c r="Q118" s="5"/>
      <c r="R118" s="5" t="s">
        <v>84</v>
      </c>
    </row>
    <row r="119" spans="1:19">
      <c r="A119" s="5" t="s">
        <v>26</v>
      </c>
      <c r="C119" s="5" t="s">
        <v>410</v>
      </c>
      <c r="H119" t="s">
        <v>153</v>
      </c>
      <c r="K119" s="5" t="s">
        <v>39</v>
      </c>
      <c r="N119" s="5" t="s">
        <v>218</v>
      </c>
      <c r="O119" s="5"/>
      <c r="P119" s="5"/>
      <c r="Q119" s="5"/>
      <c r="R119" s="5" t="s">
        <v>84</v>
      </c>
    </row>
    <row r="120" spans="1:19">
      <c r="A120" s="5"/>
    </row>
    <row r="121" spans="1:19">
      <c r="A121" s="5"/>
      <c r="C121" s="5"/>
      <c r="K121" s="5"/>
      <c r="N121" s="5"/>
      <c r="O121" s="5"/>
      <c r="P121" s="5"/>
      <c r="Q121" s="5"/>
      <c r="R121" s="5"/>
    </row>
    <row r="122" spans="1:19">
      <c r="A122" t="s">
        <v>506</v>
      </c>
    </row>
    <row r="123" spans="1:19">
      <c r="A123" s="1" t="s">
        <v>11</v>
      </c>
      <c r="B123" s="1" t="s">
        <v>22</v>
      </c>
      <c r="C123" s="1" t="s">
        <v>12</v>
      </c>
      <c r="D123" s="1" t="s">
        <v>13</v>
      </c>
      <c r="E123" s="1" t="s">
        <v>17</v>
      </c>
      <c r="F123" s="1" t="s">
        <v>18</v>
      </c>
      <c r="G123" s="1" t="s">
        <v>19</v>
      </c>
      <c r="H123" s="1" t="s">
        <v>14</v>
      </c>
      <c r="I123" s="1" t="s">
        <v>15</v>
      </c>
      <c r="J123" s="1" t="s">
        <v>16</v>
      </c>
      <c r="K123" s="1" t="s">
        <v>0</v>
      </c>
      <c r="L123" s="1" t="s">
        <v>5</v>
      </c>
      <c r="M123" s="1" t="s">
        <v>23</v>
      </c>
      <c r="N123" s="1" t="s">
        <v>2</v>
      </c>
      <c r="O123" s="1" t="s">
        <v>1</v>
      </c>
      <c r="P123" s="1" t="s">
        <v>9</v>
      </c>
      <c r="Q123" s="1"/>
      <c r="R123" s="1" t="s">
        <v>48</v>
      </c>
      <c r="S123" s="1" t="s">
        <v>49</v>
      </c>
    </row>
    <row r="124" spans="1:19">
      <c r="A124" s="5" t="s">
        <v>4</v>
      </c>
      <c r="B124" s="5"/>
      <c r="C124" t="s">
        <v>272</v>
      </c>
      <c r="D124" s="5"/>
      <c r="E124" s="5"/>
      <c r="F124" s="5"/>
      <c r="G124" s="5"/>
      <c r="H124" t="s">
        <v>268</v>
      </c>
      <c r="I124" s="6"/>
      <c r="J124" s="5"/>
      <c r="K124" s="5" t="s">
        <v>39</v>
      </c>
      <c r="L124" s="5"/>
      <c r="M124" s="5"/>
      <c r="N124" s="5" t="s">
        <v>217</v>
      </c>
      <c r="O124" s="5"/>
      <c r="P124" s="5"/>
      <c r="Q124" s="5"/>
      <c r="R124" s="5" t="s">
        <v>84</v>
      </c>
      <c r="S124" s="5"/>
    </row>
    <row r="125" spans="1:19">
      <c r="A125" s="5" t="s">
        <v>26</v>
      </c>
      <c r="B125" s="5"/>
      <c r="C125" t="s">
        <v>389</v>
      </c>
      <c r="D125" s="5"/>
      <c r="E125" s="5"/>
      <c r="F125" s="5"/>
      <c r="G125" s="5"/>
      <c r="H125" t="s">
        <v>268</v>
      </c>
      <c r="I125" s="5"/>
      <c r="J125" s="5"/>
      <c r="K125" s="5" t="s">
        <v>39</v>
      </c>
      <c r="L125" s="5"/>
      <c r="M125" s="5"/>
      <c r="N125" s="5" t="s">
        <v>218</v>
      </c>
      <c r="O125" s="5"/>
      <c r="P125" s="5"/>
      <c r="Q125" s="5"/>
      <c r="R125" s="5" t="s">
        <v>84</v>
      </c>
      <c r="S125" s="5"/>
    </row>
    <row r="126" spans="1:19">
      <c r="A126" s="5" t="s">
        <v>148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</row>
    <row r="127" spans="1:19">
      <c r="A127" s="5" t="s">
        <v>4</v>
      </c>
      <c r="B127" s="5"/>
      <c r="C127" t="s">
        <v>273</v>
      </c>
      <c r="H127" t="s">
        <v>339</v>
      </c>
      <c r="I127" s="6"/>
      <c r="J127" s="5"/>
      <c r="K127" s="5" t="s">
        <v>39</v>
      </c>
      <c r="L127" s="5"/>
      <c r="M127" s="5"/>
      <c r="N127" s="5" t="s">
        <v>217</v>
      </c>
      <c r="O127" s="5"/>
      <c r="P127" s="5"/>
      <c r="Q127" s="5"/>
      <c r="R127" s="5" t="s">
        <v>84</v>
      </c>
      <c r="S127" s="5"/>
    </row>
    <row r="128" spans="1:19">
      <c r="A128" s="5" t="s">
        <v>26</v>
      </c>
      <c r="B128" s="5"/>
      <c r="C128" t="s">
        <v>389</v>
      </c>
      <c r="H128" t="s">
        <v>339</v>
      </c>
      <c r="I128" s="5"/>
      <c r="J128" s="5"/>
      <c r="K128" s="5" t="s">
        <v>39</v>
      </c>
      <c r="L128" s="5"/>
      <c r="M128" s="5"/>
      <c r="N128" s="5" t="s">
        <v>218</v>
      </c>
      <c r="O128" s="5"/>
      <c r="P128" s="5"/>
      <c r="Q128" s="5"/>
      <c r="R128" s="5" t="s">
        <v>84</v>
      </c>
      <c r="S128" s="5"/>
    </row>
    <row r="129" spans="1:19">
      <c r="A129" s="5" t="s">
        <v>148</v>
      </c>
    </row>
    <row r="130" spans="1:19">
      <c r="A130" s="5" t="s">
        <v>4</v>
      </c>
      <c r="C130" t="s">
        <v>242</v>
      </c>
      <c r="H130" t="s">
        <v>153</v>
      </c>
      <c r="K130" s="5" t="s">
        <v>39</v>
      </c>
      <c r="N130" s="5" t="s">
        <v>217</v>
      </c>
      <c r="O130" s="5"/>
      <c r="P130" s="5"/>
      <c r="Q130" s="5"/>
      <c r="R130" s="5" t="s">
        <v>84</v>
      </c>
    </row>
    <row r="131" spans="1:19">
      <c r="A131" s="5" t="s">
        <v>26</v>
      </c>
      <c r="C131" t="s">
        <v>389</v>
      </c>
      <c r="H131" t="s">
        <v>153</v>
      </c>
      <c r="K131" s="5" t="s">
        <v>39</v>
      </c>
      <c r="N131" s="5" t="s">
        <v>218</v>
      </c>
      <c r="O131" s="5"/>
      <c r="P131" s="5"/>
      <c r="Q131" s="5"/>
      <c r="R131" s="5" t="s">
        <v>84</v>
      </c>
    </row>
    <row r="135" spans="1:19">
      <c r="A135" t="s">
        <v>507</v>
      </c>
    </row>
    <row r="136" spans="1:19">
      <c r="A136" s="1" t="s">
        <v>11</v>
      </c>
      <c r="B136" s="1" t="s">
        <v>22</v>
      </c>
      <c r="C136" s="1" t="s">
        <v>12</v>
      </c>
      <c r="D136" s="1" t="s">
        <v>13</v>
      </c>
      <c r="E136" s="1" t="s">
        <v>17</v>
      </c>
      <c r="F136" s="1" t="s">
        <v>18</v>
      </c>
      <c r="G136" s="1" t="s">
        <v>19</v>
      </c>
      <c r="H136" s="1" t="s">
        <v>14</v>
      </c>
      <c r="I136" s="1" t="s">
        <v>15</v>
      </c>
      <c r="J136" s="1" t="s">
        <v>16</v>
      </c>
      <c r="K136" s="1" t="s">
        <v>0</v>
      </c>
      <c r="L136" s="1" t="s">
        <v>5</v>
      </c>
      <c r="M136" s="1" t="s">
        <v>23</v>
      </c>
      <c r="N136" s="1" t="s">
        <v>2</v>
      </c>
      <c r="O136" s="1" t="s">
        <v>1</v>
      </c>
      <c r="P136" s="1" t="s">
        <v>9</v>
      </c>
      <c r="Q136" s="1"/>
      <c r="R136" s="1" t="s">
        <v>48</v>
      </c>
      <c r="S136" s="1" t="s">
        <v>49</v>
      </c>
    </row>
    <row r="137" spans="1:19">
      <c r="A137" s="5" t="s">
        <v>4</v>
      </c>
      <c r="B137" s="5"/>
      <c r="C137" t="s">
        <v>272</v>
      </c>
      <c r="D137" s="5"/>
      <c r="E137" s="5"/>
      <c r="F137" s="5"/>
      <c r="G137" s="5"/>
      <c r="H137" t="s">
        <v>268</v>
      </c>
      <c r="I137" s="6"/>
      <c r="J137" s="5"/>
      <c r="K137" s="5" t="s">
        <v>39</v>
      </c>
      <c r="L137" s="5"/>
      <c r="M137" s="5"/>
      <c r="N137" s="5" t="s">
        <v>217</v>
      </c>
      <c r="O137" s="5"/>
      <c r="P137" s="5"/>
      <c r="Q137" s="5"/>
      <c r="R137" s="5" t="s">
        <v>84</v>
      </c>
      <c r="S137" s="5"/>
    </row>
    <row r="138" spans="1:19">
      <c r="A138" s="5" t="s">
        <v>26</v>
      </c>
      <c r="B138" s="5"/>
      <c r="C138" t="s">
        <v>432</v>
      </c>
      <c r="D138" s="5"/>
      <c r="E138" s="5"/>
      <c r="F138" s="5"/>
      <c r="G138" s="5"/>
      <c r="H138" t="s">
        <v>268</v>
      </c>
      <c r="I138" s="5"/>
      <c r="J138" s="5"/>
      <c r="K138" s="5" t="s">
        <v>39</v>
      </c>
      <c r="L138" s="5"/>
      <c r="M138" s="5"/>
      <c r="N138" s="5" t="s">
        <v>218</v>
      </c>
      <c r="O138" s="5"/>
      <c r="P138" s="5"/>
      <c r="Q138" s="5"/>
      <c r="R138" s="5" t="s">
        <v>84</v>
      </c>
      <c r="S138" s="5"/>
    </row>
    <row r="139" spans="1:19">
      <c r="A139" s="5" t="s">
        <v>148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</row>
    <row r="140" spans="1:19">
      <c r="A140" s="5" t="s">
        <v>4</v>
      </c>
      <c r="B140" s="5"/>
      <c r="C140" t="s">
        <v>416</v>
      </c>
      <c r="H140" t="s">
        <v>418</v>
      </c>
      <c r="I140" s="6"/>
      <c r="J140" s="5"/>
      <c r="K140" s="5" t="s">
        <v>39</v>
      </c>
      <c r="L140" s="5"/>
      <c r="M140" s="5"/>
      <c r="N140" s="5" t="s">
        <v>217</v>
      </c>
      <c r="O140" s="5"/>
      <c r="P140" s="5"/>
      <c r="Q140" s="5"/>
      <c r="R140" s="5" t="s">
        <v>84</v>
      </c>
      <c r="S140" s="5"/>
    </row>
    <row r="141" spans="1:19">
      <c r="A141" s="5" t="s">
        <v>26</v>
      </c>
      <c r="B141" s="5"/>
      <c r="C141" t="s">
        <v>432</v>
      </c>
      <c r="H141" t="s">
        <v>418</v>
      </c>
      <c r="I141" s="5"/>
      <c r="J141" s="5"/>
      <c r="K141" s="5" t="s">
        <v>39</v>
      </c>
      <c r="L141" s="5"/>
      <c r="M141" s="5"/>
      <c r="N141" s="5" t="s">
        <v>218</v>
      </c>
      <c r="O141" s="5"/>
      <c r="P141" s="5"/>
      <c r="Q141" s="5"/>
      <c r="R141" s="5" t="s">
        <v>84</v>
      </c>
      <c r="S141" s="5"/>
    </row>
    <row r="142" spans="1:19">
      <c r="A142" s="5" t="s">
        <v>148</v>
      </c>
    </row>
    <row r="143" spans="1:19">
      <c r="A143" s="5" t="s">
        <v>4</v>
      </c>
      <c r="C143" t="s">
        <v>242</v>
      </c>
      <c r="H143" t="s">
        <v>153</v>
      </c>
      <c r="K143" s="5" t="s">
        <v>39</v>
      </c>
      <c r="N143" s="5" t="s">
        <v>217</v>
      </c>
      <c r="O143" s="5"/>
      <c r="P143" s="5"/>
      <c r="Q143" s="5"/>
      <c r="R143" s="5" t="s">
        <v>84</v>
      </c>
    </row>
    <row r="144" spans="1:19">
      <c r="A144" s="5" t="s">
        <v>26</v>
      </c>
      <c r="C144" t="s">
        <v>432</v>
      </c>
      <c r="H144" t="s">
        <v>153</v>
      </c>
      <c r="K144" s="5" t="s">
        <v>39</v>
      </c>
      <c r="N144" s="5" t="s">
        <v>218</v>
      </c>
      <c r="O144" s="5"/>
      <c r="P144" s="5"/>
      <c r="Q144" s="5"/>
      <c r="R144" s="5" t="s">
        <v>84</v>
      </c>
    </row>
    <row r="148" spans="1:19">
      <c r="A148" t="s">
        <v>508</v>
      </c>
    </row>
    <row r="149" spans="1:19">
      <c r="A149" s="1" t="s">
        <v>11</v>
      </c>
      <c r="B149" s="1" t="s">
        <v>22</v>
      </c>
      <c r="C149" s="1" t="s">
        <v>12</v>
      </c>
      <c r="D149" s="1" t="s">
        <v>13</v>
      </c>
      <c r="E149" s="1" t="s">
        <v>17</v>
      </c>
      <c r="F149" s="1" t="s">
        <v>18</v>
      </c>
      <c r="G149" s="1" t="s">
        <v>19</v>
      </c>
      <c r="H149" s="1" t="s">
        <v>14</v>
      </c>
      <c r="I149" s="1" t="s">
        <v>15</v>
      </c>
      <c r="J149" s="1" t="s">
        <v>16</v>
      </c>
      <c r="K149" s="1" t="s">
        <v>0</v>
      </c>
      <c r="L149" s="1" t="s">
        <v>5</v>
      </c>
      <c r="M149" s="1" t="s">
        <v>23</v>
      </c>
      <c r="N149" s="1" t="s">
        <v>2</v>
      </c>
      <c r="O149" s="1" t="s">
        <v>1</v>
      </c>
      <c r="P149" s="1" t="s">
        <v>9</v>
      </c>
      <c r="Q149" s="1"/>
      <c r="R149" s="1" t="s">
        <v>48</v>
      </c>
      <c r="S149" s="1" t="s">
        <v>49</v>
      </c>
    </row>
    <row r="150" spans="1:19">
      <c r="A150" s="5" t="s">
        <v>4</v>
      </c>
      <c r="B150" s="5"/>
      <c r="C150" t="s">
        <v>272</v>
      </c>
      <c r="D150" s="5"/>
      <c r="E150" s="5"/>
      <c r="F150" s="5"/>
      <c r="G150" s="5"/>
      <c r="H150" t="s">
        <v>268</v>
      </c>
      <c r="I150" s="6"/>
      <c r="J150" s="5"/>
      <c r="K150" s="5" t="s">
        <v>39</v>
      </c>
      <c r="L150" s="5"/>
      <c r="M150" s="5"/>
      <c r="N150" s="5" t="s">
        <v>217</v>
      </c>
      <c r="O150" s="5"/>
      <c r="P150" s="5"/>
      <c r="Q150" s="5"/>
      <c r="R150" s="5" t="s">
        <v>84</v>
      </c>
      <c r="S150" s="5"/>
    </row>
    <row r="151" spans="1:19">
      <c r="A151" s="5" t="s">
        <v>26</v>
      </c>
      <c r="B151" s="5"/>
      <c r="C151" t="s">
        <v>383</v>
      </c>
      <c r="D151" s="5"/>
      <c r="E151" s="5"/>
      <c r="F151" s="5"/>
      <c r="G151" s="5"/>
      <c r="H151" t="s">
        <v>268</v>
      </c>
      <c r="I151" s="5"/>
      <c r="J151" s="5"/>
      <c r="K151" s="5" t="s">
        <v>39</v>
      </c>
      <c r="L151" s="5"/>
      <c r="M151" s="5"/>
      <c r="N151" s="5" t="s">
        <v>218</v>
      </c>
      <c r="O151" s="5"/>
      <c r="P151" s="5"/>
      <c r="Q151" s="5"/>
      <c r="R151" s="5" t="s">
        <v>84</v>
      </c>
      <c r="S151" s="5"/>
    </row>
    <row r="152" spans="1:19">
      <c r="A152" s="5" t="s">
        <v>148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</row>
    <row r="153" spans="1:19">
      <c r="A153" s="5" t="s">
        <v>4</v>
      </c>
      <c r="B153" s="5"/>
      <c r="C153" t="s">
        <v>273</v>
      </c>
      <c r="H153" t="s">
        <v>339</v>
      </c>
      <c r="I153" s="6"/>
      <c r="J153" s="5"/>
      <c r="K153" s="5" t="s">
        <v>39</v>
      </c>
      <c r="L153" s="5"/>
      <c r="M153" s="5"/>
      <c r="N153" s="5" t="s">
        <v>217</v>
      </c>
      <c r="O153" s="5"/>
      <c r="P153" s="5"/>
      <c r="Q153" s="5"/>
      <c r="R153" s="5" t="s">
        <v>84</v>
      </c>
      <c r="S153" s="5"/>
    </row>
    <row r="154" spans="1:19">
      <c r="A154" s="5" t="s">
        <v>26</v>
      </c>
      <c r="B154" s="5"/>
      <c r="C154" t="s">
        <v>383</v>
      </c>
      <c r="H154" t="s">
        <v>339</v>
      </c>
      <c r="I154" s="5"/>
      <c r="J154" s="5"/>
      <c r="K154" s="5" t="s">
        <v>39</v>
      </c>
      <c r="L154" s="5"/>
      <c r="M154" s="5"/>
      <c r="N154" s="5" t="s">
        <v>218</v>
      </c>
      <c r="O154" s="5"/>
      <c r="P154" s="5"/>
      <c r="Q154" s="5"/>
      <c r="R154" s="5" t="s">
        <v>84</v>
      </c>
      <c r="S154" s="5"/>
    </row>
    <row r="155" spans="1:19">
      <c r="A155" s="5" t="s">
        <v>148</v>
      </c>
    </row>
    <row r="156" spans="1:19">
      <c r="A156" s="5" t="s">
        <v>4</v>
      </c>
      <c r="C156" t="s">
        <v>242</v>
      </c>
      <c r="H156" t="s">
        <v>153</v>
      </c>
      <c r="K156" s="5" t="s">
        <v>39</v>
      </c>
      <c r="N156" s="5" t="s">
        <v>217</v>
      </c>
      <c r="O156" s="5"/>
      <c r="P156" s="5"/>
      <c r="Q156" s="5"/>
      <c r="R156" s="5" t="s">
        <v>84</v>
      </c>
    </row>
    <row r="157" spans="1:19">
      <c r="A157" s="5" t="s">
        <v>26</v>
      </c>
      <c r="C157" t="s">
        <v>383</v>
      </c>
      <c r="H157" t="s">
        <v>153</v>
      </c>
      <c r="K157" s="5" t="s">
        <v>39</v>
      </c>
      <c r="N157" s="5" t="s">
        <v>218</v>
      </c>
      <c r="O157" s="5"/>
      <c r="P157" s="5"/>
      <c r="Q157" s="5"/>
      <c r="R157" s="5" t="s">
        <v>84</v>
      </c>
    </row>
    <row r="162" spans="1:19">
      <c r="A162" t="s">
        <v>509</v>
      </c>
    </row>
    <row r="163" spans="1:19">
      <c r="A163" s="1" t="s">
        <v>11</v>
      </c>
      <c r="B163" s="1" t="s">
        <v>22</v>
      </c>
      <c r="C163" s="1" t="s">
        <v>12</v>
      </c>
      <c r="D163" s="1" t="s">
        <v>13</v>
      </c>
      <c r="E163" s="1" t="s">
        <v>17</v>
      </c>
      <c r="F163" s="1" t="s">
        <v>18</v>
      </c>
      <c r="G163" s="1" t="s">
        <v>19</v>
      </c>
      <c r="H163" s="1" t="s">
        <v>14</v>
      </c>
      <c r="I163" s="1" t="s">
        <v>15</v>
      </c>
      <c r="J163" s="1" t="s">
        <v>16</v>
      </c>
      <c r="K163" s="1" t="s">
        <v>0</v>
      </c>
      <c r="L163" s="1" t="s">
        <v>5</v>
      </c>
      <c r="M163" s="1" t="s">
        <v>23</v>
      </c>
      <c r="N163" s="1" t="s">
        <v>2</v>
      </c>
      <c r="O163" s="1" t="s">
        <v>1</v>
      </c>
      <c r="P163" s="1" t="s">
        <v>9</v>
      </c>
      <c r="Q163" s="1"/>
      <c r="R163" s="1" t="s">
        <v>48</v>
      </c>
      <c r="S163" s="1" t="s">
        <v>49</v>
      </c>
    </row>
    <row r="164" spans="1:19">
      <c r="A164" s="5" t="s">
        <v>4</v>
      </c>
      <c r="B164" s="5"/>
      <c r="C164" t="s">
        <v>272</v>
      </c>
      <c r="D164" s="5"/>
      <c r="E164" s="5"/>
      <c r="F164" s="5"/>
      <c r="G164" s="5"/>
      <c r="H164" t="s">
        <v>268</v>
      </c>
      <c r="I164" s="6"/>
      <c r="J164" s="5"/>
      <c r="K164" s="5" t="s">
        <v>39</v>
      </c>
      <c r="L164" s="5"/>
      <c r="M164" s="5"/>
      <c r="N164" s="5" t="s">
        <v>217</v>
      </c>
      <c r="O164" s="5"/>
      <c r="P164" s="5"/>
      <c r="Q164" s="5"/>
      <c r="R164" s="5" t="s">
        <v>84</v>
      </c>
      <c r="S164" s="5"/>
    </row>
    <row r="165" spans="1:19">
      <c r="A165" s="5" t="s">
        <v>26</v>
      </c>
      <c r="B165" s="5"/>
      <c r="C165" t="s">
        <v>426</v>
      </c>
      <c r="D165" s="5"/>
      <c r="E165" s="5"/>
      <c r="F165" s="5"/>
      <c r="G165" s="5"/>
      <c r="H165" t="s">
        <v>268</v>
      </c>
      <c r="I165" s="5"/>
      <c r="J165" s="5"/>
      <c r="K165" s="5" t="s">
        <v>39</v>
      </c>
      <c r="L165" s="5"/>
      <c r="M165" s="5"/>
      <c r="N165" s="5" t="s">
        <v>218</v>
      </c>
      <c r="O165" s="5"/>
      <c r="P165" s="5"/>
      <c r="Q165" s="5"/>
      <c r="R165" s="5" t="s">
        <v>84</v>
      </c>
      <c r="S165" s="5"/>
    </row>
    <row r="166" spans="1:19">
      <c r="A166" s="5" t="s">
        <v>148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</row>
    <row r="167" spans="1:19">
      <c r="A167" s="5" t="s">
        <v>4</v>
      </c>
      <c r="B167" s="5"/>
      <c r="C167" t="s">
        <v>425</v>
      </c>
      <c r="H167" t="s">
        <v>429</v>
      </c>
      <c r="I167" s="6"/>
      <c r="J167" s="5"/>
      <c r="K167" s="5" t="s">
        <v>39</v>
      </c>
      <c r="L167" s="5"/>
      <c r="M167" s="5"/>
      <c r="N167" s="5" t="s">
        <v>217</v>
      </c>
      <c r="O167" s="5"/>
      <c r="P167" s="5"/>
      <c r="Q167" s="5"/>
      <c r="R167" s="5" t="s">
        <v>84</v>
      </c>
      <c r="S167" s="5"/>
    </row>
    <row r="168" spans="1:19">
      <c r="A168" s="5" t="s">
        <v>26</v>
      </c>
      <c r="B168" s="5"/>
      <c r="C168" t="s">
        <v>426</v>
      </c>
      <c r="H168" t="s">
        <v>429</v>
      </c>
      <c r="I168" s="5"/>
      <c r="J168" s="5"/>
      <c r="K168" s="5" t="s">
        <v>39</v>
      </c>
      <c r="L168" s="5"/>
      <c r="M168" s="5"/>
      <c r="N168" s="5" t="s">
        <v>218</v>
      </c>
      <c r="O168" s="5"/>
      <c r="P168" s="5"/>
      <c r="Q168" s="5"/>
      <c r="R168" s="5" t="s">
        <v>84</v>
      </c>
      <c r="S168" s="5"/>
    </row>
    <row r="169" spans="1:19">
      <c r="A169" s="5" t="s">
        <v>148</v>
      </c>
    </row>
    <row r="170" spans="1:19">
      <c r="A170" s="5" t="s">
        <v>4</v>
      </c>
      <c r="C170" t="s">
        <v>242</v>
      </c>
      <c r="H170" t="s">
        <v>153</v>
      </c>
      <c r="K170" s="5" t="s">
        <v>39</v>
      </c>
      <c r="N170" s="5" t="s">
        <v>217</v>
      </c>
      <c r="O170" s="5"/>
      <c r="P170" s="5"/>
      <c r="Q170" s="5"/>
      <c r="R170" s="5" t="s">
        <v>84</v>
      </c>
    </row>
    <row r="171" spans="1:19">
      <c r="A171" s="5" t="s">
        <v>26</v>
      </c>
      <c r="C171" t="s">
        <v>426</v>
      </c>
      <c r="H171" t="s">
        <v>153</v>
      </c>
      <c r="K171" s="5" t="s">
        <v>39</v>
      </c>
      <c r="N171" s="5" t="s">
        <v>218</v>
      </c>
      <c r="O171" s="5"/>
      <c r="P171" s="5"/>
      <c r="Q171" s="5"/>
      <c r="R171" s="5" t="s">
        <v>84</v>
      </c>
    </row>
    <row r="176" spans="1:19">
      <c r="A176" t="s">
        <v>510</v>
      </c>
    </row>
    <row r="177" spans="1:19">
      <c r="A177" s="1" t="s">
        <v>11</v>
      </c>
      <c r="B177" s="1" t="s">
        <v>22</v>
      </c>
      <c r="C177" s="1" t="s">
        <v>12</v>
      </c>
      <c r="D177" s="1" t="s">
        <v>13</v>
      </c>
      <c r="E177" s="1" t="s">
        <v>17</v>
      </c>
      <c r="F177" s="1" t="s">
        <v>18</v>
      </c>
      <c r="G177" s="1" t="s">
        <v>19</v>
      </c>
      <c r="H177" s="1" t="s">
        <v>14</v>
      </c>
      <c r="I177" s="1" t="s">
        <v>15</v>
      </c>
      <c r="J177" s="1" t="s">
        <v>16</v>
      </c>
      <c r="K177" s="1" t="s">
        <v>0</v>
      </c>
      <c r="L177" s="1" t="s">
        <v>5</v>
      </c>
      <c r="M177" s="1" t="s">
        <v>23</v>
      </c>
      <c r="N177" s="1" t="s">
        <v>2</v>
      </c>
      <c r="O177" s="1" t="s">
        <v>1</v>
      </c>
      <c r="P177" s="1" t="s">
        <v>9</v>
      </c>
      <c r="Q177" s="1"/>
      <c r="R177" s="1" t="s">
        <v>48</v>
      </c>
      <c r="S177" s="1" t="s">
        <v>49</v>
      </c>
    </row>
    <row r="178" spans="1:19">
      <c r="A178" s="5" t="s">
        <v>4</v>
      </c>
      <c r="B178" s="5"/>
      <c r="C178" t="s">
        <v>447</v>
      </c>
      <c r="D178" s="5"/>
      <c r="E178" s="5"/>
      <c r="F178" s="5"/>
      <c r="G178" s="5"/>
      <c r="H178" t="s">
        <v>268</v>
      </c>
      <c r="I178" s="6"/>
      <c r="J178" s="5"/>
      <c r="K178" s="5" t="s">
        <v>39</v>
      </c>
      <c r="L178" s="5"/>
      <c r="M178" s="5"/>
      <c r="N178" s="5" t="s">
        <v>217</v>
      </c>
      <c r="O178" s="5"/>
      <c r="P178" s="5"/>
      <c r="Q178" s="5"/>
      <c r="R178" s="5" t="s">
        <v>84</v>
      </c>
      <c r="S178" s="5"/>
    </row>
    <row r="179" spans="1:19">
      <c r="A179" s="5" t="s">
        <v>26</v>
      </c>
      <c r="B179" s="5"/>
      <c r="C179" t="s">
        <v>448</v>
      </c>
      <c r="D179" s="5"/>
      <c r="E179" s="5"/>
      <c r="F179" s="5"/>
      <c r="G179" s="5"/>
      <c r="H179" t="s">
        <v>268</v>
      </c>
      <c r="I179" s="5"/>
      <c r="J179" s="5"/>
      <c r="K179" s="5" t="s">
        <v>39</v>
      </c>
      <c r="L179" s="5"/>
      <c r="M179" s="5"/>
      <c r="N179" s="5" t="s">
        <v>218</v>
      </c>
      <c r="O179" s="5"/>
      <c r="P179" s="5"/>
      <c r="Q179" s="5"/>
      <c r="R179" s="5" t="s">
        <v>84</v>
      </c>
      <c r="S179" s="5"/>
    </row>
    <row r="180" spans="1:19">
      <c r="A180" s="5" t="s">
        <v>148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</row>
    <row r="181" spans="1:19" s="5" customFormat="1">
      <c r="A181" s="5" t="s">
        <v>4</v>
      </c>
      <c r="C181" s="5" t="s">
        <v>450</v>
      </c>
      <c r="H181" s="5" t="s">
        <v>449</v>
      </c>
      <c r="I181" s="6"/>
      <c r="K181" s="5" t="s">
        <v>39</v>
      </c>
      <c r="N181" s="5" t="s">
        <v>217</v>
      </c>
      <c r="R181" s="5" t="s">
        <v>84</v>
      </c>
    </row>
    <row r="182" spans="1:19" s="5" customFormat="1">
      <c r="A182" s="5" t="s">
        <v>26</v>
      </c>
      <c r="C182" s="5" t="s">
        <v>448</v>
      </c>
      <c r="H182" s="5" t="s">
        <v>449</v>
      </c>
      <c r="K182" s="5" t="s">
        <v>39</v>
      </c>
      <c r="N182" s="5" t="s">
        <v>218</v>
      </c>
      <c r="R182" s="5" t="s">
        <v>84</v>
      </c>
    </row>
    <row r="183" spans="1:19">
      <c r="A183" s="5" t="s">
        <v>148</v>
      </c>
    </row>
    <row r="184" spans="1:19">
      <c r="A184" s="5" t="s">
        <v>4</v>
      </c>
      <c r="C184" t="s">
        <v>242</v>
      </c>
      <c r="H184" t="s">
        <v>153</v>
      </c>
      <c r="K184" s="5" t="s">
        <v>39</v>
      </c>
      <c r="N184" s="5" t="s">
        <v>217</v>
      </c>
      <c r="O184" s="5"/>
      <c r="P184" s="5"/>
      <c r="Q184" s="5"/>
      <c r="R184" s="5" t="s">
        <v>84</v>
      </c>
    </row>
    <row r="185" spans="1:19">
      <c r="A185" s="5" t="s">
        <v>26</v>
      </c>
      <c r="C185" t="s">
        <v>441</v>
      </c>
      <c r="H185" t="s">
        <v>153</v>
      </c>
      <c r="K185" s="5" t="s">
        <v>39</v>
      </c>
      <c r="N185" s="5" t="s">
        <v>218</v>
      </c>
      <c r="O185" s="5"/>
      <c r="P185" s="5"/>
      <c r="Q185" s="5"/>
      <c r="R185" s="5" t="s">
        <v>84</v>
      </c>
    </row>
    <row r="189" spans="1:19">
      <c r="A189" t="s">
        <v>511</v>
      </c>
    </row>
    <row r="190" spans="1:19">
      <c r="A190" s="1" t="s">
        <v>11</v>
      </c>
      <c r="B190" s="1" t="s">
        <v>22</v>
      </c>
      <c r="C190" s="1" t="s">
        <v>12</v>
      </c>
      <c r="D190" s="1" t="s">
        <v>13</v>
      </c>
      <c r="E190" s="1" t="s">
        <v>17</v>
      </c>
      <c r="F190" s="1" t="s">
        <v>18</v>
      </c>
      <c r="G190" s="1" t="s">
        <v>19</v>
      </c>
      <c r="H190" s="1" t="s">
        <v>14</v>
      </c>
      <c r="I190" s="1" t="s">
        <v>15</v>
      </c>
      <c r="J190" s="1" t="s">
        <v>16</v>
      </c>
      <c r="K190" s="1" t="s">
        <v>0</v>
      </c>
      <c r="L190" s="1" t="s">
        <v>5</v>
      </c>
      <c r="M190" s="1" t="s">
        <v>23</v>
      </c>
      <c r="N190" s="1" t="s">
        <v>2</v>
      </c>
      <c r="O190" s="1" t="s">
        <v>1</v>
      </c>
      <c r="P190" s="1" t="s">
        <v>9</v>
      </c>
      <c r="Q190" s="1"/>
      <c r="R190" s="1" t="s">
        <v>48</v>
      </c>
      <c r="S190" s="1" t="s">
        <v>49</v>
      </c>
    </row>
    <row r="191" spans="1:19">
      <c r="A191" s="5" t="s">
        <v>4</v>
      </c>
      <c r="B191" s="5"/>
      <c r="C191" t="s">
        <v>272</v>
      </c>
      <c r="D191" s="5"/>
      <c r="E191" s="5"/>
      <c r="F191" s="5"/>
      <c r="G191" s="5"/>
      <c r="H191" t="s">
        <v>268</v>
      </c>
      <c r="I191" s="6"/>
      <c r="J191" s="5"/>
      <c r="K191" s="5" t="s">
        <v>39</v>
      </c>
      <c r="L191" s="5"/>
      <c r="M191" s="5"/>
      <c r="N191" s="5" t="s">
        <v>217</v>
      </c>
      <c r="O191" s="5"/>
      <c r="P191" s="5"/>
      <c r="Q191" s="5"/>
      <c r="R191" s="5" t="s">
        <v>84</v>
      </c>
      <c r="S191" s="5"/>
    </row>
    <row r="192" spans="1:19">
      <c r="A192" s="5" t="s">
        <v>26</v>
      </c>
      <c r="B192" s="5"/>
      <c r="C192" t="s">
        <v>451</v>
      </c>
      <c r="D192" s="5"/>
      <c r="E192" s="5"/>
      <c r="F192" s="5"/>
      <c r="G192" s="5"/>
      <c r="H192" t="s">
        <v>268</v>
      </c>
      <c r="I192" s="5"/>
      <c r="J192" s="5"/>
      <c r="K192" s="5" t="s">
        <v>39</v>
      </c>
      <c r="L192" s="5"/>
      <c r="M192" s="5"/>
      <c r="N192" s="5" t="s">
        <v>218</v>
      </c>
      <c r="O192" s="5"/>
      <c r="P192" s="5"/>
      <c r="Q192" s="5"/>
      <c r="R192" s="5" t="s">
        <v>84</v>
      </c>
      <c r="S192" s="5"/>
    </row>
    <row r="193" spans="1:19">
      <c r="A193" s="5" t="s">
        <v>148</v>
      </c>
      <c r="S193" s="5"/>
    </row>
    <row r="194" spans="1:19">
      <c r="A194" s="5" t="s">
        <v>4</v>
      </c>
      <c r="C194" t="s">
        <v>479</v>
      </c>
      <c r="H194" t="s">
        <v>452</v>
      </c>
      <c r="K194" s="5" t="s">
        <v>39</v>
      </c>
      <c r="N194" s="5" t="s">
        <v>217</v>
      </c>
      <c r="R194" s="5" t="s">
        <v>84</v>
      </c>
    </row>
    <row r="195" spans="1:19">
      <c r="A195" s="5" t="s">
        <v>26</v>
      </c>
      <c r="C195" t="s">
        <v>482</v>
      </c>
      <c r="H195" t="s">
        <v>452</v>
      </c>
      <c r="K195" s="5" t="s">
        <v>39</v>
      </c>
      <c r="N195" s="5" t="s">
        <v>218</v>
      </c>
      <c r="R195" s="5" t="s">
        <v>84</v>
      </c>
    </row>
    <row r="196" spans="1:19">
      <c r="A196" s="5" t="s">
        <v>148</v>
      </c>
    </row>
    <row r="197" spans="1:19">
      <c r="A197" s="5" t="s">
        <v>4</v>
      </c>
      <c r="C197" t="s">
        <v>480</v>
      </c>
      <c r="H197" t="s">
        <v>477</v>
      </c>
      <c r="K197" s="5" t="s">
        <v>39</v>
      </c>
      <c r="N197" s="5" t="s">
        <v>217</v>
      </c>
      <c r="R197" s="5" t="s">
        <v>84</v>
      </c>
    </row>
    <row r="198" spans="1:19">
      <c r="A198" s="5" t="s">
        <v>26</v>
      </c>
      <c r="C198" t="s">
        <v>483</v>
      </c>
      <c r="H198" t="s">
        <v>477</v>
      </c>
      <c r="K198" s="5" t="s">
        <v>39</v>
      </c>
      <c r="N198" s="5" t="s">
        <v>218</v>
      </c>
      <c r="R198" s="5" t="s">
        <v>84</v>
      </c>
    </row>
    <row r="199" spans="1:19">
      <c r="A199" s="5" t="s">
        <v>148</v>
      </c>
    </row>
    <row r="200" spans="1:19">
      <c r="A200" s="5" t="s">
        <v>4</v>
      </c>
      <c r="C200" t="s">
        <v>464</v>
      </c>
      <c r="H200" t="s">
        <v>221</v>
      </c>
      <c r="K200" s="5" t="s">
        <v>39</v>
      </c>
      <c r="N200" s="5" t="s">
        <v>217</v>
      </c>
      <c r="R200" s="5" t="s">
        <v>84</v>
      </c>
    </row>
    <row r="201" spans="1:19">
      <c r="A201" s="5" t="s">
        <v>26</v>
      </c>
      <c r="C201" t="s">
        <v>478</v>
      </c>
      <c r="H201" t="s">
        <v>221</v>
      </c>
      <c r="K201" s="5" t="s">
        <v>39</v>
      </c>
      <c r="N201" s="5" t="s">
        <v>218</v>
      </c>
      <c r="R201" s="5" t="s">
        <v>84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sheetPr codeName="Sheet8"/>
  <dimension ref="A1:F81"/>
  <sheetViews>
    <sheetView workbookViewId="0">
      <selection activeCell="A3" sqref="A3:B3"/>
    </sheetView>
  </sheetViews>
  <sheetFormatPr defaultRowHeight="14.5"/>
  <cols>
    <col min="1" max="1" width="27.7265625" customWidth="1"/>
    <col min="2" max="2" width="18.453125" bestFit="1" customWidth="1"/>
  </cols>
  <sheetData>
    <row r="1" spans="1:3">
      <c r="A1" s="1" t="s">
        <v>61</v>
      </c>
    </row>
    <row r="2" spans="1:3">
      <c r="A2" t="s">
        <v>62</v>
      </c>
      <c r="B2" t="s">
        <v>1</v>
      </c>
      <c r="C2" t="s">
        <v>9</v>
      </c>
    </row>
    <row r="3" spans="1:3">
      <c r="A3" t="s">
        <v>71</v>
      </c>
      <c r="B3" t="s">
        <v>71</v>
      </c>
    </row>
    <row r="4" spans="1:3">
      <c r="A4" t="s">
        <v>101</v>
      </c>
      <c r="B4" t="s">
        <v>101</v>
      </c>
    </row>
    <row r="5" spans="1:3">
      <c r="A5" t="s">
        <v>267</v>
      </c>
      <c r="B5" t="s">
        <v>220</v>
      </c>
    </row>
    <row r="6" spans="1:3">
      <c r="A6" t="s">
        <v>268</v>
      </c>
      <c r="B6" t="s">
        <v>220</v>
      </c>
    </row>
    <row r="7" spans="1:3">
      <c r="A7" t="s">
        <v>221</v>
      </c>
      <c r="B7" t="s">
        <v>221</v>
      </c>
    </row>
    <row r="8" spans="1:3">
      <c r="A8" t="s">
        <v>239</v>
      </c>
      <c r="B8" t="s">
        <v>239</v>
      </c>
    </row>
    <row r="9" spans="1:3">
      <c r="A9" t="s">
        <v>240</v>
      </c>
      <c r="B9" t="s">
        <v>240</v>
      </c>
    </row>
    <row r="10" spans="1:3">
      <c r="A10" t="s">
        <v>241</v>
      </c>
      <c r="B10" t="s">
        <v>241</v>
      </c>
    </row>
    <row r="11" spans="1:3">
      <c r="A11" t="s">
        <v>153</v>
      </c>
      <c r="B11" t="s">
        <v>153</v>
      </c>
    </row>
    <row r="12" spans="1:3">
      <c r="A12" t="s">
        <v>246</v>
      </c>
      <c r="B12" t="s">
        <v>246</v>
      </c>
    </row>
    <row r="13" spans="1:3">
      <c r="A13" t="s">
        <v>247</v>
      </c>
      <c r="B13" t="s">
        <v>247</v>
      </c>
    </row>
    <row r="14" spans="1:3">
      <c r="A14" t="s">
        <v>243</v>
      </c>
      <c r="B14" t="s">
        <v>243</v>
      </c>
    </row>
    <row r="15" spans="1:3">
      <c r="A15" t="s">
        <v>244</v>
      </c>
      <c r="B15" t="s">
        <v>244</v>
      </c>
    </row>
    <row r="16" spans="1:3">
      <c r="A16" t="s">
        <v>245</v>
      </c>
      <c r="B16" t="s">
        <v>245</v>
      </c>
    </row>
    <row r="17" spans="1:6">
      <c r="A17" t="s">
        <v>277</v>
      </c>
      <c r="B17" t="s">
        <v>220</v>
      </c>
    </row>
    <row r="18" spans="1:6">
      <c r="A18" t="s">
        <v>278</v>
      </c>
      <c r="B18" t="s">
        <v>221</v>
      </c>
    </row>
    <row r="19" spans="1:6">
      <c r="A19" t="s">
        <v>279</v>
      </c>
      <c r="B19" t="s">
        <v>239</v>
      </c>
    </row>
    <row r="20" spans="1:6">
      <c r="A20" t="s">
        <v>280</v>
      </c>
      <c r="B20" t="s">
        <v>240</v>
      </c>
    </row>
    <row r="21" spans="1:6">
      <c r="A21" t="s">
        <v>281</v>
      </c>
      <c r="B21" t="s">
        <v>247</v>
      </c>
    </row>
    <row r="22" spans="1:6">
      <c r="A22" s="5" t="s">
        <v>350</v>
      </c>
      <c r="B22" s="5" t="s">
        <v>350</v>
      </c>
    </row>
    <row r="23" spans="1:6">
      <c r="A23" s="5" t="s">
        <v>351</v>
      </c>
      <c r="B23" s="5" t="s">
        <v>351</v>
      </c>
    </row>
    <row r="24" spans="1:6">
      <c r="A24" s="5" t="s">
        <v>352</v>
      </c>
      <c r="B24" s="5" t="s">
        <v>352</v>
      </c>
    </row>
    <row r="25" spans="1:6">
      <c r="A25" s="5" t="s">
        <v>353</v>
      </c>
      <c r="B25" s="5" t="s">
        <v>353</v>
      </c>
    </row>
    <row r="26" spans="1:6">
      <c r="A26" s="5" t="s">
        <v>354</v>
      </c>
      <c r="B26" s="5" t="s">
        <v>354</v>
      </c>
    </row>
    <row r="27" spans="1:6">
      <c r="A27" s="5" t="s">
        <v>359</v>
      </c>
      <c r="B27" s="5" t="s">
        <v>359</v>
      </c>
    </row>
    <row r="28" spans="1:6">
      <c r="A28" s="5" t="s">
        <v>356</v>
      </c>
      <c r="B28" s="5" t="s">
        <v>356</v>
      </c>
    </row>
    <row r="29" spans="1:6">
      <c r="A29" t="s">
        <v>283</v>
      </c>
      <c r="B29" t="s">
        <v>283</v>
      </c>
      <c r="F29" t="str">
        <f>A29&amp;","</f>
        <v>Cooking dem,</v>
      </c>
    </row>
    <row r="30" spans="1:6">
      <c r="A30" t="s">
        <v>284</v>
      </c>
      <c r="B30" t="s">
        <v>284</v>
      </c>
      <c r="F30" t="str">
        <f>F29&amp;A30&amp;","</f>
        <v>Cooking dem,Lighting dem,</v>
      </c>
    </row>
    <row r="31" spans="1:6">
      <c r="A31" t="s">
        <v>286</v>
      </c>
      <c r="B31" t="s">
        <v>286</v>
      </c>
      <c r="F31" t="str">
        <f>F30&amp;A31&amp;","</f>
        <v>Cooking dem,Lighting dem,Other dem,</v>
      </c>
    </row>
    <row r="32" spans="1:6">
      <c r="A32" t="s">
        <v>287</v>
      </c>
      <c r="B32" t="s">
        <v>287</v>
      </c>
      <c r="F32" t="str">
        <f>F31&amp;A32&amp;","</f>
        <v>Cooking dem,Lighting dem,Other dem,Refrigeration dem,</v>
      </c>
    </row>
    <row r="33" spans="1:6">
      <c r="A33" t="s">
        <v>288</v>
      </c>
      <c r="B33" t="s">
        <v>288</v>
      </c>
      <c r="F33" t="str">
        <f>F32&amp;A33&amp;","</f>
        <v>Cooking dem,Lighting dem,Other dem,Refrigeration dem,Space Heating dem,</v>
      </c>
    </row>
    <row r="34" spans="1:6">
      <c r="A34" t="s">
        <v>289</v>
      </c>
      <c r="B34" t="s">
        <v>289</v>
      </c>
      <c r="F34" t="str">
        <f>F33&amp;A34&amp;","</f>
        <v>Cooking dem,Lighting dem,Other dem,Refrigeration dem,Space Heating dem,Water Heating dem,</v>
      </c>
    </row>
    <row r="35" spans="1:6">
      <c r="A35" t="s">
        <v>285</v>
      </c>
      <c r="B35" t="s">
        <v>286</v>
      </c>
    </row>
    <row r="36" spans="1:6">
      <c r="A36" t="s">
        <v>314</v>
      </c>
      <c r="B36" t="s">
        <v>239</v>
      </c>
    </row>
    <row r="37" spans="1:6">
      <c r="A37" t="s">
        <v>311</v>
      </c>
      <c r="B37" t="s">
        <v>220</v>
      </c>
      <c r="F37" t="str">
        <f>A37&amp;","</f>
        <v>Tra Elc,</v>
      </c>
    </row>
    <row r="38" spans="1:6">
      <c r="A38" t="s">
        <v>315</v>
      </c>
      <c r="B38" t="s">
        <v>240</v>
      </c>
      <c r="F38" t="str">
        <f>F37&amp;A38&amp;","</f>
        <v>Tra Elc,Tra Gas,</v>
      </c>
    </row>
    <row r="39" spans="1:6">
      <c r="A39" t="s">
        <v>316</v>
      </c>
      <c r="B39" t="s">
        <v>320</v>
      </c>
      <c r="F39" t="str">
        <f>F38&amp;A39&amp;","</f>
        <v>Tra Elc,Tra Gas,Tra Diesel,</v>
      </c>
    </row>
    <row r="40" spans="1:6">
      <c r="A40" t="s">
        <v>317</v>
      </c>
      <c r="B40" t="s">
        <v>321</v>
      </c>
      <c r="F40" t="str">
        <f>F39&amp;A40&amp;","</f>
        <v>Tra Elc,Tra Gas,Tra Diesel,Tra Gasoline,</v>
      </c>
    </row>
    <row r="41" spans="1:6">
      <c r="A41" t="s">
        <v>318</v>
      </c>
      <c r="B41" t="s">
        <v>322</v>
      </c>
      <c r="F41" t="str">
        <f>F40&amp;A41&amp;","</f>
        <v>Tra Elc,Tra Gas,Tra Diesel,Tra Gasoline,Tra JetFuel,</v>
      </c>
    </row>
    <row r="42" spans="1:6">
      <c r="A42" t="s">
        <v>319</v>
      </c>
      <c r="B42" t="s">
        <v>323</v>
      </c>
      <c r="F42" t="str">
        <f>F41&amp;A42&amp;","</f>
        <v>Tra Elc,Tra Gas,Tra Diesel,Tra Gasoline,Tra JetFuel,Tra HFO,</v>
      </c>
    </row>
    <row r="43" spans="1:6">
      <c r="A43" s="5" t="s">
        <v>373</v>
      </c>
      <c r="B43" s="5" t="s">
        <v>373</v>
      </c>
    </row>
    <row r="44" spans="1:6">
      <c r="A44" s="5" t="s">
        <v>341</v>
      </c>
      <c r="B44" s="5" t="s">
        <v>341</v>
      </c>
    </row>
    <row r="45" spans="1:6">
      <c r="A45" s="5" t="s">
        <v>342</v>
      </c>
      <c r="B45" s="5" t="s">
        <v>342</v>
      </c>
    </row>
    <row r="46" spans="1:6">
      <c r="A46" s="5" t="s">
        <v>513</v>
      </c>
      <c r="B46" s="5" t="s">
        <v>513</v>
      </c>
    </row>
    <row r="47" spans="1:6">
      <c r="A47" s="5" t="s">
        <v>514</v>
      </c>
      <c r="B47" s="5" t="s">
        <v>514</v>
      </c>
    </row>
    <row r="48" spans="1:6">
      <c r="A48" s="5" t="s">
        <v>343</v>
      </c>
      <c r="B48" s="5" t="s">
        <v>212</v>
      </c>
    </row>
    <row r="49" spans="1:2">
      <c r="A49" s="5" t="s">
        <v>344</v>
      </c>
      <c r="B49" s="5" t="s">
        <v>344</v>
      </c>
    </row>
    <row r="50" spans="1:2">
      <c r="A50" s="5" t="s">
        <v>348</v>
      </c>
      <c r="B50" s="5" t="s">
        <v>348</v>
      </c>
    </row>
    <row r="51" spans="1:2">
      <c r="A51" t="s">
        <v>385</v>
      </c>
      <c r="B51" t="s">
        <v>220</v>
      </c>
    </row>
    <row r="52" spans="1:2">
      <c r="A52" t="s">
        <v>386</v>
      </c>
      <c r="B52" t="s">
        <v>221</v>
      </c>
    </row>
    <row r="53" spans="1:2">
      <c r="A53" t="s">
        <v>387</v>
      </c>
      <c r="B53" t="s">
        <v>239</v>
      </c>
    </row>
    <row r="54" spans="1:2">
      <c r="A54" t="s">
        <v>388</v>
      </c>
      <c r="B54" t="s">
        <v>240</v>
      </c>
    </row>
    <row r="55" spans="1:2">
      <c r="A55" s="5" t="s">
        <v>390</v>
      </c>
      <c r="B55" s="5" t="s">
        <v>390</v>
      </c>
    </row>
    <row r="56" spans="1:2">
      <c r="A56" s="5" t="s">
        <v>402</v>
      </c>
      <c r="B56" s="5" t="s">
        <v>402</v>
      </c>
    </row>
    <row r="57" spans="1:2">
      <c r="A57" s="5" t="s">
        <v>403</v>
      </c>
      <c r="B57" s="5" t="s">
        <v>403</v>
      </c>
    </row>
    <row r="58" spans="1:2">
      <c r="A58" s="5" t="s">
        <v>404</v>
      </c>
      <c r="B58" s="5" t="s">
        <v>404</v>
      </c>
    </row>
    <row r="59" spans="1:2">
      <c r="A59" s="5" t="s">
        <v>405</v>
      </c>
      <c r="B59" s="5" t="s">
        <v>405</v>
      </c>
    </row>
    <row r="60" spans="1:2">
      <c r="A60" s="5" t="s">
        <v>406</v>
      </c>
      <c r="B60" s="5" t="s">
        <v>406</v>
      </c>
    </row>
    <row r="61" spans="1:2">
      <c r="A61" s="5" t="s">
        <v>414</v>
      </c>
      <c r="B61" s="5" t="s">
        <v>414</v>
      </c>
    </row>
    <row r="62" spans="1:2">
      <c r="A62" s="5" t="s">
        <v>415</v>
      </c>
      <c r="B62" s="5" t="s">
        <v>415</v>
      </c>
    </row>
    <row r="63" spans="1:2">
      <c r="A63" s="5" t="s">
        <v>417</v>
      </c>
      <c r="B63" s="5" t="s">
        <v>417</v>
      </c>
    </row>
    <row r="64" spans="1:2">
      <c r="A64" s="5" t="s">
        <v>419</v>
      </c>
      <c r="B64" s="5" t="s">
        <v>419</v>
      </c>
    </row>
    <row r="65" spans="1:2">
      <c r="A65" s="5" t="s">
        <v>420</v>
      </c>
      <c r="B65" s="5" t="s">
        <v>420</v>
      </c>
    </row>
    <row r="66" spans="1:2">
      <c r="A66" s="5" t="s">
        <v>421</v>
      </c>
      <c r="B66" s="5" t="s">
        <v>421</v>
      </c>
    </row>
    <row r="67" spans="1:2">
      <c r="A67" t="s">
        <v>423</v>
      </c>
      <c r="B67" t="s">
        <v>423</v>
      </c>
    </row>
    <row r="68" spans="1:2">
      <c r="A68" s="5" t="s">
        <v>424</v>
      </c>
      <c r="B68" s="5" t="s">
        <v>424</v>
      </c>
    </row>
    <row r="69" spans="1:2">
      <c r="A69" s="5" t="s">
        <v>428</v>
      </c>
      <c r="B69" s="5" t="s">
        <v>428</v>
      </c>
    </row>
    <row r="70" spans="1:2">
      <c r="A70" s="5" t="s">
        <v>446</v>
      </c>
      <c r="B70" s="5" t="s">
        <v>446</v>
      </c>
    </row>
    <row r="71" spans="1:2">
      <c r="A71" s="5" t="s">
        <v>453</v>
      </c>
      <c r="B71" s="5" t="s">
        <v>453</v>
      </c>
    </row>
    <row r="72" spans="1:2">
      <c r="A72" s="5" t="s">
        <v>454</v>
      </c>
      <c r="B72" s="5" t="s">
        <v>454</v>
      </c>
    </row>
    <row r="73" spans="1:2">
      <c r="A73" s="5" t="s">
        <v>455</v>
      </c>
      <c r="B73" s="5" t="s">
        <v>455</v>
      </c>
    </row>
    <row r="74" spans="1:2">
      <c r="A74" s="5" t="s">
        <v>456</v>
      </c>
      <c r="B74" s="5" t="s">
        <v>456</v>
      </c>
    </row>
    <row r="75" spans="1:2">
      <c r="A75" s="5" t="s">
        <v>457</v>
      </c>
      <c r="B75" s="5" t="s">
        <v>457</v>
      </c>
    </row>
    <row r="76" spans="1:2">
      <c r="A76" s="5" t="s">
        <v>458</v>
      </c>
      <c r="B76" s="5" t="s">
        <v>458</v>
      </c>
    </row>
    <row r="77" spans="1:2">
      <c r="A77" s="5" t="s">
        <v>459</v>
      </c>
      <c r="B77" s="5" t="s">
        <v>459</v>
      </c>
    </row>
    <row r="78" spans="1:2">
      <c r="A78" s="5" t="s">
        <v>460</v>
      </c>
      <c r="B78" s="5" t="s">
        <v>460</v>
      </c>
    </row>
    <row r="79" spans="1:2">
      <c r="A79" s="5" t="s">
        <v>461</v>
      </c>
      <c r="B79" s="5" t="s">
        <v>461</v>
      </c>
    </row>
    <row r="80" spans="1:2">
      <c r="A80" s="5" t="s">
        <v>462</v>
      </c>
      <c r="B80" s="5" t="s">
        <v>462</v>
      </c>
    </row>
    <row r="81" spans="1:2">
      <c r="A81" s="5" t="s">
        <v>463</v>
      </c>
      <c r="B81" s="5" t="s">
        <v>463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T135"/>
  <sheetViews>
    <sheetView tabSelected="1" workbookViewId="0">
      <selection activeCell="A23" sqref="A23:B23"/>
    </sheetView>
  </sheetViews>
  <sheetFormatPr defaultRowHeight="14.5"/>
  <cols>
    <col min="1" max="1" width="17" bestFit="1" customWidth="1"/>
    <col min="2" max="3" width="11.54296875" bestFit="1" customWidth="1"/>
    <col min="6" max="6" width="11" bestFit="1" customWidth="1"/>
  </cols>
  <sheetData>
    <row r="1" spans="1:20">
      <c r="A1" s="1" t="s">
        <v>24</v>
      </c>
    </row>
    <row r="2" spans="1:20">
      <c r="A2" t="s">
        <v>25</v>
      </c>
      <c r="B2" t="s">
        <v>1</v>
      </c>
      <c r="C2" t="s">
        <v>9</v>
      </c>
      <c r="S2" t="s">
        <v>226</v>
      </c>
      <c r="T2" t="s">
        <v>200</v>
      </c>
    </row>
    <row r="3" spans="1:20">
      <c r="A3" t="s">
        <v>525</v>
      </c>
      <c r="B3" t="s">
        <v>525</v>
      </c>
    </row>
    <row r="4" spans="1:20">
      <c r="A4" t="s">
        <v>526</v>
      </c>
      <c r="B4" t="s">
        <v>526</v>
      </c>
    </row>
    <row r="5" spans="1:20">
      <c r="A5" t="s">
        <v>527</v>
      </c>
      <c r="B5" t="s">
        <v>527</v>
      </c>
    </row>
    <row r="6" spans="1:20">
      <c r="A6" t="s">
        <v>177</v>
      </c>
      <c r="B6" t="s">
        <v>177</v>
      </c>
      <c r="F6" t="str">
        <f>A6&amp;","</f>
        <v>Agriculture,</v>
      </c>
      <c r="S6" t="s">
        <v>227</v>
      </c>
      <c r="T6" t="s">
        <v>237</v>
      </c>
    </row>
    <row r="7" spans="1:20">
      <c r="A7" t="s">
        <v>179</v>
      </c>
      <c r="B7" t="s">
        <v>179</v>
      </c>
      <c r="F7" t="str">
        <f>F6&amp;A7&amp;","</f>
        <v>Agriculture,Commerce,</v>
      </c>
      <c r="S7" t="s">
        <v>228</v>
      </c>
      <c r="T7" t="s">
        <v>200</v>
      </c>
    </row>
    <row r="8" spans="1:20">
      <c r="A8" t="s">
        <v>200</v>
      </c>
      <c r="B8" t="s">
        <v>200</v>
      </c>
      <c r="F8" t="str">
        <f t="shared" ref="F8:F13" si="0">F7&amp;A8&amp;","</f>
        <v>Agriculture,Commerce,Industry,</v>
      </c>
      <c r="S8" t="s">
        <v>229</v>
      </c>
      <c r="T8" t="s">
        <v>237</v>
      </c>
    </row>
    <row r="9" spans="1:20">
      <c r="A9" t="s">
        <v>162</v>
      </c>
      <c r="B9" t="s">
        <v>162</v>
      </c>
      <c r="F9" t="str">
        <f t="shared" si="0"/>
        <v>Agriculture,Commerce,Industry,Residential,</v>
      </c>
      <c r="S9" t="s">
        <v>230</v>
      </c>
      <c r="T9" t="s">
        <v>212</v>
      </c>
    </row>
    <row r="10" spans="1:20">
      <c r="A10" t="s">
        <v>212</v>
      </c>
      <c r="B10" t="s">
        <v>212</v>
      </c>
      <c r="F10" t="str">
        <f t="shared" si="0"/>
        <v>Agriculture,Commerce,Industry,Residential,Transport,</v>
      </c>
      <c r="S10" t="s">
        <v>231</v>
      </c>
      <c r="T10" t="s">
        <v>223</v>
      </c>
    </row>
    <row r="11" spans="1:20">
      <c r="A11" t="s">
        <v>223</v>
      </c>
      <c r="B11" t="s">
        <v>223</v>
      </c>
      <c r="F11" t="str">
        <f t="shared" si="0"/>
        <v>Agriculture,Commerce,Industry,Residential,Transport,Refineries,</v>
      </c>
    </row>
    <row r="12" spans="1:20">
      <c r="A12" t="s">
        <v>242</v>
      </c>
      <c r="B12" t="s">
        <v>242</v>
      </c>
      <c r="F12" t="str">
        <f t="shared" si="0"/>
        <v>Agriculture,Commerce,Industry,Residential,Transport,Refineries,HydrogenSector,</v>
      </c>
      <c r="S12" t="s">
        <v>236</v>
      </c>
      <c r="T12" t="s">
        <v>190</v>
      </c>
    </row>
    <row r="13" spans="1:20">
      <c r="A13" t="s">
        <v>207</v>
      </c>
      <c r="B13" t="s">
        <v>207</v>
      </c>
      <c r="F13" t="str">
        <f t="shared" si="0"/>
        <v>Agriculture,Commerce,Industry,Residential,Transport,Refineries,HydrogenSector,Exports,</v>
      </c>
      <c r="S13" t="s">
        <v>235</v>
      </c>
      <c r="T13" t="s">
        <v>222</v>
      </c>
    </row>
    <row r="14" spans="1:20">
      <c r="A14" t="s">
        <v>222</v>
      </c>
      <c r="B14" t="s">
        <v>222</v>
      </c>
      <c r="F14" t="str">
        <f>A14&amp;","</f>
        <v>Extraction,</v>
      </c>
      <c r="S14" t="s">
        <v>238</v>
      </c>
      <c r="T14" t="str">
        <f>T15</f>
        <v>ElectricitySector</v>
      </c>
    </row>
    <row r="15" spans="1:20">
      <c r="A15" t="s">
        <v>190</v>
      </c>
      <c r="B15" t="s">
        <v>190</v>
      </c>
      <c r="F15" t="str">
        <f>F14&amp;A15&amp;","</f>
        <v>Extraction,Imports,</v>
      </c>
      <c r="S15" t="s">
        <v>233</v>
      </c>
      <c r="T15" t="s">
        <v>219</v>
      </c>
    </row>
    <row r="16" spans="1:20">
      <c r="A16" t="s">
        <v>265</v>
      </c>
      <c r="B16" t="s">
        <v>265</v>
      </c>
      <c r="F16" t="str">
        <f t="shared" ref="F16:F17" si="1">F15&amp;A16&amp;","</f>
        <v>Extraction,Imports,CrudeRefineries,</v>
      </c>
      <c r="S16" t="s">
        <v>224</v>
      </c>
      <c r="T16" t="s">
        <v>225</v>
      </c>
    </row>
    <row r="17" spans="1:20">
      <c r="A17" t="s">
        <v>225</v>
      </c>
      <c r="B17" t="s">
        <v>225</v>
      </c>
      <c r="F17" t="str">
        <f t="shared" si="1"/>
        <v>Extraction,Imports,CrudeRefineries,Synfuels,</v>
      </c>
      <c r="S17" t="s">
        <v>232</v>
      </c>
      <c r="T17" t="s">
        <v>242</v>
      </c>
    </row>
    <row r="18" spans="1:20">
      <c r="A18" t="s">
        <v>219</v>
      </c>
      <c r="B18" t="s">
        <v>219</v>
      </c>
      <c r="F18" t="str">
        <f>F13&amp;A18</f>
        <v>Agriculture,Commerce,Industry,Residential,Transport,Refineries,HydrogenSector,Exports,ElectricitySector</v>
      </c>
      <c r="S18" t="s">
        <v>234</v>
      </c>
      <c r="T18" t="s">
        <v>225</v>
      </c>
    </row>
    <row r="19" spans="1:20">
      <c r="A19" t="s">
        <v>266</v>
      </c>
      <c r="B19" t="s">
        <v>266</v>
      </c>
    </row>
    <row r="20" spans="1:20">
      <c r="A20" t="s">
        <v>274</v>
      </c>
      <c r="B20" t="s">
        <v>276</v>
      </c>
    </row>
    <row r="21" spans="1:20">
      <c r="A21" t="s">
        <v>523</v>
      </c>
      <c r="B21" t="s">
        <v>524</v>
      </c>
    </row>
    <row r="22" spans="1:20">
      <c r="A22" t="s">
        <v>275</v>
      </c>
      <c r="B22" t="s">
        <v>275</v>
      </c>
    </row>
    <row r="23" spans="1:20">
      <c r="A23" t="s">
        <v>539</v>
      </c>
      <c r="B23" t="s">
        <v>539</v>
      </c>
    </row>
    <row r="24" spans="1:20">
      <c r="A24" t="s">
        <v>273</v>
      </c>
      <c r="B24" t="s">
        <v>273</v>
      </c>
    </row>
    <row r="25" spans="1:20">
      <c r="A25" t="s">
        <v>521</v>
      </c>
      <c r="B25" t="s">
        <v>521</v>
      </c>
    </row>
    <row r="26" spans="1:20">
      <c r="A26" t="s">
        <v>75</v>
      </c>
      <c r="B26" t="s">
        <v>75</v>
      </c>
      <c r="F26" t="str">
        <f>A26&amp;","</f>
        <v>Cooking,</v>
      </c>
    </row>
    <row r="27" spans="1:20">
      <c r="A27" t="s">
        <v>76</v>
      </c>
      <c r="B27" t="s">
        <v>76</v>
      </c>
      <c r="F27" t="str">
        <f>F26&amp;A27&amp;","</f>
        <v>Cooking,Lighting,</v>
      </c>
    </row>
    <row r="28" spans="1:20">
      <c r="A28" t="s">
        <v>178</v>
      </c>
      <c r="B28" t="s">
        <v>178</v>
      </c>
      <c r="F28" t="str">
        <f t="shared" ref="F28:F31" si="2">F27&amp;A28&amp;","</f>
        <v>Cooking,Lighting,Other,</v>
      </c>
    </row>
    <row r="29" spans="1:20">
      <c r="A29" t="s">
        <v>183</v>
      </c>
      <c r="B29" t="s">
        <v>183</v>
      </c>
      <c r="F29" t="str">
        <f t="shared" si="2"/>
        <v>Cooking,Lighting,Other,Refrigeration,</v>
      </c>
    </row>
    <row r="30" spans="1:20">
      <c r="A30" t="s">
        <v>182</v>
      </c>
      <c r="B30" t="s">
        <v>182</v>
      </c>
      <c r="F30" t="str">
        <f t="shared" si="2"/>
        <v>Cooking,Lighting,Other,Refrigeration,Space Heating,</v>
      </c>
    </row>
    <row r="31" spans="1:20">
      <c r="A31" t="s">
        <v>185</v>
      </c>
      <c r="B31" t="s">
        <v>185</v>
      </c>
      <c r="F31" t="str">
        <f t="shared" si="2"/>
        <v>Cooking,Lighting,Other,Refrigeration,Space Heating,Water Heating,</v>
      </c>
    </row>
    <row r="32" spans="1:20">
      <c r="A32" t="s">
        <v>209</v>
      </c>
      <c r="B32" t="s">
        <v>178</v>
      </c>
    </row>
    <row r="33" spans="1:6">
      <c r="A33" t="s">
        <v>213</v>
      </c>
      <c r="B33" t="str">
        <f>A33</f>
        <v>FreightRoad</v>
      </c>
      <c r="F33" t="str">
        <f>A33&amp;","</f>
        <v>FreightRoad,</v>
      </c>
    </row>
    <row r="34" spans="1:6">
      <c r="A34" t="s">
        <v>214</v>
      </c>
      <c r="B34" t="str">
        <f t="shared" ref="B34:B36" si="3">A34</f>
        <v>FreightRail</v>
      </c>
      <c r="F34" t="str">
        <f>F33&amp;A34&amp;","</f>
        <v>FreightRoad,FreightRail,</v>
      </c>
    </row>
    <row r="35" spans="1:6">
      <c r="A35" t="s">
        <v>312</v>
      </c>
      <c r="B35" t="str">
        <f t="shared" si="3"/>
        <v>PassengerPriv</v>
      </c>
      <c r="F35" t="str">
        <f t="shared" ref="F35:F36" si="4">F34&amp;A35&amp;","</f>
        <v>FreightRoad,FreightRail,PassengerPriv,</v>
      </c>
    </row>
    <row r="36" spans="1:6">
      <c r="A36" t="s">
        <v>517</v>
      </c>
      <c r="B36" t="str">
        <f t="shared" si="3"/>
        <v>PassengerPub</v>
      </c>
      <c r="F36" t="str">
        <f t="shared" si="4"/>
        <v>FreightRoad,FreightRail,PassengerPriv,PassengerPub,</v>
      </c>
    </row>
    <row r="37" spans="1:6">
      <c r="A37" t="s">
        <v>201</v>
      </c>
      <c r="B37" t="s">
        <v>201</v>
      </c>
      <c r="F37" t="str">
        <f>A37&amp;","</f>
        <v>Electrolysers,</v>
      </c>
    </row>
    <row r="38" spans="1:6">
      <c r="A38" t="s">
        <v>202</v>
      </c>
      <c r="B38" t="s">
        <v>202</v>
      </c>
      <c r="F38" t="str">
        <f>F37&amp;A38&amp;","</f>
        <v>Electrolysers,FuelCells,</v>
      </c>
    </row>
    <row r="39" spans="1:6">
      <c r="A39" t="s">
        <v>325</v>
      </c>
      <c r="B39" t="s">
        <v>325</v>
      </c>
      <c r="F39" t="str">
        <f t="shared" ref="F39:F50" si="5">F38&amp;A39&amp;","</f>
        <v>Electrolysers,FuelCells,Aluminium,</v>
      </c>
    </row>
    <row r="40" spans="1:6">
      <c r="A40" t="s">
        <v>326</v>
      </c>
      <c r="B40" t="s">
        <v>326</v>
      </c>
      <c r="F40" t="str">
        <f t="shared" si="5"/>
        <v>Electrolysers,FuelCells,Aluminium,Chemicals,</v>
      </c>
    </row>
    <row r="41" spans="1:6">
      <c r="A41" t="s">
        <v>203</v>
      </c>
      <c r="B41" t="s">
        <v>203</v>
      </c>
      <c r="F41" t="str">
        <f t="shared" si="5"/>
        <v>Electrolysers,FuelCells,Aluminium,Chemicals,Ammonia,</v>
      </c>
    </row>
    <row r="42" spans="1:6">
      <c r="A42" t="s">
        <v>204</v>
      </c>
      <c r="B42" t="s">
        <v>204</v>
      </c>
      <c r="F42" t="str">
        <f t="shared" si="5"/>
        <v>Electrolysers,FuelCells,Aluminium,Chemicals,Ammonia,FerroAlloys,</v>
      </c>
    </row>
    <row r="43" spans="1:6">
      <c r="A43" t="s">
        <v>327</v>
      </c>
      <c r="B43" t="s">
        <v>327</v>
      </c>
      <c r="F43" t="str">
        <f t="shared" si="5"/>
        <v>Electrolysers,FuelCells,Aluminium,Chemicals,Ammonia,FerroAlloys,Food_Bev_Tob,</v>
      </c>
    </row>
    <row r="44" spans="1:6">
      <c r="A44" t="s">
        <v>328</v>
      </c>
      <c r="B44" t="s">
        <v>328</v>
      </c>
      <c r="F44" t="str">
        <f t="shared" si="5"/>
        <v>Electrolysers,FuelCells,Aluminium,Chemicals,Ammonia,FerroAlloys,Food_Bev_Tob,Iron_Steel,</v>
      </c>
    </row>
    <row r="45" spans="1:6">
      <c r="A45" t="s">
        <v>329</v>
      </c>
      <c r="B45" t="s">
        <v>329</v>
      </c>
      <c r="F45" t="str">
        <f t="shared" si="5"/>
        <v>Electrolysers,FuelCells,Aluminium,Chemicals,Ammonia,FerroAlloys,Food_Bev_Tob,Iron_Steel,Mining,</v>
      </c>
    </row>
    <row r="46" spans="1:6">
      <c r="A46" t="s">
        <v>330</v>
      </c>
      <c r="B46" t="s">
        <v>330</v>
      </c>
      <c r="F46" t="str">
        <f t="shared" si="5"/>
        <v>Electrolysers,FuelCells,Aluminium,Chemicals,Ammonia,FerroAlloys,Food_Bev_Tob,Iron_Steel,Mining,PNFMetals,</v>
      </c>
    </row>
    <row r="47" spans="1:6">
      <c r="A47" t="s">
        <v>331</v>
      </c>
      <c r="B47" t="s">
        <v>331</v>
      </c>
      <c r="F47" t="str">
        <f t="shared" si="5"/>
        <v>Electrolysers,FuelCells,Aluminium,Chemicals,Ammonia,FerroAlloys,Food_Bev_Tob,Iron_Steel,Mining,PNFMetals,NMMProducts,</v>
      </c>
    </row>
    <row r="48" spans="1:6">
      <c r="A48" t="s">
        <v>205</v>
      </c>
      <c r="B48" t="s">
        <v>205</v>
      </c>
      <c r="F48" t="str">
        <f t="shared" si="5"/>
        <v>Electrolysers,FuelCells,Aluminium,Chemicals,Ammonia,FerroAlloys,Food_Bev_Tob,Iron_Steel,Mining,PNFMetals,NMMProducts,IndOther,</v>
      </c>
    </row>
    <row r="49" spans="1:6">
      <c r="A49" t="s">
        <v>206</v>
      </c>
      <c r="B49" t="s">
        <v>206</v>
      </c>
      <c r="F49" t="str">
        <f t="shared" si="5"/>
        <v>Electrolysers,FuelCells,Aluminium,Chemicals,Ammonia,FerroAlloys,Food_Bev_Tob,Iron_Steel,Mining,PNFMetals,NMMProducts,IndOther,PGM,</v>
      </c>
    </row>
    <row r="50" spans="1:6">
      <c r="A50" t="s">
        <v>332</v>
      </c>
      <c r="B50" t="s">
        <v>332</v>
      </c>
      <c r="F50" t="str">
        <f t="shared" si="5"/>
        <v>Electrolysers,FuelCells,Aluminium,Chemicals,Ammonia,FerroAlloys,Food_Bev_Tob,Iron_Steel,Mining,PNFMetals,NMMProducts,IndOther,PGM,Pulp_Paper,</v>
      </c>
    </row>
    <row r="51" spans="1:6">
      <c r="A51" t="s">
        <v>355</v>
      </c>
      <c r="B51" t="s">
        <v>355</v>
      </c>
    </row>
    <row r="52" spans="1:6">
      <c r="A52" t="s">
        <v>360</v>
      </c>
      <c r="B52" t="s">
        <v>360</v>
      </c>
    </row>
    <row r="53" spans="1:6">
      <c r="A53" t="s">
        <v>361</v>
      </c>
      <c r="B53" t="s">
        <v>361</v>
      </c>
    </row>
    <row r="54" spans="1:6">
      <c r="A54" t="s">
        <v>362</v>
      </c>
      <c r="B54" t="s">
        <v>362</v>
      </c>
    </row>
    <row r="55" spans="1:6">
      <c r="A55" t="s">
        <v>363</v>
      </c>
      <c r="B55" t="s">
        <v>363</v>
      </c>
    </row>
    <row r="56" spans="1:6">
      <c r="A56" t="s">
        <v>357</v>
      </c>
      <c r="B56" t="s">
        <v>358</v>
      </c>
    </row>
    <row r="57" spans="1:6">
      <c r="A57" s="5" t="s">
        <v>340</v>
      </c>
      <c r="B57" s="5" t="s">
        <v>340</v>
      </c>
      <c r="F57" t="s">
        <v>200</v>
      </c>
    </row>
    <row r="58" spans="1:6">
      <c r="A58" s="5" t="s">
        <v>336</v>
      </c>
      <c r="B58" s="5" t="s">
        <v>336</v>
      </c>
    </row>
    <row r="59" spans="1:6">
      <c r="A59" s="5" t="s">
        <v>371</v>
      </c>
      <c r="B59" s="5" t="s">
        <v>371</v>
      </c>
    </row>
    <row r="60" spans="1:6">
      <c r="A60" s="5" t="s">
        <v>180</v>
      </c>
      <c r="B60" s="5" t="s">
        <v>180</v>
      </c>
    </row>
    <row r="61" spans="1:6">
      <c r="A61" t="s">
        <v>368</v>
      </c>
      <c r="B61" t="s">
        <v>368</v>
      </c>
    </row>
    <row r="62" spans="1:6">
      <c r="A62" t="s">
        <v>369</v>
      </c>
      <c r="B62" t="s">
        <v>369</v>
      </c>
    </row>
    <row r="63" spans="1:6">
      <c r="A63" t="s">
        <v>372</v>
      </c>
      <c r="B63" t="s">
        <v>372</v>
      </c>
    </row>
    <row r="64" spans="1:6">
      <c r="A64" s="5" t="s">
        <v>374</v>
      </c>
      <c r="B64" s="5" t="s">
        <v>374</v>
      </c>
    </row>
    <row r="65" spans="1:2">
      <c r="A65" s="5" t="s">
        <v>391</v>
      </c>
      <c r="B65" s="5" t="s">
        <v>391</v>
      </c>
    </row>
    <row r="66" spans="1:2">
      <c r="A66" s="5" t="s">
        <v>392</v>
      </c>
      <c r="B66" s="5" t="s">
        <v>392</v>
      </c>
    </row>
    <row r="67" spans="1:2">
      <c r="A67" s="5" t="s">
        <v>408</v>
      </c>
      <c r="B67" s="5" t="s">
        <v>408</v>
      </c>
    </row>
    <row r="68" spans="1:2">
      <c r="A68" s="5" t="s">
        <v>393</v>
      </c>
      <c r="B68" s="5" t="s">
        <v>393</v>
      </c>
    </row>
    <row r="69" spans="1:2">
      <c r="A69" s="5" t="s">
        <v>394</v>
      </c>
      <c r="B69" s="5" t="s">
        <v>394</v>
      </c>
    </row>
    <row r="70" spans="1:2">
      <c r="A70" s="5" t="s">
        <v>395</v>
      </c>
      <c r="B70" s="5" t="s">
        <v>395</v>
      </c>
    </row>
    <row r="71" spans="1:2">
      <c r="A71" s="5" t="s">
        <v>396</v>
      </c>
      <c r="B71" s="5" t="s">
        <v>396</v>
      </c>
    </row>
    <row r="72" spans="1:2">
      <c r="A72" s="5" t="s">
        <v>397</v>
      </c>
      <c r="B72" s="5" t="s">
        <v>397</v>
      </c>
    </row>
    <row r="73" spans="1:2">
      <c r="A73" s="5" t="s">
        <v>407</v>
      </c>
      <c r="B73" s="5" t="s">
        <v>407</v>
      </c>
    </row>
    <row r="74" spans="1:2">
      <c r="A74" s="5" t="s">
        <v>398</v>
      </c>
      <c r="B74" s="5" t="s">
        <v>398</v>
      </c>
    </row>
    <row r="75" spans="1:2">
      <c r="A75" s="5" t="s">
        <v>399</v>
      </c>
      <c r="B75" s="5" t="s">
        <v>399</v>
      </c>
    </row>
    <row r="76" spans="1:2">
      <c r="A76" s="5" t="s">
        <v>375</v>
      </c>
      <c r="B76" s="5" t="s">
        <v>375</v>
      </c>
    </row>
    <row r="77" spans="1:2">
      <c r="A77" s="5" t="s">
        <v>400</v>
      </c>
      <c r="B77" s="5" t="s">
        <v>400</v>
      </c>
    </row>
    <row r="78" spans="1:2">
      <c r="A78" s="5" t="s">
        <v>401</v>
      </c>
      <c r="B78" s="5" t="s">
        <v>401</v>
      </c>
    </row>
    <row r="79" spans="1:2">
      <c r="A79" s="5" t="s">
        <v>376</v>
      </c>
      <c r="B79" s="5" t="s">
        <v>376</v>
      </c>
    </row>
    <row r="80" spans="1:2">
      <c r="A80" s="5" t="s">
        <v>377</v>
      </c>
      <c r="B80" s="5" t="s">
        <v>377</v>
      </c>
    </row>
    <row r="81" spans="1:2">
      <c r="A81" s="5" t="s">
        <v>378</v>
      </c>
      <c r="B81" s="5" t="s">
        <v>378</v>
      </c>
    </row>
    <row r="82" spans="1:2">
      <c r="A82" s="5" t="s">
        <v>379</v>
      </c>
      <c r="B82" s="5" t="s">
        <v>379</v>
      </c>
    </row>
    <row r="83" spans="1:2">
      <c r="A83" s="5" t="s">
        <v>380</v>
      </c>
      <c r="B83" s="5" t="s">
        <v>380</v>
      </c>
    </row>
    <row r="84" spans="1:2">
      <c r="A84" s="5" t="s">
        <v>381</v>
      </c>
      <c r="B84" s="5" t="s">
        <v>381</v>
      </c>
    </row>
    <row r="85" spans="1:2">
      <c r="A85" s="5" t="s">
        <v>382</v>
      </c>
      <c r="B85" s="5" t="s">
        <v>382</v>
      </c>
    </row>
    <row r="86" spans="1:2">
      <c r="A86" s="5" t="s">
        <v>427</v>
      </c>
      <c r="B86" s="5" t="s">
        <v>427</v>
      </c>
    </row>
    <row r="87" spans="1:2">
      <c r="A87" s="5" t="s">
        <v>384</v>
      </c>
      <c r="B87" s="5" t="s">
        <v>384</v>
      </c>
    </row>
    <row r="88" spans="1:2">
      <c r="A88" s="5" t="s">
        <v>181</v>
      </c>
      <c r="B88" s="5" t="s">
        <v>181</v>
      </c>
    </row>
    <row r="89" spans="1:2">
      <c r="A89" s="5" t="s">
        <v>184</v>
      </c>
      <c r="B89" s="5" t="s">
        <v>184</v>
      </c>
    </row>
    <row r="90" spans="1:2">
      <c r="A90" s="5" t="s">
        <v>430</v>
      </c>
      <c r="B90" s="5" t="s">
        <v>430</v>
      </c>
    </row>
    <row r="91" spans="1:2">
      <c r="A91" s="5" t="s">
        <v>431</v>
      </c>
      <c r="B91" s="5" t="s">
        <v>431</v>
      </c>
    </row>
    <row r="92" spans="1:2">
      <c r="A92" s="5" t="s">
        <v>186</v>
      </c>
      <c r="B92" s="5" t="s">
        <v>186</v>
      </c>
    </row>
    <row r="93" spans="1:2">
      <c r="A93" s="5" t="s">
        <v>324</v>
      </c>
      <c r="B93" s="5" t="s">
        <v>324</v>
      </c>
    </row>
    <row r="94" spans="1:2">
      <c r="A94" s="5" t="s">
        <v>434</v>
      </c>
      <c r="B94" s="5" t="s">
        <v>434</v>
      </c>
    </row>
    <row r="95" spans="1:2">
      <c r="A95" s="5" t="s">
        <v>435</v>
      </c>
      <c r="B95" s="5" t="s">
        <v>435</v>
      </c>
    </row>
    <row r="96" spans="1:2">
      <c r="A96" s="5" t="s">
        <v>436</v>
      </c>
      <c r="B96" s="5" t="s">
        <v>436</v>
      </c>
    </row>
    <row r="97" spans="1:2">
      <c r="A97" s="5" t="s">
        <v>437</v>
      </c>
      <c r="B97" s="5" t="s">
        <v>437</v>
      </c>
    </row>
    <row r="98" spans="1:2">
      <c r="A98" s="5" t="s">
        <v>438</v>
      </c>
      <c r="B98" s="5" t="s">
        <v>438</v>
      </c>
    </row>
    <row r="99" spans="1:2">
      <c r="A99" s="5" t="s">
        <v>439</v>
      </c>
      <c r="B99" s="5" t="s">
        <v>439</v>
      </c>
    </row>
    <row r="100" spans="1:2">
      <c r="A100" s="5" t="s">
        <v>440</v>
      </c>
      <c r="B100" s="5" t="s">
        <v>440</v>
      </c>
    </row>
    <row r="101" spans="1:2">
      <c r="A101" s="5" t="s">
        <v>441</v>
      </c>
      <c r="B101" s="5" t="s">
        <v>441</v>
      </c>
    </row>
    <row r="102" spans="1:2">
      <c r="A102" s="5" t="s">
        <v>442</v>
      </c>
      <c r="B102" s="5" t="s">
        <v>442</v>
      </c>
    </row>
    <row r="103" spans="1:2">
      <c r="A103" s="5" t="s">
        <v>443</v>
      </c>
      <c r="B103" s="5" t="s">
        <v>443</v>
      </c>
    </row>
    <row r="104" spans="1:2">
      <c r="A104" s="5" t="s">
        <v>444</v>
      </c>
      <c r="B104" s="5" t="s">
        <v>444</v>
      </c>
    </row>
    <row r="105" spans="1:2">
      <c r="A105" s="5" t="s">
        <v>445</v>
      </c>
      <c r="B105" s="5" t="s">
        <v>445</v>
      </c>
    </row>
    <row r="106" spans="1:2">
      <c r="A106" s="5" t="s">
        <v>434</v>
      </c>
      <c r="B106" s="5" t="s">
        <v>434</v>
      </c>
    </row>
    <row r="107" spans="1:2">
      <c r="A107" s="5" t="s">
        <v>435</v>
      </c>
      <c r="B107" s="5" t="s">
        <v>435</v>
      </c>
    </row>
    <row r="108" spans="1:2">
      <c r="A108" s="5" t="s">
        <v>436</v>
      </c>
      <c r="B108" s="5" t="s">
        <v>436</v>
      </c>
    </row>
    <row r="109" spans="1:2">
      <c r="A109" s="5" t="s">
        <v>437</v>
      </c>
      <c r="B109" s="5" t="s">
        <v>437</v>
      </c>
    </row>
    <row r="110" spans="1:2">
      <c r="A110" s="5" t="s">
        <v>438</v>
      </c>
      <c r="B110" s="5" t="s">
        <v>438</v>
      </c>
    </row>
    <row r="111" spans="1:2">
      <c r="A111" s="5" t="s">
        <v>439</v>
      </c>
      <c r="B111" s="5" t="s">
        <v>439</v>
      </c>
    </row>
    <row r="112" spans="1:2">
      <c r="A112" s="5" t="s">
        <v>440</v>
      </c>
      <c r="B112" s="5" t="s">
        <v>440</v>
      </c>
    </row>
    <row r="113" spans="1:2">
      <c r="A113" s="5" t="s">
        <v>441</v>
      </c>
      <c r="B113" s="5" t="s">
        <v>441</v>
      </c>
    </row>
    <row r="114" spans="1:2">
      <c r="A114" s="5" t="s">
        <v>442</v>
      </c>
      <c r="B114" s="5" t="s">
        <v>442</v>
      </c>
    </row>
    <row r="115" spans="1:2">
      <c r="A115" s="5" t="s">
        <v>443</v>
      </c>
      <c r="B115" s="5" t="s">
        <v>443</v>
      </c>
    </row>
    <row r="116" spans="1:2">
      <c r="A116" s="5" t="s">
        <v>444</v>
      </c>
      <c r="B116" s="5" t="s">
        <v>444</v>
      </c>
    </row>
    <row r="117" spans="1:2">
      <c r="A117" s="5" t="s">
        <v>445</v>
      </c>
      <c r="B117" s="5" t="s">
        <v>445</v>
      </c>
    </row>
    <row r="118" spans="1:2">
      <c r="A118" s="5" t="s">
        <v>464</v>
      </c>
      <c r="B118" s="5" t="s">
        <v>464</v>
      </c>
    </row>
    <row r="119" spans="1:2">
      <c r="A119" s="5" t="s">
        <v>465</v>
      </c>
      <c r="B119" s="5" t="s">
        <v>465</v>
      </c>
    </row>
    <row r="120" spans="1:2">
      <c r="A120" s="5" t="s">
        <v>466</v>
      </c>
      <c r="B120" s="5" t="s">
        <v>466</v>
      </c>
    </row>
    <row r="121" spans="1:2">
      <c r="A121" s="5" t="s">
        <v>467</v>
      </c>
      <c r="B121" s="5" t="s">
        <v>467</v>
      </c>
    </row>
    <row r="122" spans="1:2">
      <c r="A122" s="5" t="s">
        <v>468</v>
      </c>
      <c r="B122" s="5" t="s">
        <v>468</v>
      </c>
    </row>
    <row r="123" spans="1:2">
      <c r="A123" s="5" t="s">
        <v>469</v>
      </c>
      <c r="B123" s="5" t="s">
        <v>469</v>
      </c>
    </row>
    <row r="124" spans="1:2">
      <c r="A124" s="5" t="s">
        <v>470</v>
      </c>
      <c r="B124" s="5" t="s">
        <v>470</v>
      </c>
    </row>
    <row r="125" spans="1:2">
      <c r="A125" s="5" t="s">
        <v>471</v>
      </c>
      <c r="B125" s="5" t="s">
        <v>471</v>
      </c>
    </row>
    <row r="126" spans="1:2">
      <c r="A126" s="5" t="s">
        <v>472</v>
      </c>
      <c r="B126" s="5" t="s">
        <v>472</v>
      </c>
    </row>
    <row r="127" spans="1:2">
      <c r="A127" s="5" t="s">
        <v>473</v>
      </c>
      <c r="B127" s="5" t="s">
        <v>473</v>
      </c>
    </row>
    <row r="128" spans="1:2">
      <c r="A128" s="5" t="s">
        <v>474</v>
      </c>
      <c r="B128" s="5" t="s">
        <v>474</v>
      </c>
    </row>
    <row r="129" spans="1:2">
      <c r="A129" s="5" t="s">
        <v>475</v>
      </c>
      <c r="B129" s="5" t="s">
        <v>475</v>
      </c>
    </row>
    <row r="130" spans="1:2">
      <c r="A130" s="5" t="s">
        <v>476</v>
      </c>
      <c r="B130" s="5" t="s">
        <v>476</v>
      </c>
    </row>
    <row r="131" spans="1:2">
      <c r="A131" s="5" t="s">
        <v>481</v>
      </c>
      <c r="B131" s="5" t="s">
        <v>481</v>
      </c>
    </row>
    <row r="132" spans="1:2">
      <c r="A132" s="5" t="s">
        <v>484</v>
      </c>
      <c r="B132" s="5" t="s">
        <v>484</v>
      </c>
    </row>
    <row r="133" spans="1:2">
      <c r="A133" s="5" t="s">
        <v>485</v>
      </c>
      <c r="B133" s="5" t="s">
        <v>485</v>
      </c>
    </row>
    <row r="134" spans="1:2">
      <c r="A134" s="5" t="s">
        <v>486</v>
      </c>
      <c r="B134" s="5" t="s">
        <v>486</v>
      </c>
    </row>
    <row r="135" spans="1:2">
      <c r="A135" s="5" t="s">
        <v>487</v>
      </c>
      <c r="B135" s="5" t="s">
        <v>487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7BBC-32E1-488F-B8C4-76C5DD00AE5A}">
  <dimension ref="B3:G23"/>
  <sheetViews>
    <sheetView workbookViewId="0">
      <selection activeCell="B3" sqref="B3:G23"/>
    </sheetView>
  </sheetViews>
  <sheetFormatPr defaultRowHeight="14.5"/>
  <sheetData>
    <row r="3" spans="2:7">
      <c r="B3" t="s">
        <v>290</v>
      </c>
      <c r="C3" t="s">
        <v>290</v>
      </c>
      <c r="G3" t="str">
        <f>C3&amp;","</f>
        <v>RLCooking,</v>
      </c>
    </row>
    <row r="4" spans="2:7">
      <c r="B4" t="s">
        <v>291</v>
      </c>
      <c r="C4" t="s">
        <v>291</v>
      </c>
      <c r="G4" t="str">
        <f>G3&amp;C4&amp;","</f>
        <v>RLCooking,RLLighting,</v>
      </c>
    </row>
    <row r="5" spans="2:7">
      <c r="B5" t="s">
        <v>292</v>
      </c>
      <c r="C5" t="s">
        <v>293</v>
      </c>
      <c r="G5" t="str">
        <f>G4&amp;C5&amp;","</f>
        <v>RLCooking,RLLighting,RLOther,</v>
      </c>
    </row>
    <row r="6" spans="2:7">
      <c r="B6" t="s">
        <v>293</v>
      </c>
      <c r="C6" t="s">
        <v>293</v>
      </c>
    </row>
    <row r="7" spans="2:7">
      <c r="B7" t="s">
        <v>294</v>
      </c>
      <c r="C7" t="s">
        <v>294</v>
      </c>
      <c r="G7" t="str">
        <f>G5&amp;C7&amp;","</f>
        <v>RLCooking,RLLighting,RLOther,RLRefrigeration,</v>
      </c>
    </row>
    <row r="8" spans="2:7">
      <c r="B8" t="s">
        <v>295</v>
      </c>
      <c r="C8" t="s">
        <v>295</v>
      </c>
      <c r="G8" t="str">
        <f>G7&amp;C8&amp;","</f>
        <v>RLCooking,RLLighting,RLOther,RLRefrigeration,RLSpace Heating,</v>
      </c>
    </row>
    <row r="9" spans="2:7">
      <c r="B9" t="s">
        <v>296</v>
      </c>
      <c r="C9" t="s">
        <v>296</v>
      </c>
      <c r="G9" t="str">
        <f>G8&amp;C9&amp;","</f>
        <v>RLCooking,RLLighting,RLOther,RLRefrigeration,RLSpace Heating,RLWater Heating,</v>
      </c>
    </row>
    <row r="10" spans="2:7">
      <c r="B10" t="s">
        <v>297</v>
      </c>
      <c r="C10" t="s">
        <v>297</v>
      </c>
      <c r="G10" t="str">
        <f>G9&amp;C10&amp;","</f>
        <v>RLCooking,RLLighting,RLOther,RLRefrigeration,RLSpace Heating,RLWater Heating,RMCooking,</v>
      </c>
    </row>
    <row r="11" spans="2:7">
      <c r="B11" t="s">
        <v>298</v>
      </c>
      <c r="C11" t="s">
        <v>298</v>
      </c>
      <c r="G11" t="str">
        <f>G10&amp;C11&amp;","</f>
        <v>RLCooking,RLLighting,RLOther,RLRefrigeration,RLSpace Heating,RLWater Heating,RMCooking,RMLighting,</v>
      </c>
    </row>
    <row r="12" spans="2:7">
      <c r="B12" t="s">
        <v>299</v>
      </c>
      <c r="C12" t="s">
        <v>300</v>
      </c>
      <c r="G12" t="str">
        <f>G11&amp;C12&amp;","</f>
        <v>RLCooking,RLLighting,RLOther,RLRefrigeration,RLSpace Heating,RLWater Heating,RMCooking,RMLighting,RMOther,</v>
      </c>
    </row>
    <row r="13" spans="2:7">
      <c r="B13" t="s">
        <v>300</v>
      </c>
      <c r="C13" t="s">
        <v>300</v>
      </c>
    </row>
    <row r="14" spans="2:7">
      <c r="B14" t="s">
        <v>301</v>
      </c>
      <c r="C14" t="s">
        <v>301</v>
      </c>
      <c r="G14" t="str">
        <f>G12&amp;C14&amp;","</f>
        <v>RLCooking,RLLighting,RLOther,RLRefrigeration,RLSpace Heating,RLWater Heating,RMCooking,RMLighting,RMOther,RMRefrigeration,</v>
      </c>
    </row>
    <row r="15" spans="2:7">
      <c r="B15" t="s">
        <v>302</v>
      </c>
      <c r="C15" t="s">
        <v>302</v>
      </c>
      <c r="G15" t="str">
        <f>G14&amp;C15&amp;","</f>
        <v>RLCooking,RLLighting,RLOther,RLRefrigeration,RLSpace Heating,RLWater Heating,RMCooking,RMLighting,RMOther,RMRefrigeration,RMSpace Heating,</v>
      </c>
    </row>
    <row r="16" spans="2:7">
      <c r="B16" t="s">
        <v>303</v>
      </c>
      <c r="C16" t="s">
        <v>303</v>
      </c>
      <c r="G16" t="str">
        <f>G15&amp;C16&amp;","</f>
        <v>RLCooking,RLLighting,RLOther,RLRefrigeration,RLSpace Heating,RLWater Heating,RMCooking,RMLighting,RMOther,RMRefrigeration,RMSpace Heating,RMWater Heating,</v>
      </c>
    </row>
    <row r="17" spans="2:7">
      <c r="B17" t="s">
        <v>304</v>
      </c>
      <c r="C17" t="s">
        <v>304</v>
      </c>
      <c r="G17" t="str">
        <f>G16&amp;C17&amp;","</f>
        <v>RLCooking,RLLighting,RLOther,RLRefrigeration,RLSpace Heating,RLWater Heating,RMCooking,RMLighting,RMOther,RMRefrigeration,RMSpace Heating,RMWater Heating,RHCooking,</v>
      </c>
    </row>
    <row r="18" spans="2:7">
      <c r="B18" t="s">
        <v>305</v>
      </c>
      <c r="C18" t="s">
        <v>305</v>
      </c>
      <c r="G18" t="str">
        <f>G17&amp;C18&amp;","</f>
        <v>RLCooking,RLLighting,RLOther,RLRefrigeration,RLSpace Heating,RLWater Heating,RMCooking,RMLighting,RMOther,RMRefrigeration,RMSpace Heating,RMWater Heating,RHCooking,RHLighting,</v>
      </c>
    </row>
    <row r="19" spans="2:7">
      <c r="B19" t="s">
        <v>306</v>
      </c>
      <c r="C19" t="s">
        <v>307</v>
      </c>
      <c r="G19" t="str">
        <f>G18&amp;C19&amp;","</f>
        <v>RLCooking,RLLighting,RLOther,RLRefrigeration,RLSpace Heating,RLWater Heating,RMCooking,RMLighting,RMOther,RMRefrigeration,RMSpace Heating,RMWater Heating,RHCooking,RHLighting,RHOther,</v>
      </c>
    </row>
    <row r="20" spans="2:7">
      <c r="B20" t="s">
        <v>307</v>
      </c>
      <c r="C20" t="s">
        <v>307</v>
      </c>
    </row>
    <row r="21" spans="2:7">
      <c r="B21" t="s">
        <v>308</v>
      </c>
      <c r="C21" t="s">
        <v>308</v>
      </c>
      <c r="G21" t="str">
        <f>G19&amp;C21&amp;","</f>
        <v>RLCooking,RLLighting,RLOther,RLRefrigeration,RLSpace Heating,RLWater Heating,RMCooking,RMLighting,RMOther,RMRefrigeration,RMSpace Heating,RMWater Heating,RHCooking,RHLighting,RHOther,RHRefrigeration,</v>
      </c>
    </row>
    <row r="22" spans="2:7">
      <c r="B22" t="s">
        <v>309</v>
      </c>
      <c r="C22" t="s">
        <v>309</v>
      </c>
      <c r="G22" t="str">
        <f>G21&amp;C22&amp;","</f>
        <v>RLCooking,RLLighting,RLOther,RLRefrigeration,RLSpace Heating,RLWater Heating,RMCooking,RMLighting,RMOther,RMRefrigeration,RMSpace Heating,RMWater Heating,RHCooking,RHLighting,RHOther,RHRefrigeration,RHSpace Heating,</v>
      </c>
    </row>
    <row r="23" spans="2:7">
      <c r="B23" t="s">
        <v>310</v>
      </c>
      <c r="C23" t="s">
        <v>310</v>
      </c>
      <c r="G23" t="str">
        <f>G22&amp;C23&amp;","</f>
        <v>RLCooking,RLLighting,RLOther,RLRefrigeration,RLSpace Heating,RLWater Heating,RMCooking,RMLighting,RMOther,RMRefrigeration,RMSpace Heating,RMWater Heating,RHCooking,RHLighting,RHOther,RHRefrigeration,RHSpace Heating,RHWater Heating,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786B-20E9-4F22-9447-107E36CD4968}">
  <sheetPr codeName="Sheet7"/>
  <dimension ref="C1:J16"/>
  <sheetViews>
    <sheetView workbookViewId="0">
      <selection activeCell="F4" sqref="F4"/>
    </sheetView>
  </sheetViews>
  <sheetFormatPr defaultRowHeight="14.5"/>
  <cols>
    <col min="1" max="1" width="10.81640625" bestFit="1" customWidth="1"/>
    <col min="2" max="2" width="11.54296875" bestFit="1" customWidth="1"/>
    <col min="3" max="3" width="15.81640625" bestFit="1" customWidth="1"/>
    <col min="4" max="4" width="8.1796875" bestFit="1" customWidth="1"/>
    <col min="5" max="5" width="9.54296875" bestFit="1" customWidth="1"/>
    <col min="6" max="6" width="7.7265625" bestFit="1" customWidth="1"/>
    <col min="7" max="7" width="9.54296875" bestFit="1" customWidth="1"/>
    <col min="8" max="8" width="6.7265625" bestFit="1" customWidth="1"/>
    <col min="9" max="9" width="9.54296875" bestFit="1" customWidth="1"/>
    <col min="10" max="10" width="12" bestFit="1" customWidth="1"/>
  </cols>
  <sheetData>
    <row r="1" spans="3:10">
      <c r="J1" t="s">
        <v>255</v>
      </c>
    </row>
    <row r="2" spans="3:10">
      <c r="C2" t="s">
        <v>78</v>
      </c>
    </row>
    <row r="3" spans="3:10">
      <c r="C3" t="s">
        <v>79</v>
      </c>
      <c r="D3" t="s">
        <v>80</v>
      </c>
      <c r="E3" t="s">
        <v>2</v>
      </c>
      <c r="F3" t="s">
        <v>0</v>
      </c>
      <c r="G3" t="s">
        <v>48</v>
      </c>
      <c r="H3" t="s">
        <v>81</v>
      </c>
      <c r="I3" t="s">
        <v>82</v>
      </c>
      <c r="J3" t="s">
        <v>83</v>
      </c>
    </row>
    <row r="4" spans="3:10">
      <c r="C4" t="s">
        <v>252</v>
      </c>
      <c r="D4" t="s">
        <v>174</v>
      </c>
      <c r="E4" t="s">
        <v>249</v>
      </c>
      <c r="F4" t="s">
        <v>253</v>
      </c>
      <c r="I4" t="s">
        <v>254</v>
      </c>
      <c r="J4" t="s">
        <v>77</v>
      </c>
    </row>
    <row r="11" spans="3:10">
      <c r="C11" t="s">
        <v>71</v>
      </c>
    </row>
    <row r="12" spans="3:10">
      <c r="C12" t="s">
        <v>50</v>
      </c>
    </row>
    <row r="13" spans="3:10">
      <c r="C13" t="s">
        <v>174</v>
      </c>
    </row>
    <row r="14" spans="3:10">
      <c r="C14" t="s">
        <v>176</v>
      </c>
    </row>
    <row r="15" spans="3:10">
      <c r="C15" t="s">
        <v>41</v>
      </c>
    </row>
    <row r="16" spans="3:10">
      <c r="C16" t="s">
        <v>171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/>
  </sheetViews>
  <sheetFormatPr defaultRowHeight="14.5"/>
  <cols>
    <col min="1" max="1" width="13.54296875" bestFit="1" customWidth="1"/>
    <col min="2" max="2" width="14.1796875" bestFit="1" customWidth="1"/>
    <col min="3" max="3" width="36.45312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ScenMap</vt:lpstr>
      <vt:lpstr>TS_Defs</vt:lpstr>
      <vt:lpstr>TS_Defs_Old</vt:lpstr>
      <vt:lpstr>Sankey_def</vt:lpstr>
      <vt:lpstr>CSET_MAP</vt:lpstr>
      <vt:lpstr>PSet_MAP coarse</vt:lpstr>
      <vt:lpstr>Archive</vt:lpstr>
      <vt:lpstr>TS ratios</vt:lpstr>
      <vt:lpstr>CName_MAP</vt:lpstr>
      <vt:lpstr>varbl map</vt:lpstr>
      <vt:lpstr>region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cp:lastPrinted>2013-04-26T17:54:26Z</cp:lastPrinted>
  <dcterms:created xsi:type="dcterms:W3CDTF">2011-02-22T06:05:52Z</dcterms:created>
  <dcterms:modified xsi:type="dcterms:W3CDTF">2024-10-03T10:18:39Z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{7C93B84B-3AEB-46A8-82A6-D7778999D0AC}</vt:lpwstr>
  </property>
</Properties>
</file>