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Workooks for VEDA\"/>
    </mc:Choice>
  </mc:AlternateContent>
  <xr:revisionPtr revIDLastSave="0" documentId="13_ncr:1_{1CFF935E-C0F1-4F48-AF3C-2F7FC7469A88}" xr6:coauthVersionLast="47" xr6:coauthVersionMax="47" xr10:uidLastSave="{00000000-0000-0000-0000-000000000000}"/>
  <bookViews>
    <workbookView xWindow="-120" yWindow="-120" windowWidth="20730" windowHeight="11160" firstSheet="2" activeTab="3" xr2:uid="{05AD35DE-0BB5-4D70-AD01-E84E11ACA14E}"/>
  </bookViews>
  <sheets>
    <sheet name="ScenMap" sheetId="56" r:id="rId1"/>
    <sheet name="TS_Defs" sheetId="27" r:id="rId2"/>
    <sheet name="TS_Defs_Old" sheetId="70" r:id="rId3"/>
    <sheet name="Sankey_def" sheetId="71" r:id="rId4"/>
    <sheet name="PSet_MAP coarse" sheetId="57" r:id="rId5"/>
    <sheet name="Archive" sheetId="72" r:id="rId6"/>
    <sheet name="CSET_MAP" sheetId="66" r:id="rId7"/>
    <sheet name="TS ratios" sheetId="68" r:id="rId8"/>
    <sheet name="CName_MAP" sheetId="58" r:id="rId9"/>
    <sheet name="varbl map" sheetId="64" r:id="rId10"/>
    <sheet name="region map" sheetId="69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3" hidden="1">Sankey_def!$A$2:$N$2</definedName>
    <definedName name="_xlnm._FilterDatabase" localSheetId="1" hidden="1">TS_Defs!$A$2:$O$2</definedName>
    <definedName name="_xlnm._FilterDatabase" localSheetId="2" hidden="1">TS_Defs_Old!$A$2:$N$2</definedName>
  </definedNames>
  <calcPr calcId="181029"/>
</workbook>
</file>

<file path=xl/calcChain.xml><?xml version="1.0" encoding="utf-8"?>
<calcChain xmlns="http://schemas.openxmlformats.org/spreadsheetml/2006/main">
  <c r="F33" i="57" l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32" i="57"/>
  <c r="F31" i="57"/>
  <c r="F28" i="66" l="1"/>
  <c r="F29" i="66" s="1"/>
  <c r="F30" i="66" s="1"/>
  <c r="F31" i="66" s="1"/>
  <c r="F32" i="66" s="1"/>
  <c r="F33" i="66" s="1"/>
  <c r="F27" i="57"/>
  <c r="F28" i="57" s="1"/>
  <c r="F29" i="57" s="1"/>
  <c r="F30" i="57" s="1"/>
  <c r="B28" i="57"/>
  <c r="B29" i="57"/>
  <c r="B30" i="57"/>
  <c r="B27" i="57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3" i="65"/>
  <c r="G3" i="72"/>
  <c r="G4" i="72" s="1"/>
  <c r="G5" i="72" s="1"/>
  <c r="G7" i="72" s="1"/>
  <c r="G8" i="72" s="1"/>
  <c r="G9" i="72" s="1"/>
  <c r="G10" i="72" s="1"/>
  <c r="G11" i="72" s="1"/>
  <c r="G12" i="72" s="1"/>
  <c r="G14" i="72" s="1"/>
  <c r="G15" i="72" s="1"/>
  <c r="G16" i="72" s="1"/>
  <c r="G17" i="72" s="1"/>
  <c r="G18" i="72" s="1"/>
  <c r="G19" i="72" s="1"/>
  <c r="G21" i="72" s="1"/>
  <c r="G22" i="72" s="1"/>
  <c r="G23" i="72" s="1"/>
  <c r="F20" i="66" l="1"/>
  <c r="F21" i="66" s="1"/>
  <c r="F22" i="66" s="1"/>
  <c r="F23" i="66" s="1"/>
  <c r="F24" i="66" s="1"/>
  <c r="F25" i="66" s="1"/>
  <c r="F20" i="57"/>
  <c r="F21" i="57" s="1"/>
  <c r="F22" i="57" s="1"/>
  <c r="F23" i="57" s="1"/>
  <c r="F24" i="57" s="1"/>
  <c r="F25" i="57" s="1"/>
  <c r="F11" i="57" l="1"/>
  <c r="F12" i="57" s="1"/>
  <c r="F13" i="57" s="1"/>
  <c r="F14" i="57" s="1"/>
  <c r="T11" i="57"/>
  <c r="H13" i="71" l="1"/>
  <c r="D5" i="59"/>
  <c r="O6" i="59"/>
  <c r="M6" i="59"/>
  <c r="H10" i="71"/>
  <c r="D4" i="59"/>
  <c r="F3" i="57"/>
  <c r="F4" i="57" s="1"/>
  <c r="F5" i="57" l="1"/>
  <c r="F6" i="57" s="1"/>
  <c r="F7" i="57" s="1"/>
  <c r="F8" i="57" s="1"/>
  <c r="F9" i="57" s="1"/>
  <c r="F10" i="57" s="1"/>
  <c r="F15" i="57" s="1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H3" i="70" l="1"/>
  <c r="H4" i="70" s="1"/>
  <c r="C13" i="56"/>
  <c r="C14" i="56"/>
  <c r="B10" i="56"/>
  <c r="B11" i="56"/>
  <c r="B9" i="56"/>
  <c r="C11" i="56"/>
  <c r="C10" i="56"/>
  <c r="C9" i="56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D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7A57086D-8DC6-4B12-8D16-512902298D5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F5B8D36A-1F80-45C3-B0A7-546C39F0885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20" authorId="0" shapeId="0" xr:uid="{47B804F7-9571-489C-B3DC-7EC1C869FC5D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0" authorId="0" shapeId="0" xr:uid="{D9007585-E19C-4DD1-A73C-D2F8403412A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32" authorId="0" shapeId="0" xr:uid="{229536C5-AAC5-4B2D-8BE1-F967B8C10BC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32" authorId="0" shapeId="0" xr:uid="{C772FC33-9E24-43E1-BCB1-9DCF9EC55FC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42" authorId="0" shapeId="0" xr:uid="{189B760B-DF62-4296-A669-52240C67F9D5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42" authorId="0" shapeId="0" xr:uid="{3C31A410-6DC4-4A96-B078-B8D5D8C5CD1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52" authorId="0" shapeId="0" xr:uid="{8A765110-EEE9-42D6-962B-0C2354D7747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52" authorId="0" shapeId="0" xr:uid="{8E37FB49-B44D-473A-98C9-1B06881112B4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65" authorId="0" shapeId="0" xr:uid="{7158817D-962F-41B1-9F6C-927F7BAF681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65" authorId="0" shapeId="0" xr:uid="{BCA3E373-85D0-48BF-A6E9-829E0752AF7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<sst xmlns="http://schemas.openxmlformats.org/spreadsheetml/2006/main" count="1199" uniqueCount="363">
  <si>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</si>
  <si>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</si>
  <si>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</si>
  <si>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</si>
  <si>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</si>
  <si>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</si>
  <si>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</si>
  <si>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</si>
  <si>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</si>
  <si>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</si>
  <si>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</si>
  <si>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</si>
  <si>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</si>
  <si>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</si>
  <si>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</si>
  <si>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</si>
  <si>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</si>
  <si>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</si>
  <si>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</si>
  <si>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</si>
  <si>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</si>
  <si>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</si>
  <si>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</si>
  <si>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</si>
  <si>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</si>
  <si>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</si>
  <si>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</si>
  <si>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</si>
  <si>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</si>
  <si>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</si>
  <si>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</si>
  <si>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</si>
  <si>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</si>
  <si>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</si>
  <si>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</si>
  <si>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</si>
  <si>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</si>
  <si>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</si>
  <si>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</si>
  <si>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</si>
  <si>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</si>
  <si>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</si>
  <si>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</si>
  <si>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</si>
  <si>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</si>
  <si>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</si>
  <si>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</si>
  <si>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</si>
  <si>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</si>
  <si>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</si>
  <si>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</si>
  <si>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</si>
  <si>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</si>
  <si>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</si>
  <si>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</si>
  <si>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</si>
  <si>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</si>
  <si>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</si>
  <si>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</si>
  <si>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</si>
  <si>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</si>
  <si>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</si>
  <si>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</si>
  <si>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</si>
  <si>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</si>
  <si>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</si>
  <si>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</si>
  <si>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</si>
  <si>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</si>
  <si>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</si>
  <si>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</si>
  <si>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</si>
  <si>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</si>
  <si>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</si>
  <si>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</si>
  <si>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</si>
  <si>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</si>
  <si>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</si>
  <si>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</si>
  <si>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</si>
  <si>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</si>
  <si>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</si>
  <si>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</si>
  <si>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</si>
  <si>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</si>
  <si>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</si>
  <si>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</si>
  <si>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</si>
  <si>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</si>
  <si>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</si>
  <si>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</si>
  <si>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</si>
  <si>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</si>
  <si>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</si>
  <si>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</si>
  <si>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</si>
  <si>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</si>
  <si>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</si>
  <si>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</si>
  <si>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</si>
  <si>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</si>
  <si>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</si>
  <si>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</si>
  <si>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</si>
  <si>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</si>
  <si>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</si>
  <si>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</si>
  <si>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</si>
  <si>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</si>
  <si>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</si>
  <si>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</si>
  <si>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</si>
  <si>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</si>
  <si>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</si>
  <si>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</si>
  <si>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</si>
  <si>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</si>
  <si>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</si>
  <si>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</si>
  <si>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</si>
  <si>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</si>
  <si>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</si>
  <si>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</si>
  <si>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</si>
  <si>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</si>
  <si>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</si>
  <si>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</si>
  <si>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</si>
  <si>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</si>
  <si>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</si>
  <si>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</si>
  <si>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</si>
  <si>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</si>
  <si>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</si>
  <si>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</si>
  <si>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</si>
  <si>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</si>
  <si>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</si>
  <si>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</si>
  <si>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</si>
  <si>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</si>
  <si>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</si>
  <si>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</si>
  <si>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</si>
  <si>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</si>
  <si>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</si>
  <si>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</si>
  <si>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</si>
  <si>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</si>
  <si>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</si>
  <si>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</si>
  <si>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</si>
  <si>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</si>
  <si>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</si>
  <si>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</si>
  <si>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</si>
  <si>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</si>
  <si>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</si>
  <si>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</si>
  <si>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</si>
  <si>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</si>
  <si>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</si>
  <si>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</si>
  <si>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</si>
  <si>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</si>
  <si>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</si>
  <si>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</si>
  <si>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</si>
  <si>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</si>
  <si>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</si>
  <si>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</si>
  <si>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</si>
  <si>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PRE,ELE,CHP</t>
  </si>
  <si>
    <t>DMD_Out</t>
  </si>
  <si>
    <t>DMD</t>
  </si>
  <si>
    <t>ELC</t>
  </si>
  <si>
    <t>ElecProd</t>
  </si>
  <si>
    <t>ELE</t>
  </si>
  <si>
    <t>ElecCap</t>
  </si>
  <si>
    <t>Agriculture</t>
  </si>
  <si>
    <t>Other</t>
  </si>
  <si>
    <t>Commerce</t>
  </si>
  <si>
    <t>Cooling</t>
  </si>
  <si>
    <t>Public Lights</t>
  </si>
  <si>
    <t>Space Heating</t>
  </si>
  <si>
    <t>Refrigeration</t>
  </si>
  <si>
    <t>Public Water</t>
  </si>
  <si>
    <t>Water Heating</t>
  </si>
  <si>
    <t>ComNew</t>
  </si>
  <si>
    <t>EGas</t>
  </si>
  <si>
    <t>EPumpStorage</t>
  </si>
  <si>
    <t>EBiomass</t>
  </si>
  <si>
    <t>Imports</t>
  </si>
  <si>
    <t>EImports</t>
  </si>
  <si>
    <t>EHydro</t>
  </si>
  <si>
    <t>EPV_Grid</t>
  </si>
  <si>
    <t>ECSP</t>
  </si>
  <si>
    <t>EWind</t>
  </si>
  <si>
    <t>Ebattery_Dist</t>
  </si>
  <si>
    <t>ECoal</t>
  </si>
  <si>
    <t>ENuclear</t>
  </si>
  <si>
    <t>EOil</t>
  </si>
  <si>
    <t>Industry</t>
  </si>
  <si>
    <t>Electrolysers</t>
  </si>
  <si>
    <t>FuelCells</t>
  </si>
  <si>
    <t>Ammonia</t>
  </si>
  <si>
    <t>FerroAlloys</t>
  </si>
  <si>
    <t>IndOther</t>
  </si>
  <si>
    <t>PGM</t>
  </si>
  <si>
    <t>Exports</t>
  </si>
  <si>
    <t>HighIncome</t>
  </si>
  <si>
    <t>Non Energy</t>
  </si>
  <si>
    <t>LowIncome</t>
  </si>
  <si>
    <t>MiddleIncome</t>
  </si>
  <si>
    <t>Transport</t>
  </si>
  <si>
    <t>FreightRoad</t>
  </si>
  <si>
    <t>FreightRail</t>
  </si>
  <si>
    <t>Sector</t>
  </si>
  <si>
    <t>SubSector</t>
  </si>
  <si>
    <t>&lt;cset&gt;_src_&lt;pset&gt;</t>
  </si>
  <si>
    <t>&lt;cset&gt;_snk_&lt;pset&gt;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</si>
  <si>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</si>
  <si>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</si>
  <si>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</si>
  <si>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</si>
  <si>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</si>
  <si>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</si>
  <si>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</si>
  <si>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</si>
  <si>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</si>
  <si>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</si>
  <si>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</si>
  <si>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</si>
  <si>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</si>
  <si>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</si>
  <si>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</si>
  <si>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</si>
  <si>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</si>
  <si>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</si>
  <si>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</si>
  <si>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</si>
  <si>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</si>
  <si>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</si>
  <si>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</si>
  <si>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</si>
  <si>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Solar</t>
  </si>
  <si>
    <t>Wind</t>
  </si>
  <si>
    <t>Hydro</t>
  </si>
  <si>
    <t>Nuclear</t>
  </si>
  <si>
    <t>Biomass</t>
  </si>
  <si>
    <t>Vintage</t>
  </si>
  <si>
    <t>CO2pKwh</t>
  </si>
  <si>
    <t>ELE,CHP</t>
  </si>
  <si>
    <t>CO2C</t>
  </si>
  <si>
    <t>Emissions_Elec</t>
  </si>
  <si>
    <t>kton/PJ</t>
  </si>
  <si>
    <t>y</t>
  </si>
  <si>
    <t>p = combine on process</t>
  </si>
  <si>
    <t>SATIMGE_Veda</t>
  </si>
  <si>
    <t>TWh</t>
  </si>
  <si>
    <t>PJe</t>
  </si>
  <si>
    <t>kg/kWh</t>
  </si>
  <si>
    <t>kton</t>
  </si>
  <si>
    <t>kg</t>
  </si>
  <si>
    <t>kwh</t>
  </si>
  <si>
    <t>Wind,Solar,Hydro</t>
  </si>
  <si>
    <t>NaturalGas,Coal,OilProducts,Nuclear,Biomass,CrudeOil</t>
  </si>
  <si>
    <t>CrudeRefineries</t>
  </si>
  <si>
    <t>REResource</t>
  </si>
  <si>
    <t>ElectricityGen</t>
  </si>
  <si>
    <t>ElectricityDist</t>
  </si>
  <si>
    <t>Agriculture,Commerce,Industry,Residential,Transport,Refineries,HydrogenSector,Exports,</t>
  </si>
  <si>
    <t>Industry,Transport</t>
  </si>
  <si>
    <t>~TS_Defs: snk_attr=Sankey_all</t>
  </si>
  <si>
    <t>Agriculture,Commerce,Industry,Residential,Transport,CrudeRefineries,Synfuels,HydrogenSector,Exports,ElectricitySector</t>
  </si>
  <si>
    <t>Imports,Extraction,CrudeRefineries,Synfuels,REResource</t>
  </si>
  <si>
    <t>ElecDist,ElecGenDist</t>
  </si>
  <si>
    <t>FuelSupply</t>
  </si>
  <si>
    <t>ElecDist</t>
  </si>
  <si>
    <t>ElecGenDist</t>
  </si>
  <si>
    <t>Grid</t>
  </si>
  <si>
    <t>SSEG</t>
  </si>
  <si>
    <t>Res Elc</t>
  </si>
  <si>
    <t>Res Coal,Res OilProducts,Res Gas,Res Biomass</t>
  </si>
  <si>
    <t>Res Coal</t>
  </si>
  <si>
    <t>Res OilProducts</t>
  </si>
  <si>
    <t>Res Gas</t>
  </si>
  <si>
    <t>Res Biomass</t>
  </si>
  <si>
    <t>&lt;pset&gt;_snk_&lt;cset&gt;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</si>
  <si>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</si>
  <si>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</si>
  <si>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</si>
  <si>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</si>
  <si>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</si>
  <si>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</si>
  <si>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</si>
  <si>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Cooking dem,Lighting dem,Other dem,Refrigeration dem,Space Heating dem,Water Heating dem,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</si>
  <si>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</si>
  <si>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</si>
  <si>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</si>
  <si>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</si>
  <si>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</si>
  <si>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</si>
  <si>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</si>
  <si>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RMCooking</t>
  </si>
  <si>
    <t>RMLighting</t>
  </si>
  <si>
    <t>RMNon Energy</t>
  </si>
  <si>
    <t>RMOther</t>
  </si>
  <si>
    <t>RMRefrigeration</t>
  </si>
  <si>
    <t>RMSpace Heating</t>
  </si>
  <si>
    <t>RMWater Heating</t>
  </si>
  <si>
    <t>RHCooking</t>
  </si>
  <si>
    <t>RHLighting</t>
  </si>
  <si>
    <t>RHNon Energy</t>
  </si>
  <si>
    <t>RHOther</t>
  </si>
  <si>
    <t>RHRefrigeration</t>
  </si>
  <si>
    <t>RHSpace Heating</t>
  </si>
  <si>
    <t>RHWater Heating</t>
  </si>
  <si>
    <t>Cooking,Lighting,Other,Refrigeration,Space Heating,Water Heating,</t>
  </si>
  <si>
    <t>~TS_Defs: snk_attr=Sankey_Residential</t>
  </si>
  <si>
    <t>~TS_Defs: snk_attr=Sankey_Transport</t>
  </si>
  <si>
    <t>Tra Elc</t>
  </si>
  <si>
    <t>PassengerPriv</t>
  </si>
  <si>
    <t>PassengerPubRoad</t>
  </si>
  <si>
    <t>FreightRoad,FreightRail,PassengerPriv,PassengerPubRoad,</t>
  </si>
  <si>
    <t>Tra OilProducts</t>
  </si>
  <si>
    <t>Tra Gas</t>
  </si>
  <si>
    <t>Tra Diesel</t>
  </si>
  <si>
    <t>Tra Gasoline</t>
  </si>
  <si>
    <t>Tra JetFuel</t>
  </si>
  <si>
    <t>Tra HFO</t>
  </si>
  <si>
    <t>Tra Elc,Tra Gas,Tra Diesel,Tra Gasoline,Tra JetFuel,Tra HFO,</t>
  </si>
  <si>
    <t>Diesel</t>
  </si>
  <si>
    <t>Gasoline</t>
  </si>
  <si>
    <t>JetFuel</t>
  </si>
  <si>
    <t>HFO</t>
  </si>
  <si>
    <t>~TS_Defs: snk_attr=Sankey_TransportDetailed</t>
  </si>
  <si>
    <t>Tra Elc,Tra Gas,Tra OilProducts</t>
  </si>
  <si>
    <t>ComExist</t>
  </si>
  <si>
    <t>Aluminium</t>
  </si>
  <si>
    <t>Chemicals</t>
  </si>
  <si>
    <t>Food_Bev_Tob</t>
  </si>
  <si>
    <t>Iron_Steel</t>
  </si>
  <si>
    <t>Mining</t>
  </si>
  <si>
    <t>PNFMetals</t>
  </si>
  <si>
    <t>NMMProducts</t>
  </si>
  <si>
    <t>Pulp_Paper</t>
  </si>
  <si>
    <t>EPV_RfTp</t>
  </si>
  <si>
    <t>Ebattery_Utility</t>
  </si>
  <si>
    <t>NonEnergy</t>
  </si>
  <si>
    <t>ProcessHeat</t>
  </si>
  <si>
    <t>PumpsFansCompressors</t>
  </si>
  <si>
    <t>EndUse</t>
  </si>
  <si>
    <t>~TS_Defs: snk_attr=Sankey_Industry</t>
  </si>
  <si>
    <t>NaturalGas,Coal,OilProducts,Biomass</t>
  </si>
  <si>
    <t>Electrolysers,FuelCells,Aluminium,Chemicals,Ammonia,FerroAlloys,Food_Bev_Tob,Iron_Steel,Mining,PNFMetals,NMMProducts,IndOther,PGM,Pulp_Paper,</t>
  </si>
  <si>
    <t>~TS_Defs: snk_attr=Sankey_Industry_Other</t>
  </si>
  <si>
    <t>Industry,HydrogenSector,FuelSupply,Electrolysers,FuelCells,Aluminium,Chemicals,Ammonia,FerroAlloys,Food_Bev_Tob,Iron_Steel,Mining,PNFMetals,NMMProducts,IndOther,PGM,Pulp_Paper,ProcessHeat,PumpsFansCompressors,Lighting,Space Heating,Other,IndTransport,Cooling</t>
  </si>
  <si>
    <t>ProcessHeat,PumpsFansCompressors,Lighting,Space Heating,Other,IndTransport,Cooling</t>
  </si>
  <si>
    <t>Lighting dem,Other dem,Space Heating dem,Electricity Heating dem,PumpsFansCompressors dem,Cooling dem,Process Heating dem,Transport Services</t>
  </si>
  <si>
    <t>Industry,HydrogenSector,FuelSupply,Electrolysers,FuelCells,Aluminium,Chemicals,Ammonia,FerroAlloys,Food_Bev_Tob,Iron_Steel,Mining,PNFMetals,NMMProducts,IndOther,PGM,Pulp_Paper</t>
  </si>
  <si>
    <t>Hydrogen,NaturalGas,Coal,OilProducts,Biomass,Lighting dem,Other dem,Space Heating dem,Electricity Heating dem,PumpsFansCompressors dem,Cooling dem,Process Heating dem,Transport Services</t>
  </si>
  <si>
    <t>ElectricityDist,Hydrogen,NaturalGas,Coal,OilProducts,Biomass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</si>
</sst>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8">
    <xf numFmtId="0" fontId="0" fillId="0" borderId="0" xfId="0"/>
    <xf numFmtId="0" fontId="15" fillId="2" borderId="0" xfId="0" applyFont="1" applyFill="1"/>
    <xf numFmtId="0" fontId="0" fillId="0" borderId="0" xfId="0" quotePrefix="1"/>
    <xf numFmtId="11" fontId="0" fillId="0" borderId="0" xfId="0" applyNumberForma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quotePrefix="1" applyFont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topLeftCell="A2" workbookViewId="0"/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98</v>
      </c>
      <c r="I1" t="s">
        <v>93</v>
      </c>
      <c r="J1" t="s">
        <v>167</v>
      </c>
      <c r="K1" t="s">
        <v>166</v>
      </c>
      <c r="L1" t="s">
        <v>170</v>
      </c>
    </row>
    <row r="2" spans="1:17">
      <c r="B2" t="s">
        <v>97</v>
      </c>
      <c r="I2" t="s">
        <v>92</v>
      </c>
      <c r="J2" t="s">
        <v>161</v>
      </c>
      <c r="K2" t="s">
        <v>165</v>
      </c>
      <c r="L2" t="s">
        <v>171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168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94</v>
      </c>
      <c r="J6" t="s">
        <v>162</v>
      </c>
      <c r="K6" t="s">
        <v>162</v>
      </c>
      <c r="L6" t="s">
        <v>162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96</v>
      </c>
      <c r="J7" t="s">
        <v>162</v>
      </c>
      <c r="K7" t="s">
        <v>162</v>
      </c>
      <c r="L7" t="s">
        <v>162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95</v>
      </c>
      <c r="J8" t="s">
        <v>162</v>
      </c>
      <c r="K8" t="s">
        <v>162</v>
      </c>
      <c r="L8" t="s">
        <v>162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94</v>
      </c>
      <c r="J9" t="s">
        <v>162</v>
      </c>
      <c r="K9" t="s">
        <v>162</v>
      </c>
      <c r="L9" t="s">
        <v>162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96</v>
      </c>
      <c r="J10" t="s">
        <v>162</v>
      </c>
      <c r="K10" t="s">
        <v>162</v>
      </c>
      <c r="L10" t="s">
        <v>162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95</v>
      </c>
      <c r="J11" t="s">
        <v>162</v>
      </c>
      <c r="K11" t="s">
        <v>162</v>
      </c>
      <c r="L11" t="s">
        <v>162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163</v>
      </c>
      <c r="K12" t="s">
        <v>162</v>
      </c>
      <c r="L12" t="s">
        <v>162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163</v>
      </c>
      <c r="K13" t="s">
        <v>162</v>
      </c>
      <c r="L13" t="s">
        <v>162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163</v>
      </c>
      <c r="K14" t="s">
        <v>162</v>
      </c>
      <c r="L14" t="s">
        <v>162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163</v>
      </c>
      <c r="L15" t="s">
        <v>162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163</v>
      </c>
      <c r="L16" t="s">
        <v>162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163</v>
      </c>
      <c r="L17" t="s">
        <v>162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163</v>
      </c>
      <c r="K18" t="s">
        <v>163</v>
      </c>
      <c r="L18" t="s">
        <v>163</v>
      </c>
      <c r="M18">
        <v>10</v>
      </c>
      <c r="R18" t="s">
        <v>169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163</v>
      </c>
      <c r="K19" t="s">
        <v>163</v>
      </c>
      <c r="L19" t="s">
        <v>163</v>
      </c>
      <c r="M19">
        <v>11</v>
      </c>
      <c r="R19" t="s">
        <v>169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163</v>
      </c>
      <c r="K20" t="s">
        <v>163</v>
      </c>
      <c r="L20" t="s">
        <v>163</v>
      </c>
      <c r="M20">
        <v>12</v>
      </c>
      <c r="R20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158</v>
      </c>
      <c r="C3" t="s">
        <v>157</v>
      </c>
    </row>
    <row r="4" spans="1:3">
      <c r="A4" t="s">
        <v>11</v>
      </c>
      <c r="B4" t="s">
        <v>85</v>
      </c>
      <c r="C4" t="s">
        <v>86</v>
      </c>
    </row>
    <row r="5" spans="1:3">
      <c r="A5" t="s">
        <v>11</v>
      </c>
      <c r="B5" t="s">
        <v>87</v>
      </c>
      <c r="C5" t="s">
        <v>88</v>
      </c>
    </row>
    <row r="6" spans="1:3">
      <c r="A6" t="s">
        <v>11</v>
      </c>
      <c r="B6" t="s">
        <v>71</v>
      </c>
      <c r="C6" t="s">
        <v>156</v>
      </c>
    </row>
    <row r="7" spans="1:3">
      <c r="A7" t="s">
        <v>11</v>
      </c>
      <c r="B7" t="s">
        <v>160</v>
      </c>
      <c r="C7" t="s">
        <v>69</v>
      </c>
    </row>
    <row r="8" spans="1:3">
      <c r="A8" t="s">
        <v>11</v>
      </c>
      <c r="B8" t="s">
        <v>70</v>
      </c>
      <c r="C8" t="s">
        <v>159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102</v>
      </c>
      <c r="C10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workbookViewId="0"/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106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142</v>
      </c>
      <c r="B3" t="s">
        <v>107</v>
      </c>
      <c r="C3" t="s">
        <v>108</v>
      </c>
    </row>
    <row r="4" spans="1:3">
      <c r="A4" t="s">
        <v>142</v>
      </c>
      <c r="B4" t="s">
        <v>109</v>
      </c>
      <c r="C4" t="s">
        <v>108</v>
      </c>
    </row>
    <row r="5" spans="1:3">
      <c r="A5" t="s">
        <v>142</v>
      </c>
      <c r="B5" t="s">
        <v>110</v>
      </c>
      <c r="C5" t="s">
        <v>108</v>
      </c>
    </row>
    <row r="6" spans="1:3">
      <c r="A6" t="s">
        <v>142</v>
      </c>
      <c r="B6" t="s">
        <v>111</v>
      </c>
      <c r="C6" t="s">
        <v>108</v>
      </c>
    </row>
    <row r="7" spans="1:3">
      <c r="A7" t="s">
        <v>142</v>
      </c>
      <c r="B7" t="s">
        <v>112</v>
      </c>
      <c r="C7" t="s">
        <v>108</v>
      </c>
    </row>
    <row r="8" spans="1:3">
      <c r="A8" t="s">
        <v>142</v>
      </c>
      <c r="B8" t="s">
        <v>113</v>
      </c>
      <c r="C8" t="s">
        <v>108</v>
      </c>
    </row>
    <row r="9" spans="1:3">
      <c r="A9" t="s">
        <v>142</v>
      </c>
      <c r="B9" t="s">
        <v>114</v>
      </c>
      <c r="C9" t="s">
        <v>108</v>
      </c>
    </row>
    <row r="10" spans="1:3">
      <c r="A10" t="s">
        <v>142</v>
      </c>
      <c r="B10" t="s">
        <v>115</v>
      </c>
      <c r="C10" t="s">
        <v>108</v>
      </c>
    </row>
    <row r="11" spans="1:3">
      <c r="A11" t="s">
        <v>142</v>
      </c>
      <c r="B11" t="s">
        <v>116</v>
      </c>
      <c r="C11" t="s">
        <v>108</v>
      </c>
    </row>
    <row r="12" spans="1:3">
      <c r="A12" t="s">
        <v>142</v>
      </c>
      <c r="B12" t="s">
        <v>117</v>
      </c>
      <c r="C12" t="s">
        <v>108</v>
      </c>
    </row>
    <row r="13" spans="1:3">
      <c r="A13" t="s">
        <v>142</v>
      </c>
      <c r="B13" t="s">
        <v>118</v>
      </c>
      <c r="C13" t="s">
        <v>108</v>
      </c>
    </row>
    <row r="14" spans="1:3">
      <c r="A14" t="s">
        <v>142</v>
      </c>
      <c r="B14" t="s">
        <v>119</v>
      </c>
      <c r="C14" t="s">
        <v>108</v>
      </c>
    </row>
    <row r="15" spans="1:3">
      <c r="A15" t="s">
        <v>142</v>
      </c>
      <c r="B15" t="s">
        <v>120</v>
      </c>
      <c r="C15" t="s">
        <v>108</v>
      </c>
    </row>
    <row r="16" spans="1:3">
      <c r="A16" t="s">
        <v>142</v>
      </c>
      <c r="B16" t="s">
        <v>121</v>
      </c>
      <c r="C16" t="s">
        <v>108</v>
      </c>
    </row>
    <row r="17" spans="1:3">
      <c r="A17" t="s">
        <v>142</v>
      </c>
      <c r="B17" t="s">
        <v>122</v>
      </c>
      <c r="C17" t="s">
        <v>108</v>
      </c>
    </row>
    <row r="18" spans="1:3">
      <c r="A18" t="s">
        <v>142</v>
      </c>
      <c r="B18" t="s">
        <v>123</v>
      </c>
      <c r="C18" t="s">
        <v>108</v>
      </c>
    </row>
    <row r="19" spans="1:3">
      <c r="A19" t="s">
        <v>142</v>
      </c>
      <c r="B19" t="s">
        <v>124</v>
      </c>
      <c r="C19" t="s">
        <v>108</v>
      </c>
    </row>
    <row r="20" spans="1:3">
      <c r="A20" t="s">
        <v>142</v>
      </c>
      <c r="B20" t="s">
        <v>125</v>
      </c>
      <c r="C20" t="s">
        <v>126</v>
      </c>
    </row>
    <row r="21" spans="1:3">
      <c r="A21" t="s">
        <v>142</v>
      </c>
      <c r="B21" t="s">
        <v>127</v>
      </c>
      <c r="C21" t="s">
        <v>126</v>
      </c>
    </row>
    <row r="22" spans="1:3">
      <c r="A22" t="s">
        <v>142</v>
      </c>
      <c r="B22" t="s">
        <v>128</v>
      </c>
      <c r="C22" t="s">
        <v>126</v>
      </c>
    </row>
    <row r="23" spans="1:3">
      <c r="A23" t="s">
        <v>142</v>
      </c>
      <c r="B23" t="s">
        <v>129</v>
      </c>
      <c r="C23" t="s">
        <v>126</v>
      </c>
    </row>
    <row r="24" spans="1:3">
      <c r="A24" t="s">
        <v>142</v>
      </c>
      <c r="B24" t="s">
        <v>130</v>
      </c>
      <c r="C24" t="s">
        <v>126</v>
      </c>
    </row>
    <row r="25" spans="1:3">
      <c r="A25" t="s">
        <v>142</v>
      </c>
      <c r="B25" t="s">
        <v>131</v>
      </c>
      <c r="C25" t="s">
        <v>126</v>
      </c>
    </row>
    <row r="26" spans="1:3">
      <c r="A26" t="s">
        <v>142</v>
      </c>
      <c r="B26" t="s">
        <v>132</v>
      </c>
      <c r="C26" t="s">
        <v>126</v>
      </c>
    </row>
    <row r="27" spans="1:3">
      <c r="A27" t="s">
        <v>142</v>
      </c>
      <c r="B27" t="s">
        <v>133</v>
      </c>
      <c r="C27" t="s">
        <v>126</v>
      </c>
    </row>
    <row r="28" spans="1:3">
      <c r="A28" t="s">
        <v>142</v>
      </c>
      <c r="B28" t="s">
        <v>134</v>
      </c>
      <c r="C28" t="s">
        <v>126</v>
      </c>
    </row>
    <row r="29" spans="1:3">
      <c r="A29" t="s">
        <v>142</v>
      </c>
      <c r="B29" t="s">
        <v>135</v>
      </c>
      <c r="C29" t="s">
        <v>126</v>
      </c>
    </row>
    <row r="30" spans="1:3">
      <c r="A30" t="s">
        <v>142</v>
      </c>
      <c r="B30" t="s">
        <v>136</v>
      </c>
      <c r="C30" t="s">
        <v>126</v>
      </c>
    </row>
    <row r="31" spans="1:3">
      <c r="A31" t="s">
        <v>142</v>
      </c>
      <c r="B31" t="s">
        <v>137</v>
      </c>
      <c r="C31" t="s">
        <v>126</v>
      </c>
    </row>
    <row r="32" spans="1:3">
      <c r="A32" t="s">
        <v>142</v>
      </c>
      <c r="B32" t="s">
        <v>138</v>
      </c>
      <c r="C32" t="s">
        <v>126</v>
      </c>
    </row>
    <row r="33" spans="1:3">
      <c r="A33" t="s">
        <v>142</v>
      </c>
      <c r="B33" t="s">
        <v>139</v>
      </c>
      <c r="C33" t="s">
        <v>126</v>
      </c>
    </row>
    <row r="34" spans="1:3">
      <c r="A34" t="s">
        <v>142</v>
      </c>
      <c r="B34" t="s">
        <v>140</v>
      </c>
      <c r="C34" t="s">
        <v>126</v>
      </c>
    </row>
    <row r="35" spans="1:3">
      <c r="A35" t="s">
        <v>142</v>
      </c>
      <c r="B35" t="s">
        <v>141</v>
      </c>
      <c r="C35" t="s">
        <v>126</v>
      </c>
    </row>
    <row r="36" spans="1:3">
      <c r="A36" t="s">
        <v>148</v>
      </c>
      <c r="B36" t="s">
        <v>125</v>
      </c>
      <c r="C36" t="s">
        <v>125</v>
      </c>
    </row>
    <row r="37" spans="1:3">
      <c r="A37" t="s">
        <v>148</v>
      </c>
      <c r="B37" t="s">
        <v>140</v>
      </c>
      <c r="C37" t="s">
        <v>125</v>
      </c>
    </row>
    <row r="38" spans="1:3">
      <c r="A38" t="s">
        <v>148</v>
      </c>
      <c r="B38" t="s">
        <v>113</v>
      </c>
      <c r="C38" t="s">
        <v>143</v>
      </c>
    </row>
    <row r="39" spans="1:3">
      <c r="A39" t="s">
        <v>148</v>
      </c>
      <c r="B39" t="s">
        <v>114</v>
      </c>
      <c r="C39" t="s">
        <v>143</v>
      </c>
    </row>
    <row r="40" spans="1:3">
      <c r="A40" t="s">
        <v>148</v>
      </c>
      <c r="B40" t="s">
        <v>109</v>
      </c>
      <c r="C40" t="s">
        <v>143</v>
      </c>
    </row>
    <row r="41" spans="1:3">
      <c r="A41" t="s">
        <v>148</v>
      </c>
      <c r="B41" t="s">
        <v>107</v>
      </c>
      <c r="C41" t="s">
        <v>143</v>
      </c>
    </row>
    <row r="42" spans="1:3">
      <c r="A42" t="s">
        <v>148</v>
      </c>
      <c r="B42" t="s">
        <v>135</v>
      </c>
      <c r="C42" t="s">
        <v>144</v>
      </c>
    </row>
    <row r="43" spans="1:3">
      <c r="A43" t="s">
        <v>148</v>
      </c>
      <c r="B43" t="s">
        <v>129</v>
      </c>
      <c r="C43" t="s">
        <v>144</v>
      </c>
    </row>
    <row r="44" spans="1:3">
      <c r="A44" t="s">
        <v>148</v>
      </c>
      <c r="B44" t="s">
        <v>130</v>
      </c>
      <c r="C44" t="s">
        <v>130</v>
      </c>
    </row>
    <row r="45" spans="1:3">
      <c r="A45" t="s">
        <v>148</v>
      </c>
      <c r="B45" t="s">
        <v>110</v>
      </c>
      <c r="C45" t="s">
        <v>110</v>
      </c>
    </row>
    <row r="46" spans="1:3">
      <c r="A46" t="s">
        <v>148</v>
      </c>
      <c r="B46" t="s">
        <v>131</v>
      </c>
      <c r="C46" t="s">
        <v>131</v>
      </c>
    </row>
    <row r="47" spans="1:3">
      <c r="A47" t="s">
        <v>148</v>
      </c>
      <c r="B47" t="s">
        <v>118</v>
      </c>
      <c r="C47" t="s">
        <v>111</v>
      </c>
    </row>
    <row r="48" spans="1:3">
      <c r="A48" t="s">
        <v>148</v>
      </c>
      <c r="B48" t="s">
        <v>117</v>
      </c>
      <c r="C48" t="s">
        <v>111</v>
      </c>
    </row>
    <row r="49" spans="1:3">
      <c r="A49" t="s">
        <v>148</v>
      </c>
      <c r="B49" t="s">
        <v>119</v>
      </c>
      <c r="C49" t="s">
        <v>111</v>
      </c>
    </row>
    <row r="50" spans="1:3">
      <c r="A50" t="s">
        <v>148</v>
      </c>
      <c r="B50" t="s">
        <v>122</v>
      </c>
      <c r="C50" t="s">
        <v>111</v>
      </c>
    </row>
    <row r="51" spans="1:3">
      <c r="A51" t="s">
        <v>148</v>
      </c>
      <c r="B51" t="s">
        <v>121</v>
      </c>
      <c r="C51" t="s">
        <v>111</v>
      </c>
    </row>
    <row r="52" spans="1:3">
      <c r="A52" t="s">
        <v>148</v>
      </c>
      <c r="B52" t="s">
        <v>120</v>
      </c>
      <c r="C52" t="s">
        <v>111</v>
      </c>
    </row>
    <row r="53" spans="1:3">
      <c r="A53" t="s">
        <v>148</v>
      </c>
      <c r="B53" t="s">
        <v>123</v>
      </c>
      <c r="C53" t="s">
        <v>111</v>
      </c>
    </row>
    <row r="54" spans="1:3">
      <c r="A54" t="s">
        <v>148</v>
      </c>
      <c r="B54" t="s">
        <v>124</v>
      </c>
      <c r="C54" t="s">
        <v>111</v>
      </c>
    </row>
    <row r="55" spans="1:3">
      <c r="A55" t="s">
        <v>148</v>
      </c>
      <c r="B55" t="s">
        <v>115</v>
      </c>
      <c r="C55" t="s">
        <v>145</v>
      </c>
    </row>
    <row r="56" spans="1:3">
      <c r="A56" t="s">
        <v>148</v>
      </c>
      <c r="B56" t="s">
        <v>112</v>
      </c>
      <c r="C56" t="s">
        <v>145</v>
      </c>
    </row>
    <row r="57" spans="1:3">
      <c r="A57" t="s">
        <v>148</v>
      </c>
      <c r="B57" t="s">
        <v>141</v>
      </c>
      <c r="C57" t="s">
        <v>146</v>
      </c>
    </row>
    <row r="58" spans="1:3">
      <c r="A58" t="s">
        <v>148</v>
      </c>
      <c r="B58" t="s">
        <v>133</v>
      </c>
      <c r="C58" t="s">
        <v>146</v>
      </c>
    </row>
    <row r="59" spans="1:3">
      <c r="A59" t="s">
        <v>148</v>
      </c>
      <c r="B59" t="s">
        <v>134</v>
      </c>
      <c r="C59" t="s">
        <v>134</v>
      </c>
    </row>
    <row r="60" spans="1:3">
      <c r="A60" t="s">
        <v>148</v>
      </c>
      <c r="B60" t="s">
        <v>137</v>
      </c>
      <c r="C60" t="s">
        <v>137</v>
      </c>
    </row>
    <row r="61" spans="1:3">
      <c r="A61" t="s">
        <v>148</v>
      </c>
      <c r="B61" t="s">
        <v>136</v>
      </c>
      <c r="C61" t="s">
        <v>138</v>
      </c>
    </row>
    <row r="62" spans="1:3">
      <c r="A62" t="s">
        <v>148</v>
      </c>
      <c r="B62" t="s">
        <v>138</v>
      </c>
      <c r="C62" t="s">
        <v>138</v>
      </c>
    </row>
    <row r="63" spans="1:3">
      <c r="A63" t="s">
        <v>148</v>
      </c>
      <c r="B63" t="s">
        <v>128</v>
      </c>
      <c r="C63" t="s">
        <v>128</v>
      </c>
    </row>
    <row r="64" spans="1:3">
      <c r="A64" t="s">
        <v>148</v>
      </c>
      <c r="B64" t="s">
        <v>127</v>
      </c>
      <c r="C64" t="s">
        <v>147</v>
      </c>
    </row>
    <row r="65" spans="1:3">
      <c r="A65" t="s">
        <v>148</v>
      </c>
      <c r="B65" t="s">
        <v>132</v>
      </c>
      <c r="C65" t="s">
        <v>147</v>
      </c>
    </row>
    <row r="66" spans="1:3">
      <c r="A66" t="s">
        <v>148</v>
      </c>
      <c r="B66" t="s">
        <v>139</v>
      </c>
      <c r="C66" t="s">
        <v>139</v>
      </c>
    </row>
    <row r="67" spans="1:3">
      <c r="A67" t="s">
        <v>148</v>
      </c>
      <c r="B67" t="s">
        <v>116</v>
      </c>
      <c r="C67" t="s">
        <v>116</v>
      </c>
    </row>
    <row r="68" spans="1:3">
      <c r="A68" t="s">
        <v>149</v>
      </c>
      <c r="B68" t="s">
        <v>150</v>
      </c>
      <c r="C68" t="s">
        <v>152</v>
      </c>
    </row>
    <row r="69" spans="1:3">
      <c r="A69" t="s">
        <v>149</v>
      </c>
      <c r="B69" t="s">
        <v>117</v>
      </c>
      <c r="C69" t="s">
        <v>151</v>
      </c>
    </row>
    <row r="70" spans="1:3">
      <c r="A70" t="s">
        <v>149</v>
      </c>
      <c r="B70" t="s">
        <v>118</v>
      </c>
      <c r="C70" t="s">
        <v>151</v>
      </c>
    </row>
    <row r="71" spans="1:3">
      <c r="A71" t="s">
        <v>149</v>
      </c>
      <c r="B71" t="s">
        <v>119</v>
      </c>
      <c r="C71" t="s">
        <v>151</v>
      </c>
    </row>
    <row r="72" spans="1:3">
      <c r="A72" t="s">
        <v>149</v>
      </c>
      <c r="B72" t="s">
        <v>120</v>
      </c>
      <c r="C72" t="s">
        <v>151</v>
      </c>
    </row>
    <row r="73" spans="1:3">
      <c r="A73" t="s">
        <v>149</v>
      </c>
      <c r="B73" t="s">
        <v>121</v>
      </c>
      <c r="C73" t="s">
        <v>151</v>
      </c>
    </row>
    <row r="74" spans="1:3">
      <c r="A74" t="s">
        <v>149</v>
      </c>
      <c r="B74" t="s">
        <v>122</v>
      </c>
      <c r="C74" t="s">
        <v>151</v>
      </c>
    </row>
    <row r="75" spans="1:3">
      <c r="A75" t="s">
        <v>149</v>
      </c>
      <c r="B75" t="s">
        <v>123</v>
      </c>
      <c r="C75" t="s">
        <v>151</v>
      </c>
    </row>
    <row r="76" spans="1:3">
      <c r="A76" t="s">
        <v>149</v>
      </c>
      <c r="B76" t="s">
        <v>124</v>
      </c>
      <c r="C76" t="s">
        <v>151</v>
      </c>
    </row>
    <row r="77" spans="1:3">
      <c r="A77" t="s">
        <v>149</v>
      </c>
      <c r="B77" t="s">
        <v>111</v>
      </c>
      <c r="C77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68"/>
  <sheetViews>
    <sheetView topLeftCell="A49" workbookViewId="0">
      <selection activeCell="C57" sqref="C57:D68"/>
    </sheetView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217</v>
      </c>
      <c r="C3" t="str">
        <f>D3</f>
        <v>Agriculture</v>
      </c>
      <c r="D3" t="s">
        <v>179</v>
      </c>
    </row>
    <row r="4" spans="1:7">
      <c r="A4" t="s">
        <v>217</v>
      </c>
      <c r="C4" t="str">
        <f t="shared" ref="C4:C19" si="0">D4</f>
        <v>Commerce</v>
      </c>
      <c r="D4" t="s">
        <v>181</v>
      </c>
    </row>
    <row r="5" spans="1:7">
      <c r="A5" t="s">
        <v>217</v>
      </c>
      <c r="C5" t="str">
        <f t="shared" si="0"/>
        <v>Agriculture</v>
      </c>
      <c r="D5" t="s">
        <v>179</v>
      </c>
    </row>
    <row r="6" spans="1:7">
      <c r="A6" t="s">
        <v>217</v>
      </c>
      <c r="C6" t="str">
        <f t="shared" si="0"/>
        <v>Commerce</v>
      </c>
      <c r="D6" t="s">
        <v>181</v>
      </c>
    </row>
    <row r="7" spans="1:7">
      <c r="A7" t="s">
        <v>217</v>
      </c>
      <c r="C7" t="str">
        <f t="shared" si="0"/>
        <v>Industry</v>
      </c>
      <c r="D7" t="s">
        <v>202</v>
      </c>
    </row>
    <row r="8" spans="1:7">
      <c r="A8" t="s">
        <v>217</v>
      </c>
      <c r="C8" t="str">
        <f t="shared" si="0"/>
        <v>Residential</v>
      </c>
      <c r="D8" t="s">
        <v>164</v>
      </c>
    </row>
    <row r="9" spans="1:7">
      <c r="A9" t="s">
        <v>217</v>
      </c>
      <c r="C9" t="str">
        <f t="shared" si="0"/>
        <v>Transport</v>
      </c>
      <c r="D9" t="s">
        <v>214</v>
      </c>
    </row>
    <row r="10" spans="1:7">
      <c r="A10" t="s">
        <v>217</v>
      </c>
      <c r="C10" t="str">
        <f t="shared" si="0"/>
        <v>CrudeRefineries</v>
      </c>
      <c r="D10" t="s">
        <v>267</v>
      </c>
    </row>
    <row r="11" spans="1:7">
      <c r="A11" t="s">
        <v>217</v>
      </c>
      <c r="C11" t="str">
        <f t="shared" si="0"/>
        <v>Synfuels</v>
      </c>
      <c r="D11" t="s">
        <v>227</v>
      </c>
    </row>
    <row r="12" spans="1:7">
      <c r="A12" t="s">
        <v>217</v>
      </c>
      <c r="C12" t="str">
        <f t="shared" si="0"/>
        <v>ElectricitySector</v>
      </c>
      <c r="D12" t="s">
        <v>221</v>
      </c>
    </row>
    <row r="13" spans="1:7">
      <c r="A13" t="s">
        <v>217</v>
      </c>
      <c r="C13" t="str">
        <f t="shared" si="0"/>
        <v>HydrogenSector</v>
      </c>
      <c r="D13" t="s">
        <v>244</v>
      </c>
    </row>
    <row r="14" spans="1:7">
      <c r="A14" t="s">
        <v>217</v>
      </c>
      <c r="C14" t="str">
        <f t="shared" si="0"/>
        <v>Imports</v>
      </c>
      <c r="D14" t="s">
        <v>192</v>
      </c>
    </row>
    <row r="15" spans="1:7">
      <c r="A15" t="s">
        <v>217</v>
      </c>
      <c r="C15" t="str">
        <f t="shared" si="0"/>
        <v>Exports</v>
      </c>
      <c r="D15" t="s">
        <v>209</v>
      </c>
    </row>
    <row r="16" spans="1:7">
      <c r="A16" t="s">
        <v>217</v>
      </c>
      <c r="C16" t="str">
        <f t="shared" si="0"/>
        <v>Extraction</v>
      </c>
      <c r="D16" t="s">
        <v>224</v>
      </c>
    </row>
    <row r="17" spans="1:4">
      <c r="A17" t="s">
        <v>217</v>
      </c>
      <c r="C17" t="str">
        <f t="shared" si="0"/>
        <v>REResource</v>
      </c>
      <c r="D17" t="s">
        <v>268</v>
      </c>
    </row>
    <row r="18" spans="1:4">
      <c r="A18" t="s">
        <v>217</v>
      </c>
      <c r="C18" t="str">
        <f t="shared" si="0"/>
        <v>Refineries</v>
      </c>
      <c r="D18" t="s">
        <v>225</v>
      </c>
    </row>
    <row r="19" spans="1:4">
      <c r="A19" t="s">
        <v>217</v>
      </c>
      <c r="C19" t="str">
        <f t="shared" si="0"/>
        <v>FuelSupply</v>
      </c>
      <c r="D19" t="s">
        <v>277</v>
      </c>
    </row>
    <row r="20" spans="1:4">
      <c r="A20" t="s">
        <v>218</v>
      </c>
      <c r="C20" t="s">
        <v>212</v>
      </c>
      <c r="D20" t="s">
        <v>212</v>
      </c>
    </row>
    <row r="21" spans="1:4">
      <c r="A21" t="s">
        <v>218</v>
      </c>
      <c r="C21" t="s">
        <v>210</v>
      </c>
      <c r="D21" t="s">
        <v>210</v>
      </c>
    </row>
    <row r="22" spans="1:4">
      <c r="A22" t="s">
        <v>218</v>
      </c>
      <c r="C22" t="s">
        <v>213</v>
      </c>
      <c r="D22" t="s">
        <v>213</v>
      </c>
    </row>
    <row r="23" spans="1:4">
      <c r="A23" t="s">
        <v>218</v>
      </c>
      <c r="C23" t="s">
        <v>215</v>
      </c>
      <c r="D23" t="s">
        <v>215</v>
      </c>
    </row>
    <row r="24" spans="1:4">
      <c r="A24" t="s">
        <v>218</v>
      </c>
      <c r="C24" t="s">
        <v>216</v>
      </c>
      <c r="D24" t="s">
        <v>216</v>
      </c>
    </row>
    <row r="25" spans="1:4">
      <c r="A25" t="s">
        <v>218</v>
      </c>
      <c r="C25" t="s">
        <v>322</v>
      </c>
      <c r="D25" t="s">
        <v>322</v>
      </c>
    </row>
    <row r="26" spans="1:4">
      <c r="A26" t="s">
        <v>218</v>
      </c>
      <c r="C26" t="s">
        <v>323</v>
      </c>
      <c r="D26" t="s">
        <v>323</v>
      </c>
    </row>
    <row r="27" spans="1:4">
      <c r="A27" t="s">
        <v>218</v>
      </c>
      <c r="C27" t="s">
        <v>188</v>
      </c>
      <c r="D27" t="s">
        <v>188</v>
      </c>
    </row>
    <row r="28" spans="1:4">
      <c r="A28" t="s">
        <v>218</v>
      </c>
      <c r="C28" t="s">
        <v>338</v>
      </c>
      <c r="D28" t="s">
        <v>338</v>
      </c>
    </row>
    <row r="29" spans="1:4">
      <c r="A29" t="s">
        <v>218</v>
      </c>
      <c r="C29" t="s">
        <v>203</v>
      </c>
      <c r="D29" t="s">
        <v>203</v>
      </c>
    </row>
    <row r="30" spans="1:4">
      <c r="A30" t="s">
        <v>218</v>
      </c>
      <c r="C30" t="s">
        <v>204</v>
      </c>
      <c r="D30" t="s">
        <v>204</v>
      </c>
    </row>
    <row r="31" spans="1:4">
      <c r="A31" t="s">
        <v>218</v>
      </c>
      <c r="C31" t="s">
        <v>339</v>
      </c>
      <c r="D31" t="s">
        <v>339</v>
      </c>
    </row>
    <row r="32" spans="1:4">
      <c r="A32" t="s">
        <v>218</v>
      </c>
      <c r="C32" t="s">
        <v>340</v>
      </c>
      <c r="D32" t="s">
        <v>340</v>
      </c>
    </row>
    <row r="33" spans="1:4">
      <c r="A33" t="s">
        <v>218</v>
      </c>
      <c r="C33" t="s">
        <v>205</v>
      </c>
      <c r="D33" t="s">
        <v>205</v>
      </c>
    </row>
    <row r="34" spans="1:4">
      <c r="A34" t="s">
        <v>218</v>
      </c>
      <c r="C34" t="s">
        <v>206</v>
      </c>
      <c r="D34" t="s">
        <v>206</v>
      </c>
    </row>
    <row r="35" spans="1:4">
      <c r="A35" t="s">
        <v>218</v>
      </c>
      <c r="C35" t="s">
        <v>341</v>
      </c>
      <c r="D35" t="s">
        <v>341</v>
      </c>
    </row>
    <row r="36" spans="1:4">
      <c r="A36" t="s">
        <v>218</v>
      </c>
      <c r="C36" t="s">
        <v>342</v>
      </c>
      <c r="D36" t="s">
        <v>342</v>
      </c>
    </row>
    <row r="37" spans="1:4">
      <c r="A37" t="s">
        <v>218</v>
      </c>
      <c r="C37" t="s">
        <v>343</v>
      </c>
      <c r="D37" t="s">
        <v>343</v>
      </c>
    </row>
    <row r="38" spans="1:4">
      <c r="A38" t="s">
        <v>218</v>
      </c>
      <c r="C38" t="s">
        <v>344</v>
      </c>
      <c r="D38" t="s">
        <v>344</v>
      </c>
    </row>
    <row r="39" spans="1:4">
      <c r="A39" t="s">
        <v>218</v>
      </c>
      <c r="C39" t="s">
        <v>345</v>
      </c>
      <c r="D39" t="s">
        <v>345</v>
      </c>
    </row>
    <row r="40" spans="1:4">
      <c r="A40" t="s">
        <v>218</v>
      </c>
      <c r="C40" t="s">
        <v>207</v>
      </c>
      <c r="D40" t="s">
        <v>207</v>
      </c>
    </row>
    <row r="41" spans="1:4">
      <c r="A41" t="s">
        <v>218</v>
      </c>
      <c r="C41" t="s">
        <v>208</v>
      </c>
      <c r="D41" t="s">
        <v>208</v>
      </c>
    </row>
    <row r="42" spans="1:4">
      <c r="A42" t="s">
        <v>218</v>
      </c>
      <c r="C42" t="s">
        <v>346</v>
      </c>
      <c r="D42" t="s">
        <v>346</v>
      </c>
    </row>
    <row r="43" spans="1:4">
      <c r="A43" t="s">
        <v>218</v>
      </c>
      <c r="C43" t="s">
        <v>190</v>
      </c>
      <c r="D43" t="s">
        <v>190</v>
      </c>
    </row>
    <row r="44" spans="1:4">
      <c r="A44" t="s">
        <v>218</v>
      </c>
      <c r="C44" t="s">
        <v>191</v>
      </c>
      <c r="D44" t="s">
        <v>191</v>
      </c>
    </row>
    <row r="45" spans="1:4">
      <c r="A45" t="s">
        <v>218</v>
      </c>
      <c r="C45" t="s">
        <v>194</v>
      </c>
      <c r="D45" t="s">
        <v>194</v>
      </c>
    </row>
    <row r="46" spans="1:4">
      <c r="A46" t="s">
        <v>218</v>
      </c>
      <c r="C46" t="s">
        <v>193</v>
      </c>
      <c r="D46" t="s">
        <v>193</v>
      </c>
    </row>
    <row r="47" spans="1:4">
      <c r="A47" t="s">
        <v>218</v>
      </c>
      <c r="C47" t="s">
        <v>195</v>
      </c>
      <c r="D47" t="s">
        <v>195</v>
      </c>
    </row>
    <row r="48" spans="1:4">
      <c r="A48" t="s">
        <v>218</v>
      </c>
      <c r="C48" t="s">
        <v>347</v>
      </c>
      <c r="D48" t="s">
        <v>347</v>
      </c>
    </row>
    <row r="49" spans="1:4">
      <c r="A49" t="s">
        <v>218</v>
      </c>
      <c r="C49" t="s">
        <v>196</v>
      </c>
      <c r="D49" t="s">
        <v>196</v>
      </c>
    </row>
    <row r="50" spans="1:4">
      <c r="A50" t="s">
        <v>218</v>
      </c>
      <c r="C50" t="s">
        <v>197</v>
      </c>
      <c r="D50" t="s">
        <v>197</v>
      </c>
    </row>
    <row r="51" spans="1:4">
      <c r="A51" t="s">
        <v>218</v>
      </c>
      <c r="C51" t="s">
        <v>198</v>
      </c>
      <c r="D51" t="s">
        <v>198</v>
      </c>
    </row>
    <row r="52" spans="1:4">
      <c r="A52" t="s">
        <v>218</v>
      </c>
      <c r="C52" t="s">
        <v>348</v>
      </c>
      <c r="D52" t="s">
        <v>348</v>
      </c>
    </row>
    <row r="53" spans="1:4">
      <c r="A53" t="s">
        <v>218</v>
      </c>
      <c r="C53" t="s">
        <v>199</v>
      </c>
      <c r="D53" t="s">
        <v>199</v>
      </c>
    </row>
    <row r="54" spans="1:4">
      <c r="A54" t="s">
        <v>218</v>
      </c>
      <c r="C54" t="s">
        <v>189</v>
      </c>
      <c r="D54" t="s">
        <v>189</v>
      </c>
    </row>
    <row r="55" spans="1:4">
      <c r="A55" t="s">
        <v>218</v>
      </c>
      <c r="C55" t="s">
        <v>200</v>
      </c>
      <c r="D55" t="s">
        <v>200</v>
      </c>
    </row>
    <row r="56" spans="1:4">
      <c r="A56" t="s">
        <v>218</v>
      </c>
      <c r="C56" t="s">
        <v>201</v>
      </c>
      <c r="D56" t="s">
        <v>201</v>
      </c>
    </row>
    <row r="57" spans="1:4">
      <c r="A57" t="s">
        <v>352</v>
      </c>
      <c r="C57" t="s">
        <v>75</v>
      </c>
      <c r="D57" t="s">
        <v>75</v>
      </c>
    </row>
    <row r="58" spans="1:4">
      <c r="A58" t="s">
        <v>352</v>
      </c>
      <c r="C58" t="s">
        <v>76</v>
      </c>
      <c r="D58" t="s">
        <v>76</v>
      </c>
    </row>
    <row r="59" spans="1:4">
      <c r="A59" t="s">
        <v>352</v>
      </c>
      <c r="C59" t="s">
        <v>349</v>
      </c>
      <c r="D59" t="s">
        <v>349</v>
      </c>
    </row>
    <row r="60" spans="1:4">
      <c r="A60" t="s">
        <v>352</v>
      </c>
      <c r="C60" t="s">
        <v>180</v>
      </c>
      <c r="D60" t="s">
        <v>180</v>
      </c>
    </row>
    <row r="61" spans="1:4">
      <c r="A61" t="s">
        <v>352</v>
      </c>
      <c r="C61" t="s">
        <v>185</v>
      </c>
      <c r="D61" t="s">
        <v>185</v>
      </c>
    </row>
    <row r="62" spans="1:4">
      <c r="A62" t="s">
        <v>352</v>
      </c>
      <c r="C62" t="s">
        <v>184</v>
      </c>
      <c r="D62" t="s">
        <v>184</v>
      </c>
    </row>
    <row r="63" spans="1:4">
      <c r="A63" t="s">
        <v>352</v>
      </c>
      <c r="C63" t="s">
        <v>187</v>
      </c>
      <c r="D63" t="s">
        <v>187</v>
      </c>
    </row>
    <row r="64" spans="1:4">
      <c r="A64" t="s">
        <v>352</v>
      </c>
      <c r="C64" t="s">
        <v>182</v>
      </c>
      <c r="D64" t="s">
        <v>182</v>
      </c>
    </row>
    <row r="65" spans="1:4">
      <c r="A65" t="s">
        <v>352</v>
      </c>
      <c r="C65" t="s">
        <v>183</v>
      </c>
      <c r="D65" t="s">
        <v>183</v>
      </c>
    </row>
    <row r="66" spans="1:4">
      <c r="A66" t="s">
        <v>352</v>
      </c>
      <c r="C66" t="s">
        <v>186</v>
      </c>
      <c r="D66" t="s">
        <v>186</v>
      </c>
    </row>
    <row r="67" spans="1:4">
      <c r="A67" t="s">
        <v>352</v>
      </c>
      <c r="C67" t="s">
        <v>350</v>
      </c>
      <c r="D67" t="s">
        <v>350</v>
      </c>
    </row>
    <row r="68" spans="1:4">
      <c r="A68" t="s">
        <v>352</v>
      </c>
      <c r="C68" t="s">
        <v>351</v>
      </c>
      <c r="D68" t="s">
        <v>351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4"/>
  <sheetViews>
    <sheetView workbookViewId="0"/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104</v>
      </c>
      <c r="C3" t="s">
        <v>101</v>
      </c>
      <c r="D3" t="s">
        <v>101</v>
      </c>
    </row>
    <row r="4" spans="1:8">
      <c r="A4" t="s">
        <v>104</v>
      </c>
      <c r="C4" t="s">
        <v>105</v>
      </c>
      <c r="D4" t="s">
        <v>103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"/>
    </sheetView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P6"/>
  <sheetViews>
    <sheetView workbookViewId="0">
      <selection activeCell="L8" sqref="L8:M8"/>
    </sheetView>
  </sheetViews>
  <sheetFormatPr defaultRowHeight="15"/>
  <cols>
    <col min="1" max="1" width="10.140625" bestFit="1" customWidth="1"/>
    <col min="2" max="2" width="8.7109375" bestFit="1" customWidth="1"/>
    <col min="3" max="3" width="7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  <col min="15" max="15" width="12" bestFit="1" customWidth="1"/>
  </cols>
  <sheetData>
    <row r="1" spans="1:16">
      <c r="A1" t="s">
        <v>29</v>
      </c>
    </row>
    <row r="2" spans="1:16">
      <c r="A2" t="s">
        <v>30</v>
      </c>
      <c r="B2" s="1" t="s">
        <v>31</v>
      </c>
      <c r="C2" s="1" t="s">
        <v>32</v>
      </c>
      <c r="D2" s="1" t="s">
        <v>33</v>
      </c>
    </row>
    <row r="3" spans="1:16">
      <c r="A3" t="s">
        <v>258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6">
      <c r="A4" t="s">
        <v>258</v>
      </c>
      <c r="B4" t="s">
        <v>260</v>
      </c>
      <c r="C4" t="s">
        <v>259</v>
      </c>
      <c r="D4">
        <f>1/3.6</f>
        <v>0.27777777777777779</v>
      </c>
    </row>
    <row r="5" spans="1:16">
      <c r="A5" t="s">
        <v>258</v>
      </c>
      <c r="B5" t="s">
        <v>255</v>
      </c>
      <c r="C5" t="s">
        <v>261</v>
      </c>
      <c r="D5">
        <f>M5/O6</f>
        <v>3.5999999999999999E-3</v>
      </c>
      <c r="L5" t="s">
        <v>262</v>
      </c>
      <c r="M5" s="3">
        <v>1000000</v>
      </c>
      <c r="N5" t="s">
        <v>263</v>
      </c>
    </row>
    <row r="6" spans="1:16">
      <c r="L6" t="s">
        <v>39</v>
      </c>
      <c r="M6">
        <f>1/3.6</f>
        <v>0.27777777777777779</v>
      </c>
      <c r="N6" t="s">
        <v>259</v>
      </c>
      <c r="O6">
        <f>M6*1000000000</f>
        <v>277777777.77777779</v>
      </c>
      <c r="P6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"/>
  <sheetViews>
    <sheetView topLeftCell="C1" workbookViewId="0">
      <selection activeCell="L6" sqref="L6"/>
    </sheetView>
  </sheetViews>
  <sheetFormatPr defaultRowHeight="15"/>
  <cols>
    <col min="1" max="1" width="13.140625" bestFit="1" customWidth="1"/>
    <col min="2" max="2" width="13.7109375" bestFit="1" customWidth="1"/>
    <col min="3" max="3" width="13.7109375" customWidth="1"/>
    <col min="4" max="4" width="9.140625" bestFit="1" customWidth="1"/>
    <col min="5" max="5" width="8.7109375" bestFit="1" customWidth="1"/>
    <col min="6" max="6" width="8.5703125" bestFit="1" customWidth="1"/>
    <col min="7" max="7" width="7.85546875" bestFit="1" customWidth="1"/>
    <col min="8" max="8" width="8.7109375" bestFit="1" customWidth="1"/>
    <col min="9" max="9" width="9" bestFit="1" customWidth="1"/>
    <col min="10" max="10" width="13.7109375" bestFit="1" customWidth="1"/>
    <col min="11" max="11" width="8.5703125" bestFit="1" customWidth="1"/>
    <col min="12" max="12" width="5" bestFit="1" customWidth="1"/>
    <col min="13" max="13" width="3" bestFit="1" customWidth="1"/>
    <col min="14" max="14" width="6" bestFit="1" customWidth="1"/>
    <col min="15" max="15" width="15.85546875" bestFit="1" customWidth="1"/>
    <col min="16" max="16" width="5.140625" bestFit="1" customWidth="1"/>
    <col min="17" max="17" width="5.85546875" bestFit="1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21</v>
      </c>
    </row>
    <row r="2" spans="1:19">
      <c r="A2" s="1" t="s">
        <v>11</v>
      </c>
      <c r="B2" s="1" t="s">
        <v>22</v>
      </c>
      <c r="C2" s="1" t="s">
        <v>250</v>
      </c>
      <c r="D2" s="1" t="s">
        <v>12</v>
      </c>
      <c r="E2" s="1" t="s">
        <v>13</v>
      </c>
      <c r="F2" s="1" t="s">
        <v>17</v>
      </c>
      <c r="G2" s="1" t="s">
        <v>18</v>
      </c>
      <c r="H2" s="1" t="s">
        <v>19</v>
      </c>
      <c r="I2" s="1" t="s">
        <v>14</v>
      </c>
      <c r="J2" s="1" t="s">
        <v>15</v>
      </c>
      <c r="K2" s="1" t="s">
        <v>16</v>
      </c>
      <c r="L2" s="1" t="s">
        <v>0</v>
      </c>
      <c r="M2" s="1" t="s">
        <v>5</v>
      </c>
      <c r="N2" s="1" t="s">
        <v>23</v>
      </c>
      <c r="O2" s="1" t="s">
        <v>2</v>
      </c>
      <c r="P2" s="1" t="s">
        <v>1</v>
      </c>
      <c r="Q2" s="1" t="s">
        <v>9</v>
      </c>
      <c r="R2" s="1" t="s">
        <v>48</v>
      </c>
      <c r="S2" s="1" t="s">
        <v>49</v>
      </c>
    </row>
    <row r="3" spans="1:19">
      <c r="A3" t="s">
        <v>26</v>
      </c>
      <c r="D3" t="s">
        <v>174</v>
      </c>
      <c r="I3" t="s">
        <v>154</v>
      </c>
      <c r="L3" t="s">
        <v>39</v>
      </c>
      <c r="O3" t="s">
        <v>71</v>
      </c>
      <c r="R3" t="s">
        <v>43</v>
      </c>
    </row>
    <row r="4" spans="1:19">
      <c r="A4" t="s">
        <v>4</v>
      </c>
      <c r="I4" t="s">
        <v>72</v>
      </c>
      <c r="L4" t="s">
        <v>73</v>
      </c>
      <c r="O4" t="s">
        <v>50</v>
      </c>
      <c r="R4" t="s">
        <v>43</v>
      </c>
    </row>
    <row r="5" spans="1:19">
      <c r="A5" t="s">
        <v>4</v>
      </c>
      <c r="D5" t="s">
        <v>252</v>
      </c>
      <c r="I5" t="s">
        <v>72</v>
      </c>
      <c r="J5" t="s">
        <v>253</v>
      </c>
      <c r="L5" t="s">
        <v>73</v>
      </c>
      <c r="O5" t="s">
        <v>254</v>
      </c>
      <c r="R5" t="s">
        <v>43</v>
      </c>
    </row>
    <row r="6" spans="1:19">
      <c r="A6" t="s">
        <v>4</v>
      </c>
      <c r="J6" t="s">
        <v>175</v>
      </c>
      <c r="L6" t="s">
        <v>260</v>
      </c>
      <c r="O6" t="s">
        <v>176</v>
      </c>
    </row>
    <row r="7" spans="1:19">
      <c r="A7" t="s">
        <v>6</v>
      </c>
      <c r="D7" t="s">
        <v>177</v>
      </c>
      <c r="L7" t="s">
        <v>7</v>
      </c>
      <c r="O7" t="s">
        <v>178</v>
      </c>
    </row>
    <row r="8" spans="1:19">
      <c r="A8" t="s">
        <v>40</v>
      </c>
      <c r="L8" t="s">
        <v>74</v>
      </c>
      <c r="O8" t="s">
        <v>41</v>
      </c>
      <c r="R8" t="s">
        <v>42</v>
      </c>
    </row>
    <row r="9" spans="1:19">
      <c r="A9" t="s">
        <v>4</v>
      </c>
      <c r="I9" t="s">
        <v>89</v>
      </c>
      <c r="L9" t="s">
        <v>73</v>
      </c>
      <c r="O9" t="s">
        <v>173</v>
      </c>
      <c r="R9" t="s">
        <v>84</v>
      </c>
    </row>
    <row r="10" spans="1:19">
      <c r="A10" t="s">
        <v>90</v>
      </c>
      <c r="B10" t="s">
        <v>34</v>
      </c>
      <c r="D10" t="s">
        <v>172</v>
      </c>
      <c r="L10" t="s">
        <v>74</v>
      </c>
      <c r="O10" t="s">
        <v>91</v>
      </c>
      <c r="R10" t="s">
        <v>77</v>
      </c>
    </row>
    <row r="11" spans="1:19">
      <c r="A11" t="s">
        <v>99</v>
      </c>
      <c r="B11" t="s">
        <v>100</v>
      </c>
      <c r="I11" t="s">
        <v>154</v>
      </c>
      <c r="L11" t="s">
        <v>74</v>
      </c>
      <c r="O11" t="s">
        <v>102</v>
      </c>
      <c r="R1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131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>
        <f>CSET_MAP!$F$3</f>
        <v>0</v>
      </c>
      <c r="K3" t="s">
        <v>39</v>
      </c>
      <c r="N3" t="s">
        <v>219</v>
      </c>
      <c r="Q3" t="s">
        <v>84</v>
      </c>
    </row>
    <row r="4" spans="1:18">
      <c r="A4" t="s">
        <v>26</v>
      </c>
      <c r="C4" t="e">
        <f>C3</f>
        <v>#REF!</v>
      </c>
      <c r="H4">
        <f>H3</f>
        <v>0</v>
      </c>
      <c r="I4" s="2"/>
      <c r="K4" t="s">
        <v>39</v>
      </c>
      <c r="N4" t="s">
        <v>220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T80"/>
  <sheetViews>
    <sheetView tabSelected="1" topLeftCell="C55" zoomScale="90" zoomScaleNormal="90" workbookViewId="0">
      <selection activeCell="K59" sqref="K59:S59"/>
    </sheetView>
  </sheetViews>
  <sheetFormatPr defaultRowHeight="15"/>
  <cols>
    <col min="1" max="1" width="13.140625" bestFit="1" customWidth="1"/>
    <col min="2" max="2" width="13.7109375" bestFit="1" customWidth="1"/>
    <col min="3" max="3" width="78.28515625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51.14062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7.28515625" customWidth="1"/>
    <col min="15" max="15" width="5.140625" bestFit="1" customWidth="1"/>
    <col min="16" max="16" width="5.85546875" bestFit="1" customWidth="1"/>
    <col min="17" max="17" width="5.85546875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273</v>
      </c>
    </row>
    <row r="2" spans="1:19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/>
      <c r="R2" s="1" t="s">
        <v>48</v>
      </c>
      <c r="S2" s="1" t="s">
        <v>49</v>
      </c>
    </row>
    <row r="3" spans="1:19">
      <c r="A3" t="s">
        <v>4</v>
      </c>
      <c r="C3" t="s">
        <v>221</v>
      </c>
      <c r="H3" t="s">
        <v>270</v>
      </c>
      <c r="I3" s="2"/>
      <c r="K3" t="s">
        <v>39</v>
      </c>
      <c r="N3" t="s">
        <v>219</v>
      </c>
      <c r="R3" t="s">
        <v>84</v>
      </c>
    </row>
    <row r="4" spans="1:19">
      <c r="A4" t="s">
        <v>26</v>
      </c>
      <c r="C4" t="s">
        <v>271</v>
      </c>
      <c r="H4" t="s">
        <v>270</v>
      </c>
      <c r="K4" t="s">
        <v>39</v>
      </c>
      <c r="N4" t="s">
        <v>220</v>
      </c>
      <c r="R4" t="s">
        <v>84</v>
      </c>
    </row>
    <row r="5" spans="1:19">
      <c r="A5" t="s">
        <v>150</v>
      </c>
    </row>
    <row r="6" spans="1:19">
      <c r="A6" t="s">
        <v>4</v>
      </c>
      <c r="C6" t="s">
        <v>244</v>
      </c>
      <c r="H6" t="s">
        <v>155</v>
      </c>
      <c r="I6" s="2"/>
      <c r="K6" t="s">
        <v>39</v>
      </c>
      <c r="N6" t="s">
        <v>219</v>
      </c>
      <c r="R6" t="s">
        <v>84</v>
      </c>
    </row>
    <row r="7" spans="1:19">
      <c r="A7" t="s">
        <v>26</v>
      </c>
      <c r="C7" t="s">
        <v>272</v>
      </c>
      <c r="H7" t="s">
        <v>155</v>
      </c>
      <c r="K7" t="s">
        <v>39</v>
      </c>
      <c r="N7" t="s">
        <v>220</v>
      </c>
      <c r="R7" t="s">
        <v>84</v>
      </c>
    </row>
    <row r="8" spans="1:19">
      <c r="A8" t="s">
        <v>150</v>
      </c>
    </row>
    <row r="9" spans="1:19">
      <c r="A9" t="s">
        <v>4</v>
      </c>
      <c r="C9" t="s">
        <v>275</v>
      </c>
      <c r="H9" t="s">
        <v>266</v>
      </c>
      <c r="I9" s="2"/>
      <c r="K9" t="s">
        <v>39</v>
      </c>
      <c r="N9" t="s">
        <v>219</v>
      </c>
      <c r="R9" t="s">
        <v>84</v>
      </c>
    </row>
    <row r="10" spans="1:19">
      <c r="A10" t="s">
        <v>26</v>
      </c>
      <c r="C10" t="s">
        <v>274</v>
      </c>
      <c r="H10" t="str">
        <f>H9</f>
        <v>NaturalGas,Coal,OilProducts,Nuclear,Biomass,CrudeOil</v>
      </c>
      <c r="K10" t="s">
        <v>39</v>
      </c>
      <c r="N10" t="s">
        <v>220</v>
      </c>
      <c r="R10" t="s">
        <v>84</v>
      </c>
    </row>
    <row r="11" spans="1:19">
      <c r="A11" t="s">
        <v>150</v>
      </c>
    </row>
    <row r="12" spans="1:19">
      <c r="A12" t="s">
        <v>4</v>
      </c>
      <c r="C12" t="s">
        <v>268</v>
      </c>
      <c r="H12" t="s">
        <v>265</v>
      </c>
      <c r="I12" s="2"/>
      <c r="K12" t="s">
        <v>39</v>
      </c>
      <c r="N12" t="s">
        <v>219</v>
      </c>
      <c r="R12" t="s">
        <v>84</v>
      </c>
    </row>
    <row r="13" spans="1:19">
      <c r="A13" t="s">
        <v>26</v>
      </c>
      <c r="C13" t="s">
        <v>221</v>
      </c>
      <c r="H13" t="str">
        <f>H12</f>
        <v>Wind,Solar,Hydro</v>
      </c>
      <c r="K13" t="s">
        <v>39</v>
      </c>
      <c r="N13" t="s">
        <v>220</v>
      </c>
      <c r="R13" t="s">
        <v>84</v>
      </c>
    </row>
    <row r="19" spans="1:19">
      <c r="A19" t="s">
        <v>319</v>
      </c>
    </row>
    <row r="20" spans="1:19">
      <c r="A20" s="1" t="s">
        <v>11</v>
      </c>
      <c r="B20" s="1" t="s">
        <v>22</v>
      </c>
      <c r="C20" s="1" t="s">
        <v>12</v>
      </c>
      <c r="D20" s="1" t="s">
        <v>13</v>
      </c>
      <c r="E20" s="1" t="s">
        <v>17</v>
      </c>
      <c r="F20" s="1" t="s">
        <v>18</v>
      </c>
      <c r="G20" s="1" t="s">
        <v>19</v>
      </c>
      <c r="H20" s="1" t="s">
        <v>14</v>
      </c>
      <c r="I20" s="1" t="s">
        <v>15</v>
      </c>
      <c r="J20" s="1" t="s">
        <v>16</v>
      </c>
      <c r="K20" s="1" t="s">
        <v>0</v>
      </c>
      <c r="L20" s="1" t="s">
        <v>5</v>
      </c>
      <c r="M20" s="1" t="s">
        <v>23</v>
      </c>
      <c r="N20" s="1" t="s">
        <v>2</v>
      </c>
      <c r="O20" s="1" t="s">
        <v>1</v>
      </c>
      <c r="P20" s="1" t="s">
        <v>9</v>
      </c>
      <c r="Q20" s="1"/>
      <c r="R20" s="1" t="s">
        <v>48</v>
      </c>
      <c r="S20" s="1" t="s">
        <v>49</v>
      </c>
    </row>
    <row r="21" spans="1:19">
      <c r="A21" t="s">
        <v>4</v>
      </c>
      <c r="C21" t="s">
        <v>276</v>
      </c>
      <c r="H21" t="s">
        <v>282</v>
      </c>
      <c r="I21" s="2"/>
      <c r="K21" t="s">
        <v>39</v>
      </c>
      <c r="N21" t="s">
        <v>219</v>
      </c>
      <c r="R21" t="s">
        <v>84</v>
      </c>
    </row>
    <row r="22" spans="1:19">
      <c r="A22" t="s">
        <v>26</v>
      </c>
      <c r="C22" t="s">
        <v>318</v>
      </c>
      <c r="H22" t="s">
        <v>282</v>
      </c>
      <c r="K22" t="s">
        <v>39</v>
      </c>
      <c r="N22" t="s">
        <v>220</v>
      </c>
      <c r="R22" t="s">
        <v>84</v>
      </c>
    </row>
    <row r="23" spans="1:19">
      <c r="A23" t="s">
        <v>150</v>
      </c>
    </row>
    <row r="24" spans="1:19">
      <c r="A24" t="s">
        <v>4</v>
      </c>
      <c r="C24" t="s">
        <v>277</v>
      </c>
      <c r="H24" t="s">
        <v>283</v>
      </c>
      <c r="I24" s="2"/>
      <c r="K24" t="s">
        <v>39</v>
      </c>
      <c r="N24" t="s">
        <v>219</v>
      </c>
      <c r="R24" t="s">
        <v>84</v>
      </c>
    </row>
    <row r="25" spans="1:19">
      <c r="A25" t="s">
        <v>26</v>
      </c>
      <c r="C25" t="s">
        <v>318</v>
      </c>
      <c r="H25" t="s">
        <v>283</v>
      </c>
      <c r="K25" t="s">
        <v>39</v>
      </c>
      <c r="N25" t="s">
        <v>220</v>
      </c>
      <c r="R25" t="s">
        <v>84</v>
      </c>
    </row>
    <row r="26" spans="1:19">
      <c r="A26" t="s">
        <v>150</v>
      </c>
    </row>
    <row r="27" spans="1:19">
      <c r="A27" t="s">
        <v>4</v>
      </c>
      <c r="C27" t="s">
        <v>318</v>
      </c>
      <c r="H27" t="s">
        <v>296</v>
      </c>
      <c r="K27" t="s">
        <v>39</v>
      </c>
      <c r="N27" t="s">
        <v>288</v>
      </c>
      <c r="R27" t="s">
        <v>84</v>
      </c>
    </row>
    <row r="31" spans="1:19">
      <c r="A31" t="s">
        <v>320</v>
      </c>
    </row>
    <row r="32" spans="1:19">
      <c r="A32" s="1" t="s">
        <v>11</v>
      </c>
      <c r="B32" s="1" t="s">
        <v>22</v>
      </c>
      <c r="C32" s="1" t="s">
        <v>12</v>
      </c>
      <c r="D32" s="1" t="s">
        <v>13</v>
      </c>
      <c r="E32" s="1" t="s">
        <v>17</v>
      </c>
      <c r="F32" s="1" t="s">
        <v>18</v>
      </c>
      <c r="G32" s="1" t="s">
        <v>19</v>
      </c>
      <c r="H32" s="1" t="s">
        <v>14</v>
      </c>
      <c r="I32" s="1" t="s">
        <v>15</v>
      </c>
      <c r="J32" s="1" t="s">
        <v>16</v>
      </c>
      <c r="K32" s="1" t="s">
        <v>0</v>
      </c>
      <c r="L32" s="1" t="s">
        <v>5</v>
      </c>
      <c r="M32" s="1" t="s">
        <v>23</v>
      </c>
      <c r="N32" s="1" t="s">
        <v>2</v>
      </c>
      <c r="O32" s="1" t="s">
        <v>1</v>
      </c>
      <c r="P32" s="1" t="s">
        <v>9</v>
      </c>
      <c r="Q32" s="1"/>
      <c r="R32" s="1" t="s">
        <v>48</v>
      </c>
      <c r="S32" s="1" t="s">
        <v>49</v>
      </c>
    </row>
    <row r="33" spans="1:19">
      <c r="A33" t="s">
        <v>4</v>
      </c>
      <c r="C33" t="s">
        <v>276</v>
      </c>
      <c r="H33" t="s">
        <v>321</v>
      </c>
      <c r="I33" s="2"/>
      <c r="K33" t="s">
        <v>39</v>
      </c>
      <c r="N33" t="s">
        <v>219</v>
      </c>
      <c r="R33" t="s">
        <v>84</v>
      </c>
    </row>
    <row r="34" spans="1:19">
      <c r="A34" t="s">
        <v>26</v>
      </c>
      <c r="C34" t="s">
        <v>324</v>
      </c>
      <c r="H34" t="s">
        <v>321</v>
      </c>
      <c r="K34" t="s">
        <v>39</v>
      </c>
      <c r="N34" t="s">
        <v>220</v>
      </c>
      <c r="R34" t="s">
        <v>84</v>
      </c>
    </row>
    <row r="35" spans="1:19">
      <c r="A35" t="s">
        <v>150</v>
      </c>
    </row>
    <row r="36" spans="1:19">
      <c r="A36" t="s">
        <v>4</v>
      </c>
      <c r="C36" t="s">
        <v>277</v>
      </c>
      <c r="H36" t="s">
        <v>337</v>
      </c>
      <c r="I36" s="2"/>
      <c r="K36" t="s">
        <v>39</v>
      </c>
      <c r="N36" t="s">
        <v>219</v>
      </c>
      <c r="R36" t="s">
        <v>84</v>
      </c>
    </row>
    <row r="37" spans="1:19">
      <c r="A37" t="s">
        <v>26</v>
      </c>
      <c r="C37" t="s">
        <v>324</v>
      </c>
      <c r="H37" t="s">
        <v>337</v>
      </c>
      <c r="K37" t="s">
        <v>39</v>
      </c>
      <c r="N37" t="s">
        <v>220</v>
      </c>
      <c r="R37" t="s">
        <v>84</v>
      </c>
    </row>
    <row r="41" spans="1:19">
      <c r="A41" t="s">
        <v>336</v>
      </c>
    </row>
    <row r="42" spans="1:19">
      <c r="A42" s="1" t="s">
        <v>11</v>
      </c>
      <c r="B42" s="1" t="s">
        <v>22</v>
      </c>
      <c r="C42" s="1" t="s">
        <v>12</v>
      </c>
      <c r="D42" s="1" t="s">
        <v>13</v>
      </c>
      <c r="E42" s="1" t="s">
        <v>17</v>
      </c>
      <c r="F42" s="1" t="s">
        <v>18</v>
      </c>
      <c r="G42" s="1" t="s">
        <v>19</v>
      </c>
      <c r="H42" s="1" t="s">
        <v>14</v>
      </c>
      <c r="I42" s="1" t="s">
        <v>15</v>
      </c>
      <c r="J42" s="1" t="s">
        <v>16</v>
      </c>
      <c r="K42" s="1" t="s">
        <v>0</v>
      </c>
      <c r="L42" s="1" t="s">
        <v>5</v>
      </c>
      <c r="M42" s="1" t="s">
        <v>23</v>
      </c>
      <c r="N42" s="1" t="s">
        <v>2</v>
      </c>
      <c r="O42" s="1" t="s">
        <v>1</v>
      </c>
      <c r="P42" s="1" t="s">
        <v>9</v>
      </c>
      <c r="Q42" s="1"/>
      <c r="R42" s="1" t="s">
        <v>48</v>
      </c>
      <c r="S42" s="1" t="s">
        <v>49</v>
      </c>
    </row>
    <row r="43" spans="1:19">
      <c r="A43" t="s">
        <v>4</v>
      </c>
      <c r="C43" t="s">
        <v>276</v>
      </c>
      <c r="H43" t="s">
        <v>321</v>
      </c>
      <c r="I43" s="2"/>
      <c r="K43" t="s">
        <v>39</v>
      </c>
      <c r="N43" t="s">
        <v>219</v>
      </c>
      <c r="R43" t="s">
        <v>84</v>
      </c>
    </row>
    <row r="44" spans="1:19">
      <c r="A44" t="s">
        <v>26</v>
      </c>
      <c r="C44" t="s">
        <v>324</v>
      </c>
      <c r="H44" t="s">
        <v>321</v>
      </c>
      <c r="K44" t="s">
        <v>39</v>
      </c>
      <c r="N44" t="s">
        <v>220</v>
      </c>
      <c r="R44" t="s">
        <v>84</v>
      </c>
    </row>
    <row r="45" spans="1:19">
      <c r="A45" t="s">
        <v>150</v>
      </c>
    </row>
    <row r="46" spans="1:19">
      <c r="A46" t="s">
        <v>4</v>
      </c>
      <c r="C46" t="s">
        <v>277</v>
      </c>
      <c r="H46" t="s">
        <v>331</v>
      </c>
      <c r="I46" s="2"/>
      <c r="K46" t="s">
        <v>39</v>
      </c>
      <c r="N46" t="s">
        <v>219</v>
      </c>
      <c r="R46" t="s">
        <v>84</v>
      </c>
    </row>
    <row r="47" spans="1:19">
      <c r="A47" t="s">
        <v>26</v>
      </c>
      <c r="C47" t="s">
        <v>324</v>
      </c>
      <c r="H47" t="s">
        <v>331</v>
      </c>
      <c r="K47" t="s">
        <v>39</v>
      </c>
      <c r="N47" t="s">
        <v>220</v>
      </c>
      <c r="R47" t="s">
        <v>84</v>
      </c>
    </row>
    <row r="51" spans="1:19">
      <c r="A51" t="s">
        <v>353</v>
      </c>
    </row>
    <row r="52" spans="1:19">
      <c r="A52" s="1" t="s">
        <v>11</v>
      </c>
      <c r="B52" s="1" t="s">
        <v>22</v>
      </c>
      <c r="C52" s="1" t="s">
        <v>12</v>
      </c>
      <c r="D52" s="1" t="s">
        <v>13</v>
      </c>
      <c r="E52" s="1" t="s">
        <v>17</v>
      </c>
      <c r="F52" s="1" t="s">
        <v>18</v>
      </c>
      <c r="G52" s="1" t="s">
        <v>19</v>
      </c>
      <c r="H52" s="1" t="s">
        <v>14</v>
      </c>
      <c r="I52" s="1" t="s">
        <v>15</v>
      </c>
      <c r="J52" s="1" t="s">
        <v>16</v>
      </c>
      <c r="K52" s="1" t="s">
        <v>0</v>
      </c>
      <c r="L52" s="1" t="s">
        <v>5</v>
      </c>
      <c r="M52" s="1" t="s">
        <v>23</v>
      </c>
      <c r="N52" s="1" t="s">
        <v>2</v>
      </c>
      <c r="O52" s="1" t="s">
        <v>1</v>
      </c>
      <c r="P52" s="1" t="s">
        <v>9</v>
      </c>
      <c r="Q52" s="1"/>
      <c r="R52" s="1" t="s">
        <v>48</v>
      </c>
      <c r="S52" s="1" t="s">
        <v>49</v>
      </c>
    </row>
    <row r="53" spans="1:19">
      <c r="A53" t="s">
        <v>4</v>
      </c>
      <c r="C53" t="s">
        <v>276</v>
      </c>
      <c r="H53" t="s">
        <v>270</v>
      </c>
      <c r="I53" s="2"/>
      <c r="K53" t="s">
        <v>39</v>
      </c>
      <c r="N53" t="s">
        <v>219</v>
      </c>
      <c r="R53" t="s">
        <v>84</v>
      </c>
    </row>
    <row r="54" spans="1:19">
      <c r="A54" t="s">
        <v>26</v>
      </c>
      <c r="C54" t="s">
        <v>355</v>
      </c>
      <c r="H54" t="s">
        <v>270</v>
      </c>
      <c r="K54" t="s">
        <v>39</v>
      </c>
      <c r="N54" t="s">
        <v>220</v>
      </c>
      <c r="R54" t="s">
        <v>84</v>
      </c>
    </row>
    <row r="55" spans="1:19">
      <c r="A55" t="s">
        <v>150</v>
      </c>
    </row>
    <row r="56" spans="1:19">
      <c r="A56" t="s">
        <v>4</v>
      </c>
      <c r="C56" t="s">
        <v>277</v>
      </c>
      <c r="H56" t="s">
        <v>354</v>
      </c>
      <c r="I56" s="2"/>
      <c r="K56" t="s">
        <v>39</v>
      </c>
      <c r="N56" t="s">
        <v>219</v>
      </c>
      <c r="R56" t="s">
        <v>84</v>
      </c>
    </row>
    <row r="57" spans="1:19">
      <c r="A57" t="s">
        <v>26</v>
      </c>
      <c r="C57" t="s">
        <v>355</v>
      </c>
      <c r="H57" t="s">
        <v>354</v>
      </c>
      <c r="K57" t="s">
        <v>39</v>
      </c>
      <c r="N57" t="s">
        <v>220</v>
      </c>
      <c r="R57" t="s">
        <v>84</v>
      </c>
    </row>
    <row r="64" spans="1:19">
      <c r="A64" t="s">
        <v>356</v>
      </c>
    </row>
    <row r="65" spans="1:20">
      <c r="A65" s="1" t="s">
        <v>11</v>
      </c>
      <c r="B65" s="1" t="s">
        <v>22</v>
      </c>
      <c r="C65" s="1" t="s">
        <v>12</v>
      </c>
      <c r="D65" s="1" t="s">
        <v>13</v>
      </c>
      <c r="E65" s="1" t="s">
        <v>17</v>
      </c>
      <c r="F65" s="1" t="s">
        <v>18</v>
      </c>
      <c r="G65" s="1" t="s">
        <v>19</v>
      </c>
      <c r="H65" s="1" t="s">
        <v>14</v>
      </c>
      <c r="I65" s="1" t="s">
        <v>15</v>
      </c>
      <c r="J65" s="1" t="s">
        <v>16</v>
      </c>
      <c r="K65" s="1" t="s">
        <v>0</v>
      </c>
      <c r="L65" s="1" t="s">
        <v>5</v>
      </c>
      <c r="M65" s="1" t="s">
        <v>23</v>
      </c>
      <c r="N65" s="1" t="s">
        <v>2</v>
      </c>
      <c r="O65" s="1" t="s">
        <v>1</v>
      </c>
      <c r="P65" s="1" t="s">
        <v>9</v>
      </c>
      <c r="Q65" s="1"/>
      <c r="R65" s="1" t="s">
        <v>48</v>
      </c>
      <c r="S65" s="1" t="s">
        <v>49</v>
      </c>
    </row>
    <row r="66" spans="1:20" s="5" customFormat="1">
      <c r="A66" s="6" t="s">
        <v>4</v>
      </c>
      <c r="B66" s="6"/>
      <c r="C66" s="6" t="s">
        <v>276</v>
      </c>
      <c r="D66" s="6"/>
      <c r="E66" s="6"/>
      <c r="F66" s="6"/>
      <c r="G66" s="6"/>
      <c r="H66" t="s">
        <v>270</v>
      </c>
      <c r="I66" s="7"/>
      <c r="J66" s="6"/>
      <c r="K66" s="6" t="s">
        <v>39</v>
      </c>
      <c r="L66" s="6"/>
      <c r="M66" s="6"/>
      <c r="N66" s="6" t="s">
        <v>219</v>
      </c>
      <c r="O66" s="6"/>
      <c r="P66" s="6"/>
      <c r="Q66" s="6"/>
      <c r="R66" s="6" t="s">
        <v>84</v>
      </c>
      <c r="S66" s="6"/>
      <c r="T66" s="6"/>
    </row>
    <row r="67" spans="1:20" s="5" customFormat="1">
      <c r="A67" s="6" t="s">
        <v>26</v>
      </c>
      <c r="B67" s="6"/>
      <c r="C67" s="6" t="s">
        <v>357</v>
      </c>
      <c r="D67" s="6"/>
      <c r="E67" s="6"/>
      <c r="F67" s="6"/>
      <c r="G67" s="6"/>
      <c r="H67" t="s">
        <v>270</v>
      </c>
      <c r="I67" s="6"/>
      <c r="J67" s="6"/>
      <c r="K67" s="6" t="s">
        <v>39</v>
      </c>
      <c r="L67" s="6"/>
      <c r="M67" s="6"/>
      <c r="N67" s="6" t="s">
        <v>220</v>
      </c>
      <c r="O67" s="6"/>
      <c r="P67" s="6"/>
      <c r="Q67" s="6"/>
      <c r="R67" s="6" t="s">
        <v>84</v>
      </c>
      <c r="S67" s="6"/>
      <c r="T67" s="6"/>
    </row>
    <row r="68" spans="1:20" s="5" customFormat="1">
      <c r="A68" s="6" t="s">
        <v>150</v>
      </c>
      <c r="S68" s="6"/>
      <c r="T68" s="6"/>
    </row>
    <row r="69" spans="1:20" s="5" customFormat="1">
      <c r="A69" s="6" t="s">
        <v>4</v>
      </c>
      <c r="B69" s="6"/>
      <c r="C69" s="6" t="s">
        <v>360</v>
      </c>
      <c r="D69" s="6"/>
      <c r="E69" s="6"/>
      <c r="F69" s="6"/>
      <c r="G69" s="6"/>
      <c r="H69" t="s">
        <v>362</v>
      </c>
      <c r="I69" s="7"/>
      <c r="J69" s="6"/>
      <c r="K69" s="6" t="s">
        <v>39</v>
      </c>
      <c r="L69" s="6"/>
      <c r="M69" s="6"/>
      <c r="N69" s="6" t="s">
        <v>219</v>
      </c>
      <c r="O69" s="6"/>
      <c r="P69" s="6"/>
      <c r="Q69" s="6"/>
      <c r="R69" s="6" t="s">
        <v>84</v>
      </c>
      <c r="S69" s="6"/>
      <c r="T69" s="6"/>
    </row>
    <row r="70" spans="1:20">
      <c r="A70" s="6" t="s">
        <v>26</v>
      </c>
      <c r="B70" s="6"/>
      <c r="C70" s="6" t="s">
        <v>357</v>
      </c>
      <c r="D70" s="6"/>
      <c r="E70" s="6"/>
      <c r="F70" s="6"/>
      <c r="G70" s="6"/>
      <c r="H70" t="s">
        <v>361</v>
      </c>
      <c r="I70" s="6"/>
      <c r="J70" s="6"/>
      <c r="K70" s="6" t="s">
        <v>39</v>
      </c>
      <c r="L70" s="6"/>
      <c r="M70" s="6"/>
      <c r="N70" s="6" t="s">
        <v>220</v>
      </c>
      <c r="O70" s="6"/>
      <c r="P70" s="6"/>
      <c r="Q70" s="6"/>
      <c r="R70" s="6" t="s">
        <v>84</v>
      </c>
      <c r="S70" s="6"/>
      <c r="T70" s="6"/>
    </row>
    <row r="71" spans="1:20" s="5" customFormat="1">
      <c r="A71" s="6" t="s">
        <v>150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>
      <c r="A72" t="s">
        <v>4</v>
      </c>
      <c r="C72" t="s">
        <v>358</v>
      </c>
      <c r="H72" t="s">
        <v>359</v>
      </c>
      <c r="K72" t="s">
        <v>39</v>
      </c>
      <c r="N72" t="s">
        <v>288</v>
      </c>
      <c r="R72" t="s">
        <v>84</v>
      </c>
    </row>
    <row r="73" spans="1:20" s="5" customFormat="1">
      <c r="A73" s="6"/>
      <c r="B73" s="6"/>
      <c r="C73" s="6"/>
      <c r="D73" s="6"/>
      <c r="E73" s="6"/>
      <c r="F73" s="6"/>
      <c r="G73" s="6"/>
      <c r="H73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s="5" customForma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s="5" customFormat="1">
      <c r="A75" s="6"/>
      <c r="B75" s="6"/>
      <c r="C75" s="6"/>
      <c r="D75" s="6"/>
      <c r="E75" s="6"/>
      <c r="F75" s="6"/>
      <c r="G75" s="6"/>
      <c r="H75"/>
      <c r="I75" s="7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s="5" customFormat="1">
      <c r="A76" s="6"/>
      <c r="B76" s="6"/>
      <c r="C76" s="6"/>
      <c r="D76" s="6"/>
      <c r="E76" s="6"/>
      <c r="F76" s="6"/>
      <c r="G76" s="6"/>
      <c r="H7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44"/>
  <sheetViews>
    <sheetView topLeftCell="A25" workbookViewId="0">
      <selection activeCell="F44" sqref="F44"/>
    </sheetView>
  </sheetViews>
  <sheetFormatPr defaultRowHeight="15"/>
  <cols>
    <col min="1" max="1" width="17" bestFit="1" customWidth="1"/>
    <col min="2" max="3" width="11.570312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228</v>
      </c>
      <c r="T2" t="s">
        <v>202</v>
      </c>
    </row>
    <row r="3" spans="1:20">
      <c r="A3" t="s">
        <v>179</v>
      </c>
      <c r="B3" t="s">
        <v>202</v>
      </c>
      <c r="F3" t="str">
        <f>A3&amp;","</f>
        <v>Agriculture,</v>
      </c>
      <c r="S3" t="s">
        <v>229</v>
      </c>
      <c r="T3" t="s">
        <v>239</v>
      </c>
    </row>
    <row r="4" spans="1:20">
      <c r="A4" t="s">
        <v>181</v>
      </c>
      <c r="B4" t="s">
        <v>239</v>
      </c>
      <c r="F4" t="str">
        <f>F3&amp;A4&amp;","</f>
        <v>Agriculture,Commerce,</v>
      </c>
      <c r="S4" t="s">
        <v>230</v>
      </c>
      <c r="T4" t="s">
        <v>202</v>
      </c>
    </row>
    <row r="5" spans="1:20">
      <c r="A5" t="s">
        <v>202</v>
      </c>
      <c r="B5" t="s">
        <v>202</v>
      </c>
      <c r="F5" t="str">
        <f t="shared" ref="F5:F10" si="0">F4&amp;A5&amp;","</f>
        <v>Agriculture,Commerce,Industry,</v>
      </c>
      <c r="S5" t="s">
        <v>231</v>
      </c>
      <c r="T5" t="s">
        <v>239</v>
      </c>
    </row>
    <row r="6" spans="1:20">
      <c r="A6" t="s">
        <v>164</v>
      </c>
      <c r="B6" t="s">
        <v>239</v>
      </c>
      <c r="F6" t="str">
        <f t="shared" si="0"/>
        <v>Agriculture,Commerce,Industry,Residential,</v>
      </c>
      <c r="S6" t="s">
        <v>232</v>
      </c>
      <c r="T6" t="s">
        <v>214</v>
      </c>
    </row>
    <row r="7" spans="1:20">
      <c r="A7" t="s">
        <v>214</v>
      </c>
      <c r="B7" t="s">
        <v>214</v>
      </c>
      <c r="F7" t="str">
        <f t="shared" si="0"/>
        <v>Agriculture,Commerce,Industry,Residential,Transport,</v>
      </c>
      <c r="S7" t="s">
        <v>233</v>
      </c>
      <c r="T7" t="s">
        <v>225</v>
      </c>
    </row>
    <row r="8" spans="1:20">
      <c r="A8" t="s">
        <v>225</v>
      </c>
      <c r="B8" t="s">
        <v>225</v>
      </c>
      <c r="F8" t="str">
        <f t="shared" si="0"/>
        <v>Agriculture,Commerce,Industry,Residential,Transport,Refineries,</v>
      </c>
    </row>
    <row r="9" spans="1:20">
      <c r="A9" t="s">
        <v>244</v>
      </c>
      <c r="B9" t="s">
        <v>244</v>
      </c>
      <c r="F9" t="str">
        <f t="shared" si="0"/>
        <v>Agriculture,Commerce,Industry,Residential,Transport,Refineries,HydrogenSector,</v>
      </c>
      <c r="S9" t="s">
        <v>238</v>
      </c>
      <c r="T9" t="s">
        <v>192</v>
      </c>
    </row>
    <row r="10" spans="1:20">
      <c r="A10" t="s">
        <v>209</v>
      </c>
      <c r="B10" t="s">
        <v>209</v>
      </c>
      <c r="F10" t="str">
        <f t="shared" si="0"/>
        <v>Agriculture,Commerce,Industry,Residential,Transport,Refineries,HydrogenSector,Exports,</v>
      </c>
      <c r="S10" t="s">
        <v>237</v>
      </c>
      <c r="T10" t="s">
        <v>224</v>
      </c>
    </row>
    <row r="11" spans="1:20">
      <c r="A11" t="s">
        <v>224</v>
      </c>
      <c r="B11" t="s">
        <v>224</v>
      </c>
      <c r="F11" t="str">
        <f>A11&amp;","</f>
        <v>Extraction,</v>
      </c>
      <c r="S11" t="s">
        <v>240</v>
      </c>
      <c r="T11" t="str">
        <f>T12</f>
        <v>ElectricitySector</v>
      </c>
    </row>
    <row r="12" spans="1:20">
      <c r="A12" t="s">
        <v>192</v>
      </c>
      <c r="B12" t="s">
        <v>192</v>
      </c>
      <c r="F12" t="str">
        <f>F11&amp;A12&amp;","</f>
        <v>Extraction,Imports,</v>
      </c>
      <c r="S12" t="s">
        <v>235</v>
      </c>
      <c r="T12" t="s">
        <v>221</v>
      </c>
    </row>
    <row r="13" spans="1:20">
      <c r="A13" t="s">
        <v>267</v>
      </c>
      <c r="B13" t="s">
        <v>267</v>
      </c>
      <c r="F13" t="str">
        <f t="shared" ref="F13:F14" si="1">F12&amp;A13&amp;","</f>
        <v>Extraction,Imports,CrudeRefineries,</v>
      </c>
      <c r="S13" t="s">
        <v>226</v>
      </c>
      <c r="T13" t="s">
        <v>227</v>
      </c>
    </row>
    <row r="14" spans="1:20">
      <c r="A14" t="s">
        <v>227</v>
      </c>
      <c r="B14" t="s">
        <v>227</v>
      </c>
      <c r="F14" t="str">
        <f t="shared" si="1"/>
        <v>Extraction,Imports,CrudeRefineries,Synfuels,</v>
      </c>
      <c r="S14" t="s">
        <v>234</v>
      </c>
      <c r="T14" t="s">
        <v>244</v>
      </c>
    </row>
    <row r="15" spans="1:20">
      <c r="A15" t="s">
        <v>221</v>
      </c>
      <c r="B15" t="s">
        <v>221</v>
      </c>
      <c r="F15" t="str">
        <f>F10&amp;A15</f>
        <v>Agriculture,Commerce,Industry,Residential,Transport,Refineries,HydrogenSector,Exports,ElectricitySector</v>
      </c>
      <c r="S15" t="s">
        <v>236</v>
      </c>
      <c r="T15" t="s">
        <v>227</v>
      </c>
    </row>
    <row r="16" spans="1:20">
      <c r="A16" t="s">
        <v>268</v>
      </c>
      <c r="B16" t="s">
        <v>268</v>
      </c>
    </row>
    <row r="17" spans="1:6">
      <c r="A17" t="s">
        <v>278</v>
      </c>
      <c r="B17" t="s">
        <v>280</v>
      </c>
    </row>
    <row r="18" spans="1:6">
      <c r="A18" t="s">
        <v>279</v>
      </c>
      <c r="B18" t="s">
        <v>281</v>
      </c>
    </row>
    <row r="19" spans="1:6">
      <c r="A19" t="s">
        <v>277</v>
      </c>
      <c r="B19" t="s">
        <v>277</v>
      </c>
    </row>
    <row r="20" spans="1:6">
      <c r="A20" t="s">
        <v>75</v>
      </c>
      <c r="B20" t="s">
        <v>75</v>
      </c>
      <c r="F20" t="str">
        <f>A20&amp;","</f>
        <v>Cooking,</v>
      </c>
    </row>
    <row r="21" spans="1:6">
      <c r="A21" t="s">
        <v>76</v>
      </c>
      <c r="B21" t="s">
        <v>76</v>
      </c>
      <c r="F21" t="str">
        <f>F20&amp;A21&amp;","</f>
        <v>Cooking,Lighting,</v>
      </c>
    </row>
    <row r="22" spans="1:6">
      <c r="A22" t="s">
        <v>180</v>
      </c>
      <c r="B22" t="s">
        <v>180</v>
      </c>
      <c r="F22" t="str">
        <f t="shared" ref="F22:F25" si="2">F21&amp;A22&amp;","</f>
        <v>Cooking,Lighting,Other,</v>
      </c>
    </row>
    <row r="23" spans="1:6">
      <c r="A23" t="s">
        <v>185</v>
      </c>
      <c r="B23" t="s">
        <v>185</v>
      </c>
      <c r="F23" t="str">
        <f t="shared" si="2"/>
        <v>Cooking,Lighting,Other,Refrigeration,</v>
      </c>
    </row>
    <row r="24" spans="1:6">
      <c r="A24" t="s">
        <v>184</v>
      </c>
      <c r="B24" t="s">
        <v>184</v>
      </c>
      <c r="F24" t="str">
        <f t="shared" si="2"/>
        <v>Cooking,Lighting,Other,Refrigeration,Space Heating,</v>
      </c>
    </row>
    <row r="25" spans="1:6">
      <c r="A25" t="s">
        <v>187</v>
      </c>
      <c r="B25" t="s">
        <v>187</v>
      </c>
      <c r="F25" t="str">
        <f t="shared" si="2"/>
        <v>Cooking,Lighting,Other,Refrigeration,Space Heating,Water Heating,</v>
      </c>
    </row>
    <row r="26" spans="1:6">
      <c r="A26" t="s">
        <v>211</v>
      </c>
      <c r="B26" t="s">
        <v>180</v>
      </c>
    </row>
    <row r="27" spans="1:6">
      <c r="A27" t="s">
        <v>215</v>
      </c>
      <c r="B27" t="str">
        <f>A27</f>
        <v>FreightRoad</v>
      </c>
      <c r="F27" t="str">
        <f>A27&amp;","</f>
        <v>FreightRoad,</v>
      </c>
    </row>
    <row r="28" spans="1:6">
      <c r="A28" t="s">
        <v>216</v>
      </c>
      <c r="B28" t="str">
        <f t="shared" ref="B28:B30" si="3">A28</f>
        <v>FreightRail</v>
      </c>
      <c r="F28" t="str">
        <f>F27&amp;A28&amp;","</f>
        <v>FreightRoad,FreightRail,</v>
      </c>
    </row>
    <row r="29" spans="1:6">
      <c r="A29" t="s">
        <v>322</v>
      </c>
      <c r="B29" t="str">
        <f t="shared" si="3"/>
        <v>PassengerPriv</v>
      </c>
      <c r="F29" t="str">
        <f t="shared" ref="F29:F30" si="4">F28&amp;A29&amp;","</f>
        <v>FreightRoad,FreightRail,PassengerPriv,</v>
      </c>
    </row>
    <row r="30" spans="1:6">
      <c r="A30" t="s">
        <v>323</v>
      </c>
      <c r="B30" t="str">
        <f t="shared" si="3"/>
        <v>PassengerPubRoad</v>
      </c>
      <c r="F30" t="str">
        <f t="shared" si="4"/>
        <v>FreightRoad,FreightRail,PassengerPriv,PassengerPubRoad,</v>
      </c>
    </row>
    <row r="31" spans="1:6">
      <c r="A31" t="s">
        <v>203</v>
      </c>
      <c r="B31" t="s">
        <v>203</v>
      </c>
      <c r="F31" t="str">
        <f>A31&amp;","</f>
        <v>Electrolysers,</v>
      </c>
    </row>
    <row r="32" spans="1:6">
      <c r="A32" t="s">
        <v>204</v>
      </c>
      <c r="B32" t="s">
        <v>204</v>
      </c>
      <c r="F32" t="str">
        <f>F31&amp;A32&amp;","</f>
        <v>Electrolysers,FuelCells,</v>
      </c>
    </row>
    <row r="33" spans="1:6">
      <c r="A33" t="s">
        <v>339</v>
      </c>
      <c r="B33" t="s">
        <v>339</v>
      </c>
      <c r="F33" t="str">
        <f t="shared" ref="F33:F44" si="5">F32&amp;A33&amp;","</f>
        <v>Electrolysers,FuelCells,Aluminium,</v>
      </c>
    </row>
    <row r="34" spans="1:6">
      <c r="A34" t="s">
        <v>340</v>
      </c>
      <c r="B34" t="s">
        <v>340</v>
      </c>
      <c r="F34" t="str">
        <f t="shared" si="5"/>
        <v>Electrolysers,FuelCells,Aluminium,Chemicals,</v>
      </c>
    </row>
    <row r="35" spans="1:6">
      <c r="A35" t="s">
        <v>205</v>
      </c>
      <c r="B35" t="s">
        <v>205</v>
      </c>
      <c r="F35" t="str">
        <f t="shared" si="5"/>
        <v>Electrolysers,FuelCells,Aluminium,Chemicals,Ammonia,</v>
      </c>
    </row>
    <row r="36" spans="1:6">
      <c r="A36" t="s">
        <v>206</v>
      </c>
      <c r="B36" t="s">
        <v>206</v>
      </c>
      <c r="F36" t="str">
        <f t="shared" si="5"/>
        <v>Electrolysers,FuelCells,Aluminium,Chemicals,Ammonia,FerroAlloys,</v>
      </c>
    </row>
    <row r="37" spans="1:6">
      <c r="A37" t="s">
        <v>341</v>
      </c>
      <c r="B37" t="s">
        <v>341</v>
      </c>
      <c r="F37" t="str">
        <f t="shared" si="5"/>
        <v>Electrolysers,FuelCells,Aluminium,Chemicals,Ammonia,FerroAlloys,Food_Bev_Tob,</v>
      </c>
    </row>
    <row r="38" spans="1:6">
      <c r="A38" t="s">
        <v>342</v>
      </c>
      <c r="B38" t="s">
        <v>342</v>
      </c>
      <c r="F38" t="str">
        <f t="shared" si="5"/>
        <v>Electrolysers,FuelCells,Aluminium,Chemicals,Ammonia,FerroAlloys,Food_Bev_Tob,Iron_Steel,</v>
      </c>
    </row>
    <row r="39" spans="1:6">
      <c r="A39" t="s">
        <v>343</v>
      </c>
      <c r="B39" t="s">
        <v>343</v>
      </c>
      <c r="F39" t="str">
        <f t="shared" si="5"/>
        <v>Electrolysers,FuelCells,Aluminium,Chemicals,Ammonia,FerroAlloys,Food_Bev_Tob,Iron_Steel,Mining,</v>
      </c>
    </row>
    <row r="40" spans="1:6">
      <c r="A40" t="s">
        <v>344</v>
      </c>
      <c r="B40" t="s">
        <v>344</v>
      </c>
      <c r="F40" t="str">
        <f t="shared" si="5"/>
        <v>Electrolysers,FuelCells,Aluminium,Chemicals,Ammonia,FerroAlloys,Food_Bev_Tob,Iron_Steel,Mining,PNFMetals,</v>
      </c>
    </row>
    <row r="41" spans="1:6">
      <c r="A41" t="s">
        <v>345</v>
      </c>
      <c r="B41" t="s">
        <v>345</v>
      </c>
      <c r="F41" t="str">
        <f t="shared" si="5"/>
        <v>Electrolysers,FuelCells,Aluminium,Chemicals,Ammonia,FerroAlloys,Food_Bev_Tob,Iron_Steel,Mining,PNFMetals,NMMProducts,</v>
      </c>
    </row>
    <row r="42" spans="1:6">
      <c r="A42" t="s">
        <v>207</v>
      </c>
      <c r="B42" t="s">
        <v>207</v>
      </c>
      <c r="F42" t="str">
        <f t="shared" si="5"/>
        <v>Electrolysers,FuelCells,Aluminium,Chemicals,Ammonia,FerroAlloys,Food_Bev_Tob,Iron_Steel,Mining,PNFMetals,NMMProducts,IndOther,</v>
      </c>
    </row>
    <row r="43" spans="1:6">
      <c r="A43" t="s">
        <v>208</v>
      </c>
      <c r="B43" t="s">
        <v>208</v>
      </c>
      <c r="F43" t="str">
        <f t="shared" si="5"/>
        <v>Electrolysers,FuelCells,Aluminium,Chemicals,Ammonia,FerroAlloys,Food_Bev_Tob,Iron_Steel,Mining,PNFMetals,NMMProducts,IndOther,PGM,</v>
      </c>
    </row>
    <row r="44" spans="1:6">
      <c r="A44" t="s">
        <v>346</v>
      </c>
      <c r="B44" t="s">
        <v>346</v>
      </c>
      <c r="F44" t="str">
        <f t="shared" si="5"/>
        <v>Electrolysers,FuelCells,Aluminium,Chemicals,Ammonia,FerroAlloys,Food_Bev_Tob,Iron_Steel,Mining,PNFMetals,NMMProducts,IndOther,PGM,Pulp_Paper,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7BBC-32E1-488F-B8C4-76C5DD00AE5A}">
  <dimension ref="B3:G23"/>
  <sheetViews>
    <sheetView workbookViewId="0">
      <selection activeCell="B3" sqref="B3:G23"/>
    </sheetView>
  </sheetViews>
  <sheetFormatPr defaultRowHeight="15"/>
  <sheetData>
    <row r="3" spans="2:7">
      <c r="B3" t="s">
        <v>297</v>
      </c>
      <c r="C3" t="s">
        <v>297</v>
      </c>
      <c r="G3" t="str">
        <f>C3&amp;","</f>
        <v>RLCooking,</v>
      </c>
    </row>
    <row r="4" spans="2:7">
      <c r="B4" t="s">
        <v>298</v>
      </c>
      <c r="C4" t="s">
        <v>298</v>
      </c>
      <c r="G4" t="str">
        <f>G3&amp;C4&amp;","</f>
        <v>RLCooking,RLLighting,</v>
      </c>
    </row>
    <row r="5" spans="2:7">
      <c r="B5" t="s">
        <v>299</v>
      </c>
      <c r="C5" t="s">
        <v>300</v>
      </c>
      <c r="G5" t="str">
        <f>G4&amp;C5&amp;","</f>
        <v>RLCooking,RLLighting,RLOther,</v>
      </c>
    </row>
    <row r="6" spans="2:7">
      <c r="B6" t="s">
        <v>300</v>
      </c>
      <c r="C6" t="s">
        <v>300</v>
      </c>
    </row>
    <row r="7" spans="2:7">
      <c r="B7" t="s">
        <v>301</v>
      </c>
      <c r="C7" t="s">
        <v>301</v>
      </c>
      <c r="G7" t="str">
        <f>G5&amp;C7&amp;","</f>
        <v>RLCooking,RLLighting,RLOther,RLRefrigeration,</v>
      </c>
    </row>
    <row r="8" spans="2:7">
      <c r="B8" t="s">
        <v>302</v>
      </c>
      <c r="C8" t="s">
        <v>302</v>
      </c>
      <c r="G8" t="str">
        <f>G7&amp;C8&amp;","</f>
        <v>RLCooking,RLLighting,RLOther,RLRefrigeration,RLSpace Heating,</v>
      </c>
    </row>
    <row r="9" spans="2:7">
      <c r="B9" t="s">
        <v>303</v>
      </c>
      <c r="C9" t="s">
        <v>303</v>
      </c>
      <c r="G9" t="str">
        <f>G8&amp;C9&amp;","</f>
        <v>RLCooking,RLLighting,RLOther,RLRefrigeration,RLSpace Heating,RLWater Heating,</v>
      </c>
    </row>
    <row r="10" spans="2:7">
      <c r="B10" t="s">
        <v>304</v>
      </c>
      <c r="C10" t="s">
        <v>304</v>
      </c>
      <c r="G10" t="str">
        <f>G9&amp;C10&amp;","</f>
        <v>RLCooking,RLLighting,RLOther,RLRefrigeration,RLSpace Heating,RLWater Heating,RMCooking,</v>
      </c>
    </row>
    <row r="11" spans="2:7">
      <c r="B11" t="s">
        <v>305</v>
      </c>
      <c r="C11" t="s">
        <v>305</v>
      </c>
      <c r="G11" t="str">
        <f>G10&amp;C11&amp;","</f>
        <v>RLCooking,RLLighting,RLOther,RLRefrigeration,RLSpace Heating,RLWater Heating,RMCooking,RMLighting,</v>
      </c>
    </row>
    <row r="12" spans="2:7">
      <c r="B12" t="s">
        <v>306</v>
      </c>
      <c r="C12" t="s">
        <v>307</v>
      </c>
      <c r="G12" t="str">
        <f>G11&amp;C12&amp;","</f>
        <v>RLCooking,RLLighting,RLOther,RLRefrigeration,RLSpace Heating,RLWater Heating,RMCooking,RMLighting,RMOther,</v>
      </c>
    </row>
    <row r="13" spans="2:7">
      <c r="B13" t="s">
        <v>307</v>
      </c>
      <c r="C13" t="s">
        <v>307</v>
      </c>
    </row>
    <row r="14" spans="2:7">
      <c r="B14" t="s">
        <v>308</v>
      </c>
      <c r="C14" t="s">
        <v>308</v>
      </c>
      <c r="G14" t="str">
        <f>G12&amp;C14&amp;","</f>
        <v>RLCooking,RLLighting,RLOther,RLRefrigeration,RLSpace Heating,RLWater Heating,RMCooking,RMLighting,RMOther,RMRefrigeration,</v>
      </c>
    </row>
    <row r="15" spans="2:7">
      <c r="B15" t="s">
        <v>309</v>
      </c>
      <c r="C15" t="s">
        <v>309</v>
      </c>
      <c r="G15" t="str">
        <f>G14&amp;C15&amp;","</f>
        <v>RLCooking,RLLighting,RLOther,RLRefrigeration,RLSpace Heating,RLWater Heating,RMCooking,RMLighting,RMOther,RMRefrigeration,RMSpace Heating,</v>
      </c>
    </row>
    <row r="16" spans="2:7">
      <c r="B16" t="s">
        <v>310</v>
      </c>
      <c r="C16" t="s">
        <v>310</v>
      </c>
      <c r="G16" t="str">
        <f>G15&amp;C16&amp;","</f>
        <v>RLCooking,RLLighting,RLOther,RLRefrigeration,RLSpace Heating,RLWater Heating,RMCooking,RMLighting,RMOther,RMRefrigeration,RMSpace Heating,RMWater Heating,</v>
      </c>
    </row>
    <row r="17" spans="2:7">
      <c r="B17" t="s">
        <v>311</v>
      </c>
      <c r="C17" t="s">
        <v>311</v>
      </c>
      <c r="G17" t="str">
        <f>G16&amp;C17&amp;","</f>
        <v>RLCooking,RLLighting,RLOther,RLRefrigeration,RLSpace Heating,RLWater Heating,RMCooking,RMLighting,RMOther,RMRefrigeration,RMSpace Heating,RMWater Heating,RHCooking,</v>
      </c>
    </row>
    <row r="18" spans="2:7">
      <c r="B18" t="s">
        <v>312</v>
      </c>
      <c r="C18" t="s">
        <v>312</v>
      </c>
      <c r="G18" t="str">
        <f>G17&amp;C18&amp;","</f>
        <v>RLCooking,RLLighting,RLOther,RLRefrigeration,RLSpace Heating,RLWater Heating,RMCooking,RMLighting,RMOther,RMRefrigeration,RMSpace Heating,RMWater Heating,RHCooking,RHLighting,</v>
      </c>
    </row>
    <row r="19" spans="2:7">
      <c r="B19" t="s">
        <v>313</v>
      </c>
      <c r="C19" t="s">
        <v>314</v>
      </c>
      <c r="G19" t="str">
        <f>G18&amp;C19&amp;","</f>
        <v>RLCooking,RLLighting,RLOther,RLRefrigeration,RLSpace Heating,RLWater Heating,RMCooking,RMLighting,RMOther,RMRefrigeration,RMSpace Heating,RMWater Heating,RHCooking,RHLighting,RHOther,</v>
      </c>
    </row>
    <row r="20" spans="2:7">
      <c r="B20" t="s">
        <v>314</v>
      </c>
      <c r="C20" t="s">
        <v>314</v>
      </c>
    </row>
    <row r="21" spans="2:7">
      <c r="B21" t="s">
        <v>315</v>
      </c>
      <c r="C21" t="s">
        <v>315</v>
      </c>
      <c r="G21" t="str">
        <f>G19&amp;C21&amp;","</f>
        <v>RLCooking,RLLighting,RLOther,RLRefrigeration,RLSpace Heating,RLWater Heating,RMCooking,RMLighting,RMOther,RMRefrigeration,RMSpace Heating,RMWater Heating,RHCooking,RHLighting,RHOther,RHRefrigeration,</v>
      </c>
    </row>
    <row r="22" spans="2:7">
      <c r="B22" t="s">
        <v>316</v>
      </c>
      <c r="C22" t="s">
        <v>316</v>
      </c>
      <c r="G22" t="str">
        <f>G21&amp;C22&amp;","</f>
        <v>RLCooking,RLLighting,RLOther,RLRefrigeration,RLSpace Heating,RLWater Heating,RMCooking,RMLighting,RMOther,RMRefrigeration,RMSpace Heating,RMWater Heating,RHCooking,RHLighting,RHOther,RHRefrigeration,RHSpace Heating,</v>
      </c>
    </row>
    <row r="23" spans="2:7">
      <c r="B23" t="s">
        <v>317</v>
      </c>
      <c r="C23" t="s">
        <v>317</v>
      </c>
      <c r="G23" t="str">
        <f>G22&amp;C23&amp;","</f>
        <v>RLCooking,RLLighting,RLOther,RLRefrigeration,RLSpace Heating,RLWater Heating,RMCooking,RMLighting,RMOther,RMRefrigeration,RMSpace Heating,RMWater Heating,RHCooking,RHLighting,RHOther,RHRefrigeration,RHSpace Heating,RHWater Heating,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33"/>
  <sheetViews>
    <sheetView topLeftCell="A14" workbookViewId="0">
      <selection activeCell="B28" sqref="B28"/>
    </sheetView>
  </sheetViews>
  <sheetFormatPr defaultRowHeight="15"/>
  <cols>
    <col min="1" max="1" width="13.85546875" customWidth="1"/>
    <col min="2" max="2" width="18.42578125" bestFit="1" customWidth="1"/>
  </cols>
  <sheetData>
    <row r="1" spans="1:3">
      <c r="A1" s="1" t="s">
        <v>61</v>
      </c>
    </row>
    <row r="2" spans="1:3">
      <c r="A2" t="s">
        <v>62</v>
      </c>
      <c r="B2" t="s">
        <v>1</v>
      </c>
      <c r="C2" t="s">
        <v>9</v>
      </c>
    </row>
    <row r="3" spans="1:3">
      <c r="A3" t="s">
        <v>269</v>
      </c>
      <c r="B3" t="s">
        <v>222</v>
      </c>
    </row>
    <row r="4" spans="1:3">
      <c r="A4" t="s">
        <v>270</v>
      </c>
      <c r="B4" t="s">
        <v>222</v>
      </c>
    </row>
    <row r="5" spans="1:3">
      <c r="A5" t="s">
        <v>223</v>
      </c>
      <c r="B5" t="s">
        <v>223</v>
      </c>
    </row>
    <row r="6" spans="1:3">
      <c r="A6" t="s">
        <v>241</v>
      </c>
      <c r="B6" t="s">
        <v>241</v>
      </c>
    </row>
    <row r="7" spans="1:3">
      <c r="A7" t="s">
        <v>242</v>
      </c>
      <c r="B7" t="s">
        <v>242</v>
      </c>
    </row>
    <row r="8" spans="1:3">
      <c r="A8" t="s">
        <v>243</v>
      </c>
      <c r="B8" t="s">
        <v>243</v>
      </c>
    </row>
    <row r="9" spans="1:3">
      <c r="A9" t="s">
        <v>155</v>
      </c>
      <c r="B9" t="s">
        <v>155</v>
      </c>
    </row>
    <row r="10" spans="1:3">
      <c r="A10" t="s">
        <v>248</v>
      </c>
      <c r="B10" t="s">
        <v>248</v>
      </c>
    </row>
    <row r="11" spans="1:3">
      <c r="A11" t="s">
        <v>249</v>
      </c>
      <c r="B11" t="s">
        <v>249</v>
      </c>
    </row>
    <row r="12" spans="1:3">
      <c r="A12" t="s">
        <v>245</v>
      </c>
      <c r="B12" t="s">
        <v>245</v>
      </c>
    </row>
    <row r="13" spans="1:3">
      <c r="A13" t="s">
        <v>246</v>
      </c>
      <c r="B13" t="s">
        <v>246</v>
      </c>
    </row>
    <row r="14" spans="1:3">
      <c r="A14" t="s">
        <v>247</v>
      </c>
      <c r="B14" t="s">
        <v>247</v>
      </c>
    </row>
    <row r="15" spans="1:3">
      <c r="A15" t="s">
        <v>282</v>
      </c>
      <c r="B15" t="s">
        <v>222</v>
      </c>
    </row>
    <row r="16" spans="1:3">
      <c r="A16" t="s">
        <v>284</v>
      </c>
      <c r="B16" t="s">
        <v>223</v>
      </c>
    </row>
    <row r="17" spans="1:6">
      <c r="A17" t="s">
        <v>285</v>
      </c>
      <c r="B17" t="s">
        <v>241</v>
      </c>
    </row>
    <row r="18" spans="1:6">
      <c r="A18" t="s">
        <v>286</v>
      </c>
      <c r="B18" t="s">
        <v>242</v>
      </c>
    </row>
    <row r="19" spans="1:6">
      <c r="A19" t="s">
        <v>287</v>
      </c>
      <c r="B19" t="s">
        <v>249</v>
      </c>
    </row>
    <row r="20" spans="1:6">
      <c r="A20" t="s">
        <v>289</v>
      </c>
      <c r="B20" t="s">
        <v>289</v>
      </c>
      <c r="F20" t="str">
        <f>A20&amp;","</f>
        <v>Cooking dem,</v>
      </c>
    </row>
    <row r="21" spans="1:6">
      <c r="A21" t="s">
        <v>290</v>
      </c>
      <c r="B21" t="s">
        <v>290</v>
      </c>
      <c r="F21" t="str">
        <f>F20&amp;A21&amp;","</f>
        <v>Cooking dem,Lighting dem,</v>
      </c>
    </row>
    <row r="22" spans="1:6">
      <c r="A22" t="s">
        <v>292</v>
      </c>
      <c r="B22" t="s">
        <v>292</v>
      </c>
      <c r="F22" t="str">
        <f t="shared" ref="F22:F25" si="0">F21&amp;A22&amp;","</f>
        <v>Cooking dem,Lighting dem,Other dem,</v>
      </c>
    </row>
    <row r="23" spans="1:6">
      <c r="A23" t="s">
        <v>293</v>
      </c>
      <c r="B23" t="s">
        <v>293</v>
      </c>
      <c r="F23" t="str">
        <f t="shared" si="0"/>
        <v>Cooking dem,Lighting dem,Other dem,Refrigeration dem,</v>
      </c>
    </row>
    <row r="24" spans="1:6">
      <c r="A24" t="s">
        <v>294</v>
      </c>
      <c r="B24" t="s">
        <v>294</v>
      </c>
      <c r="F24" t="str">
        <f t="shared" si="0"/>
        <v>Cooking dem,Lighting dem,Other dem,Refrigeration dem,Space Heating dem,</v>
      </c>
    </row>
    <row r="25" spans="1:6">
      <c r="A25" t="s">
        <v>295</v>
      </c>
      <c r="B25" t="s">
        <v>295</v>
      </c>
      <c r="F25" t="str">
        <f t="shared" si="0"/>
        <v>Cooking dem,Lighting dem,Other dem,Refrigeration dem,Space Heating dem,Water Heating dem,</v>
      </c>
    </row>
    <row r="26" spans="1:6">
      <c r="A26" t="s">
        <v>291</v>
      </c>
      <c r="B26" t="s">
        <v>292</v>
      </c>
    </row>
    <row r="27" spans="1:6">
      <c r="A27" t="s">
        <v>325</v>
      </c>
      <c r="B27" t="s">
        <v>241</v>
      </c>
    </row>
    <row r="28" spans="1:6">
      <c r="A28" t="s">
        <v>321</v>
      </c>
      <c r="B28" t="s">
        <v>222</v>
      </c>
      <c r="F28" t="str">
        <f>A28&amp;","</f>
        <v>Tra Elc,</v>
      </c>
    </row>
    <row r="29" spans="1:6">
      <c r="A29" t="s">
        <v>326</v>
      </c>
      <c r="B29" t="s">
        <v>242</v>
      </c>
      <c r="F29" t="str">
        <f>F28&amp;A29&amp;","</f>
        <v>Tra Elc,Tra Gas,</v>
      </c>
    </row>
    <row r="30" spans="1:6">
      <c r="A30" t="s">
        <v>327</v>
      </c>
      <c r="B30" t="s">
        <v>332</v>
      </c>
      <c r="F30" t="str">
        <f t="shared" ref="F30:F33" si="1">F29&amp;A30&amp;","</f>
        <v>Tra Elc,Tra Gas,Tra Diesel,</v>
      </c>
    </row>
    <row r="31" spans="1:6">
      <c r="A31" t="s">
        <v>328</v>
      </c>
      <c r="B31" t="s">
        <v>333</v>
      </c>
      <c r="F31" t="str">
        <f t="shared" si="1"/>
        <v>Tra Elc,Tra Gas,Tra Diesel,Tra Gasoline,</v>
      </c>
    </row>
    <row r="32" spans="1:6">
      <c r="A32" t="s">
        <v>329</v>
      </c>
      <c r="B32" t="s">
        <v>334</v>
      </c>
      <c r="F32" t="str">
        <f t="shared" si="1"/>
        <v>Tra Elc,Tra Gas,Tra Diesel,Tra Gasoline,Tra JetFuel,</v>
      </c>
    </row>
    <row r="33" spans="1:6">
      <c r="A33" t="s">
        <v>330</v>
      </c>
      <c r="B33" t="s">
        <v>335</v>
      </c>
      <c r="F33" t="str">
        <f t="shared" si="1"/>
        <v>Tra Elc,Tra Gas,Tra Diesel,Tra Gasoline,Tra JetFuel,Tra HFO,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1:J16"/>
  <sheetViews>
    <sheetView workbookViewId="0">
      <selection activeCell="F4" sqref="F4"/>
    </sheetView>
  </sheetViews>
  <sheetFormatPr defaultRowHeight="15"/>
  <cols>
    <col min="1" max="1" width="10.85546875" bestFit="1" customWidth="1"/>
    <col min="2" max="2" width="11.5703125" bestFit="1" customWidth="1"/>
    <col min="3" max="3" width="15.85546875" bestFit="1" customWidth="1"/>
    <col min="4" max="4" width="8.140625" bestFit="1" customWidth="1"/>
    <col min="5" max="5" width="9.5703125" bestFit="1" customWidth="1"/>
    <col min="6" max="6" width="7.7109375" bestFit="1" customWidth="1"/>
    <col min="7" max="7" width="9.5703125" bestFit="1" customWidth="1"/>
    <col min="8" max="8" width="6.7109375" bestFit="1" customWidth="1"/>
    <col min="9" max="9" width="9.5703125" bestFit="1" customWidth="1"/>
    <col min="10" max="10" width="12" bestFit="1" customWidth="1"/>
  </cols>
  <sheetData>
    <row r="1" spans="3:10">
      <c r="J1" t="s">
        <v>257</v>
      </c>
    </row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254</v>
      </c>
      <c r="D4" t="s">
        <v>176</v>
      </c>
      <c r="E4" t="s">
        <v>251</v>
      </c>
      <c r="F4" t="s">
        <v>255</v>
      </c>
      <c r="I4" t="s">
        <v>256</v>
      </c>
      <c r="J4" t="s">
        <v>77</v>
      </c>
    </row>
    <row r="11" spans="3:10">
      <c r="C11" t="s">
        <v>71</v>
      </c>
    </row>
    <row r="12" spans="3:10">
      <c r="C12" t="s">
        <v>50</v>
      </c>
    </row>
    <row r="13" spans="3:10">
      <c r="C13" t="s">
        <v>176</v>
      </c>
    </row>
    <row r="14" spans="3:10">
      <c r="C14" t="s">
        <v>178</v>
      </c>
    </row>
    <row r="15" spans="3:10">
      <c r="C15" t="s">
        <v>41</v>
      </c>
    </row>
    <row r="16" spans="3:10">
      <c r="C16" t="s">
        <v>173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</vt:lpstr>
      <vt:lpstr>TS_Defs</vt:lpstr>
      <vt:lpstr>TS_Defs_Old</vt:lpstr>
      <vt:lpstr>Sankey_def</vt:lpstr>
      <vt:lpstr>PSet_MAP coarse</vt:lpstr>
      <vt:lpstr>Archive</vt:lpstr>
      <vt:lpstr>CSET_MAP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Joseph Masenda</cp:lastModifiedBy>
  <cp:lastPrinted>2013-04-26T17:54:26Z</cp:lastPrinted>
  <dcterms:created xsi:type="dcterms:W3CDTF">2011-02-22T06:05:52Z</dcterms:created>
  <dcterms:modified xsi:type="dcterms:W3CDTF">2024-08-15T14:16:31Z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