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E4BEB53F-C316-4A2D-B4CF-F6624DB91EB4}" xr6:coauthVersionLast="47" xr6:coauthVersionMax="47" xr10:uidLastSave="{00000000-0000-0000-0000-000000000000}"/>
  <bookViews>
    <workbookView xWindow="-108" yWindow="-108" windowWidth="23256" windowHeight="13896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2" i="1" l="1"/>
  <c r="BB22" i="1"/>
  <c r="Z24" i="1"/>
  <c r="AE24" i="1" s="1"/>
  <c r="AJ24" i="1" s="1"/>
  <c r="AP24" i="1" s="1"/>
  <c r="AU24" i="1" s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<sst xmlns="http://schemas.openxmlformats.org/spreadsheetml/2006/main" count="374" uniqueCount="139">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</sst>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4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topLeftCell="AM1" zoomScale="90" zoomScaleNormal="90" workbookViewId="0">
      <selection activeCell="BH16" sqref="BH16"/>
    </sheetView>
  </sheetViews>
  <sheetFormatPr defaultRowHeight="14.4" x14ac:dyDescent="0.3"/>
  <cols>
    <col min="2" max="2" width="15.6640625" customWidth="1"/>
    <col min="3" max="3" width="13.6640625" customWidth="1"/>
    <col min="4" max="4" width="11.33203125" customWidth="1"/>
    <col min="5" max="5" width="9.88671875" customWidth="1"/>
    <col min="6" max="6" width="19.44140625" customWidth="1"/>
    <col min="53" max="53" width="16.88671875" customWidth="1"/>
  </cols>
  <sheetData>
    <row r="1" spans="2:14" x14ac:dyDescent="0.3">
      <c r="B1" s="32" t="s">
        <v>119</v>
      </c>
      <c r="C1" s="18"/>
    </row>
    <row r="2" spans="2:14" x14ac:dyDescent="0.3">
      <c r="B2" s="19"/>
      <c r="C2" s="22"/>
    </row>
    <row r="3" spans="2:14" x14ac:dyDescent="0.3">
      <c r="B3" s="19" t="s">
        <v>136</v>
      </c>
      <c r="C3" s="33" t="s">
        <v>112</v>
      </c>
    </row>
    <row r="4" spans="2:14" x14ac:dyDescent="0.3">
      <c r="B4" s="19" t="s">
        <v>137</v>
      </c>
      <c r="C4" s="33" t="s">
        <v>113</v>
      </c>
      <c r="E4" s="10" t="s">
        <v>124</v>
      </c>
    </row>
    <row r="5" spans="2:14" x14ac:dyDescent="0.3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4" x14ac:dyDescent="0.3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</v>
      </c>
      <c r="J6" s="27">
        <f t="shared" ref="J6:L6" si="0">SUMIFS(J$41:J$63,$C$41:$C$63,$E16,$F$41:$F$63,$C$3)</f>
        <v>0.65</v>
      </c>
      <c r="K6" s="27">
        <f t="shared" si="0"/>
        <v>0.7</v>
      </c>
      <c r="L6" s="27">
        <f t="shared" si="0"/>
        <v>0.75</v>
      </c>
    </row>
    <row r="7" spans="2:14" x14ac:dyDescent="0.3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</v>
      </c>
      <c r="J7" s="27">
        <f t="shared" si="1"/>
        <v>0.65</v>
      </c>
      <c r="K7" s="27">
        <f t="shared" si="1"/>
        <v>0.7</v>
      </c>
      <c r="L7" s="27">
        <f t="shared" si="1"/>
        <v>0.75</v>
      </c>
    </row>
    <row r="8" spans="2:14" x14ac:dyDescent="0.3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2:14" x14ac:dyDescent="0.3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2:14" x14ac:dyDescent="0.3">
      <c r="C12" s="10" t="s">
        <v>125</v>
      </c>
    </row>
    <row r="14" spans="2:14" x14ac:dyDescent="0.3">
      <c r="C14" s="1" t="s">
        <v>0</v>
      </c>
      <c r="D14" s="1"/>
      <c r="E14" s="1"/>
      <c r="F14" s="1"/>
      <c r="G14" s="1"/>
      <c r="H14" s="1"/>
    </row>
    <row r="15" spans="2:14" x14ac:dyDescent="0.3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2:14" x14ac:dyDescent="0.3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0.5</v>
      </c>
      <c r="J16" s="5">
        <f t="shared" ref="J16:L16" si="4">1-J6</f>
        <v>0.35</v>
      </c>
      <c r="K16" s="5">
        <f t="shared" si="4"/>
        <v>0.30000000000000004</v>
      </c>
      <c r="L16" s="5">
        <f t="shared" si="4"/>
        <v>0.25</v>
      </c>
      <c r="N16" t="s">
        <v>20</v>
      </c>
    </row>
    <row r="17" spans="3:64" x14ac:dyDescent="0.3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K17" si="5">1-I7</f>
        <v>0.5</v>
      </c>
      <c r="J17" s="5">
        <f t="shared" si="5"/>
        <v>0.35</v>
      </c>
      <c r="K17" s="5">
        <f t="shared" si="5"/>
        <v>0.30000000000000004</v>
      </c>
      <c r="L17" s="5">
        <f>1-L7</f>
        <v>0.25</v>
      </c>
    </row>
    <row r="18" spans="3:64" x14ac:dyDescent="0.3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3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110</v>
      </c>
    </row>
    <row r="21" spans="3:64" x14ac:dyDescent="0.3">
      <c r="AZ21" s="14" t="s">
        <v>105</v>
      </c>
    </row>
    <row r="22" spans="3:64" x14ac:dyDescent="0.3">
      <c r="T22" s="14" t="s">
        <v>106</v>
      </c>
      <c r="AZ22" t="s">
        <v>108</v>
      </c>
      <c r="BB22" s="4">
        <f>SUMIF($F$66:$F$69,$C$4,G66:G69)</f>
        <v>0</v>
      </c>
      <c r="BC22" s="4">
        <f t="shared" ref="BC22" si="8">SUMIF($F$66:$F$69,$C$4,H66:H69)</f>
        <v>0</v>
      </c>
      <c r="BD22" s="29">
        <v>0</v>
      </c>
      <c r="BE22" s="29">
        <v>2.3E-2</v>
      </c>
      <c r="BF22" s="29">
        <v>0.03</v>
      </c>
      <c r="BG22" s="29">
        <v>3.6999999999999998E-2</v>
      </c>
    </row>
    <row r="23" spans="3:64" x14ac:dyDescent="0.3">
      <c r="N23" s="2"/>
    </row>
    <row r="24" spans="3:64" x14ac:dyDescent="0.3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 x14ac:dyDescent="0.3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3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 x14ac:dyDescent="0.3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 x14ac:dyDescent="0.3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 x14ac:dyDescent="0.3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 x14ac:dyDescent="0.3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 x14ac:dyDescent="0.3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 x14ac:dyDescent="0.3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 x14ac:dyDescent="0.3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 t="shared" si="11"/>
        <v>73998.533002521595</v>
      </c>
      <c r="BD33">
        <f t="shared" si="12"/>
        <v>61862.780777506698</v>
      </c>
      <c r="BE33">
        <f t="shared" si="13"/>
        <v>50870.750209199214</v>
      </c>
      <c r="BF33">
        <f t="shared" si="14"/>
        <v>51218.839409066662</v>
      </c>
      <c r="BG33">
        <f t="shared" si="15"/>
        <v>51566.928608934097</v>
      </c>
      <c r="BJ33">
        <v>1</v>
      </c>
    </row>
    <row r="34" spans="2:62" x14ac:dyDescent="0.3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12963.4941946903</v>
      </c>
      <c r="BE34">
        <f t="shared" si="13"/>
        <v>12458.858298690215</v>
      </c>
      <c r="BF34">
        <f t="shared" si="14"/>
        <v>11143.527232212384</v>
      </c>
      <c r="BG34">
        <f t="shared" si="15"/>
        <v>9911.7367787964595</v>
      </c>
      <c r="BJ34">
        <v>1</v>
      </c>
    </row>
    <row r="35" spans="2:62" x14ac:dyDescent="0.3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13819.574000000001</v>
      </c>
      <c r="BE35">
        <f t="shared" si="13"/>
        <v>13281.613092</v>
      </c>
      <c r="BF35">
        <f t="shared" si="14"/>
        <v>11879.420539999999</v>
      </c>
      <c r="BG35">
        <f t="shared" si="15"/>
        <v>10566.285433999998</v>
      </c>
      <c r="BJ35">
        <v>1</v>
      </c>
    </row>
    <row r="36" spans="2:62" x14ac:dyDescent="0.3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17421.745999999999</v>
      </c>
      <c r="BE36">
        <f t="shared" si="13"/>
        <v>17667.105653999999</v>
      </c>
      <c r="BF36">
        <f t="shared" si="14"/>
        <v>17478.084419999999</v>
      </c>
      <c r="BG36">
        <f t="shared" si="15"/>
        <v>17290.682897999999</v>
      </c>
      <c r="BJ36">
        <v>1</v>
      </c>
    </row>
    <row r="37" spans="2:62" x14ac:dyDescent="0.3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4" x14ac:dyDescent="0.45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 x14ac:dyDescent="0.3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 x14ac:dyDescent="0.3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 x14ac:dyDescent="0.3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 x14ac:dyDescent="0.3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 x14ac:dyDescent="0.3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 x14ac:dyDescent="0.3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24174.373750639999</v>
      </c>
      <c r="BE44">
        <f t="shared" si="13"/>
        <v>20729.722096747966</v>
      </c>
      <c r="BF44">
        <f t="shared" si="14"/>
        <v>17653.01664545239</v>
      </c>
      <c r="BG44">
        <f t="shared" si="15"/>
        <v>14534.045007957002</v>
      </c>
      <c r="BJ44">
        <v>1</v>
      </c>
    </row>
    <row r="45" spans="2:62" x14ac:dyDescent="0.3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15037.6532658407</v>
      </c>
      <c r="BE45">
        <f t="shared" si="13"/>
        <v>14452.275626480679</v>
      </c>
      <c r="BF45">
        <f t="shared" si="14"/>
        <v>12926.491589366389</v>
      </c>
      <c r="BG45">
        <f t="shared" si="15"/>
        <v>11497.614663403903</v>
      </c>
      <c r="BJ45">
        <v>1</v>
      </c>
    </row>
    <row r="46" spans="2:62" x14ac:dyDescent="0.3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15037.6532658407</v>
      </c>
      <c r="BE46">
        <f t="shared" si="13"/>
        <v>14452.275626480679</v>
      </c>
      <c r="BF46">
        <f t="shared" si="14"/>
        <v>12926.491589366389</v>
      </c>
      <c r="BG46">
        <f t="shared" si="15"/>
        <v>11497.614663403903</v>
      </c>
      <c r="BJ46">
        <v>1</v>
      </c>
    </row>
    <row r="47" spans="2:62" x14ac:dyDescent="0.3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15037.6532658407</v>
      </c>
      <c r="BE47">
        <f t="shared" si="13"/>
        <v>14452.275626480679</v>
      </c>
      <c r="BF47">
        <f t="shared" si="14"/>
        <v>12926.491589366389</v>
      </c>
      <c r="BG47">
        <f t="shared" si="15"/>
        <v>11497.614663403903</v>
      </c>
      <c r="BJ47">
        <v>1</v>
      </c>
    </row>
    <row r="48" spans="2:62" x14ac:dyDescent="0.3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22686.114840708</v>
      </c>
      <c r="BE48">
        <f t="shared" si="13"/>
        <v>21803.002022707929</v>
      </c>
      <c r="BF48">
        <f t="shared" si="14"/>
        <v>19501.172656371695</v>
      </c>
      <c r="BG48">
        <f t="shared" si="15"/>
        <v>17345.53936289384</v>
      </c>
      <c r="BJ48">
        <v>1</v>
      </c>
    </row>
    <row r="49" spans="3:62" x14ac:dyDescent="0.3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15037.6532658407</v>
      </c>
      <c r="BE49">
        <f t="shared" si="13"/>
        <v>14452.275626480679</v>
      </c>
      <c r="BF49">
        <f t="shared" si="14"/>
        <v>12926.491589366389</v>
      </c>
      <c r="BG49">
        <f t="shared" si="15"/>
        <v>11497.614663403903</v>
      </c>
      <c r="BJ49">
        <v>1</v>
      </c>
    </row>
    <row r="50" spans="3:62" x14ac:dyDescent="0.3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 x14ac:dyDescent="0.3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 x14ac:dyDescent="0.3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 x14ac:dyDescent="0.3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 x14ac:dyDescent="0.3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 x14ac:dyDescent="0.3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 x14ac:dyDescent="0.3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 x14ac:dyDescent="0.3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 x14ac:dyDescent="0.3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 x14ac:dyDescent="0.3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 x14ac:dyDescent="0.3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 x14ac:dyDescent="0.3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 x14ac:dyDescent="0.3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 x14ac:dyDescent="0.3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 x14ac:dyDescent="0.3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2:62" ht="23.4" x14ac:dyDescent="0.45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2:62" x14ac:dyDescent="0.3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</v>
      </c>
      <c r="V66" s="9"/>
      <c r="W66" s="9"/>
    </row>
    <row r="67" spans="2:62" x14ac:dyDescent="0.3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7.4999999999999997E-2</v>
      </c>
      <c r="L67" s="6">
        <v>0.1</v>
      </c>
    </row>
    <row r="68" spans="2:62" x14ac:dyDescent="0.3">
      <c r="F68" t="s">
        <v>113</v>
      </c>
      <c r="G68" s="6">
        <v>0</v>
      </c>
      <c r="H68" s="6">
        <v>0</v>
      </c>
      <c r="I68" s="6">
        <v>0.01</v>
      </c>
      <c r="J68" s="5">
        <v>1.4999999999999999E-2</v>
      </c>
      <c r="K68" s="5">
        <v>2.5000000000000001E-2</v>
      </c>
      <c r="L68" s="5">
        <v>0.05</v>
      </c>
    </row>
    <row r="69" spans="2:62" x14ac:dyDescent="0.3">
      <c r="F69" t="s">
        <v>138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2:62" x14ac:dyDescent="0.3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2:62" x14ac:dyDescent="0.3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 x14ac:dyDescent="0.3">
      <c r="G81" s="4">
        <f>G80/I80</f>
        <v>6.1576354679802957E-2</v>
      </c>
      <c r="J81" s="29">
        <f>J80/I80</f>
        <v>9.852216748768473E-3</v>
      </c>
    </row>
    <row r="82" spans="6:10" x14ac:dyDescent="0.3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 x14ac:dyDescent="0.3">
      <c r="G83" s="29">
        <f>G82/I82</f>
        <v>0.23934426229508196</v>
      </c>
      <c r="J83" s="29">
        <f>J82/I82</f>
        <v>2.0327868852459016E-2</v>
      </c>
    </row>
  </sheetData>
  <dataValidations count="2">
    <dataValidation type="list" allowBlank="1" showInputMessage="1" showErrorMessage="1" sqref="C3" xr:uid="{28F83205-2B6D-4B86-9C9B-CC3DB94DE282}">
      <formula1>$F$41:$F$44</formula1>
    </dataValidation>
    <dataValidation type="list" allowBlank="1" showInputMessage="1" showErrorMessage="1" sqref="C4" xr:uid="{B1584D95-3338-4846-9756-AAD3A2F15D0C}">
      <formula1>$F$66:$F$69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Julia Tatham</cp:lastModifiedBy>
  <dcterms:created xsi:type="dcterms:W3CDTF">2023-12-11T07:51:26Z</dcterms:created>
  <dcterms:modified xsi:type="dcterms:W3CDTF">2024-02-27T03:17:43Z</dcterms:modified>
</cp:coreProperties>
</file>